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27"/>
  <workbookPr/>
  <mc:AlternateContent xmlns:mc="http://schemas.openxmlformats.org/markup-compatibility/2006">
    <mc:Choice Requires="x15">
      <x15ac:absPath xmlns:x15ac="http://schemas.microsoft.com/office/spreadsheetml/2010/11/ac" url="D:\VEDA\VEDA_Models\E4SMA-User\OMNIA\SubRES_Tmpl\"/>
    </mc:Choice>
  </mc:AlternateContent>
  <xr:revisionPtr revIDLastSave="0" documentId="13_ncr:1_{8AD0CE83-D6CF-40D3-AE53-8A832E109782}" xr6:coauthVersionLast="47" xr6:coauthVersionMax="47" xr10:uidLastSave="{00000000-0000-0000-0000-000000000000}"/>
  <bookViews>
    <workbookView xWindow="13305" yWindow="2055" windowWidth="15390" windowHeight="11325" xr2:uid="{49514725-D427-485F-A445-5F0FE063E050}"/>
  </bookViews>
  <sheets>
    <sheet name="Legend" sheetId="12" r:id="rId1"/>
    <sheet name="Key inputs" sheetId="57" r:id="rId2"/>
    <sheet name="NT_Batteries" sheetId="56" r:id="rId3"/>
    <sheet name="S1" sheetId="60" r:id="rId4"/>
  </sheets>
  <definedNames>
    <definedName name="__123Graph_A" localSheetId="3" hidden="1">#REF!</definedName>
    <definedName name="__123Graph_A" hidden="1">#REF!</definedName>
    <definedName name="__123Graph_B" localSheetId="3" hidden="1">#REF!</definedName>
    <definedName name="__123Graph_B" hidden="1">#REF!</definedName>
    <definedName name="__123Graph_C" localSheetId="3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xlnm._FilterDatabase" localSheetId="2" hidden="1">NT_Batteries!$A$196:$R$282</definedName>
    <definedName name="_xlnm._FilterDatabase" localSheetId="3" hidden="1">'S1'!$CC$5:$CK$5</definedName>
    <definedName name="_Order1" hidden="1">255</definedName>
    <definedName name="_Order2" hidden="1">255</definedName>
    <definedName name="aa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aaa" hidden="1">#REF!</definedName>
    <definedName name="ele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2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elecc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LOCAL_MYSQL_DATE_FORMAT" localSheetId="2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table6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table6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0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localSheetId="3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  <definedName name="wrn.Electricity._.Questionnaire." hidden="1">{#N/A,#N/A,FALSE,"Notes";#N/A,#N/A,FALSE,"Table1";#N/A,#N/A,FALSE,"Table2";#N/A,#N/A,FALSE,"Table3";#N/A,#N/A,FALSE,"Table4";#N/A,#N/A,FALSE,"Table5";#N/A,#N/A,FALSE,"Table6a";#N/A,#N/A,FALSE,"Table6b";#N/A,#N/A,FALSE,"Table6c";#N/A,#N/A,FALSE,"Table7a";#N/A,#N/A,FALSE,"Table7b";#N/A,#N/A,FALSE,"Table8a";#N/A,#N/A,FALSE,"Table8b";#N/A,#N/A,FALSE,"Table8c";#N/A,#N/A,FALSE,"Tables 9a-c";#N/A,#N/A,FALSE,"Tables 9d-f";#N/A,#N/A,FALSE,"Table 9g";#N/A,#N/A,FALSE,"Table 9h-j";#N/A,#N/A,FALSE,"Remarks"}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9" i="56" l="1"/>
  <c r="N38" i="56"/>
  <c r="L38" i="56"/>
  <c r="J38" i="56"/>
  <c r="H38" i="56"/>
  <c r="F38" i="56"/>
  <c r="C38" i="56"/>
  <c r="D38" i="56" s="1"/>
  <c r="G22" i="57"/>
  <c r="F22" i="57"/>
  <c r="D22" i="57"/>
  <c r="C22" i="57"/>
  <c r="A22" i="57" s="1"/>
  <c r="X23" i="56" s="1"/>
  <c r="B38" i="56" s="1"/>
  <c r="P22" i="57"/>
  <c r="N22" i="57"/>
  <c r="B22" i="57" l="1"/>
  <c r="W23" i="56" s="1"/>
  <c r="A38" i="56" s="1"/>
  <c r="L22" i="57" l="1"/>
  <c r="J22" i="57"/>
  <c r="K20" i="60"/>
  <c r="K21" i="60"/>
  <c r="K22" i="60"/>
  <c r="K23" i="60"/>
  <c r="K24" i="60"/>
  <c r="K25" i="60"/>
  <c r="K26" i="60"/>
  <c r="K27" i="60"/>
  <c r="K28" i="60"/>
  <c r="K29" i="60"/>
  <c r="K30" i="60"/>
  <c r="K31" i="60"/>
  <c r="K32" i="60"/>
  <c r="K33" i="60"/>
  <c r="K34" i="60"/>
  <c r="O37" i="60"/>
  <c r="M43" i="60"/>
  <c r="M44" i="60"/>
  <c r="M45" i="60"/>
  <c r="M52" i="60"/>
  <c r="N52" i="60"/>
  <c r="O52" i="60"/>
  <c r="P52" i="60"/>
  <c r="Q52" i="60"/>
  <c r="R52" i="60"/>
  <c r="S52" i="60"/>
  <c r="T52" i="60"/>
  <c r="U52" i="60"/>
  <c r="V52" i="60"/>
  <c r="W52" i="60"/>
  <c r="X52" i="60"/>
  <c r="Y52" i="60"/>
  <c r="Z52" i="60"/>
  <c r="AA52" i="60"/>
  <c r="AB52" i="60"/>
  <c r="AC52" i="60"/>
  <c r="AD52" i="60"/>
  <c r="AE52" i="60"/>
  <c r="AF52" i="60"/>
  <c r="AG52" i="60"/>
  <c r="AH52" i="60"/>
  <c r="AI52" i="60"/>
  <c r="AJ52" i="60"/>
  <c r="AK52" i="60"/>
  <c r="AL52" i="60"/>
  <c r="AM52" i="60"/>
  <c r="AN52" i="60"/>
  <c r="AO52" i="60"/>
  <c r="AP52" i="60"/>
  <c r="M53" i="60"/>
  <c r="N53" i="60"/>
  <c r="O53" i="60"/>
  <c r="P53" i="60"/>
  <c r="Q53" i="60"/>
  <c r="R53" i="60"/>
  <c r="S53" i="60"/>
  <c r="T53" i="60"/>
  <c r="U53" i="60"/>
  <c r="V53" i="60"/>
  <c r="W53" i="60"/>
  <c r="X53" i="60"/>
  <c r="Y53" i="60"/>
  <c r="Z53" i="60"/>
  <c r="AA53" i="60"/>
  <c r="AB53" i="60"/>
  <c r="AC53" i="60"/>
  <c r="AD53" i="60"/>
  <c r="AE53" i="60"/>
  <c r="AF53" i="60"/>
  <c r="AG53" i="60"/>
  <c r="AH53" i="60"/>
  <c r="AI53" i="60"/>
  <c r="AJ53" i="60"/>
  <c r="AK53" i="60"/>
  <c r="AL53" i="60"/>
  <c r="AM53" i="60"/>
  <c r="AN53" i="60"/>
  <c r="AO53" i="60"/>
  <c r="AP53" i="60"/>
  <c r="M54" i="60"/>
  <c r="N54" i="60"/>
  <c r="O54" i="60"/>
  <c r="P54" i="60"/>
  <c r="Q54" i="60"/>
  <c r="R54" i="60"/>
  <c r="S54" i="60"/>
  <c r="T54" i="60"/>
  <c r="U54" i="60"/>
  <c r="V54" i="60"/>
  <c r="W54" i="60"/>
  <c r="X54" i="60"/>
  <c r="Y54" i="60"/>
  <c r="Z54" i="60"/>
  <c r="AA54" i="60"/>
  <c r="AB54" i="60"/>
  <c r="AC54" i="60"/>
  <c r="AD54" i="60"/>
  <c r="AE54" i="60"/>
  <c r="AF54" i="60"/>
  <c r="AG54" i="60"/>
  <c r="AH54" i="60"/>
  <c r="AI54" i="60"/>
  <c r="AJ54" i="60"/>
  <c r="AK54" i="60"/>
  <c r="AL54" i="60"/>
  <c r="AM54" i="60"/>
  <c r="AN54" i="60"/>
  <c r="AO54" i="60"/>
  <c r="AP54" i="60"/>
  <c r="M59" i="60"/>
  <c r="N59" i="60"/>
  <c r="O59" i="60"/>
  <c r="P59" i="60"/>
  <c r="Q59" i="60"/>
  <c r="R59" i="60"/>
  <c r="S59" i="60"/>
  <c r="T59" i="60"/>
  <c r="U59" i="60"/>
  <c r="V59" i="60"/>
  <c r="W59" i="60"/>
  <c r="X59" i="60"/>
  <c r="Y59" i="60"/>
  <c r="Z59" i="60"/>
  <c r="AA59" i="60"/>
  <c r="AB59" i="60"/>
  <c r="AC59" i="60"/>
  <c r="AD59" i="60"/>
  <c r="AE59" i="60"/>
  <c r="AF59" i="60"/>
  <c r="AG59" i="60"/>
  <c r="AH59" i="60"/>
  <c r="AI59" i="60"/>
  <c r="AJ59" i="60"/>
  <c r="AK59" i="60"/>
  <c r="AL59" i="60"/>
  <c r="AM59" i="60"/>
  <c r="AN59" i="60"/>
  <c r="AO59" i="60"/>
  <c r="AP59" i="60"/>
  <c r="M60" i="60"/>
  <c r="N60" i="60"/>
  <c r="O60" i="60"/>
  <c r="P60" i="60"/>
  <c r="Q60" i="60"/>
  <c r="R60" i="60"/>
  <c r="S60" i="60"/>
  <c r="T60" i="60"/>
  <c r="U60" i="60"/>
  <c r="V60" i="60"/>
  <c r="W60" i="60"/>
  <c r="X60" i="60"/>
  <c r="Y60" i="60"/>
  <c r="Z60" i="60"/>
  <c r="AA60" i="60"/>
  <c r="AB60" i="60"/>
  <c r="AC60" i="60"/>
  <c r="AD60" i="60"/>
  <c r="AE60" i="60"/>
  <c r="AF60" i="60"/>
  <c r="AG60" i="60"/>
  <c r="AH60" i="60"/>
  <c r="AI60" i="60"/>
  <c r="AJ60" i="60"/>
  <c r="AK60" i="60"/>
  <c r="AL60" i="60"/>
  <c r="AM60" i="60"/>
  <c r="AN60" i="60"/>
  <c r="AO60" i="60"/>
  <c r="AP60" i="60"/>
  <c r="M61" i="60"/>
  <c r="N61" i="60"/>
  <c r="O61" i="60"/>
  <c r="P61" i="60"/>
  <c r="Q61" i="60"/>
  <c r="R61" i="60"/>
  <c r="S61" i="60"/>
  <c r="T61" i="60"/>
  <c r="U61" i="60"/>
  <c r="V61" i="60"/>
  <c r="W61" i="60"/>
  <c r="X61" i="60"/>
  <c r="Y61" i="60"/>
  <c r="Z61" i="60"/>
  <c r="AA61" i="60"/>
  <c r="AB61" i="60"/>
  <c r="AC61" i="60"/>
  <c r="AD61" i="60"/>
  <c r="AE61" i="60"/>
  <c r="AF61" i="60"/>
  <c r="AG61" i="60"/>
  <c r="AH61" i="60"/>
  <c r="AI61" i="60"/>
  <c r="AJ61" i="60"/>
  <c r="AK61" i="60"/>
  <c r="AL61" i="60"/>
  <c r="AM61" i="60"/>
  <c r="AN61" i="60"/>
  <c r="AO61" i="60"/>
  <c r="AP61" i="60"/>
  <c r="M66" i="60"/>
  <c r="N66" i="60"/>
  <c r="O66" i="60"/>
  <c r="P66" i="60"/>
  <c r="Q66" i="60"/>
  <c r="R66" i="60"/>
  <c r="S66" i="60"/>
  <c r="T66" i="60"/>
  <c r="U66" i="60"/>
  <c r="V66" i="60"/>
  <c r="W66" i="60"/>
  <c r="X66" i="60"/>
  <c r="Y66" i="60"/>
  <c r="Z66" i="60"/>
  <c r="AA66" i="60"/>
  <c r="AB66" i="60"/>
  <c r="AC66" i="60"/>
  <c r="AD66" i="60"/>
  <c r="AE66" i="60"/>
  <c r="AF66" i="60"/>
  <c r="AG66" i="60"/>
  <c r="AH66" i="60"/>
  <c r="AI66" i="60"/>
  <c r="AJ66" i="60"/>
  <c r="AK66" i="60"/>
  <c r="AL66" i="60"/>
  <c r="AM66" i="60"/>
  <c r="AN66" i="60"/>
  <c r="AO66" i="60"/>
  <c r="AP66" i="60"/>
  <c r="M67" i="60"/>
  <c r="N67" i="60"/>
  <c r="O67" i="60"/>
  <c r="P67" i="60"/>
  <c r="Q67" i="60"/>
  <c r="R67" i="60"/>
  <c r="S67" i="60"/>
  <c r="T67" i="60"/>
  <c r="U67" i="60"/>
  <c r="V67" i="60"/>
  <c r="W67" i="60"/>
  <c r="X67" i="60"/>
  <c r="Y67" i="60"/>
  <c r="Z67" i="60"/>
  <c r="AA67" i="60"/>
  <c r="AB67" i="60"/>
  <c r="AC67" i="60"/>
  <c r="AD67" i="60"/>
  <c r="AE67" i="60"/>
  <c r="AF67" i="60"/>
  <c r="AG67" i="60"/>
  <c r="AH67" i="60"/>
  <c r="AI67" i="60"/>
  <c r="AJ67" i="60"/>
  <c r="AK67" i="60"/>
  <c r="AL67" i="60"/>
  <c r="AM67" i="60"/>
  <c r="AN67" i="60"/>
  <c r="AO67" i="60"/>
  <c r="AP67" i="60"/>
  <c r="M68" i="60"/>
  <c r="N68" i="60"/>
  <c r="O68" i="60"/>
  <c r="P68" i="60"/>
  <c r="Q68" i="60"/>
  <c r="R68" i="60"/>
  <c r="S68" i="60"/>
  <c r="T68" i="60"/>
  <c r="U68" i="60"/>
  <c r="V68" i="60"/>
  <c r="W68" i="60"/>
  <c r="X68" i="60"/>
  <c r="Y68" i="60"/>
  <c r="Z68" i="60"/>
  <c r="AA68" i="60"/>
  <c r="AB68" i="60"/>
  <c r="AC68" i="60"/>
  <c r="AD68" i="60"/>
  <c r="AE68" i="60"/>
  <c r="AF68" i="60"/>
  <c r="AG68" i="60"/>
  <c r="AH68" i="60"/>
  <c r="AI68" i="60"/>
  <c r="AJ68" i="60"/>
  <c r="AK68" i="60"/>
  <c r="AL68" i="60"/>
  <c r="AM68" i="60"/>
  <c r="AN68" i="60"/>
  <c r="AO68" i="60"/>
  <c r="AP68" i="60"/>
  <c r="N69" i="60"/>
  <c r="O69" i="60"/>
  <c r="P69" i="60"/>
  <c r="Q69" i="60"/>
  <c r="R69" i="60"/>
  <c r="R75" i="60" s="1"/>
  <c r="V69" i="60"/>
  <c r="W69" i="60"/>
  <c r="X69" i="60"/>
  <c r="Y69" i="60"/>
  <c r="AD69" i="60"/>
  <c r="AE69" i="60"/>
  <c r="AF69" i="60"/>
  <c r="AG69" i="60"/>
  <c r="AL69" i="60"/>
  <c r="AM69" i="60"/>
  <c r="AN69" i="60"/>
  <c r="AO69" i="60"/>
  <c r="P70" i="60"/>
  <c r="Q70" i="60"/>
  <c r="R70" i="60"/>
  <c r="S70" i="60"/>
  <c r="X70" i="60"/>
  <c r="Y70" i="60"/>
  <c r="Z70" i="60"/>
  <c r="AA70" i="60"/>
  <c r="AF70" i="60"/>
  <c r="AG70" i="60"/>
  <c r="AH70" i="60"/>
  <c r="AI70" i="60"/>
  <c r="AN70" i="60"/>
  <c r="AO70" i="60"/>
  <c r="AP70" i="60"/>
  <c r="M71" i="60"/>
  <c r="R71" i="60"/>
  <c r="S71" i="60"/>
  <c r="T71" i="60"/>
  <c r="U71" i="60"/>
  <c r="U77" i="60" s="1"/>
  <c r="Z71" i="60"/>
  <c r="AA71" i="60"/>
  <c r="AB71" i="60"/>
  <c r="AC71" i="60"/>
  <c r="AH71" i="60"/>
  <c r="AI71" i="60"/>
  <c r="AJ71" i="60"/>
  <c r="AK71" i="60"/>
  <c r="AP71" i="60"/>
  <c r="S73" i="60"/>
  <c r="M420" i="60"/>
  <c r="N420" i="60"/>
  <c r="N417" i="60" s="1"/>
  <c r="O420" i="60"/>
  <c r="P420" i="60"/>
  <c r="Q420" i="60"/>
  <c r="R420" i="60"/>
  <c r="R418" i="60" s="1"/>
  <c r="S420" i="60"/>
  <c r="T420" i="60"/>
  <c r="T417" i="60" s="1"/>
  <c r="U420" i="60"/>
  <c r="V420" i="60"/>
  <c r="V417" i="60" s="1"/>
  <c r="W420" i="60"/>
  <c r="W418" i="60" s="1"/>
  <c r="X420" i="60"/>
  <c r="Y420" i="60"/>
  <c r="Z420" i="60"/>
  <c r="Z416" i="60" s="1"/>
  <c r="AA420" i="60"/>
  <c r="AB420" i="60"/>
  <c r="AB418" i="60" s="1"/>
  <c r="AC420" i="60"/>
  <c r="AD420" i="60"/>
  <c r="AD417" i="60" s="1"/>
  <c r="AE420" i="60"/>
  <c r="AE418" i="60" s="1"/>
  <c r="AF420" i="60"/>
  <c r="AG420" i="60"/>
  <c r="AG416" i="60" s="1"/>
  <c r="AH420" i="60"/>
  <c r="AH416" i="60" s="1"/>
  <c r="AI420" i="60"/>
  <c r="AJ420" i="60"/>
  <c r="AJ418" i="60" s="1"/>
  <c r="AJ173" i="60" s="1"/>
  <c r="AK420" i="60"/>
  <c r="AL420" i="60"/>
  <c r="AL417" i="60" s="1"/>
  <c r="AM420" i="60"/>
  <c r="AN420" i="60"/>
  <c r="AO420" i="60"/>
  <c r="AP420" i="60"/>
  <c r="AP416" i="60" s="1"/>
  <c r="M421" i="60"/>
  <c r="N421" i="60"/>
  <c r="O421" i="60"/>
  <c r="P421" i="60"/>
  <c r="P417" i="60" s="1"/>
  <c r="Q421" i="60"/>
  <c r="R421" i="60"/>
  <c r="S421" i="60"/>
  <c r="S417" i="60" s="1"/>
  <c r="T421" i="60"/>
  <c r="U421" i="60"/>
  <c r="V421" i="60"/>
  <c r="W421" i="60"/>
  <c r="X421" i="60"/>
  <c r="X417" i="60" s="1"/>
  <c r="Y421" i="60"/>
  <c r="Z421" i="60"/>
  <c r="AA421" i="60"/>
  <c r="AA417" i="60" s="1"/>
  <c r="AB421" i="60"/>
  <c r="AC421" i="60"/>
  <c r="AD421" i="60"/>
  <c r="AE421" i="60"/>
  <c r="AF421" i="60"/>
  <c r="AF417" i="60" s="1"/>
  <c r="AG421" i="60"/>
  <c r="AH421" i="60"/>
  <c r="AI421" i="60"/>
  <c r="AI416" i="60" s="1"/>
  <c r="AJ421" i="60"/>
  <c r="AK421" i="60"/>
  <c r="AL421" i="60"/>
  <c r="AM421" i="60"/>
  <c r="AN421" i="60"/>
  <c r="AN417" i="60" s="1"/>
  <c r="AO421" i="60"/>
  <c r="AP421" i="60"/>
  <c r="M422" i="60"/>
  <c r="M418" i="60" s="1"/>
  <c r="N422" i="60"/>
  <c r="O422" i="60"/>
  <c r="P422" i="60"/>
  <c r="Q422" i="60"/>
  <c r="R422" i="60"/>
  <c r="S422" i="60"/>
  <c r="T422" i="60"/>
  <c r="U422" i="60"/>
  <c r="U418" i="60" s="1"/>
  <c r="V422" i="60"/>
  <c r="W422" i="60"/>
  <c r="X422" i="60"/>
  <c r="Y422" i="60"/>
  <c r="Z422" i="60"/>
  <c r="AA422" i="60"/>
  <c r="AB422" i="60"/>
  <c r="AC422" i="60"/>
  <c r="AC418" i="60" s="1"/>
  <c r="AD422" i="60"/>
  <c r="AE422" i="60"/>
  <c r="AF422" i="60"/>
  <c r="AG422" i="60"/>
  <c r="AH422" i="60"/>
  <c r="AI422" i="60"/>
  <c r="AJ422" i="60"/>
  <c r="AK422" i="60"/>
  <c r="AK417" i="60" s="1"/>
  <c r="AL422" i="60"/>
  <c r="AM422" i="60"/>
  <c r="AN422" i="60"/>
  <c r="AO422" i="60"/>
  <c r="AP422" i="60"/>
  <c r="M423" i="60"/>
  <c r="N423" i="60"/>
  <c r="O423" i="60"/>
  <c r="P423" i="60"/>
  <c r="P416" i="60" s="1"/>
  <c r="Q423" i="60"/>
  <c r="R423" i="60"/>
  <c r="S423" i="60"/>
  <c r="T423" i="60"/>
  <c r="T416" i="60" s="1"/>
  <c r="T171" i="60" s="1"/>
  <c r="U423" i="60"/>
  <c r="V423" i="60"/>
  <c r="W423" i="60"/>
  <c r="X423" i="60"/>
  <c r="X416" i="60" s="1"/>
  <c r="Y423" i="60"/>
  <c r="Z423" i="60"/>
  <c r="AA423" i="60"/>
  <c r="AB423" i="60"/>
  <c r="AB416" i="60" s="1"/>
  <c r="AC423" i="60"/>
  <c r="AD423" i="60"/>
  <c r="AE423" i="60"/>
  <c r="AF423" i="60"/>
  <c r="AF416" i="60" s="1"/>
  <c r="AG423" i="60"/>
  <c r="AH423" i="60"/>
  <c r="AI423" i="60"/>
  <c r="AJ423" i="60"/>
  <c r="AJ416" i="60" s="1"/>
  <c r="AK423" i="60"/>
  <c r="AL423" i="60"/>
  <c r="AM423" i="60"/>
  <c r="AN423" i="60"/>
  <c r="AN416" i="60" s="1"/>
  <c r="AO423" i="60"/>
  <c r="AP423" i="60"/>
  <c r="M424" i="60"/>
  <c r="N424" i="60"/>
  <c r="O424" i="60"/>
  <c r="P424" i="60"/>
  <c r="Q424" i="60"/>
  <c r="R424" i="60"/>
  <c r="S424" i="60"/>
  <c r="T424" i="60"/>
  <c r="U424" i="60"/>
  <c r="V424" i="60"/>
  <c r="W424" i="60"/>
  <c r="X424" i="60"/>
  <c r="Y424" i="60"/>
  <c r="Z424" i="60"/>
  <c r="AA424" i="60"/>
  <c r="AB424" i="60"/>
  <c r="AC424" i="60"/>
  <c r="AD424" i="60"/>
  <c r="AE424" i="60"/>
  <c r="AF424" i="60"/>
  <c r="AG424" i="60"/>
  <c r="AH424" i="60"/>
  <c r="AI424" i="60"/>
  <c r="AJ424" i="60"/>
  <c r="AK424" i="60"/>
  <c r="AL424" i="60"/>
  <c r="AM424" i="60"/>
  <c r="AN424" i="60"/>
  <c r="AO424" i="60"/>
  <c r="AP424" i="60"/>
  <c r="M425" i="60"/>
  <c r="N425" i="60"/>
  <c r="O425" i="60"/>
  <c r="P425" i="60"/>
  <c r="Q425" i="60"/>
  <c r="R425" i="60"/>
  <c r="S425" i="60"/>
  <c r="T425" i="60"/>
  <c r="U425" i="60"/>
  <c r="V425" i="60"/>
  <c r="W425" i="60"/>
  <c r="X425" i="60"/>
  <c r="Y425" i="60"/>
  <c r="Z425" i="60"/>
  <c r="AA425" i="60"/>
  <c r="AB425" i="60"/>
  <c r="AC425" i="60"/>
  <c r="AD425" i="60"/>
  <c r="AE425" i="60"/>
  <c r="AF425" i="60"/>
  <c r="AG425" i="60"/>
  <c r="AH425" i="60"/>
  <c r="AI425" i="60"/>
  <c r="AJ425" i="60"/>
  <c r="AK425" i="60"/>
  <c r="AL425" i="60"/>
  <c r="AM425" i="60"/>
  <c r="AN425" i="60"/>
  <c r="AO425" i="60"/>
  <c r="AP425" i="60"/>
  <c r="M426" i="60"/>
  <c r="N426" i="60"/>
  <c r="O426" i="60"/>
  <c r="P426" i="60"/>
  <c r="Q426" i="60"/>
  <c r="R426" i="60"/>
  <c r="R417" i="60" s="1"/>
  <c r="S426" i="60"/>
  <c r="T426" i="60"/>
  <c r="U426" i="60"/>
  <c r="V426" i="60"/>
  <c r="W426" i="60"/>
  <c r="X426" i="60"/>
  <c r="Y426" i="60"/>
  <c r="Z426" i="60"/>
  <c r="Z417" i="60" s="1"/>
  <c r="AA426" i="60"/>
  <c r="AB426" i="60"/>
  <c r="AC426" i="60"/>
  <c r="AD426" i="60"/>
  <c r="AE426" i="60"/>
  <c r="AF426" i="60"/>
  <c r="AG426" i="60"/>
  <c r="AH426" i="60"/>
  <c r="AH417" i="60" s="1"/>
  <c r="AI426" i="60"/>
  <c r="AJ426" i="60"/>
  <c r="AK426" i="60"/>
  <c r="AL426" i="60"/>
  <c r="AM426" i="60"/>
  <c r="AN426" i="60"/>
  <c r="AO426" i="60"/>
  <c r="AP426" i="60"/>
  <c r="AP417" i="60" s="1"/>
  <c r="M427" i="60"/>
  <c r="N427" i="60"/>
  <c r="O427" i="60"/>
  <c r="P427" i="60"/>
  <c r="Q427" i="60"/>
  <c r="R427" i="60"/>
  <c r="S427" i="60"/>
  <c r="T427" i="60"/>
  <c r="U427" i="60"/>
  <c r="V427" i="60"/>
  <c r="W427" i="60"/>
  <c r="X427" i="60"/>
  <c r="Y427" i="60"/>
  <c r="Z427" i="60"/>
  <c r="AA427" i="60"/>
  <c r="AB427" i="60"/>
  <c r="AC427" i="60"/>
  <c r="AD427" i="60"/>
  <c r="AE427" i="60"/>
  <c r="AF427" i="60"/>
  <c r="AG427" i="60"/>
  <c r="AH427" i="60"/>
  <c r="AI427" i="60"/>
  <c r="AJ427" i="60"/>
  <c r="AK427" i="60"/>
  <c r="AL427" i="60"/>
  <c r="AM427" i="60"/>
  <c r="AN427" i="60"/>
  <c r="AO427" i="60"/>
  <c r="AP427" i="60"/>
  <c r="M428" i="60"/>
  <c r="N428" i="60"/>
  <c r="O428" i="60"/>
  <c r="P428" i="60"/>
  <c r="Q428" i="60"/>
  <c r="R428" i="60"/>
  <c r="S428" i="60"/>
  <c r="T428" i="60"/>
  <c r="U428" i="60"/>
  <c r="V428" i="60"/>
  <c r="W428" i="60"/>
  <c r="X428" i="60"/>
  <c r="Y428" i="60"/>
  <c r="Z428" i="60"/>
  <c r="AA428" i="60"/>
  <c r="AB428" i="60"/>
  <c r="AC428" i="60"/>
  <c r="AD428" i="60"/>
  <c r="AE428" i="60"/>
  <c r="AF428" i="60"/>
  <c r="AG428" i="60"/>
  <c r="AH428" i="60"/>
  <c r="AI428" i="60"/>
  <c r="AJ428" i="60"/>
  <c r="AK428" i="60"/>
  <c r="AL428" i="60"/>
  <c r="AM428" i="60"/>
  <c r="AN428" i="60"/>
  <c r="AO428" i="60"/>
  <c r="AP428" i="60"/>
  <c r="M429" i="60"/>
  <c r="N429" i="60"/>
  <c r="O429" i="60"/>
  <c r="P429" i="60"/>
  <c r="P418" i="60" s="1"/>
  <c r="Q429" i="60"/>
  <c r="R429" i="60"/>
  <c r="S429" i="60"/>
  <c r="T429" i="60"/>
  <c r="T418" i="60" s="1"/>
  <c r="U429" i="60"/>
  <c r="V429" i="60"/>
  <c r="W429" i="60"/>
  <c r="X429" i="60"/>
  <c r="X418" i="60" s="1"/>
  <c r="Y429" i="60"/>
  <c r="Z429" i="60"/>
  <c r="AA429" i="60"/>
  <c r="AB429" i="60"/>
  <c r="AC429" i="60"/>
  <c r="AD429" i="60"/>
  <c r="AE429" i="60"/>
  <c r="AF429" i="60"/>
  <c r="AF418" i="60" s="1"/>
  <c r="AG429" i="60"/>
  <c r="AH429" i="60"/>
  <c r="AI429" i="60"/>
  <c r="AJ429" i="60"/>
  <c r="AK429" i="60"/>
  <c r="AL429" i="60"/>
  <c r="AM429" i="60"/>
  <c r="AN429" i="60"/>
  <c r="AN418" i="60" s="1"/>
  <c r="AO429" i="60"/>
  <c r="AP429" i="60"/>
  <c r="M430" i="60"/>
  <c r="N430" i="60"/>
  <c r="O430" i="60"/>
  <c r="P430" i="60"/>
  <c r="Q430" i="60"/>
  <c r="R430" i="60"/>
  <c r="S430" i="60"/>
  <c r="T430" i="60"/>
  <c r="U430" i="60"/>
  <c r="V430" i="60"/>
  <c r="W430" i="60"/>
  <c r="X430" i="60"/>
  <c r="Y430" i="60"/>
  <c r="Z430" i="60"/>
  <c r="Z418" i="60" s="1"/>
  <c r="AA430" i="60"/>
  <c r="AB430" i="60"/>
  <c r="AC430" i="60"/>
  <c r="AD430" i="60"/>
  <c r="AE430" i="60"/>
  <c r="AF430" i="60"/>
  <c r="AG430" i="60"/>
  <c r="AH430" i="60"/>
  <c r="AH418" i="60" s="1"/>
  <c r="AI430" i="60"/>
  <c r="AJ430" i="60"/>
  <c r="AK430" i="60"/>
  <c r="AL430" i="60"/>
  <c r="AM430" i="60"/>
  <c r="AN430" i="60"/>
  <c r="AO430" i="60"/>
  <c r="AP430" i="60"/>
  <c r="AP418" i="60" s="1"/>
  <c r="M431" i="60"/>
  <c r="N431" i="60"/>
  <c r="O431" i="60"/>
  <c r="P431" i="60"/>
  <c r="Q431" i="60"/>
  <c r="R431" i="60"/>
  <c r="S431" i="60"/>
  <c r="T431" i="60"/>
  <c r="U431" i="60"/>
  <c r="V431" i="60"/>
  <c r="W431" i="60"/>
  <c r="X431" i="60"/>
  <c r="Y431" i="60"/>
  <c r="Z431" i="60"/>
  <c r="AA431" i="60"/>
  <c r="AB431" i="60"/>
  <c r="AC431" i="60"/>
  <c r="AD431" i="60"/>
  <c r="AE431" i="60"/>
  <c r="AF431" i="60"/>
  <c r="AG431" i="60"/>
  <c r="AH431" i="60"/>
  <c r="AI431" i="60"/>
  <c r="AJ431" i="60"/>
  <c r="AK431" i="60"/>
  <c r="AL431" i="60"/>
  <c r="AM431" i="60"/>
  <c r="AN431" i="60"/>
  <c r="AO431" i="60"/>
  <c r="AP431" i="60"/>
  <c r="A35" i="12"/>
  <c r="D21" i="57"/>
  <c r="C21" i="57"/>
  <c r="D20" i="57"/>
  <c r="C20" i="57"/>
  <c r="D19" i="57"/>
  <c r="C19" i="57"/>
  <c r="D18" i="57"/>
  <c r="C18" i="57"/>
  <c r="D17" i="57"/>
  <c r="C17" i="57"/>
  <c r="D16" i="57"/>
  <c r="C16" i="57"/>
  <c r="D15" i="57"/>
  <c r="C15" i="57"/>
  <c r="D14" i="57"/>
  <c r="C14" i="57"/>
  <c r="D13" i="57"/>
  <c r="C13" i="57"/>
  <c r="D12" i="57"/>
  <c r="C12" i="57"/>
  <c r="D11" i="57"/>
  <c r="C11" i="57"/>
  <c r="D10" i="57"/>
  <c r="C10" i="57"/>
  <c r="D9" i="57"/>
  <c r="C9" i="57"/>
  <c r="D8" i="57"/>
  <c r="C8" i="57"/>
  <c r="D7" i="57"/>
  <c r="C7" i="57"/>
  <c r="G21" i="57"/>
  <c r="F21" i="57"/>
  <c r="G20" i="57"/>
  <c r="F20" i="57"/>
  <c r="G19" i="57"/>
  <c r="F19" i="57"/>
  <c r="A19" i="57" s="1"/>
  <c r="X20" i="56" s="1"/>
  <c r="B32" i="56" s="1"/>
  <c r="G18" i="57"/>
  <c r="B18" i="57" s="1"/>
  <c r="W19" i="56" s="1"/>
  <c r="A30" i="56" s="1"/>
  <c r="F18" i="57"/>
  <c r="G17" i="57"/>
  <c r="F17" i="57"/>
  <c r="G16" i="57"/>
  <c r="B16" i="57" s="1"/>
  <c r="W17" i="56" s="1"/>
  <c r="A26" i="56" s="1"/>
  <c r="F16" i="57"/>
  <c r="G15" i="57"/>
  <c r="F15" i="57"/>
  <c r="A15" i="57" s="1"/>
  <c r="X16" i="56" s="1"/>
  <c r="B24" i="56" s="1"/>
  <c r="G14" i="57"/>
  <c r="B14" i="57" s="1"/>
  <c r="W15" i="56" s="1"/>
  <c r="A22" i="56" s="1"/>
  <c r="F14" i="57"/>
  <c r="G13" i="57"/>
  <c r="F13" i="57"/>
  <c r="G12" i="57"/>
  <c r="F12" i="57"/>
  <c r="G11" i="57"/>
  <c r="F11" i="57"/>
  <c r="A11" i="57" s="1"/>
  <c r="X12" i="56" s="1"/>
  <c r="B16" i="56" s="1"/>
  <c r="G10" i="57"/>
  <c r="B10" i="57" s="1"/>
  <c r="W11" i="56" s="1"/>
  <c r="A14" i="56" s="1"/>
  <c r="F10" i="57"/>
  <c r="G9" i="57"/>
  <c r="F9" i="57"/>
  <c r="G8" i="57"/>
  <c r="B8" i="57" s="1"/>
  <c r="W9" i="56" s="1"/>
  <c r="A10" i="56" s="1"/>
  <c r="F8" i="57"/>
  <c r="G7" i="57"/>
  <c r="F7" i="57"/>
  <c r="A7" i="57" s="1"/>
  <c r="X8" i="56" s="1"/>
  <c r="B8" i="56" s="1"/>
  <c r="C36" i="56"/>
  <c r="D36" i="56" s="1"/>
  <c r="C34" i="56"/>
  <c r="D34" i="56"/>
  <c r="C32" i="56"/>
  <c r="D32" i="56" s="1"/>
  <c r="C30" i="56"/>
  <c r="D30" i="56"/>
  <c r="C28" i="56"/>
  <c r="D28" i="56" s="1"/>
  <c r="C26" i="56"/>
  <c r="D26" i="56"/>
  <c r="C24" i="56"/>
  <c r="D24" i="56" s="1"/>
  <c r="C22" i="56"/>
  <c r="D22" i="56"/>
  <c r="C20" i="56"/>
  <c r="D20" i="56" s="1"/>
  <c r="C18" i="56"/>
  <c r="D18" i="56"/>
  <c r="C16" i="56"/>
  <c r="D16" i="56" s="1"/>
  <c r="C14" i="56"/>
  <c r="D14" i="56"/>
  <c r="C12" i="56"/>
  <c r="D12" i="56" s="1"/>
  <c r="C10" i="56"/>
  <c r="D10" i="56"/>
  <c r="C8" i="56"/>
  <c r="D8" i="56" s="1"/>
  <c r="A12" i="57"/>
  <c r="X13" i="56" s="1"/>
  <c r="B18" i="56" s="1"/>
  <c r="A13" i="57"/>
  <c r="X14" i="56" s="1"/>
  <c r="B20" i="56" s="1"/>
  <c r="A20" i="57"/>
  <c r="X21" i="56" s="1"/>
  <c r="B34" i="56" s="1"/>
  <c r="A14" i="57"/>
  <c r="X15" i="56" s="1"/>
  <c r="B22" i="56" s="1"/>
  <c r="T37" i="56"/>
  <c r="T35" i="56"/>
  <c r="T33" i="56"/>
  <c r="T31" i="56"/>
  <c r="T29" i="56"/>
  <c r="T27" i="56"/>
  <c r="T25" i="56"/>
  <c r="T23" i="56"/>
  <c r="T21" i="56"/>
  <c r="T19" i="56"/>
  <c r="T17" i="56"/>
  <c r="T15" i="56"/>
  <c r="T13" i="56"/>
  <c r="T11" i="56"/>
  <c r="T9" i="56"/>
  <c r="Q5" i="56"/>
  <c r="P5" i="56"/>
  <c r="O5" i="56"/>
  <c r="N5" i="56"/>
  <c r="M5" i="56"/>
  <c r="L5" i="56"/>
  <c r="K5" i="56"/>
  <c r="J5" i="56"/>
  <c r="I5" i="56"/>
  <c r="H5" i="56"/>
  <c r="G5" i="56"/>
  <c r="F5" i="56"/>
  <c r="B21" i="57"/>
  <c r="W22" i="56" s="1"/>
  <c r="A36" i="56" s="1"/>
  <c r="B20" i="57"/>
  <c r="W21" i="56" s="1"/>
  <c r="A34" i="56" s="1"/>
  <c r="B17" i="57"/>
  <c r="W18" i="56" s="1"/>
  <c r="A28" i="56" s="1"/>
  <c r="B13" i="57"/>
  <c r="W14" i="56" s="1"/>
  <c r="A20" i="56" s="1"/>
  <c r="B12" i="57"/>
  <c r="W13" i="56" s="1"/>
  <c r="A18" i="56" s="1"/>
  <c r="B9" i="57"/>
  <c r="W10" i="56" s="1"/>
  <c r="A12" i="56" s="1"/>
  <c r="K26" i="56"/>
  <c r="K34" i="56"/>
  <c r="G20" i="56"/>
  <c r="K20" i="56"/>
  <c r="F32" i="56"/>
  <c r="G26" i="56"/>
  <c r="J34" i="56"/>
  <c r="H8" i="56"/>
  <c r="J8" i="56"/>
  <c r="J12" i="56"/>
  <c r="I20" i="56"/>
  <c r="I36" i="56"/>
  <c r="J30" i="56"/>
  <c r="J22" i="56"/>
  <c r="J36" i="56"/>
  <c r="H32" i="56"/>
  <c r="G16" i="56"/>
  <c r="K24" i="56"/>
  <c r="F10" i="56"/>
  <c r="H34" i="56"/>
  <c r="F20" i="56"/>
  <c r="I14" i="56"/>
  <c r="K14" i="56"/>
  <c r="I22" i="56"/>
  <c r="K8" i="56"/>
  <c r="I16" i="56"/>
  <c r="K28" i="56"/>
  <c r="I24" i="56"/>
  <c r="G28" i="56"/>
  <c r="J24" i="56"/>
  <c r="F22" i="56"/>
  <c r="G8" i="56"/>
  <c r="K12" i="56"/>
  <c r="I28" i="56"/>
  <c r="I10" i="56"/>
  <c r="F28" i="56"/>
  <c r="I12" i="56"/>
  <c r="F18" i="56"/>
  <c r="H14" i="56"/>
  <c r="I18" i="56"/>
  <c r="G24" i="56"/>
  <c r="I30" i="56"/>
  <c r="H18" i="56"/>
  <c r="G10" i="56"/>
  <c r="K18" i="56"/>
  <c r="G34" i="56"/>
  <c r="I34" i="56"/>
  <c r="J28" i="56"/>
  <c r="J20" i="56"/>
  <c r="F30" i="56"/>
  <c r="H20" i="56"/>
  <c r="I32" i="56"/>
  <c r="G14" i="56"/>
  <c r="K30" i="56"/>
  <c r="J26" i="56"/>
  <c r="J10" i="56"/>
  <c r="F16" i="56"/>
  <c r="K22" i="56"/>
  <c r="K10" i="56"/>
  <c r="G22" i="56"/>
  <c r="Q18" i="56"/>
  <c r="M18" i="56"/>
  <c r="L14" i="56"/>
  <c r="L20" i="56"/>
  <c r="P16" i="56"/>
  <c r="P28" i="56"/>
  <c r="Q36" i="56"/>
  <c r="P8" i="56"/>
  <c r="N32" i="56"/>
  <c r="L10" i="56"/>
  <c r="N12" i="56"/>
  <c r="G18" i="56"/>
  <c r="Q14" i="56"/>
  <c r="O20" i="56"/>
  <c r="L16" i="56"/>
  <c r="M22" i="56"/>
  <c r="L28" i="56"/>
  <c r="M36" i="56"/>
  <c r="H30" i="56"/>
  <c r="P30" i="56"/>
  <c r="L8" i="56"/>
  <c r="H10" i="56"/>
  <c r="P10" i="56"/>
  <c r="O12" i="56"/>
  <c r="P18" i="56"/>
  <c r="L18" i="56"/>
  <c r="G36" i="56"/>
  <c r="Q24" i="56"/>
  <c r="F8" i="56"/>
  <c r="N26" i="56"/>
  <c r="L26" i="56"/>
  <c r="Q34" i="56"/>
  <c r="F36" i="56"/>
  <c r="H24" i="56"/>
  <c r="N8" i="56"/>
  <c r="O26" i="56"/>
  <c r="P34" i="56"/>
  <c r="N10" i="56"/>
  <c r="J18" i="56"/>
  <c r="P14" i="56"/>
  <c r="M20" i="56"/>
  <c r="N20" i="56"/>
  <c r="O16" i="56"/>
  <c r="P22" i="56"/>
  <c r="H22" i="56"/>
  <c r="O28" i="56"/>
  <c r="P36" i="56"/>
  <c r="H36" i="56"/>
  <c r="O24" i="56"/>
  <c r="G30" i="56"/>
  <c r="L30" i="56"/>
  <c r="P26" i="56"/>
  <c r="F26" i="56"/>
  <c r="J14" i="56"/>
  <c r="Q20" i="56"/>
  <c r="M28" i="56"/>
  <c r="Q30" i="56"/>
  <c r="G32" i="56"/>
  <c r="Q12" i="56"/>
  <c r="M12" i="56"/>
  <c r="O18" i="56"/>
  <c r="F14" i="56"/>
  <c r="Q16" i="56"/>
  <c r="K16" i="56"/>
  <c r="L22" i="56"/>
  <c r="Q28" i="56"/>
  <c r="L36" i="56"/>
  <c r="N24" i="56"/>
  <c r="N30" i="56"/>
  <c r="Q8" i="56"/>
  <c r="O8" i="56"/>
  <c r="Q32" i="56"/>
  <c r="M32" i="56"/>
  <c r="L34" i="56"/>
  <c r="Q10" i="56"/>
  <c r="G12" i="56"/>
  <c r="O14" i="56"/>
  <c r="M16" i="56"/>
  <c r="P24" i="56"/>
  <c r="M8" i="56"/>
  <c r="K32" i="56"/>
  <c r="O10" i="56"/>
  <c r="H12" i="56"/>
  <c r="L12" i="56"/>
  <c r="N18" i="56"/>
  <c r="M14" i="56"/>
  <c r="J16" i="56"/>
  <c r="N22" i="56"/>
  <c r="O36" i="56"/>
  <c r="F24" i="56"/>
  <c r="M24" i="56"/>
  <c r="O30" i="56"/>
  <c r="I26" i="56"/>
  <c r="P32" i="56"/>
  <c r="L32" i="56"/>
  <c r="N34" i="56"/>
  <c r="M26" i="56"/>
  <c r="O32" i="56"/>
  <c r="F34" i="56"/>
  <c r="M10" i="56"/>
  <c r="P12" i="56"/>
  <c r="F12" i="56"/>
  <c r="N14" i="56"/>
  <c r="P20" i="56"/>
  <c r="N16" i="56"/>
  <c r="H16" i="56"/>
  <c r="O22" i="56"/>
  <c r="N28" i="56"/>
  <c r="H28" i="56"/>
  <c r="N36" i="56"/>
  <c r="L24" i="56"/>
  <c r="M30" i="56"/>
  <c r="I8" i="56"/>
  <c r="H26" i="56"/>
  <c r="J32" i="56"/>
  <c r="M34" i="56"/>
  <c r="O34" i="56"/>
  <c r="Q22" i="56"/>
  <c r="K36" i="56"/>
  <c r="Q26" i="56"/>
  <c r="B31" i="12"/>
  <c r="B32" i="12"/>
  <c r="B7" i="57" l="1"/>
  <c r="W8" i="56" s="1"/>
  <c r="A8" i="56" s="1"/>
  <c r="A8" i="57"/>
  <c r="X9" i="56" s="1"/>
  <c r="B10" i="56" s="1"/>
  <c r="A9" i="57"/>
  <c r="X10" i="56" s="1"/>
  <c r="B12" i="56" s="1"/>
  <c r="B11" i="57"/>
  <c r="W12" i="56" s="1"/>
  <c r="A16" i="56" s="1"/>
  <c r="B15" i="57"/>
  <c r="W16" i="56" s="1"/>
  <c r="A24" i="56" s="1"/>
  <c r="A16" i="57"/>
  <c r="X17" i="56" s="1"/>
  <c r="B26" i="56" s="1"/>
  <c r="B19" i="57"/>
  <c r="W20" i="56" s="1"/>
  <c r="A32" i="56" s="1"/>
  <c r="A17" i="57"/>
  <c r="X18" i="56" s="1"/>
  <c r="B28" i="56" s="1"/>
  <c r="A21" i="57"/>
  <c r="X22" i="56" s="1"/>
  <c r="B36" i="56" s="1"/>
  <c r="A10" i="57"/>
  <c r="X11" i="56" s="1"/>
  <c r="B14" i="56" s="1"/>
  <c r="A18" i="57"/>
  <c r="X19" i="56" s="1"/>
  <c r="B30" i="56" s="1"/>
  <c r="AC96" i="60"/>
  <c r="AC87" i="60"/>
  <c r="AC90" i="60"/>
  <c r="AC99" i="60"/>
  <c r="AC93" i="60"/>
  <c r="AC102" i="60"/>
  <c r="AC114" i="60"/>
  <c r="AC105" i="60"/>
  <c r="AC126" i="60"/>
  <c r="AC117" i="60"/>
  <c r="AC111" i="60"/>
  <c r="AC134" i="60"/>
  <c r="AC146" i="60"/>
  <c r="AC129" i="60"/>
  <c r="AC120" i="60"/>
  <c r="AC161" i="60"/>
  <c r="AC173" i="60"/>
  <c r="AC108" i="60"/>
  <c r="AC123" i="60"/>
  <c r="AC137" i="60"/>
  <c r="AC140" i="60"/>
  <c r="AC143" i="60"/>
  <c r="AC152" i="60"/>
  <c r="AC167" i="60"/>
  <c r="AC170" i="60"/>
  <c r="AC155" i="60"/>
  <c r="AC176" i="60"/>
  <c r="AC149" i="60"/>
  <c r="AC158" i="60"/>
  <c r="AC164" i="60"/>
  <c r="M96" i="60"/>
  <c r="M87" i="60"/>
  <c r="M90" i="60"/>
  <c r="M99" i="60"/>
  <c r="M111" i="60"/>
  <c r="M102" i="60"/>
  <c r="M105" i="60"/>
  <c r="M108" i="60"/>
  <c r="M114" i="60"/>
  <c r="M93" i="60"/>
  <c r="M126" i="60"/>
  <c r="M123" i="60"/>
  <c r="M134" i="60"/>
  <c r="M146" i="60"/>
  <c r="M117" i="60"/>
  <c r="M161" i="60"/>
  <c r="M173" i="60"/>
  <c r="M129" i="60"/>
  <c r="M120" i="60"/>
  <c r="M137" i="60"/>
  <c r="M140" i="60"/>
  <c r="M143" i="60"/>
  <c r="M152" i="60"/>
  <c r="M155" i="60"/>
  <c r="M176" i="60"/>
  <c r="M158" i="60"/>
  <c r="M164" i="60"/>
  <c r="M167" i="60"/>
  <c r="M170" i="60"/>
  <c r="M149" i="60"/>
  <c r="AG94" i="60"/>
  <c r="AG85" i="60"/>
  <c r="AG97" i="60"/>
  <c r="AG109" i="60"/>
  <c r="AG91" i="60"/>
  <c r="AG106" i="60"/>
  <c r="AG88" i="60"/>
  <c r="AG112" i="60"/>
  <c r="AG103" i="60"/>
  <c r="AG118" i="60"/>
  <c r="AG115" i="60"/>
  <c r="AG124" i="60"/>
  <c r="AG121" i="60"/>
  <c r="AG132" i="60"/>
  <c r="AG144" i="60"/>
  <c r="AG159" i="60"/>
  <c r="AG171" i="60"/>
  <c r="AG127" i="60"/>
  <c r="AG135" i="60"/>
  <c r="AG138" i="60"/>
  <c r="AG147" i="60"/>
  <c r="AG150" i="60"/>
  <c r="AG153" i="60"/>
  <c r="AG141" i="60"/>
  <c r="AG100" i="60"/>
  <c r="AG156" i="60"/>
  <c r="AG162" i="60"/>
  <c r="AG165" i="60"/>
  <c r="AG168" i="60"/>
  <c r="AG174" i="60"/>
  <c r="U96" i="60"/>
  <c r="U87" i="60"/>
  <c r="U99" i="60"/>
  <c r="U93" i="60"/>
  <c r="U114" i="60"/>
  <c r="U90" i="60"/>
  <c r="U105" i="60"/>
  <c r="U111" i="60"/>
  <c r="U126" i="60"/>
  <c r="U102" i="60"/>
  <c r="U108" i="60"/>
  <c r="U120" i="60"/>
  <c r="U134" i="60"/>
  <c r="U146" i="60"/>
  <c r="U137" i="60"/>
  <c r="U140" i="60"/>
  <c r="U143" i="60"/>
  <c r="U161" i="60"/>
  <c r="U173" i="60"/>
  <c r="U149" i="60"/>
  <c r="U152" i="60"/>
  <c r="U117" i="60"/>
  <c r="U123" i="60"/>
  <c r="U129" i="60"/>
  <c r="U158" i="60"/>
  <c r="U164" i="60"/>
  <c r="U167" i="60"/>
  <c r="U170" i="60"/>
  <c r="U176" i="60"/>
  <c r="U155" i="60"/>
  <c r="AI91" i="60"/>
  <c r="AI94" i="60"/>
  <c r="AI103" i="60"/>
  <c r="AI85" i="60"/>
  <c r="AI106" i="60"/>
  <c r="AI97" i="60"/>
  <c r="AI109" i="60"/>
  <c r="AI121" i="60"/>
  <c r="AI115" i="60"/>
  <c r="AI132" i="60"/>
  <c r="AI100" i="60"/>
  <c r="AI118" i="60"/>
  <c r="AI127" i="60"/>
  <c r="AI141" i="60"/>
  <c r="AI153" i="60"/>
  <c r="AI156" i="60"/>
  <c r="AI168" i="60"/>
  <c r="AI112" i="60"/>
  <c r="AI124" i="60"/>
  <c r="AI135" i="60"/>
  <c r="AI138" i="60"/>
  <c r="AI88" i="60"/>
  <c r="AI159" i="60"/>
  <c r="AI147" i="60"/>
  <c r="AI162" i="60"/>
  <c r="AI165" i="60"/>
  <c r="AI171" i="60"/>
  <c r="AI144" i="60"/>
  <c r="AI150" i="60"/>
  <c r="AI174" i="60"/>
  <c r="S95" i="60"/>
  <c r="S86" i="60"/>
  <c r="S98" i="60"/>
  <c r="S92" i="60"/>
  <c r="S110" i="60"/>
  <c r="S113" i="60"/>
  <c r="S104" i="60"/>
  <c r="S107" i="60"/>
  <c r="S89" i="60"/>
  <c r="S101" i="60"/>
  <c r="S122" i="60"/>
  <c r="S119" i="60"/>
  <c r="S125" i="60"/>
  <c r="S133" i="60"/>
  <c r="S145" i="60"/>
  <c r="S128" i="60"/>
  <c r="S160" i="60"/>
  <c r="S172" i="60"/>
  <c r="S116" i="60"/>
  <c r="S148" i="60"/>
  <c r="S151" i="60"/>
  <c r="S154" i="60"/>
  <c r="S139" i="60"/>
  <c r="S136" i="60"/>
  <c r="S157" i="60"/>
  <c r="S163" i="60"/>
  <c r="S142" i="60"/>
  <c r="S166" i="60"/>
  <c r="S169" i="60"/>
  <c r="S175" i="60"/>
  <c r="W93" i="60"/>
  <c r="W96" i="60"/>
  <c r="W87" i="60"/>
  <c r="W108" i="60"/>
  <c r="W90" i="60"/>
  <c r="W105" i="60"/>
  <c r="W99" i="60"/>
  <c r="W111" i="60"/>
  <c r="W123" i="60"/>
  <c r="W117" i="60"/>
  <c r="W120" i="60"/>
  <c r="W114" i="60"/>
  <c r="W129" i="60"/>
  <c r="W143" i="60"/>
  <c r="W158" i="60"/>
  <c r="W170" i="60"/>
  <c r="W102" i="60"/>
  <c r="W137" i="60"/>
  <c r="W140" i="60"/>
  <c r="W134" i="60"/>
  <c r="W126" i="60"/>
  <c r="W155" i="60"/>
  <c r="W149" i="60"/>
  <c r="W161" i="60"/>
  <c r="W164" i="60"/>
  <c r="W167" i="60"/>
  <c r="W173" i="60"/>
  <c r="W146" i="60"/>
  <c r="W152" i="60"/>
  <c r="W176" i="60"/>
  <c r="AK92" i="60"/>
  <c r="AK95" i="60"/>
  <c r="AK86" i="60"/>
  <c r="AK107" i="60"/>
  <c r="AK98" i="60"/>
  <c r="AK110" i="60"/>
  <c r="AK122" i="60"/>
  <c r="AK104" i="60"/>
  <c r="AK116" i="60"/>
  <c r="AK89" i="60"/>
  <c r="AK119" i="60"/>
  <c r="AK101" i="60"/>
  <c r="AK128" i="60"/>
  <c r="AK142" i="60"/>
  <c r="AK113" i="60"/>
  <c r="AK136" i="60"/>
  <c r="AK145" i="60"/>
  <c r="AK148" i="60"/>
  <c r="AK151" i="60"/>
  <c r="AK157" i="60"/>
  <c r="AK169" i="60"/>
  <c r="AK133" i="60"/>
  <c r="AK125" i="60"/>
  <c r="AK154" i="60"/>
  <c r="AK139" i="60"/>
  <c r="AK160" i="60"/>
  <c r="AK163" i="60"/>
  <c r="AK166" i="60"/>
  <c r="AK172" i="60"/>
  <c r="AK175" i="60"/>
  <c r="AA95" i="60"/>
  <c r="AA86" i="60"/>
  <c r="AA98" i="60"/>
  <c r="AA89" i="60"/>
  <c r="AA92" i="60"/>
  <c r="AA107" i="60"/>
  <c r="AA110" i="60"/>
  <c r="AA101" i="60"/>
  <c r="AA113" i="60"/>
  <c r="AA122" i="60"/>
  <c r="AA119" i="60"/>
  <c r="AA125" i="60"/>
  <c r="AA104" i="60"/>
  <c r="AA116" i="60"/>
  <c r="AA133" i="60"/>
  <c r="AA145" i="60"/>
  <c r="AA160" i="60"/>
  <c r="AA172" i="60"/>
  <c r="AA136" i="60"/>
  <c r="AA139" i="60"/>
  <c r="AA142" i="60"/>
  <c r="AA128" i="60"/>
  <c r="AA148" i="60"/>
  <c r="AA154" i="60"/>
  <c r="AA157" i="60"/>
  <c r="AA163" i="60"/>
  <c r="AA166" i="60"/>
  <c r="AA169" i="60"/>
  <c r="AA175" i="60"/>
  <c r="AA151" i="60"/>
  <c r="AE93" i="60"/>
  <c r="AE96" i="60"/>
  <c r="AE108" i="60"/>
  <c r="AE90" i="60"/>
  <c r="AE87" i="60"/>
  <c r="AE111" i="60"/>
  <c r="AE123" i="60"/>
  <c r="AE102" i="60"/>
  <c r="AE117" i="60"/>
  <c r="AE114" i="60"/>
  <c r="AE105" i="60"/>
  <c r="AE129" i="60"/>
  <c r="AE143" i="60"/>
  <c r="AE158" i="60"/>
  <c r="AE170" i="60"/>
  <c r="AE120" i="60"/>
  <c r="AE99" i="60"/>
  <c r="AE161" i="60"/>
  <c r="AE126" i="60"/>
  <c r="AE137" i="60"/>
  <c r="AE146" i="60"/>
  <c r="AE152" i="60"/>
  <c r="AE164" i="60"/>
  <c r="AE167" i="60"/>
  <c r="AE173" i="60"/>
  <c r="AE140" i="60"/>
  <c r="AE134" i="60"/>
  <c r="AE149" i="60"/>
  <c r="AE155" i="60"/>
  <c r="AE176" i="60"/>
  <c r="AH87" i="60"/>
  <c r="AH90" i="60"/>
  <c r="AH93" i="60"/>
  <c r="AH102" i="60"/>
  <c r="AH105" i="60"/>
  <c r="AH99" i="60"/>
  <c r="AH108" i="60"/>
  <c r="AH123" i="60"/>
  <c r="AH111" i="60"/>
  <c r="AH120" i="60"/>
  <c r="AH129" i="60"/>
  <c r="AH143" i="60"/>
  <c r="AH114" i="60"/>
  <c r="AH134" i="60"/>
  <c r="AH146" i="60"/>
  <c r="AH96" i="60"/>
  <c r="AH126" i="60"/>
  <c r="AH137" i="60"/>
  <c r="AH140" i="60"/>
  <c r="AH149" i="60"/>
  <c r="AH152" i="60"/>
  <c r="AH155" i="60"/>
  <c r="AH167" i="60"/>
  <c r="AH161" i="60"/>
  <c r="AH173" i="60"/>
  <c r="AH176" i="60"/>
  <c r="AH158" i="60"/>
  <c r="AH117" i="60"/>
  <c r="AH164" i="60"/>
  <c r="AH170" i="60"/>
  <c r="AP95" i="60"/>
  <c r="AP86" i="60"/>
  <c r="AP89" i="60"/>
  <c r="AP98" i="60"/>
  <c r="AP101" i="60"/>
  <c r="AP104" i="60"/>
  <c r="AP107" i="60"/>
  <c r="AP92" i="60"/>
  <c r="AP125" i="60"/>
  <c r="AP139" i="60"/>
  <c r="AP151" i="60"/>
  <c r="AP113" i="60"/>
  <c r="AP128" i="60"/>
  <c r="AP142" i="60"/>
  <c r="AP110" i="60"/>
  <c r="AP116" i="60"/>
  <c r="AP119" i="60"/>
  <c r="AP122" i="60"/>
  <c r="AP163" i="60"/>
  <c r="AP136" i="60"/>
  <c r="AP145" i="60"/>
  <c r="AP148" i="60"/>
  <c r="AP154" i="60"/>
  <c r="AP157" i="60"/>
  <c r="AP169" i="60"/>
  <c r="AP133" i="60"/>
  <c r="AP160" i="60"/>
  <c r="AP166" i="60"/>
  <c r="AP175" i="60"/>
  <c r="AP172" i="60"/>
  <c r="AI418" i="60"/>
  <c r="AA418" i="60"/>
  <c r="S418" i="60"/>
  <c r="AK418" i="60"/>
  <c r="AI417" i="60"/>
  <c r="T96" i="60"/>
  <c r="T87" i="60"/>
  <c r="T99" i="60"/>
  <c r="T93" i="60"/>
  <c r="T102" i="60"/>
  <c r="T108" i="60"/>
  <c r="T105" i="60"/>
  <c r="T90" i="60"/>
  <c r="T111" i="60"/>
  <c r="T114" i="60"/>
  <c r="T126" i="60"/>
  <c r="T140" i="60"/>
  <c r="T152" i="60"/>
  <c r="T129" i="60"/>
  <c r="T143" i="60"/>
  <c r="T137" i="60"/>
  <c r="T134" i="60"/>
  <c r="T146" i="60"/>
  <c r="T149" i="60"/>
  <c r="T117" i="60"/>
  <c r="T164" i="60"/>
  <c r="T123" i="60"/>
  <c r="T155" i="60"/>
  <c r="T120" i="60"/>
  <c r="T158" i="60"/>
  <c r="T170" i="60"/>
  <c r="T161" i="60"/>
  <c r="T167" i="60"/>
  <c r="T176" i="60"/>
  <c r="T173" i="60"/>
  <c r="AN94" i="60"/>
  <c r="AN85" i="60"/>
  <c r="AN97" i="60"/>
  <c r="AN88" i="60"/>
  <c r="AN100" i="60"/>
  <c r="AN91" i="60"/>
  <c r="AN103" i="60"/>
  <c r="AN121" i="60"/>
  <c r="AN124" i="60"/>
  <c r="AN138" i="60"/>
  <c r="AN150" i="60"/>
  <c r="AN109" i="60"/>
  <c r="AN118" i="60"/>
  <c r="AN112" i="60"/>
  <c r="AN127" i="60"/>
  <c r="AN141" i="60"/>
  <c r="AN153" i="60"/>
  <c r="AN106" i="60"/>
  <c r="AN115" i="60"/>
  <c r="AN132" i="60"/>
  <c r="AN162" i="60"/>
  <c r="AN174" i="60"/>
  <c r="AN156" i="60"/>
  <c r="AN168" i="60"/>
  <c r="AN135" i="60"/>
  <c r="AN144" i="60"/>
  <c r="AN159" i="60"/>
  <c r="AN165" i="60"/>
  <c r="AN171" i="60"/>
  <c r="AN147" i="60"/>
  <c r="AF94" i="60"/>
  <c r="AF85" i="60"/>
  <c r="AF97" i="60"/>
  <c r="AF91" i="60"/>
  <c r="AF100" i="60"/>
  <c r="AF106" i="60"/>
  <c r="AF88" i="60"/>
  <c r="AF109" i="60"/>
  <c r="AF103" i="60"/>
  <c r="AF115" i="60"/>
  <c r="AF124" i="60"/>
  <c r="AF138" i="60"/>
  <c r="AF150" i="60"/>
  <c r="AF121" i="60"/>
  <c r="AF127" i="60"/>
  <c r="AF141" i="60"/>
  <c r="AF153" i="60"/>
  <c r="AF112" i="60"/>
  <c r="AF135" i="60"/>
  <c r="AF162" i="60"/>
  <c r="AF174" i="60"/>
  <c r="AF118" i="60"/>
  <c r="AF156" i="60"/>
  <c r="AF168" i="60"/>
  <c r="AF147" i="60"/>
  <c r="AF132" i="60"/>
  <c r="AF159" i="60"/>
  <c r="AF165" i="60"/>
  <c r="AF144" i="60"/>
  <c r="X94" i="60"/>
  <c r="X85" i="60"/>
  <c r="X97" i="60"/>
  <c r="X88" i="60"/>
  <c r="X109" i="60"/>
  <c r="X100" i="60"/>
  <c r="X106" i="60"/>
  <c r="X103" i="60"/>
  <c r="X138" i="60"/>
  <c r="X150" i="60"/>
  <c r="X115" i="60"/>
  <c r="X124" i="60"/>
  <c r="X121" i="60"/>
  <c r="X127" i="60"/>
  <c r="X141" i="60"/>
  <c r="X153" i="60"/>
  <c r="X118" i="60"/>
  <c r="X112" i="60"/>
  <c r="X132" i="60"/>
  <c r="X162" i="60"/>
  <c r="X174" i="60"/>
  <c r="X144" i="60"/>
  <c r="X147" i="60"/>
  <c r="X156" i="60"/>
  <c r="X168" i="60"/>
  <c r="X171" i="60"/>
  <c r="X91" i="60"/>
  <c r="X135" i="60"/>
  <c r="X159" i="60"/>
  <c r="X165" i="60"/>
  <c r="P94" i="60"/>
  <c r="P85" i="60"/>
  <c r="P97" i="60"/>
  <c r="P109" i="60"/>
  <c r="P91" i="60"/>
  <c r="P100" i="60"/>
  <c r="P103" i="60"/>
  <c r="P106" i="60"/>
  <c r="P118" i="60"/>
  <c r="P112" i="60"/>
  <c r="P138" i="60"/>
  <c r="P150" i="60"/>
  <c r="P88" i="60"/>
  <c r="P124" i="60"/>
  <c r="P127" i="60"/>
  <c r="P141" i="60"/>
  <c r="P153" i="60"/>
  <c r="P115" i="60"/>
  <c r="P135" i="60"/>
  <c r="P144" i="60"/>
  <c r="P147" i="60"/>
  <c r="P162" i="60"/>
  <c r="P174" i="60"/>
  <c r="P121" i="60"/>
  <c r="P156" i="60"/>
  <c r="P168" i="60"/>
  <c r="P159" i="60"/>
  <c r="P165" i="60"/>
  <c r="P132" i="60"/>
  <c r="P171" i="60"/>
  <c r="AP91" i="60"/>
  <c r="AP94" i="60"/>
  <c r="AP106" i="60"/>
  <c r="AP88" i="60"/>
  <c r="AP97" i="60"/>
  <c r="AP103" i="60"/>
  <c r="AP109" i="60"/>
  <c r="AP100" i="60"/>
  <c r="AP115" i="60"/>
  <c r="AP135" i="60"/>
  <c r="AP147" i="60"/>
  <c r="AP121" i="60"/>
  <c r="AP124" i="60"/>
  <c r="AP138" i="60"/>
  <c r="AP150" i="60"/>
  <c r="AP112" i="60"/>
  <c r="AP118" i="60"/>
  <c r="AP132" i="60"/>
  <c r="AP141" i="60"/>
  <c r="AP144" i="60"/>
  <c r="AP153" i="60"/>
  <c r="AP159" i="60"/>
  <c r="AP171" i="60"/>
  <c r="AP85" i="60"/>
  <c r="AP165" i="60"/>
  <c r="AP156" i="60"/>
  <c r="AP162" i="60"/>
  <c r="AP168" i="60"/>
  <c r="AP174" i="60"/>
  <c r="AP127" i="60"/>
  <c r="AH91" i="60"/>
  <c r="AH94" i="60"/>
  <c r="AH85" i="60"/>
  <c r="AH106" i="60"/>
  <c r="AH109" i="60"/>
  <c r="AH88" i="60"/>
  <c r="AH100" i="60"/>
  <c r="AH135" i="60"/>
  <c r="AH147" i="60"/>
  <c r="AH115" i="60"/>
  <c r="AH124" i="60"/>
  <c r="AH138" i="60"/>
  <c r="AH150" i="60"/>
  <c r="AH103" i="60"/>
  <c r="AH112" i="60"/>
  <c r="AH159" i="60"/>
  <c r="AH171" i="60"/>
  <c r="AH97" i="60"/>
  <c r="AH121" i="60"/>
  <c r="AH127" i="60"/>
  <c r="AH141" i="60"/>
  <c r="AH144" i="60"/>
  <c r="AH132" i="60"/>
  <c r="AH165" i="60"/>
  <c r="AH118" i="60"/>
  <c r="AH156" i="60"/>
  <c r="AH153" i="60"/>
  <c r="AH162" i="60"/>
  <c r="AH168" i="60"/>
  <c r="AH174" i="60"/>
  <c r="Z91" i="60"/>
  <c r="Z94" i="60"/>
  <c r="Z97" i="60"/>
  <c r="Z106" i="60"/>
  <c r="Z88" i="60"/>
  <c r="Z109" i="60"/>
  <c r="Z103" i="60"/>
  <c r="Z85" i="60"/>
  <c r="Z100" i="60"/>
  <c r="Z112" i="60"/>
  <c r="Z135" i="60"/>
  <c r="Z147" i="60"/>
  <c r="Z124" i="60"/>
  <c r="Z138" i="60"/>
  <c r="Z150" i="60"/>
  <c r="Z127" i="60"/>
  <c r="Z121" i="60"/>
  <c r="Z159" i="60"/>
  <c r="Z171" i="60"/>
  <c r="Z115" i="60"/>
  <c r="Z132" i="60"/>
  <c r="Z165" i="60"/>
  <c r="Z141" i="60"/>
  <c r="Z162" i="60"/>
  <c r="Z153" i="60"/>
  <c r="Z156" i="60"/>
  <c r="Z168" i="60"/>
  <c r="Z174" i="60"/>
  <c r="Z118" i="60"/>
  <c r="Z144" i="60"/>
  <c r="R87" i="60"/>
  <c r="R90" i="60"/>
  <c r="R93" i="60"/>
  <c r="R102" i="60"/>
  <c r="R105" i="60"/>
  <c r="R99" i="60"/>
  <c r="R96" i="60"/>
  <c r="R111" i="60"/>
  <c r="R129" i="60"/>
  <c r="R143" i="60"/>
  <c r="R123" i="60"/>
  <c r="R117" i="60"/>
  <c r="R120" i="60"/>
  <c r="R134" i="60"/>
  <c r="R146" i="60"/>
  <c r="R108" i="60"/>
  <c r="R114" i="60"/>
  <c r="R155" i="60"/>
  <c r="R167" i="60"/>
  <c r="R126" i="60"/>
  <c r="R161" i="60"/>
  <c r="R173" i="60"/>
  <c r="R158" i="60"/>
  <c r="R176" i="60"/>
  <c r="R149" i="60"/>
  <c r="R164" i="60"/>
  <c r="R170" i="60"/>
  <c r="R152" i="60"/>
  <c r="R137" i="60"/>
  <c r="R140" i="60"/>
  <c r="AC417" i="60"/>
  <c r="AA416" i="60"/>
  <c r="AO418" i="60"/>
  <c r="AO417" i="60"/>
  <c r="AG418" i="60"/>
  <c r="AG417" i="60"/>
  <c r="Y418" i="60"/>
  <c r="Y417" i="60"/>
  <c r="Q418" i="60"/>
  <c r="Q417" i="60"/>
  <c r="Y416" i="60"/>
  <c r="AF171" i="60"/>
  <c r="U417" i="60"/>
  <c r="S416" i="60"/>
  <c r="AM417" i="60"/>
  <c r="AM416" i="60"/>
  <c r="AE417" i="60"/>
  <c r="AE416" i="60"/>
  <c r="W417" i="60"/>
  <c r="W416" i="60"/>
  <c r="O417" i="60"/>
  <c r="O416" i="60"/>
  <c r="Q416" i="60"/>
  <c r="Z87" i="60"/>
  <c r="Z90" i="60"/>
  <c r="Z102" i="60"/>
  <c r="Z96" i="60"/>
  <c r="Z105" i="60"/>
  <c r="Z108" i="60"/>
  <c r="Z117" i="60"/>
  <c r="Z123" i="60"/>
  <c r="Z129" i="60"/>
  <c r="Z143" i="60"/>
  <c r="Z93" i="60"/>
  <c r="Z120" i="60"/>
  <c r="Z134" i="60"/>
  <c r="Z146" i="60"/>
  <c r="Z111" i="60"/>
  <c r="Z99" i="60"/>
  <c r="Z155" i="60"/>
  <c r="Z167" i="60"/>
  <c r="Z114" i="60"/>
  <c r="Z137" i="60"/>
  <c r="Z140" i="60"/>
  <c r="Z126" i="60"/>
  <c r="Z161" i="60"/>
  <c r="Z173" i="60"/>
  <c r="Z176" i="60"/>
  <c r="Z158" i="60"/>
  <c r="Z149" i="60"/>
  <c r="Z164" i="60"/>
  <c r="Z170" i="60"/>
  <c r="Z152" i="60"/>
  <c r="X90" i="60"/>
  <c r="X93" i="60"/>
  <c r="X96" i="60"/>
  <c r="X105" i="60"/>
  <c r="X87" i="60"/>
  <c r="X108" i="60"/>
  <c r="X102" i="60"/>
  <c r="X99" i="60"/>
  <c r="X111" i="60"/>
  <c r="X120" i="60"/>
  <c r="X134" i="60"/>
  <c r="X146" i="60"/>
  <c r="X137" i="60"/>
  <c r="X149" i="60"/>
  <c r="X114" i="60"/>
  <c r="X158" i="60"/>
  <c r="X170" i="60"/>
  <c r="X140" i="60"/>
  <c r="X117" i="60"/>
  <c r="X152" i="60"/>
  <c r="X164" i="60"/>
  <c r="X123" i="60"/>
  <c r="X126" i="60"/>
  <c r="X129" i="60"/>
  <c r="X155" i="60"/>
  <c r="X167" i="60"/>
  <c r="X143" i="60"/>
  <c r="X161" i="60"/>
  <c r="X176" i="60"/>
  <c r="AH95" i="60"/>
  <c r="AH86" i="60"/>
  <c r="AH98" i="60"/>
  <c r="AH92" i="60"/>
  <c r="AH101" i="60"/>
  <c r="AH89" i="60"/>
  <c r="AH104" i="60"/>
  <c r="AH116" i="60"/>
  <c r="AH107" i="60"/>
  <c r="AH125" i="60"/>
  <c r="AH139" i="60"/>
  <c r="AH151" i="60"/>
  <c r="AH110" i="60"/>
  <c r="AH128" i="60"/>
  <c r="AH142" i="60"/>
  <c r="AH122" i="60"/>
  <c r="AH119" i="60"/>
  <c r="AH133" i="60"/>
  <c r="AH163" i="60"/>
  <c r="AH154" i="60"/>
  <c r="AH136" i="60"/>
  <c r="AH157" i="60"/>
  <c r="AH169" i="60"/>
  <c r="AH145" i="60"/>
  <c r="AH160" i="60"/>
  <c r="AH166" i="60"/>
  <c r="AH172" i="60"/>
  <c r="AH175" i="60"/>
  <c r="AH113" i="60"/>
  <c r="AH148" i="60"/>
  <c r="AJ88" i="60"/>
  <c r="AJ91" i="60"/>
  <c r="AJ94" i="60"/>
  <c r="AJ97" i="60"/>
  <c r="AJ103" i="60"/>
  <c r="AJ85" i="60"/>
  <c r="AJ106" i="60"/>
  <c r="AJ100" i="60"/>
  <c r="AJ109" i="60"/>
  <c r="AJ112" i="60"/>
  <c r="AJ132" i="60"/>
  <c r="AJ144" i="60"/>
  <c r="AJ115" i="60"/>
  <c r="AJ135" i="60"/>
  <c r="AJ147" i="60"/>
  <c r="AJ118" i="60"/>
  <c r="AJ156" i="60"/>
  <c r="AJ168" i="60"/>
  <c r="AJ124" i="60"/>
  <c r="AJ150" i="60"/>
  <c r="AJ153" i="60"/>
  <c r="AJ162" i="60"/>
  <c r="AJ174" i="60"/>
  <c r="AJ141" i="60"/>
  <c r="AJ121" i="60"/>
  <c r="AJ127" i="60"/>
  <c r="AJ138" i="60"/>
  <c r="AJ159" i="60"/>
  <c r="AJ165" i="60"/>
  <c r="AJ171" i="60"/>
  <c r="AN86" i="60"/>
  <c r="AN89" i="60"/>
  <c r="AN101" i="60"/>
  <c r="AN95" i="60"/>
  <c r="AN104" i="60"/>
  <c r="AN92" i="60"/>
  <c r="AN113" i="60"/>
  <c r="AN128" i="60"/>
  <c r="AN142" i="60"/>
  <c r="AN98" i="60"/>
  <c r="AN107" i="60"/>
  <c r="AN122" i="60"/>
  <c r="AN133" i="60"/>
  <c r="AN145" i="60"/>
  <c r="AN116" i="60"/>
  <c r="AN125" i="60"/>
  <c r="AN110" i="60"/>
  <c r="AN119" i="60"/>
  <c r="AN136" i="60"/>
  <c r="AN139" i="60"/>
  <c r="AN154" i="60"/>
  <c r="AN166" i="60"/>
  <c r="AN160" i="60"/>
  <c r="AN172" i="60"/>
  <c r="AN175" i="60"/>
  <c r="AN151" i="60"/>
  <c r="AN157" i="60"/>
  <c r="AN163" i="60"/>
  <c r="AN169" i="60"/>
  <c r="AN148" i="60"/>
  <c r="AF86" i="60"/>
  <c r="AF89" i="60"/>
  <c r="AF92" i="60"/>
  <c r="AF98" i="60"/>
  <c r="AF101" i="60"/>
  <c r="AF104" i="60"/>
  <c r="AF107" i="60"/>
  <c r="AF95" i="60"/>
  <c r="AF128" i="60"/>
  <c r="AF142" i="60"/>
  <c r="AF110" i="60"/>
  <c r="AF113" i="60"/>
  <c r="AF133" i="60"/>
  <c r="AF145" i="60"/>
  <c r="AF119" i="60"/>
  <c r="AF154" i="60"/>
  <c r="AF166" i="60"/>
  <c r="AF116" i="60"/>
  <c r="AF148" i="60"/>
  <c r="AF151" i="60"/>
  <c r="AF160" i="60"/>
  <c r="AF172" i="60"/>
  <c r="AF175" i="60"/>
  <c r="AF139" i="60"/>
  <c r="AF136" i="60"/>
  <c r="AF122" i="60"/>
  <c r="AF125" i="60"/>
  <c r="AF157" i="60"/>
  <c r="AF163" i="60"/>
  <c r="AF169" i="60"/>
  <c r="AL89" i="60"/>
  <c r="AL92" i="60"/>
  <c r="AL95" i="60"/>
  <c r="AL104" i="60"/>
  <c r="AL86" i="60"/>
  <c r="AL107" i="60"/>
  <c r="AL101" i="60"/>
  <c r="AL98" i="60"/>
  <c r="AL110" i="60"/>
  <c r="AL113" i="60"/>
  <c r="AL122" i="60"/>
  <c r="AL133" i="60"/>
  <c r="AL145" i="60"/>
  <c r="AL116" i="60"/>
  <c r="AL119" i="60"/>
  <c r="AL136" i="60"/>
  <c r="AL148" i="60"/>
  <c r="AL128" i="60"/>
  <c r="AL139" i="60"/>
  <c r="AL142" i="60"/>
  <c r="AL151" i="60"/>
  <c r="AL157" i="60"/>
  <c r="AL169" i="60"/>
  <c r="AL163" i="60"/>
  <c r="AL154" i="60"/>
  <c r="AL160" i="60"/>
  <c r="AL166" i="60"/>
  <c r="AL172" i="60"/>
  <c r="AL175" i="60"/>
  <c r="AL125" i="60"/>
  <c r="AD89" i="60"/>
  <c r="AD92" i="60"/>
  <c r="AD104" i="60"/>
  <c r="AD107" i="60"/>
  <c r="AD98" i="60"/>
  <c r="AD86" i="60"/>
  <c r="AD110" i="60"/>
  <c r="AD95" i="60"/>
  <c r="AD133" i="60"/>
  <c r="AD145" i="60"/>
  <c r="AD101" i="60"/>
  <c r="AD113" i="60"/>
  <c r="AD122" i="60"/>
  <c r="AD136" i="60"/>
  <c r="AD148" i="60"/>
  <c r="AD157" i="60"/>
  <c r="AD169" i="60"/>
  <c r="AD125" i="60"/>
  <c r="AD139" i="60"/>
  <c r="AD142" i="60"/>
  <c r="AD128" i="60"/>
  <c r="AD163" i="60"/>
  <c r="AD175" i="60"/>
  <c r="AD116" i="60"/>
  <c r="AD160" i="60"/>
  <c r="AD154" i="60"/>
  <c r="AD166" i="60"/>
  <c r="AD172" i="60"/>
  <c r="AD119" i="60"/>
  <c r="AD151" i="60"/>
  <c r="V89" i="60"/>
  <c r="V92" i="60"/>
  <c r="V95" i="60"/>
  <c r="V104" i="60"/>
  <c r="V86" i="60"/>
  <c r="V98" i="60"/>
  <c r="V107" i="60"/>
  <c r="V101" i="60"/>
  <c r="V110" i="60"/>
  <c r="V133" i="60"/>
  <c r="V145" i="60"/>
  <c r="V122" i="60"/>
  <c r="V136" i="60"/>
  <c r="V148" i="60"/>
  <c r="V113" i="60"/>
  <c r="V125" i="60"/>
  <c r="V157" i="60"/>
  <c r="V169" i="60"/>
  <c r="V116" i="60"/>
  <c r="V128" i="60"/>
  <c r="V163" i="60"/>
  <c r="V175" i="60"/>
  <c r="V142" i="60"/>
  <c r="V160" i="60"/>
  <c r="V151" i="60"/>
  <c r="V139" i="60"/>
  <c r="V154" i="60"/>
  <c r="V166" i="60"/>
  <c r="V172" i="60"/>
  <c r="V119" i="60"/>
  <c r="N89" i="60"/>
  <c r="N92" i="60"/>
  <c r="N104" i="60"/>
  <c r="N107" i="60"/>
  <c r="N95" i="60"/>
  <c r="N98" i="60"/>
  <c r="N110" i="60"/>
  <c r="N116" i="60"/>
  <c r="N133" i="60"/>
  <c r="N145" i="60"/>
  <c r="N136" i="60"/>
  <c r="N148" i="60"/>
  <c r="N86" i="60"/>
  <c r="N113" i="60"/>
  <c r="N119" i="60"/>
  <c r="N101" i="60"/>
  <c r="N128" i="60"/>
  <c r="N139" i="60"/>
  <c r="N142" i="60"/>
  <c r="N157" i="60"/>
  <c r="N169" i="60"/>
  <c r="N125" i="60"/>
  <c r="N163" i="60"/>
  <c r="N175" i="60"/>
  <c r="N151" i="60"/>
  <c r="N160" i="60"/>
  <c r="N122" i="60"/>
  <c r="N166" i="60"/>
  <c r="N172" i="60"/>
  <c r="N154" i="60"/>
  <c r="O418" i="60"/>
  <c r="M417" i="60"/>
  <c r="AP87" i="60"/>
  <c r="AP90" i="60"/>
  <c r="AP102" i="60"/>
  <c r="AP96" i="60"/>
  <c r="AP105" i="60"/>
  <c r="AP93" i="60"/>
  <c r="AP108" i="60"/>
  <c r="AP120" i="60"/>
  <c r="AP99" i="60"/>
  <c r="AP114" i="60"/>
  <c r="AP129" i="60"/>
  <c r="AP143" i="60"/>
  <c r="AP134" i="60"/>
  <c r="AP146" i="60"/>
  <c r="AP111" i="60"/>
  <c r="AP117" i="60"/>
  <c r="AP155" i="60"/>
  <c r="AP167" i="60"/>
  <c r="AP123" i="60"/>
  <c r="AP126" i="60"/>
  <c r="AP137" i="60"/>
  <c r="AP140" i="60"/>
  <c r="AP161" i="60"/>
  <c r="AP173" i="60"/>
  <c r="AP149" i="60"/>
  <c r="AP164" i="60"/>
  <c r="AP170" i="60"/>
  <c r="AP176" i="60"/>
  <c r="AP152" i="60"/>
  <c r="AP158" i="60"/>
  <c r="AF90" i="60"/>
  <c r="AF93" i="60"/>
  <c r="AF105" i="60"/>
  <c r="AF108" i="60"/>
  <c r="AF87" i="60"/>
  <c r="AF99" i="60"/>
  <c r="AF102" i="60"/>
  <c r="AF120" i="60"/>
  <c r="AF134" i="60"/>
  <c r="AF146" i="60"/>
  <c r="AF114" i="60"/>
  <c r="AF96" i="60"/>
  <c r="AF137" i="60"/>
  <c r="AF149" i="60"/>
  <c r="AF123" i="60"/>
  <c r="AF126" i="60"/>
  <c r="AF152" i="60"/>
  <c r="AF129" i="60"/>
  <c r="AF158" i="60"/>
  <c r="AF170" i="60"/>
  <c r="AF111" i="60"/>
  <c r="AF117" i="60"/>
  <c r="AF164" i="60"/>
  <c r="AF155" i="60"/>
  <c r="AF161" i="60"/>
  <c r="AF167" i="60"/>
  <c r="AF173" i="60"/>
  <c r="AF140" i="60"/>
  <c r="AF143" i="60"/>
  <c r="AF176" i="60"/>
  <c r="Z95" i="60"/>
  <c r="Z86" i="60"/>
  <c r="Z98" i="60"/>
  <c r="Z89" i="60"/>
  <c r="Z101" i="60"/>
  <c r="Z104" i="60"/>
  <c r="Z92" i="60"/>
  <c r="Z107" i="60"/>
  <c r="Z110" i="60"/>
  <c r="Z119" i="60"/>
  <c r="Z125" i="60"/>
  <c r="Z139" i="60"/>
  <c r="Z151" i="60"/>
  <c r="Z116" i="60"/>
  <c r="Z128" i="60"/>
  <c r="Z142" i="60"/>
  <c r="Z136" i="60"/>
  <c r="Z145" i="60"/>
  <c r="Z148" i="60"/>
  <c r="Z163" i="60"/>
  <c r="Z175" i="60"/>
  <c r="Z122" i="60"/>
  <c r="Z154" i="60"/>
  <c r="Z113" i="60"/>
  <c r="Z133" i="60"/>
  <c r="Z157" i="60"/>
  <c r="Z169" i="60"/>
  <c r="Z160" i="60"/>
  <c r="Z166" i="60"/>
  <c r="Z172" i="60"/>
  <c r="AB88" i="60"/>
  <c r="AB91" i="60"/>
  <c r="AB103" i="60"/>
  <c r="AB97" i="60"/>
  <c r="AB106" i="60"/>
  <c r="AB85" i="60"/>
  <c r="AB118" i="60"/>
  <c r="AB132" i="60"/>
  <c r="AB144" i="60"/>
  <c r="AB112" i="60"/>
  <c r="AB135" i="60"/>
  <c r="AB147" i="60"/>
  <c r="AB100" i="60"/>
  <c r="AB109" i="60"/>
  <c r="AB121" i="60"/>
  <c r="AB124" i="60"/>
  <c r="AB138" i="60"/>
  <c r="AB94" i="60"/>
  <c r="AB150" i="60"/>
  <c r="AB153" i="60"/>
  <c r="AB127" i="60"/>
  <c r="AB156" i="60"/>
  <c r="AB168" i="60"/>
  <c r="AB115" i="60"/>
  <c r="AB162" i="60"/>
  <c r="AB174" i="60"/>
  <c r="AB141" i="60"/>
  <c r="AB159" i="60"/>
  <c r="AB165" i="60"/>
  <c r="AB171" i="60"/>
  <c r="X86" i="60"/>
  <c r="X89" i="60"/>
  <c r="X101" i="60"/>
  <c r="X95" i="60"/>
  <c r="X104" i="60"/>
  <c r="X98" i="60"/>
  <c r="X116" i="60"/>
  <c r="X128" i="60"/>
  <c r="X142" i="60"/>
  <c r="X133" i="60"/>
  <c r="X145" i="60"/>
  <c r="X119" i="60"/>
  <c r="X92" i="60"/>
  <c r="X110" i="60"/>
  <c r="X136" i="60"/>
  <c r="X148" i="60"/>
  <c r="X151" i="60"/>
  <c r="X107" i="60"/>
  <c r="X125" i="60"/>
  <c r="X154" i="60"/>
  <c r="X166" i="60"/>
  <c r="X122" i="60"/>
  <c r="X160" i="60"/>
  <c r="X172" i="60"/>
  <c r="X157" i="60"/>
  <c r="X113" i="60"/>
  <c r="X139" i="60"/>
  <c r="X163" i="60"/>
  <c r="X169" i="60"/>
  <c r="X175" i="60"/>
  <c r="AK416" i="60"/>
  <c r="AC416" i="60"/>
  <c r="U416" i="60"/>
  <c r="M416" i="60"/>
  <c r="AO416" i="60"/>
  <c r="X173" i="60"/>
  <c r="AN90" i="60"/>
  <c r="AN93" i="60"/>
  <c r="AN96" i="60"/>
  <c r="AN105" i="60"/>
  <c r="AN87" i="60"/>
  <c r="AN108" i="60"/>
  <c r="AN102" i="60"/>
  <c r="AN99" i="60"/>
  <c r="AN114" i="60"/>
  <c r="AN134" i="60"/>
  <c r="AN146" i="60"/>
  <c r="AN117" i="60"/>
  <c r="AN137" i="60"/>
  <c r="AN149" i="60"/>
  <c r="AN111" i="60"/>
  <c r="AN123" i="60"/>
  <c r="AN158" i="60"/>
  <c r="AN170" i="60"/>
  <c r="AN126" i="60"/>
  <c r="AN152" i="60"/>
  <c r="AN164" i="60"/>
  <c r="AN155" i="60"/>
  <c r="AN120" i="60"/>
  <c r="AN129" i="60"/>
  <c r="AN140" i="60"/>
  <c r="AN161" i="60"/>
  <c r="AN176" i="60"/>
  <c r="AN143" i="60"/>
  <c r="AN167" i="60"/>
  <c r="AN173" i="60"/>
  <c r="P90" i="60"/>
  <c r="P93" i="60"/>
  <c r="P105" i="60"/>
  <c r="P108" i="60"/>
  <c r="P96" i="60"/>
  <c r="P111" i="60"/>
  <c r="P99" i="60"/>
  <c r="P123" i="60"/>
  <c r="P87" i="60"/>
  <c r="P117" i="60"/>
  <c r="P134" i="60"/>
  <c r="P146" i="60"/>
  <c r="P120" i="60"/>
  <c r="P137" i="60"/>
  <c r="P149" i="60"/>
  <c r="P114" i="60"/>
  <c r="P102" i="60"/>
  <c r="P126" i="60"/>
  <c r="P158" i="60"/>
  <c r="P170" i="60"/>
  <c r="P129" i="60"/>
  <c r="P140" i="60"/>
  <c r="P143" i="60"/>
  <c r="P164" i="60"/>
  <c r="P167" i="60"/>
  <c r="P173" i="60"/>
  <c r="P155" i="60"/>
  <c r="P152" i="60"/>
  <c r="P176" i="60"/>
  <c r="P161" i="60"/>
  <c r="R95" i="60"/>
  <c r="R86" i="60"/>
  <c r="R98" i="60"/>
  <c r="R92" i="60"/>
  <c r="R101" i="60"/>
  <c r="R104" i="60"/>
  <c r="R107" i="60"/>
  <c r="R122" i="60"/>
  <c r="R113" i="60"/>
  <c r="R119" i="60"/>
  <c r="R125" i="60"/>
  <c r="R139" i="60"/>
  <c r="R151" i="60"/>
  <c r="R128" i="60"/>
  <c r="R142" i="60"/>
  <c r="R154" i="60"/>
  <c r="R89" i="60"/>
  <c r="R116" i="60"/>
  <c r="R163" i="60"/>
  <c r="R175" i="60"/>
  <c r="R133" i="60"/>
  <c r="R136" i="60"/>
  <c r="R157" i="60"/>
  <c r="R169" i="60"/>
  <c r="R145" i="60"/>
  <c r="R160" i="60"/>
  <c r="R166" i="60"/>
  <c r="R110" i="60"/>
  <c r="R148" i="60"/>
  <c r="R172" i="60"/>
  <c r="T88" i="60"/>
  <c r="T91" i="60"/>
  <c r="T94" i="60"/>
  <c r="T103" i="60"/>
  <c r="T85" i="60"/>
  <c r="T106" i="60"/>
  <c r="T100" i="60"/>
  <c r="T109" i="60"/>
  <c r="T97" i="60"/>
  <c r="T132" i="60"/>
  <c r="T144" i="60"/>
  <c r="T118" i="60"/>
  <c r="T135" i="60"/>
  <c r="T147" i="60"/>
  <c r="T112" i="60"/>
  <c r="T124" i="60"/>
  <c r="T121" i="60"/>
  <c r="T115" i="60"/>
  <c r="T156" i="60"/>
  <c r="T168" i="60"/>
  <c r="T138" i="60"/>
  <c r="T141" i="60"/>
  <c r="T150" i="60"/>
  <c r="T153" i="60"/>
  <c r="T162" i="60"/>
  <c r="T174" i="60"/>
  <c r="T165" i="60"/>
  <c r="T127" i="60"/>
  <c r="T159" i="60"/>
  <c r="P86" i="60"/>
  <c r="P89" i="60"/>
  <c r="P92" i="60"/>
  <c r="P101" i="60"/>
  <c r="P104" i="60"/>
  <c r="P107" i="60"/>
  <c r="P95" i="60"/>
  <c r="P98" i="60"/>
  <c r="P128" i="60"/>
  <c r="P142" i="60"/>
  <c r="P154" i="60"/>
  <c r="P116" i="60"/>
  <c r="P133" i="60"/>
  <c r="P145" i="60"/>
  <c r="P110" i="60"/>
  <c r="P122" i="60"/>
  <c r="P166" i="60"/>
  <c r="P119" i="60"/>
  <c r="P136" i="60"/>
  <c r="P139" i="60"/>
  <c r="P113" i="60"/>
  <c r="P148" i="60"/>
  <c r="P151" i="60"/>
  <c r="P160" i="60"/>
  <c r="P172" i="60"/>
  <c r="P163" i="60"/>
  <c r="P169" i="60"/>
  <c r="P125" i="60"/>
  <c r="P157" i="60"/>
  <c r="P175" i="60"/>
  <c r="AJ96" i="60"/>
  <c r="AJ87" i="60"/>
  <c r="AJ99" i="60"/>
  <c r="AJ93" i="60"/>
  <c r="AJ102" i="60"/>
  <c r="AJ108" i="60"/>
  <c r="AJ90" i="60"/>
  <c r="AJ117" i="60"/>
  <c r="AJ126" i="60"/>
  <c r="AJ140" i="60"/>
  <c r="AJ152" i="60"/>
  <c r="AJ111" i="60"/>
  <c r="AJ123" i="60"/>
  <c r="AJ120" i="60"/>
  <c r="AJ129" i="60"/>
  <c r="AJ143" i="60"/>
  <c r="AJ105" i="60"/>
  <c r="AJ134" i="60"/>
  <c r="AJ137" i="60"/>
  <c r="AJ164" i="60"/>
  <c r="AJ155" i="60"/>
  <c r="AJ114" i="60"/>
  <c r="AJ158" i="60"/>
  <c r="AJ170" i="60"/>
  <c r="AJ146" i="60"/>
  <c r="AJ176" i="60"/>
  <c r="AJ161" i="60"/>
  <c r="AJ167" i="60"/>
  <c r="AJ149" i="60"/>
  <c r="AB96" i="60"/>
  <c r="AB87" i="60"/>
  <c r="AB90" i="60"/>
  <c r="AB99" i="60"/>
  <c r="AB102" i="60"/>
  <c r="AB105" i="60"/>
  <c r="AB108" i="60"/>
  <c r="AB126" i="60"/>
  <c r="AB140" i="60"/>
  <c r="AB152" i="60"/>
  <c r="AB117" i="60"/>
  <c r="AB93" i="60"/>
  <c r="AB123" i="60"/>
  <c r="AB129" i="60"/>
  <c r="AB143" i="60"/>
  <c r="AB120" i="60"/>
  <c r="AB164" i="60"/>
  <c r="AB111" i="60"/>
  <c r="AB114" i="60"/>
  <c r="AB155" i="60"/>
  <c r="AB146" i="60"/>
  <c r="AB149" i="60"/>
  <c r="AB158" i="60"/>
  <c r="AB170" i="60"/>
  <c r="AB137" i="60"/>
  <c r="AB173" i="60"/>
  <c r="AB134" i="60"/>
  <c r="AB176" i="60"/>
  <c r="AB161" i="60"/>
  <c r="AB167" i="60"/>
  <c r="T92" i="60"/>
  <c r="T95" i="60"/>
  <c r="T86" i="60"/>
  <c r="T98" i="60"/>
  <c r="T107" i="60"/>
  <c r="T110" i="60"/>
  <c r="T101" i="60"/>
  <c r="T104" i="60"/>
  <c r="T136" i="60"/>
  <c r="T148" i="60"/>
  <c r="T113" i="60"/>
  <c r="T122" i="60"/>
  <c r="T119" i="60"/>
  <c r="T125" i="60"/>
  <c r="T139" i="60"/>
  <c r="T151" i="60"/>
  <c r="T116" i="60"/>
  <c r="T128" i="60"/>
  <c r="T160" i="60"/>
  <c r="T172" i="60"/>
  <c r="T133" i="60"/>
  <c r="T89" i="60"/>
  <c r="T142" i="60"/>
  <c r="T145" i="60"/>
  <c r="T166" i="60"/>
  <c r="T154" i="60"/>
  <c r="T169" i="60"/>
  <c r="T175" i="60"/>
  <c r="T157" i="60"/>
  <c r="T163" i="60"/>
  <c r="AM418" i="60"/>
  <c r="AO71" i="60"/>
  <c r="AO77" i="60" s="1"/>
  <c r="AO74" i="60"/>
  <c r="AG71" i="60"/>
  <c r="AG77" i="60" s="1"/>
  <c r="AG74" i="60"/>
  <c r="Y71" i="60"/>
  <c r="Y77" i="60" s="1"/>
  <c r="Y74" i="60"/>
  <c r="Q71" i="60"/>
  <c r="Q77" i="60" s="1"/>
  <c r="Q74" i="60"/>
  <c r="AM70" i="60"/>
  <c r="AM76" i="60" s="1"/>
  <c r="AM73" i="60"/>
  <c r="AE70" i="60"/>
  <c r="AE76" i="60" s="1"/>
  <c r="AE73" i="60"/>
  <c r="W70" i="60"/>
  <c r="W76" i="60" s="1"/>
  <c r="W73" i="60"/>
  <c r="O70" i="60"/>
  <c r="O76" i="60" s="1"/>
  <c r="O73" i="60"/>
  <c r="AK69" i="60"/>
  <c r="AK75" i="60" s="1"/>
  <c r="AK72" i="60"/>
  <c r="AC69" i="60"/>
  <c r="AC75" i="60" s="1"/>
  <c r="AC72" i="60"/>
  <c r="U69" i="60"/>
  <c r="U75" i="60" s="1"/>
  <c r="U72" i="60"/>
  <c r="M69" i="60"/>
  <c r="M75" i="60" s="1"/>
  <c r="M72" i="60"/>
  <c r="V72" i="60"/>
  <c r="AL72" i="60"/>
  <c r="X73" i="60"/>
  <c r="AN73" i="60"/>
  <c r="Z74" i="60"/>
  <c r="AP74" i="60"/>
  <c r="W72" i="60"/>
  <c r="AM72" i="60"/>
  <c r="Y73" i="60"/>
  <c r="AO73" i="60"/>
  <c r="AA74" i="60"/>
  <c r="X72" i="60"/>
  <c r="AN72" i="60"/>
  <c r="Z73" i="60"/>
  <c r="AP73" i="60"/>
  <c r="AB74" i="60"/>
  <c r="N75" i="60"/>
  <c r="AD75" i="60"/>
  <c r="P76" i="60"/>
  <c r="AF76" i="60"/>
  <c r="R77" i="60"/>
  <c r="AH77" i="60"/>
  <c r="Y72" i="60"/>
  <c r="AO72" i="60"/>
  <c r="AA73" i="60"/>
  <c r="M74" i="60"/>
  <c r="AC74" i="60"/>
  <c r="O75" i="60"/>
  <c r="AE75" i="60"/>
  <c r="Q76" i="60"/>
  <c r="AG76" i="60"/>
  <c r="S77" i="60"/>
  <c r="AI77" i="60"/>
  <c r="AG72" i="60"/>
  <c r="AI73" i="60"/>
  <c r="AK74" i="60"/>
  <c r="AM75" i="60"/>
  <c r="AO76" i="60"/>
  <c r="N72" i="60"/>
  <c r="P73" i="60"/>
  <c r="R74" i="60"/>
  <c r="O72" i="60"/>
  <c r="Q73" i="60"/>
  <c r="S74" i="60"/>
  <c r="P72" i="60"/>
  <c r="R73" i="60"/>
  <c r="T74" i="60"/>
  <c r="V75" i="60"/>
  <c r="X76" i="60"/>
  <c r="Z77" i="60"/>
  <c r="AE72" i="60"/>
  <c r="AG73" i="60"/>
  <c r="AI74" i="60"/>
  <c r="U74" i="60"/>
  <c r="AN76" i="60"/>
  <c r="AH74" i="60"/>
  <c r="AA77" i="60"/>
  <c r="Q72" i="60"/>
  <c r="AJ74" i="60"/>
  <c r="AD72" i="60"/>
  <c r="W75" i="60"/>
  <c r="AP77" i="60"/>
  <c r="AF72" i="60"/>
  <c r="AF73" i="60"/>
  <c r="Y76" i="60"/>
  <c r="AH73" i="60"/>
  <c r="AL75" i="60"/>
  <c r="AL418" i="60"/>
  <c r="AD418" i="60"/>
  <c r="V418" i="60"/>
  <c r="N418" i="60"/>
  <c r="AJ417" i="60"/>
  <c r="AB417" i="60"/>
  <c r="R416" i="60"/>
  <c r="O74" i="60"/>
  <c r="O71" i="60"/>
  <c r="O77" i="60" s="1"/>
  <c r="AC73" i="60"/>
  <c r="AC70" i="60"/>
  <c r="AC76" i="60" s="1"/>
  <c r="M73" i="60"/>
  <c r="M70" i="60"/>
  <c r="M76" i="60" s="1"/>
  <c r="S72" i="60"/>
  <c r="S69" i="60"/>
  <c r="S75" i="60" s="1"/>
  <c r="W74" i="60"/>
  <c r="W71" i="60"/>
  <c r="W77" i="60" s="1"/>
  <c r="AK73" i="60"/>
  <c r="AK70" i="60"/>
  <c r="AK76" i="60" s="1"/>
  <c r="U73" i="60"/>
  <c r="U70" i="60"/>
  <c r="U76" i="60" s="1"/>
  <c r="AI72" i="60"/>
  <c r="AI69" i="60"/>
  <c r="AI75" i="60" s="1"/>
  <c r="AA72" i="60"/>
  <c r="AA69" i="60"/>
  <c r="AA75" i="60" s="1"/>
  <c r="AE74" i="60"/>
  <c r="AE71" i="60"/>
  <c r="AE77" i="60" s="1"/>
  <c r="AL416" i="60"/>
  <c r="AD416" i="60"/>
  <c r="V416" i="60"/>
  <c r="N416" i="60"/>
  <c r="AM74" i="60"/>
  <c r="AM71" i="60"/>
  <c r="AM77" i="60" s="1"/>
  <c r="Q75" i="60"/>
  <c r="AL74" i="60"/>
  <c r="AL71" i="60"/>
  <c r="AL77" i="60" s="1"/>
  <c r="AD74" i="60"/>
  <c r="AD71" i="60"/>
  <c r="AD77" i="60" s="1"/>
  <c r="V74" i="60"/>
  <c r="N74" i="60"/>
  <c r="N71" i="60"/>
  <c r="N77" i="60" s="1"/>
  <c r="AJ73" i="60"/>
  <c r="AJ70" i="60"/>
  <c r="AJ76" i="60" s="1"/>
  <c r="AB73" i="60"/>
  <c r="AB70" i="60"/>
  <c r="AB76" i="60" s="1"/>
  <c r="T73" i="60"/>
  <c r="T70" i="60"/>
  <c r="T76" i="60" s="1"/>
  <c r="AP72" i="60"/>
  <c r="AH72" i="60"/>
  <c r="AH69" i="60"/>
  <c r="AH75" i="60" s="1"/>
  <c r="Z72" i="60"/>
  <c r="Z69" i="60"/>
  <c r="Z75" i="60" s="1"/>
  <c r="R72" i="60"/>
  <c r="M77" i="60"/>
  <c r="AP69" i="60"/>
  <c r="AP75" i="60" s="1"/>
  <c r="V71" i="60"/>
  <c r="V77" i="60" s="1"/>
  <c r="AJ77" i="60"/>
  <c r="AP76" i="60"/>
  <c r="AF75" i="60"/>
  <c r="AN71" i="60"/>
  <c r="AN77" i="60" s="1"/>
  <c r="AN74" i="60"/>
  <c r="AF71" i="60"/>
  <c r="AF77" i="60" s="1"/>
  <c r="AF74" i="60"/>
  <c r="X71" i="60"/>
  <c r="X77" i="60" s="1"/>
  <c r="X74" i="60"/>
  <c r="P71" i="60"/>
  <c r="P77" i="60" s="1"/>
  <c r="P74" i="60"/>
  <c r="AL70" i="60"/>
  <c r="AL76" i="60" s="1"/>
  <c r="AL73" i="60"/>
  <c r="AD70" i="60"/>
  <c r="AD76" i="60" s="1"/>
  <c r="AD73" i="60"/>
  <c r="V70" i="60"/>
  <c r="V76" i="60" s="1"/>
  <c r="V73" i="60"/>
  <c r="N70" i="60"/>
  <c r="N76" i="60" s="1"/>
  <c r="N73" i="60"/>
  <c r="AJ69" i="60"/>
  <c r="AJ75" i="60" s="1"/>
  <c r="AJ72" i="60"/>
  <c r="AB69" i="60"/>
  <c r="AB75" i="60" s="1"/>
  <c r="AB72" i="60"/>
  <c r="T69" i="60"/>
  <c r="T75" i="60" s="1"/>
  <c r="T72" i="60"/>
  <c r="AO75" i="60"/>
  <c r="AH76" i="60"/>
  <c r="AN75" i="60"/>
  <c r="S76" i="60"/>
  <c r="T77" i="60"/>
  <c r="R76" i="60"/>
  <c r="P75" i="60"/>
  <c r="AC77" i="60"/>
  <c r="AA76" i="60"/>
  <c r="Y75" i="60"/>
  <c r="AB77" i="60"/>
  <c r="Z76" i="60"/>
  <c r="X75" i="60"/>
  <c r="AK77" i="60"/>
  <c r="AI76" i="60"/>
  <c r="AG75" i="60"/>
  <c r="W85" i="60" l="1"/>
  <c r="W97" i="60"/>
  <c r="W88" i="60"/>
  <c r="W100" i="60"/>
  <c r="W94" i="60"/>
  <c r="W106" i="60"/>
  <c r="W115" i="60"/>
  <c r="W109" i="60"/>
  <c r="W91" i="60"/>
  <c r="W124" i="60"/>
  <c r="W121" i="60"/>
  <c r="W127" i="60"/>
  <c r="W103" i="60"/>
  <c r="W112" i="60"/>
  <c r="W135" i="60"/>
  <c r="W147" i="60"/>
  <c r="W132" i="60"/>
  <c r="W162" i="60"/>
  <c r="W174" i="60"/>
  <c r="W118" i="60"/>
  <c r="W150" i="60"/>
  <c r="W153" i="60"/>
  <c r="W144" i="60"/>
  <c r="W138" i="60"/>
  <c r="W159" i="60"/>
  <c r="W165" i="60"/>
  <c r="W141" i="60"/>
  <c r="W156" i="60"/>
  <c r="W168" i="60"/>
  <c r="W171" i="60"/>
  <c r="AM93" i="60"/>
  <c r="AM96" i="60"/>
  <c r="AM87" i="60"/>
  <c r="AM108" i="60"/>
  <c r="AM99" i="60"/>
  <c r="AM105" i="60"/>
  <c r="AM111" i="60"/>
  <c r="AM123" i="60"/>
  <c r="AM117" i="60"/>
  <c r="AM102" i="60"/>
  <c r="AM90" i="60"/>
  <c r="AM120" i="60"/>
  <c r="AM129" i="60"/>
  <c r="AM143" i="60"/>
  <c r="AM158" i="60"/>
  <c r="AM170" i="60"/>
  <c r="AM126" i="60"/>
  <c r="AM134" i="60"/>
  <c r="AM137" i="60"/>
  <c r="AM140" i="60"/>
  <c r="AM155" i="60"/>
  <c r="AM161" i="60"/>
  <c r="AM114" i="60"/>
  <c r="AM146" i="60"/>
  <c r="AM152" i="60"/>
  <c r="AM164" i="60"/>
  <c r="AM167" i="60"/>
  <c r="AM173" i="60"/>
  <c r="AM149" i="60"/>
  <c r="AM176" i="60"/>
  <c r="AL85" i="60"/>
  <c r="AL88" i="60"/>
  <c r="AL100" i="60"/>
  <c r="AL94" i="60"/>
  <c r="AL97" i="60"/>
  <c r="AL103" i="60"/>
  <c r="AL91" i="60"/>
  <c r="AL106" i="60"/>
  <c r="AL118" i="60"/>
  <c r="AL109" i="60"/>
  <c r="AL112" i="60"/>
  <c r="AL127" i="60"/>
  <c r="AL141" i="60"/>
  <c r="AL153" i="60"/>
  <c r="AL132" i="60"/>
  <c r="AL144" i="60"/>
  <c r="AL165" i="60"/>
  <c r="AL124" i="60"/>
  <c r="AL121" i="60"/>
  <c r="AL135" i="60"/>
  <c r="AL138" i="60"/>
  <c r="AL159" i="60"/>
  <c r="AL171" i="60"/>
  <c r="AL150" i="60"/>
  <c r="AL162" i="60"/>
  <c r="AL168" i="60"/>
  <c r="AL174" i="60"/>
  <c r="AL147" i="60"/>
  <c r="AL115" i="60"/>
  <c r="AL156" i="60"/>
  <c r="N93" i="60"/>
  <c r="N96" i="60"/>
  <c r="N108" i="60"/>
  <c r="N90" i="60"/>
  <c r="N99" i="60"/>
  <c r="N111" i="60"/>
  <c r="N102" i="60"/>
  <c r="N105" i="60"/>
  <c r="N87" i="60"/>
  <c r="N117" i="60"/>
  <c r="N120" i="60"/>
  <c r="N137" i="60"/>
  <c r="N149" i="60"/>
  <c r="N126" i="60"/>
  <c r="N140" i="60"/>
  <c r="N152" i="60"/>
  <c r="N114" i="60"/>
  <c r="N123" i="60"/>
  <c r="N161" i="60"/>
  <c r="N173" i="60"/>
  <c r="N129" i="60"/>
  <c r="N134" i="60"/>
  <c r="N155" i="60"/>
  <c r="N167" i="60"/>
  <c r="N146" i="60"/>
  <c r="N176" i="60"/>
  <c r="N158" i="60"/>
  <c r="N164" i="60"/>
  <c r="N143" i="60"/>
  <c r="N170" i="60"/>
  <c r="M88" i="60"/>
  <c r="M91" i="60"/>
  <c r="M100" i="60"/>
  <c r="M103" i="60"/>
  <c r="M97" i="60"/>
  <c r="M85" i="60"/>
  <c r="M94" i="60"/>
  <c r="M118" i="60"/>
  <c r="M106" i="60"/>
  <c r="M112" i="60"/>
  <c r="M124" i="60"/>
  <c r="M127" i="60"/>
  <c r="M121" i="60"/>
  <c r="M109" i="60"/>
  <c r="M115" i="60"/>
  <c r="M132" i="60"/>
  <c r="M138" i="60"/>
  <c r="M150" i="60"/>
  <c r="M165" i="60"/>
  <c r="M135" i="60"/>
  <c r="M144" i="60"/>
  <c r="M159" i="60"/>
  <c r="M162" i="60"/>
  <c r="M168" i="60"/>
  <c r="M171" i="60"/>
  <c r="M174" i="60"/>
  <c r="M156" i="60"/>
  <c r="M141" i="60"/>
  <c r="M153" i="60"/>
  <c r="M147" i="60"/>
  <c r="O85" i="60"/>
  <c r="O97" i="60"/>
  <c r="O88" i="60"/>
  <c r="O91" i="60"/>
  <c r="O100" i="60"/>
  <c r="O103" i="60"/>
  <c r="O115" i="60"/>
  <c r="O109" i="60"/>
  <c r="O112" i="60"/>
  <c r="O124" i="60"/>
  <c r="O127" i="60"/>
  <c r="O121" i="60"/>
  <c r="O94" i="60"/>
  <c r="O106" i="60"/>
  <c r="O135" i="60"/>
  <c r="O147" i="60"/>
  <c r="O138" i="60"/>
  <c r="O150" i="60"/>
  <c r="O153" i="60"/>
  <c r="O162" i="60"/>
  <c r="O174" i="60"/>
  <c r="O118" i="60"/>
  <c r="O132" i="60"/>
  <c r="O144" i="60"/>
  <c r="O159" i="60"/>
  <c r="O165" i="60"/>
  <c r="O168" i="60"/>
  <c r="O171" i="60"/>
  <c r="O156" i="60"/>
  <c r="O141" i="60"/>
  <c r="S91" i="60"/>
  <c r="S94" i="60"/>
  <c r="S103" i="60"/>
  <c r="S85" i="60"/>
  <c r="S106" i="60"/>
  <c r="S88" i="60"/>
  <c r="S97" i="60"/>
  <c r="S121" i="60"/>
  <c r="S115" i="60"/>
  <c r="S132" i="60"/>
  <c r="S118" i="60"/>
  <c r="S100" i="60"/>
  <c r="S112" i="60"/>
  <c r="S109" i="60"/>
  <c r="S127" i="60"/>
  <c r="S141" i="60"/>
  <c r="S153" i="60"/>
  <c r="S156" i="60"/>
  <c r="S168" i="60"/>
  <c r="S135" i="60"/>
  <c r="S138" i="60"/>
  <c r="S124" i="60"/>
  <c r="S144" i="60"/>
  <c r="S150" i="60"/>
  <c r="S159" i="60"/>
  <c r="S162" i="60"/>
  <c r="S165" i="60"/>
  <c r="S171" i="60"/>
  <c r="S147" i="60"/>
  <c r="S174" i="60"/>
  <c r="AG86" i="60"/>
  <c r="AG89" i="60"/>
  <c r="AG92" i="60"/>
  <c r="AG98" i="60"/>
  <c r="AG101" i="60"/>
  <c r="AG95" i="60"/>
  <c r="AG104" i="60"/>
  <c r="AG116" i="60"/>
  <c r="AG107" i="60"/>
  <c r="AG110" i="60"/>
  <c r="AG125" i="60"/>
  <c r="AG128" i="60"/>
  <c r="AG113" i="60"/>
  <c r="AG119" i="60"/>
  <c r="AG136" i="60"/>
  <c r="AG148" i="60"/>
  <c r="AG133" i="60"/>
  <c r="AG163" i="60"/>
  <c r="AG122" i="60"/>
  <c r="AG139" i="60"/>
  <c r="AG142" i="60"/>
  <c r="AG145" i="60"/>
  <c r="AG151" i="60"/>
  <c r="AG169" i="60"/>
  <c r="AG172" i="60"/>
  <c r="AG175" i="60"/>
  <c r="AG154" i="60"/>
  <c r="AG157" i="60"/>
  <c r="AG160" i="60"/>
  <c r="AG166" i="60"/>
  <c r="V85" i="60"/>
  <c r="V88" i="60"/>
  <c r="V97" i="60"/>
  <c r="V100" i="60"/>
  <c r="V94" i="60"/>
  <c r="V103" i="60"/>
  <c r="V106" i="60"/>
  <c r="V109" i="60"/>
  <c r="V124" i="60"/>
  <c r="V115" i="60"/>
  <c r="V121" i="60"/>
  <c r="V127" i="60"/>
  <c r="V141" i="60"/>
  <c r="V153" i="60"/>
  <c r="V132" i="60"/>
  <c r="V144" i="60"/>
  <c r="V91" i="60"/>
  <c r="V165" i="60"/>
  <c r="V118" i="60"/>
  <c r="V135" i="60"/>
  <c r="V138" i="60"/>
  <c r="V156" i="60"/>
  <c r="V159" i="60"/>
  <c r="V171" i="60"/>
  <c r="V112" i="60"/>
  <c r="V150" i="60"/>
  <c r="V162" i="60"/>
  <c r="V168" i="60"/>
  <c r="V147" i="60"/>
  <c r="V174" i="60"/>
  <c r="AD85" i="60"/>
  <c r="AD88" i="60"/>
  <c r="AD91" i="60"/>
  <c r="AD100" i="60"/>
  <c r="AD103" i="60"/>
  <c r="AD97" i="60"/>
  <c r="AD106" i="60"/>
  <c r="AD121" i="60"/>
  <c r="AD127" i="60"/>
  <c r="AD141" i="60"/>
  <c r="AD153" i="60"/>
  <c r="AD118" i="60"/>
  <c r="AD112" i="60"/>
  <c r="AD132" i="60"/>
  <c r="AD144" i="60"/>
  <c r="AD94" i="60"/>
  <c r="AD124" i="60"/>
  <c r="AD135" i="60"/>
  <c r="AD138" i="60"/>
  <c r="AD147" i="60"/>
  <c r="AD150" i="60"/>
  <c r="AD165" i="60"/>
  <c r="AD156" i="60"/>
  <c r="AD109" i="60"/>
  <c r="AD159" i="60"/>
  <c r="AD171" i="60"/>
  <c r="AD162" i="60"/>
  <c r="AD168" i="60"/>
  <c r="AD174" i="60"/>
  <c r="AD115" i="60"/>
  <c r="V93" i="60"/>
  <c r="V96" i="60"/>
  <c r="V87" i="60"/>
  <c r="V108" i="60"/>
  <c r="V99" i="60"/>
  <c r="V111" i="60"/>
  <c r="V102" i="60"/>
  <c r="V105" i="60"/>
  <c r="V137" i="60"/>
  <c r="V149" i="60"/>
  <c r="V90" i="60"/>
  <c r="V114" i="60"/>
  <c r="V126" i="60"/>
  <c r="V140" i="60"/>
  <c r="V152" i="60"/>
  <c r="V117" i="60"/>
  <c r="V123" i="60"/>
  <c r="V134" i="60"/>
  <c r="V143" i="60"/>
  <c r="V146" i="60"/>
  <c r="V161" i="60"/>
  <c r="V173" i="60"/>
  <c r="V129" i="60"/>
  <c r="V155" i="60"/>
  <c r="V167" i="60"/>
  <c r="V120" i="60"/>
  <c r="V158" i="60"/>
  <c r="V164" i="60"/>
  <c r="V170" i="60"/>
  <c r="V176" i="60"/>
  <c r="U88" i="60"/>
  <c r="U91" i="60"/>
  <c r="U100" i="60"/>
  <c r="U94" i="60"/>
  <c r="U103" i="60"/>
  <c r="U85" i="60"/>
  <c r="U106" i="60"/>
  <c r="U109" i="60"/>
  <c r="U118" i="60"/>
  <c r="U112" i="60"/>
  <c r="U115" i="60"/>
  <c r="U121" i="60"/>
  <c r="U127" i="60"/>
  <c r="U132" i="60"/>
  <c r="U138" i="60"/>
  <c r="U150" i="60"/>
  <c r="U165" i="60"/>
  <c r="U97" i="60"/>
  <c r="U135" i="60"/>
  <c r="U141" i="60"/>
  <c r="U144" i="60"/>
  <c r="U147" i="60"/>
  <c r="U124" i="60"/>
  <c r="U162" i="60"/>
  <c r="U168" i="60"/>
  <c r="U159" i="60"/>
  <c r="U156" i="60"/>
  <c r="U171" i="60"/>
  <c r="U174" i="60"/>
  <c r="U153" i="60"/>
  <c r="O89" i="60"/>
  <c r="O92" i="60"/>
  <c r="O101" i="60"/>
  <c r="O104" i="60"/>
  <c r="O86" i="60"/>
  <c r="O95" i="60"/>
  <c r="O119" i="60"/>
  <c r="O98" i="60"/>
  <c r="O113" i="60"/>
  <c r="O128" i="60"/>
  <c r="O116" i="60"/>
  <c r="O133" i="60"/>
  <c r="O110" i="60"/>
  <c r="O125" i="60"/>
  <c r="O139" i="60"/>
  <c r="O151" i="60"/>
  <c r="O122" i="60"/>
  <c r="O107" i="60"/>
  <c r="O166" i="60"/>
  <c r="O136" i="60"/>
  <c r="O154" i="60"/>
  <c r="O145" i="60"/>
  <c r="O157" i="60"/>
  <c r="O160" i="60"/>
  <c r="O163" i="60"/>
  <c r="O169" i="60"/>
  <c r="O142" i="60"/>
  <c r="O148" i="60"/>
  <c r="O175" i="60"/>
  <c r="O172" i="60"/>
  <c r="U92" i="60"/>
  <c r="U95" i="60"/>
  <c r="U104" i="60"/>
  <c r="U86" i="60"/>
  <c r="U98" i="60"/>
  <c r="U107" i="60"/>
  <c r="U89" i="60"/>
  <c r="U110" i="60"/>
  <c r="U122" i="60"/>
  <c r="U116" i="60"/>
  <c r="U133" i="60"/>
  <c r="U101" i="60"/>
  <c r="U113" i="60"/>
  <c r="U128" i="60"/>
  <c r="U142" i="60"/>
  <c r="U154" i="60"/>
  <c r="U125" i="60"/>
  <c r="U157" i="60"/>
  <c r="U169" i="60"/>
  <c r="U119" i="60"/>
  <c r="U136" i="60"/>
  <c r="U139" i="60"/>
  <c r="U148" i="60"/>
  <c r="U163" i="60"/>
  <c r="U166" i="60"/>
  <c r="U172" i="60"/>
  <c r="U175" i="60"/>
  <c r="U145" i="60"/>
  <c r="U151" i="60"/>
  <c r="U160" i="60"/>
  <c r="AG90" i="60"/>
  <c r="AG93" i="60"/>
  <c r="AG102" i="60"/>
  <c r="AG105" i="60"/>
  <c r="AG120" i="60"/>
  <c r="AG96" i="60"/>
  <c r="AG114" i="60"/>
  <c r="AG99" i="60"/>
  <c r="AG108" i="60"/>
  <c r="AG111" i="60"/>
  <c r="AG129" i="60"/>
  <c r="AG87" i="60"/>
  <c r="AG117" i="60"/>
  <c r="AG126" i="60"/>
  <c r="AG140" i="60"/>
  <c r="AG152" i="60"/>
  <c r="AG123" i="60"/>
  <c r="AG134" i="60"/>
  <c r="AG137" i="60"/>
  <c r="AG143" i="60"/>
  <c r="AG146" i="60"/>
  <c r="AG149" i="60"/>
  <c r="AG155" i="60"/>
  <c r="AG167" i="60"/>
  <c r="AG158" i="60"/>
  <c r="AG161" i="60"/>
  <c r="AG164" i="60"/>
  <c r="AG170" i="60"/>
  <c r="AG173" i="60"/>
  <c r="AG176" i="60"/>
  <c r="AC88" i="60"/>
  <c r="AC91" i="60"/>
  <c r="AC100" i="60"/>
  <c r="AC103" i="60"/>
  <c r="AC118" i="60"/>
  <c r="AC94" i="60"/>
  <c r="AC109" i="60"/>
  <c r="AC112" i="60"/>
  <c r="AC127" i="60"/>
  <c r="AC106" i="60"/>
  <c r="AC132" i="60"/>
  <c r="AC85" i="60"/>
  <c r="AC97" i="60"/>
  <c r="AC115" i="60"/>
  <c r="AC124" i="60"/>
  <c r="AC138" i="60"/>
  <c r="AC150" i="60"/>
  <c r="AC135" i="60"/>
  <c r="AC141" i="60"/>
  <c r="AC144" i="60"/>
  <c r="AC147" i="60"/>
  <c r="AC165" i="60"/>
  <c r="AC153" i="60"/>
  <c r="AC121" i="60"/>
  <c r="AC156" i="60"/>
  <c r="AC159" i="60"/>
  <c r="AC162" i="60"/>
  <c r="AC168" i="60"/>
  <c r="AC171" i="60"/>
  <c r="AC174" i="60"/>
  <c r="AK88" i="60"/>
  <c r="AK91" i="60"/>
  <c r="AK100" i="60"/>
  <c r="AK94" i="60"/>
  <c r="AK97" i="60"/>
  <c r="AK103" i="60"/>
  <c r="AK85" i="60"/>
  <c r="AK106" i="60"/>
  <c r="AK118" i="60"/>
  <c r="AK112" i="60"/>
  <c r="AK109" i="60"/>
  <c r="AK127" i="60"/>
  <c r="AK132" i="60"/>
  <c r="AK121" i="60"/>
  <c r="AK124" i="60"/>
  <c r="AK138" i="60"/>
  <c r="AK150" i="60"/>
  <c r="AK165" i="60"/>
  <c r="AK115" i="60"/>
  <c r="AK141" i="60"/>
  <c r="AK144" i="60"/>
  <c r="AK147" i="60"/>
  <c r="AK135" i="60"/>
  <c r="AK171" i="60"/>
  <c r="AK174" i="60"/>
  <c r="AK153" i="60"/>
  <c r="AK156" i="60"/>
  <c r="AK159" i="60"/>
  <c r="AK162" i="60"/>
  <c r="AK168" i="60"/>
  <c r="O93" i="60"/>
  <c r="O96" i="60"/>
  <c r="O108" i="60"/>
  <c r="O90" i="60"/>
  <c r="O111" i="60"/>
  <c r="O123" i="60"/>
  <c r="O102" i="60"/>
  <c r="O105" i="60"/>
  <c r="O87" i="60"/>
  <c r="O117" i="60"/>
  <c r="O120" i="60"/>
  <c r="O99" i="60"/>
  <c r="O129" i="60"/>
  <c r="O143" i="60"/>
  <c r="O114" i="60"/>
  <c r="O126" i="60"/>
  <c r="O158" i="60"/>
  <c r="O170" i="60"/>
  <c r="O146" i="60"/>
  <c r="O149" i="60"/>
  <c r="O152" i="60"/>
  <c r="O134" i="60"/>
  <c r="O155" i="60"/>
  <c r="O137" i="60"/>
  <c r="O140" i="60"/>
  <c r="O161" i="60"/>
  <c r="O164" i="60"/>
  <c r="O167" i="60"/>
  <c r="O173" i="60"/>
  <c r="O176" i="60"/>
  <c r="W89" i="60"/>
  <c r="W92" i="60"/>
  <c r="W101" i="60"/>
  <c r="W95" i="60"/>
  <c r="W104" i="60"/>
  <c r="W86" i="60"/>
  <c r="W98" i="60"/>
  <c r="W119" i="60"/>
  <c r="W113" i="60"/>
  <c r="W116" i="60"/>
  <c r="W128" i="60"/>
  <c r="W133" i="60"/>
  <c r="W107" i="60"/>
  <c r="W110" i="60"/>
  <c r="W125" i="60"/>
  <c r="W139" i="60"/>
  <c r="W151" i="60"/>
  <c r="W154" i="60"/>
  <c r="W166" i="60"/>
  <c r="W122" i="60"/>
  <c r="W157" i="60"/>
  <c r="W142" i="60"/>
  <c r="W148" i="60"/>
  <c r="W160" i="60"/>
  <c r="W163" i="60"/>
  <c r="W169" i="60"/>
  <c r="W172" i="60"/>
  <c r="W175" i="60"/>
  <c r="W145" i="60"/>
  <c r="W136" i="60"/>
  <c r="Y94" i="60"/>
  <c r="Y85" i="60"/>
  <c r="Y97" i="60"/>
  <c r="Y88" i="60"/>
  <c r="Y109" i="60"/>
  <c r="Y91" i="60"/>
  <c r="Y100" i="60"/>
  <c r="Y112" i="60"/>
  <c r="Y124" i="60"/>
  <c r="Y118" i="60"/>
  <c r="Y106" i="60"/>
  <c r="Y115" i="60"/>
  <c r="Y132" i="60"/>
  <c r="Y144" i="60"/>
  <c r="Y127" i="60"/>
  <c r="Y121" i="60"/>
  <c r="Y159" i="60"/>
  <c r="Y171" i="60"/>
  <c r="Y103" i="60"/>
  <c r="Y135" i="60"/>
  <c r="Y138" i="60"/>
  <c r="Y141" i="60"/>
  <c r="Y147" i="60"/>
  <c r="Y153" i="60"/>
  <c r="Y156" i="60"/>
  <c r="Y165" i="60"/>
  <c r="Y168" i="60"/>
  <c r="Y174" i="60"/>
  <c r="Y150" i="60"/>
  <c r="Y162" i="60"/>
  <c r="AO90" i="60"/>
  <c r="AO93" i="60"/>
  <c r="AO102" i="60"/>
  <c r="AO96" i="60"/>
  <c r="AO105" i="60"/>
  <c r="AO87" i="60"/>
  <c r="AO108" i="60"/>
  <c r="AO120" i="60"/>
  <c r="AO99" i="60"/>
  <c r="AO114" i="60"/>
  <c r="AO129" i="60"/>
  <c r="AO123" i="60"/>
  <c r="AO126" i="60"/>
  <c r="AO140" i="60"/>
  <c r="AO152" i="60"/>
  <c r="AO117" i="60"/>
  <c r="AO155" i="60"/>
  <c r="AO167" i="60"/>
  <c r="AO143" i="60"/>
  <c r="AO146" i="60"/>
  <c r="AO149" i="60"/>
  <c r="AO111" i="60"/>
  <c r="AO173" i="60"/>
  <c r="AO137" i="60"/>
  <c r="AO134" i="60"/>
  <c r="AO158" i="60"/>
  <c r="AO161" i="60"/>
  <c r="AO164" i="60"/>
  <c r="AO170" i="60"/>
  <c r="AO176" i="60"/>
  <c r="AI95" i="60"/>
  <c r="AI86" i="60"/>
  <c r="AI98" i="60"/>
  <c r="AI92" i="60"/>
  <c r="AI110" i="60"/>
  <c r="AI89" i="60"/>
  <c r="AI113" i="60"/>
  <c r="AI119" i="60"/>
  <c r="AI116" i="60"/>
  <c r="AI107" i="60"/>
  <c r="AI125" i="60"/>
  <c r="AI101" i="60"/>
  <c r="AI104" i="60"/>
  <c r="AI133" i="60"/>
  <c r="AI145" i="60"/>
  <c r="AI160" i="60"/>
  <c r="AI172" i="60"/>
  <c r="AI157" i="60"/>
  <c r="AI163" i="60"/>
  <c r="AI148" i="60"/>
  <c r="AI151" i="60"/>
  <c r="AI166" i="60"/>
  <c r="AI169" i="60"/>
  <c r="AI175" i="60"/>
  <c r="AI136" i="60"/>
  <c r="AI139" i="60"/>
  <c r="AI142" i="60"/>
  <c r="AI122" i="60"/>
  <c r="AI128" i="60"/>
  <c r="AI154" i="60"/>
  <c r="AL93" i="60"/>
  <c r="AL96" i="60"/>
  <c r="AL87" i="60"/>
  <c r="AL108" i="60"/>
  <c r="AL99" i="60"/>
  <c r="AL105" i="60"/>
  <c r="AL111" i="60"/>
  <c r="AL90" i="60"/>
  <c r="AL102" i="60"/>
  <c r="AL137" i="60"/>
  <c r="AL149" i="60"/>
  <c r="AL117" i="60"/>
  <c r="AL126" i="60"/>
  <c r="AL140" i="60"/>
  <c r="AL152" i="60"/>
  <c r="AL114" i="60"/>
  <c r="AL123" i="60"/>
  <c r="AL161" i="60"/>
  <c r="AL173" i="60"/>
  <c r="AL134" i="60"/>
  <c r="AL120" i="60"/>
  <c r="AL129" i="60"/>
  <c r="AL143" i="60"/>
  <c r="AL146" i="60"/>
  <c r="AL155" i="60"/>
  <c r="AL167" i="60"/>
  <c r="AL158" i="60"/>
  <c r="AL164" i="60"/>
  <c r="AL176" i="60"/>
  <c r="AL170" i="60"/>
  <c r="AE85" i="60"/>
  <c r="AE97" i="60"/>
  <c r="AE88" i="60"/>
  <c r="AE91" i="60"/>
  <c r="AE100" i="60"/>
  <c r="AE94" i="60"/>
  <c r="AE109" i="60"/>
  <c r="AE103" i="60"/>
  <c r="AE115" i="60"/>
  <c r="AE124" i="60"/>
  <c r="AE121" i="60"/>
  <c r="AE106" i="60"/>
  <c r="AE127" i="60"/>
  <c r="AE118" i="60"/>
  <c r="AE112" i="60"/>
  <c r="AE135" i="60"/>
  <c r="AE147" i="60"/>
  <c r="AE162" i="60"/>
  <c r="AE174" i="60"/>
  <c r="AE138" i="60"/>
  <c r="AE141" i="60"/>
  <c r="AE144" i="60"/>
  <c r="AE132" i="60"/>
  <c r="AE153" i="60"/>
  <c r="AE156" i="60"/>
  <c r="AE159" i="60"/>
  <c r="AE165" i="60"/>
  <c r="AE168" i="60"/>
  <c r="AE171" i="60"/>
  <c r="AE150" i="60"/>
  <c r="Q86" i="60"/>
  <c r="Q98" i="60"/>
  <c r="Q89" i="60"/>
  <c r="Q92" i="60"/>
  <c r="Q101" i="60"/>
  <c r="Q104" i="60"/>
  <c r="Q107" i="60"/>
  <c r="Q116" i="60"/>
  <c r="Q110" i="60"/>
  <c r="Q113" i="60"/>
  <c r="Q119" i="60"/>
  <c r="Q125" i="60"/>
  <c r="Q128" i="60"/>
  <c r="Q136" i="60"/>
  <c r="Q148" i="60"/>
  <c r="Q122" i="60"/>
  <c r="Q163" i="60"/>
  <c r="Q175" i="60"/>
  <c r="Q95" i="60"/>
  <c r="Q133" i="60"/>
  <c r="Q139" i="60"/>
  <c r="Q142" i="60"/>
  <c r="Q145" i="60"/>
  <c r="Q157" i="60"/>
  <c r="Q160" i="60"/>
  <c r="Q151" i="60"/>
  <c r="Q166" i="60"/>
  <c r="Q169" i="60"/>
  <c r="Q172" i="60"/>
  <c r="Q154" i="60"/>
  <c r="AA91" i="60"/>
  <c r="AA94" i="60"/>
  <c r="AA103" i="60"/>
  <c r="AA97" i="60"/>
  <c r="AA106" i="60"/>
  <c r="AA88" i="60"/>
  <c r="AA85" i="60"/>
  <c r="AA121" i="60"/>
  <c r="AA100" i="60"/>
  <c r="AA115" i="60"/>
  <c r="AA118" i="60"/>
  <c r="AA132" i="60"/>
  <c r="AA112" i="60"/>
  <c r="AA127" i="60"/>
  <c r="AA141" i="60"/>
  <c r="AA153" i="60"/>
  <c r="AA156" i="60"/>
  <c r="AA168" i="60"/>
  <c r="AA159" i="60"/>
  <c r="AA147" i="60"/>
  <c r="AA162" i="60"/>
  <c r="AA165" i="60"/>
  <c r="AA171" i="60"/>
  <c r="AA174" i="60"/>
  <c r="AA138" i="60"/>
  <c r="AA150" i="60"/>
  <c r="AA124" i="60"/>
  <c r="AA144" i="60"/>
  <c r="AA109" i="60"/>
  <c r="AA135" i="60"/>
  <c r="AK96" i="60"/>
  <c r="AK87" i="60"/>
  <c r="AK99" i="60"/>
  <c r="AK93" i="60"/>
  <c r="AK105" i="60"/>
  <c r="AK108" i="60"/>
  <c r="AK90" i="60"/>
  <c r="AK114" i="60"/>
  <c r="AK102" i="60"/>
  <c r="AK117" i="60"/>
  <c r="AK126" i="60"/>
  <c r="AK111" i="60"/>
  <c r="AK123" i="60"/>
  <c r="AK134" i="60"/>
  <c r="AK146" i="60"/>
  <c r="AK161" i="60"/>
  <c r="AK173" i="60"/>
  <c r="AK120" i="60"/>
  <c r="AK129" i="60"/>
  <c r="AK137" i="60"/>
  <c r="AK140" i="60"/>
  <c r="AK149" i="60"/>
  <c r="AK152" i="60"/>
  <c r="AK167" i="60"/>
  <c r="AK176" i="60"/>
  <c r="AK158" i="60"/>
  <c r="AK164" i="60"/>
  <c r="AK143" i="60"/>
  <c r="AK155" i="60"/>
  <c r="AK170" i="60"/>
  <c r="M92" i="60"/>
  <c r="M95" i="60"/>
  <c r="M104" i="60"/>
  <c r="M107" i="60"/>
  <c r="M89" i="60"/>
  <c r="M98" i="60"/>
  <c r="M110" i="60"/>
  <c r="M122" i="60"/>
  <c r="M101" i="60"/>
  <c r="M86" i="60"/>
  <c r="M116" i="60"/>
  <c r="M133" i="60"/>
  <c r="M128" i="60"/>
  <c r="M142" i="60"/>
  <c r="M154" i="60"/>
  <c r="M136" i="60"/>
  <c r="M139" i="60"/>
  <c r="M157" i="60"/>
  <c r="M169" i="60"/>
  <c r="M119" i="60"/>
  <c r="M145" i="60"/>
  <c r="M148" i="60"/>
  <c r="M151" i="60"/>
  <c r="M113" i="60"/>
  <c r="M160" i="60"/>
  <c r="M163" i="60"/>
  <c r="M166" i="60"/>
  <c r="M172" i="60"/>
  <c r="M125" i="60"/>
  <c r="M175" i="60"/>
  <c r="N85" i="60"/>
  <c r="N97" i="60"/>
  <c r="N88" i="60"/>
  <c r="N91" i="60"/>
  <c r="N100" i="60"/>
  <c r="N103" i="60"/>
  <c r="N94" i="60"/>
  <c r="N124" i="60"/>
  <c r="N127" i="60"/>
  <c r="N141" i="60"/>
  <c r="N153" i="60"/>
  <c r="N121" i="60"/>
  <c r="N109" i="60"/>
  <c r="N115" i="60"/>
  <c r="N132" i="60"/>
  <c r="N144" i="60"/>
  <c r="N118" i="60"/>
  <c r="N165" i="60"/>
  <c r="N156" i="60"/>
  <c r="N112" i="60"/>
  <c r="N159" i="60"/>
  <c r="N171" i="60"/>
  <c r="N135" i="60"/>
  <c r="N150" i="60"/>
  <c r="N162" i="60"/>
  <c r="N168" i="60"/>
  <c r="N147" i="60"/>
  <c r="N174" i="60"/>
  <c r="N138" i="60"/>
  <c r="N106" i="60"/>
  <c r="R91" i="60"/>
  <c r="R94" i="60"/>
  <c r="R85" i="60"/>
  <c r="R106" i="60"/>
  <c r="R109" i="60"/>
  <c r="R97" i="60"/>
  <c r="R100" i="60"/>
  <c r="R118" i="60"/>
  <c r="R135" i="60"/>
  <c r="R147" i="60"/>
  <c r="R112" i="60"/>
  <c r="R103" i="60"/>
  <c r="R138" i="60"/>
  <c r="R150" i="60"/>
  <c r="R88" i="60"/>
  <c r="R115" i="60"/>
  <c r="R121" i="60"/>
  <c r="R132" i="60"/>
  <c r="R141" i="60"/>
  <c r="R144" i="60"/>
  <c r="R159" i="60"/>
  <c r="R171" i="60"/>
  <c r="R124" i="60"/>
  <c r="R127" i="60"/>
  <c r="R165" i="60"/>
  <c r="R162" i="60"/>
  <c r="R156" i="60"/>
  <c r="R168" i="60"/>
  <c r="R174" i="60"/>
  <c r="R153" i="60"/>
  <c r="AE89" i="60"/>
  <c r="AE92" i="60"/>
  <c r="AE98" i="60"/>
  <c r="AE101" i="60"/>
  <c r="AE104" i="60"/>
  <c r="AE107" i="60"/>
  <c r="AE119" i="60"/>
  <c r="AE95" i="60"/>
  <c r="AE113" i="60"/>
  <c r="AE128" i="60"/>
  <c r="AE110" i="60"/>
  <c r="AE133" i="60"/>
  <c r="AE122" i="60"/>
  <c r="AE116" i="60"/>
  <c r="AE125" i="60"/>
  <c r="AE139" i="60"/>
  <c r="AE151" i="60"/>
  <c r="AE154" i="60"/>
  <c r="AE166" i="60"/>
  <c r="AE86" i="60"/>
  <c r="AE136" i="60"/>
  <c r="AE157" i="60"/>
  <c r="AE142" i="60"/>
  <c r="AE148" i="60"/>
  <c r="AE160" i="60"/>
  <c r="AE163" i="60"/>
  <c r="AE169" i="60"/>
  <c r="AE145" i="60"/>
  <c r="AE172" i="60"/>
  <c r="AE175" i="60"/>
  <c r="Q90" i="60"/>
  <c r="Q93" i="60"/>
  <c r="Q102" i="60"/>
  <c r="Q105" i="60"/>
  <c r="Q87" i="60"/>
  <c r="Q96" i="60"/>
  <c r="Q120" i="60"/>
  <c r="Q108" i="60"/>
  <c r="Q114" i="60"/>
  <c r="Q129" i="60"/>
  <c r="Q123" i="60"/>
  <c r="Q117" i="60"/>
  <c r="Q134" i="60"/>
  <c r="Q126" i="60"/>
  <c r="Q140" i="60"/>
  <c r="Q152" i="60"/>
  <c r="Q155" i="60"/>
  <c r="Q167" i="60"/>
  <c r="Q111" i="60"/>
  <c r="Q137" i="60"/>
  <c r="Q143" i="60"/>
  <c r="Q149" i="60"/>
  <c r="Q161" i="60"/>
  <c r="Q164" i="60"/>
  <c r="Q170" i="60"/>
  <c r="Q173" i="60"/>
  <c r="Q99" i="60"/>
  <c r="Q146" i="60"/>
  <c r="Q158" i="60"/>
  <c r="Q176" i="60"/>
  <c r="AC92" i="60"/>
  <c r="AC95" i="60"/>
  <c r="AC107" i="60"/>
  <c r="AC89" i="60"/>
  <c r="AC104" i="60"/>
  <c r="AC86" i="60"/>
  <c r="AC110" i="60"/>
  <c r="AC122" i="60"/>
  <c r="AC101" i="60"/>
  <c r="AC116" i="60"/>
  <c r="AC133" i="60"/>
  <c r="AC113" i="60"/>
  <c r="AC98" i="60"/>
  <c r="AC119" i="60"/>
  <c r="AC128" i="60"/>
  <c r="AC142" i="60"/>
  <c r="AC157" i="60"/>
  <c r="AC169" i="60"/>
  <c r="AC125" i="60"/>
  <c r="AC136" i="60"/>
  <c r="AC139" i="60"/>
  <c r="AC145" i="60"/>
  <c r="AC148" i="60"/>
  <c r="AC151" i="60"/>
  <c r="AC163" i="60"/>
  <c r="AC166" i="60"/>
  <c r="AC154" i="60"/>
  <c r="AC160" i="60"/>
  <c r="AC175" i="60"/>
  <c r="AC172" i="60"/>
  <c r="S87" i="60"/>
  <c r="S90" i="60"/>
  <c r="S99" i="60"/>
  <c r="S93" i="60"/>
  <c r="S102" i="60"/>
  <c r="S117" i="60"/>
  <c r="S111" i="60"/>
  <c r="S114" i="60"/>
  <c r="S126" i="60"/>
  <c r="S96" i="60"/>
  <c r="S129" i="60"/>
  <c r="S123" i="60"/>
  <c r="S137" i="60"/>
  <c r="S149" i="60"/>
  <c r="S134" i="60"/>
  <c r="S152" i="60"/>
  <c r="S164" i="60"/>
  <c r="S108" i="60"/>
  <c r="S105" i="60"/>
  <c r="S120" i="60"/>
  <c r="S140" i="60"/>
  <c r="S146" i="60"/>
  <c r="S143" i="60"/>
  <c r="S158" i="60"/>
  <c r="S161" i="60"/>
  <c r="S167" i="60"/>
  <c r="S176" i="60"/>
  <c r="S170" i="60"/>
  <c r="S173" i="60"/>
  <c r="S155" i="60"/>
  <c r="AB92" i="60"/>
  <c r="AB95" i="60"/>
  <c r="AB107" i="60"/>
  <c r="AB89" i="60"/>
  <c r="AB104" i="60"/>
  <c r="AB86" i="60"/>
  <c r="AB110" i="60"/>
  <c r="AB101" i="60"/>
  <c r="AB98" i="60"/>
  <c r="AB113" i="60"/>
  <c r="AB122" i="60"/>
  <c r="AB136" i="60"/>
  <c r="AB148" i="60"/>
  <c r="AB119" i="60"/>
  <c r="AB125" i="60"/>
  <c r="AB139" i="60"/>
  <c r="AB151" i="60"/>
  <c r="AB160" i="60"/>
  <c r="AB172" i="60"/>
  <c r="AB116" i="60"/>
  <c r="AB154" i="60"/>
  <c r="AB166" i="60"/>
  <c r="AB142" i="60"/>
  <c r="AB157" i="60"/>
  <c r="AB163" i="60"/>
  <c r="AB128" i="60"/>
  <c r="AB145" i="60"/>
  <c r="AB133" i="60"/>
  <c r="AB169" i="60"/>
  <c r="AB175" i="60"/>
  <c r="AM85" i="60"/>
  <c r="AM97" i="60"/>
  <c r="AM88" i="60"/>
  <c r="AM100" i="60"/>
  <c r="AM94" i="60"/>
  <c r="AM91" i="60"/>
  <c r="AM115" i="60"/>
  <c r="AM109" i="60"/>
  <c r="AM121" i="60"/>
  <c r="AM124" i="60"/>
  <c r="AM118" i="60"/>
  <c r="AM112" i="60"/>
  <c r="AM127" i="60"/>
  <c r="AM106" i="60"/>
  <c r="AM135" i="60"/>
  <c r="AM147" i="60"/>
  <c r="AM162" i="60"/>
  <c r="AM174" i="60"/>
  <c r="AM103" i="60"/>
  <c r="AM144" i="60"/>
  <c r="AM156" i="60"/>
  <c r="AM159" i="60"/>
  <c r="AM165" i="60"/>
  <c r="AM153" i="60"/>
  <c r="AM150" i="60"/>
  <c r="AM168" i="60"/>
  <c r="AM171" i="60"/>
  <c r="AM132" i="60"/>
  <c r="AM141" i="60"/>
  <c r="AM138" i="60"/>
  <c r="Y86" i="60"/>
  <c r="Y98" i="60"/>
  <c r="Y89" i="60"/>
  <c r="Y101" i="60"/>
  <c r="Y95" i="60"/>
  <c r="Y116" i="60"/>
  <c r="Y92" i="60"/>
  <c r="Y107" i="60"/>
  <c r="Y110" i="60"/>
  <c r="Y125" i="60"/>
  <c r="Y104" i="60"/>
  <c r="Y128" i="60"/>
  <c r="Y113" i="60"/>
  <c r="Y122" i="60"/>
  <c r="Y136" i="60"/>
  <c r="Y148" i="60"/>
  <c r="Y139" i="60"/>
  <c r="Y142" i="60"/>
  <c r="Y145" i="60"/>
  <c r="Y163" i="60"/>
  <c r="Y175" i="60"/>
  <c r="Y151" i="60"/>
  <c r="Y119" i="60"/>
  <c r="Y154" i="60"/>
  <c r="Y157" i="60"/>
  <c r="Y160" i="60"/>
  <c r="Y166" i="60"/>
  <c r="Y169" i="60"/>
  <c r="Y172" i="60"/>
  <c r="Y133" i="60"/>
  <c r="AA87" i="60"/>
  <c r="AA90" i="60"/>
  <c r="AA99" i="60"/>
  <c r="AA102" i="60"/>
  <c r="AA96" i="60"/>
  <c r="AA105" i="60"/>
  <c r="AA108" i="60"/>
  <c r="AA117" i="60"/>
  <c r="AA93" i="60"/>
  <c r="AA111" i="60"/>
  <c r="AA126" i="60"/>
  <c r="AA123" i="60"/>
  <c r="AA129" i="60"/>
  <c r="AA120" i="60"/>
  <c r="AA114" i="60"/>
  <c r="AA137" i="60"/>
  <c r="AA149" i="60"/>
  <c r="AA164" i="60"/>
  <c r="AA134" i="60"/>
  <c r="AA152" i="60"/>
  <c r="AA140" i="60"/>
  <c r="AA176" i="60"/>
  <c r="AA155" i="60"/>
  <c r="AA143" i="60"/>
  <c r="AA158" i="60"/>
  <c r="AA161" i="60"/>
  <c r="AA167" i="60"/>
  <c r="AA146" i="60"/>
  <c r="AA170" i="60"/>
  <c r="AA173" i="60"/>
  <c r="AD93" i="60"/>
  <c r="AD96" i="60"/>
  <c r="AD108" i="60"/>
  <c r="AD90" i="60"/>
  <c r="AD99" i="60"/>
  <c r="AD87" i="60"/>
  <c r="AD111" i="60"/>
  <c r="AD102" i="60"/>
  <c r="AD114" i="60"/>
  <c r="AD137" i="60"/>
  <c r="AD149" i="60"/>
  <c r="AD105" i="60"/>
  <c r="AD126" i="60"/>
  <c r="AD140" i="60"/>
  <c r="AD152" i="60"/>
  <c r="AD120" i="60"/>
  <c r="AD129" i="60"/>
  <c r="AD161" i="60"/>
  <c r="AD173" i="60"/>
  <c r="AD134" i="60"/>
  <c r="AD155" i="60"/>
  <c r="AD167" i="60"/>
  <c r="AD146" i="60"/>
  <c r="AD158" i="60"/>
  <c r="AD164" i="60"/>
  <c r="AD123" i="60"/>
  <c r="AD170" i="60"/>
  <c r="AD117" i="60"/>
  <c r="AD143" i="60"/>
  <c r="AD176" i="60"/>
  <c r="AO86" i="60"/>
  <c r="AO89" i="60"/>
  <c r="AO98" i="60"/>
  <c r="AO101" i="60"/>
  <c r="AO95" i="60"/>
  <c r="AO107" i="60"/>
  <c r="AO92" i="60"/>
  <c r="AO116" i="60"/>
  <c r="AO110" i="60"/>
  <c r="AO125" i="60"/>
  <c r="AO113" i="60"/>
  <c r="AO128" i="60"/>
  <c r="AO104" i="60"/>
  <c r="AO136" i="60"/>
  <c r="AO148" i="60"/>
  <c r="AO122" i="60"/>
  <c r="AO163" i="60"/>
  <c r="AO119" i="60"/>
  <c r="AO139" i="60"/>
  <c r="AO133" i="60"/>
  <c r="AO151" i="60"/>
  <c r="AO175" i="60"/>
  <c r="AO145" i="60"/>
  <c r="AO154" i="60"/>
  <c r="AO157" i="60"/>
  <c r="AO160" i="60"/>
  <c r="AO166" i="60"/>
  <c r="AO142" i="60"/>
  <c r="AO172" i="60"/>
  <c r="AO169" i="60"/>
  <c r="AJ92" i="60"/>
  <c r="AJ95" i="60"/>
  <c r="AJ86" i="60"/>
  <c r="AJ107" i="60"/>
  <c r="AJ98" i="60"/>
  <c r="AJ110" i="60"/>
  <c r="AJ89" i="60"/>
  <c r="AJ101" i="60"/>
  <c r="AJ122" i="60"/>
  <c r="AJ119" i="60"/>
  <c r="AJ136" i="60"/>
  <c r="AJ148" i="60"/>
  <c r="AJ116" i="60"/>
  <c r="AJ125" i="60"/>
  <c r="AJ139" i="60"/>
  <c r="AJ151" i="60"/>
  <c r="AJ113" i="60"/>
  <c r="AJ128" i="60"/>
  <c r="AJ133" i="60"/>
  <c r="AJ160" i="60"/>
  <c r="AJ172" i="60"/>
  <c r="AJ154" i="60"/>
  <c r="AJ166" i="60"/>
  <c r="AJ142" i="60"/>
  <c r="AJ145" i="60"/>
  <c r="AJ157" i="60"/>
  <c r="AJ163" i="60"/>
  <c r="AJ169" i="60"/>
  <c r="AJ104" i="60"/>
  <c r="AJ175" i="60"/>
  <c r="AO94" i="60"/>
  <c r="AO85" i="60"/>
  <c r="AO97" i="60"/>
  <c r="AO88" i="60"/>
  <c r="AO109" i="60"/>
  <c r="AO100" i="60"/>
  <c r="AO112" i="60"/>
  <c r="AO106" i="60"/>
  <c r="AO103" i="60"/>
  <c r="AO121" i="60"/>
  <c r="AO124" i="60"/>
  <c r="AO118" i="60"/>
  <c r="AO91" i="60"/>
  <c r="AO132" i="60"/>
  <c r="AO144" i="60"/>
  <c r="AO115" i="60"/>
  <c r="AO135" i="60"/>
  <c r="AO138" i="60"/>
  <c r="AO147" i="60"/>
  <c r="AO150" i="60"/>
  <c r="AO153" i="60"/>
  <c r="AO159" i="60"/>
  <c r="AO171" i="60"/>
  <c r="AO127" i="60"/>
  <c r="AO156" i="60"/>
  <c r="AO162" i="60"/>
  <c r="AO165" i="60"/>
  <c r="AO168" i="60"/>
  <c r="AO174" i="60"/>
  <c r="AO141" i="60"/>
  <c r="Q94" i="60"/>
  <c r="Q85" i="60"/>
  <c r="Q97" i="60"/>
  <c r="Q109" i="60"/>
  <c r="Q91" i="60"/>
  <c r="Q112" i="60"/>
  <c r="Q124" i="60"/>
  <c r="Q103" i="60"/>
  <c r="Q88" i="60"/>
  <c r="Q118" i="60"/>
  <c r="Q100" i="60"/>
  <c r="Q132" i="60"/>
  <c r="Q144" i="60"/>
  <c r="Q106" i="60"/>
  <c r="Q115" i="60"/>
  <c r="Q135" i="60"/>
  <c r="Q138" i="60"/>
  <c r="Q141" i="60"/>
  <c r="Q159" i="60"/>
  <c r="Q171" i="60"/>
  <c r="Q147" i="60"/>
  <c r="Q150" i="60"/>
  <c r="Q153" i="60"/>
  <c r="Q127" i="60"/>
  <c r="Q162" i="60"/>
  <c r="Q121" i="60"/>
  <c r="Q165" i="60"/>
  <c r="Q168" i="60"/>
  <c r="Q174" i="60"/>
  <c r="Q156" i="60"/>
  <c r="AM89" i="60"/>
  <c r="AM92" i="60"/>
  <c r="AM101" i="60"/>
  <c r="AM95" i="60"/>
  <c r="AM104" i="60"/>
  <c r="AM86" i="60"/>
  <c r="AM119" i="60"/>
  <c r="AM98" i="60"/>
  <c r="AM107" i="60"/>
  <c r="AM113" i="60"/>
  <c r="AM128" i="60"/>
  <c r="AM122" i="60"/>
  <c r="AM133" i="60"/>
  <c r="AM110" i="60"/>
  <c r="AM125" i="60"/>
  <c r="AM139" i="60"/>
  <c r="AM151" i="60"/>
  <c r="AM136" i="60"/>
  <c r="AM154" i="60"/>
  <c r="AM166" i="60"/>
  <c r="AM142" i="60"/>
  <c r="AM145" i="60"/>
  <c r="AM148" i="60"/>
  <c r="AM116" i="60"/>
  <c r="AM157" i="60"/>
  <c r="AM160" i="60"/>
  <c r="AM163" i="60"/>
  <c r="AM169" i="60"/>
  <c r="AM172" i="60"/>
  <c r="AM175" i="60"/>
  <c r="Y90" i="60"/>
  <c r="Y93" i="60"/>
  <c r="Y102" i="60"/>
  <c r="Y96" i="60"/>
  <c r="Y105" i="60"/>
  <c r="Y87" i="60"/>
  <c r="Y108" i="60"/>
  <c r="Y120" i="60"/>
  <c r="Y99" i="60"/>
  <c r="Y114" i="60"/>
  <c r="Y117" i="60"/>
  <c r="Y123" i="60"/>
  <c r="Y129" i="60"/>
  <c r="Y134" i="60"/>
  <c r="Y111" i="60"/>
  <c r="Y126" i="60"/>
  <c r="Y140" i="60"/>
  <c r="Y152" i="60"/>
  <c r="Y155" i="60"/>
  <c r="Y167" i="60"/>
  <c r="Y137" i="60"/>
  <c r="Y143" i="60"/>
  <c r="Y146" i="60"/>
  <c r="Y149" i="60"/>
  <c r="Y164" i="60"/>
  <c r="Y161" i="60"/>
  <c r="Y158" i="60"/>
  <c r="Y173" i="60"/>
  <c r="Y170" i="60"/>
  <c r="Y176" i="60"/>
  <c r="AI87" i="60"/>
  <c r="AI90" i="60"/>
  <c r="AI99" i="60"/>
  <c r="AI93" i="60"/>
  <c r="AI102" i="60"/>
  <c r="AI96" i="60"/>
  <c r="AI117" i="60"/>
  <c r="AI105" i="60"/>
  <c r="AI111" i="60"/>
  <c r="AI126" i="60"/>
  <c r="AI108" i="60"/>
  <c r="AI123" i="60"/>
  <c r="AI120" i="60"/>
  <c r="AI129" i="60"/>
  <c r="AI137" i="60"/>
  <c r="AI149" i="60"/>
  <c r="AI134" i="60"/>
  <c r="AI164" i="60"/>
  <c r="AI140" i="60"/>
  <c r="AI143" i="60"/>
  <c r="AI146" i="60"/>
  <c r="AI176" i="60"/>
  <c r="AI152" i="60"/>
  <c r="AI158" i="60"/>
  <c r="AI161" i="60"/>
  <c r="AI167" i="60"/>
  <c r="AI114" i="60"/>
  <c r="AI170" i="60"/>
  <c r="AI173" i="60"/>
  <c r="AI155" i="6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Chiodi</author>
  </authors>
  <commentList>
    <comment ref="R22" authorId="0" shapeId="0" xr:uid="{81A9F5A9-41A5-43D8-ABCE-8D6435C8630F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Estimates from DEA energy catalogue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Alessandro Chiodi</author>
    <author>Author</author>
    <author>Antti-L</author>
  </authors>
  <commentList>
    <comment ref="S6" authorId="0" shapeId="0" xr:uid="{6181425E-F210-4AB1-87BD-997AB574CB4C}">
      <text>
        <r>
          <rPr>
            <b/>
            <sz val="9"/>
            <color indexed="81"/>
            <rFont val="Tahoma"/>
            <family val="2"/>
          </rPr>
          <t xml:space="preserve">E4SMA:
</t>
        </r>
        <r>
          <rPr>
            <sz val="9"/>
            <color indexed="81"/>
            <rFont val="Tahoma"/>
            <family val="2"/>
          </rPr>
          <t>Conversion factor</t>
        </r>
      </text>
    </comment>
    <comment ref="V6" authorId="1" shapeId="0" xr:uid="{EF684889-584C-439C-BD9A-C209FB2298FA}">
      <text>
        <r>
          <rPr>
            <sz val="8"/>
            <color indexed="81"/>
            <rFont val="Tahoma"/>
            <family val="2"/>
          </rPr>
          <t xml:space="preserve">Sets declarations are </t>
        </r>
        <r>
          <rPr>
            <sz val="8"/>
            <color indexed="81"/>
            <rFont val="Tahoma"/>
            <family val="2"/>
          </rPr>
          <t>inherited. 
Allowed Process Sets</t>
        </r>
        <r>
          <rPr>
            <b/>
            <sz val="8"/>
            <color indexed="81"/>
            <rFont val="Tahoma"/>
            <family val="2"/>
          </rPr>
          <t xml:space="preserve">
ELE </t>
        </r>
        <r>
          <rPr>
            <sz val="8"/>
            <color indexed="81"/>
            <rFont val="Tahoma"/>
            <family val="2"/>
          </rPr>
          <t>(Thermal Electric Power Plant)</t>
        </r>
        <r>
          <rPr>
            <b/>
            <sz val="8"/>
            <color indexed="81"/>
            <rFont val="Tahoma"/>
            <family val="2"/>
          </rPr>
          <t xml:space="preserve">
CHP </t>
        </r>
        <r>
          <rPr>
            <sz val="8"/>
            <color indexed="81"/>
            <rFont val="Tahoma"/>
            <family val="2"/>
          </rPr>
          <t>(Combined Heat and Power)</t>
        </r>
        <r>
          <rPr>
            <b/>
            <sz val="8"/>
            <color indexed="81"/>
            <rFont val="Tahoma"/>
            <family val="2"/>
          </rPr>
          <t xml:space="preserve">
STGTSS </t>
        </r>
        <r>
          <rPr>
            <sz val="8"/>
            <color indexed="81"/>
            <rFont val="Tahoma"/>
            <family val="2"/>
          </rPr>
          <t>(Pump Storage)</t>
        </r>
        <r>
          <rPr>
            <b/>
            <sz val="8"/>
            <color indexed="81"/>
            <rFont val="Tahoma"/>
            <family val="2"/>
          </rPr>
          <t xml:space="preserve">
STGIPS</t>
        </r>
        <r>
          <rPr>
            <sz val="8"/>
            <color indexed="81"/>
            <rFont val="Tahoma"/>
            <family val="2"/>
          </rPr>
          <t xml:space="preserve"> (Pump Storage IP)</t>
        </r>
        <r>
          <rPr>
            <b/>
            <sz val="8"/>
            <color indexed="81"/>
            <rFont val="Tahoma"/>
            <family val="2"/>
          </rPr>
          <t xml:space="preserve">
PRE </t>
        </r>
        <r>
          <rPr>
            <sz val="8"/>
            <color indexed="81"/>
            <rFont val="Tahoma"/>
            <family val="2"/>
          </rPr>
          <t>(Genric Process/Technology)</t>
        </r>
        <r>
          <rPr>
            <b/>
            <sz val="8"/>
            <color indexed="81"/>
            <rFont val="Tahoma"/>
            <family val="2"/>
          </rPr>
          <t xml:space="preserve">
DMD</t>
        </r>
        <r>
          <rPr>
            <sz val="8"/>
            <color indexed="81"/>
            <rFont val="Tahoma"/>
            <family val="2"/>
          </rPr>
          <t xml:space="preserve"> (Demand Device)</t>
        </r>
        <r>
          <rPr>
            <b/>
            <sz val="8"/>
            <color indexed="81"/>
            <rFont val="Tahoma"/>
            <family val="2"/>
          </rPr>
          <t xml:space="preserve">
IMP </t>
        </r>
        <r>
          <rPr>
            <sz val="8"/>
            <color indexed="81"/>
            <rFont val="Tahoma"/>
            <family val="2"/>
          </rPr>
          <t xml:space="preserve">(Import)
</t>
        </r>
        <r>
          <rPr>
            <b/>
            <sz val="8"/>
            <color indexed="81"/>
            <rFont val="Tahoma"/>
            <family val="2"/>
          </rPr>
          <t>EXP</t>
        </r>
        <r>
          <rPr>
            <sz val="8"/>
            <color indexed="81"/>
            <rFont val="Tahoma"/>
            <family val="2"/>
          </rPr>
          <t xml:space="preserve"> (Export)</t>
        </r>
        <r>
          <rPr>
            <b/>
            <sz val="8"/>
            <color indexed="81"/>
            <rFont val="Tahoma"/>
            <family val="2"/>
          </rPr>
          <t xml:space="preserve">
MIN </t>
        </r>
        <r>
          <rPr>
            <sz val="8"/>
            <color indexed="81"/>
            <rFont val="Tahoma"/>
            <family val="2"/>
          </rPr>
          <t>(Mining Process)</t>
        </r>
        <r>
          <rPr>
            <b/>
            <sz val="8"/>
            <color indexed="81"/>
            <rFont val="Tahoma"/>
            <family val="2"/>
          </rPr>
          <t xml:space="preserve">
RNW </t>
        </r>
        <r>
          <rPr>
            <sz val="8"/>
            <color indexed="81"/>
            <rFont val="Tahoma"/>
            <family val="2"/>
          </rPr>
          <t>(Renewable Technology)</t>
        </r>
        <r>
          <rPr>
            <b/>
            <sz val="8"/>
            <color indexed="81"/>
            <rFont val="Tahoma"/>
            <family val="2"/>
          </rPr>
          <t xml:space="preserve">
HPL</t>
        </r>
        <r>
          <rPr>
            <sz val="8"/>
            <color indexed="81"/>
            <rFont val="Tahoma"/>
            <family val="2"/>
          </rPr>
          <t xml:space="preserve"> (Heating Plant)</t>
        </r>
      </text>
    </comment>
    <comment ref="AA6" authorId="1" shapeId="0" xr:uid="{D1CB5AED-D97A-4A06-8621-8CBD35C267D9}">
      <text>
        <r>
          <rPr>
            <sz val="8"/>
            <color indexed="81"/>
            <rFont val="Tahoma"/>
            <family val="2"/>
          </rPr>
          <t xml:space="preserve">Allowed TsLvl
</t>
        </r>
        <r>
          <rPr>
            <b/>
            <sz val="8"/>
            <color indexed="81"/>
            <rFont val="Tahoma"/>
            <family val="2"/>
          </rPr>
          <t>ANNUAL</t>
        </r>
        <r>
          <rPr>
            <sz val="8"/>
            <color indexed="81"/>
            <rFont val="Tahoma"/>
            <family val="2"/>
          </rPr>
          <t xml:space="preserve"> (Annual level)
</t>
        </r>
        <r>
          <rPr>
            <b/>
            <sz val="8"/>
            <color indexed="81"/>
            <rFont val="Tahoma"/>
            <family val="2"/>
          </rPr>
          <t>SEASON</t>
        </r>
        <r>
          <rPr>
            <sz val="8"/>
            <color indexed="81"/>
            <rFont val="Tahoma"/>
            <family val="2"/>
          </rPr>
          <t xml:space="preserve"> (Seasonal level)
</t>
        </r>
        <r>
          <rPr>
            <b/>
            <sz val="8"/>
            <color indexed="81"/>
            <rFont val="Tahoma"/>
            <family val="2"/>
          </rPr>
          <t>WEEKLY</t>
        </r>
        <r>
          <rPr>
            <sz val="8"/>
            <color indexed="81"/>
            <rFont val="Tahoma"/>
            <family val="2"/>
          </rPr>
          <t xml:space="preserve"> (Weekly level)
</t>
        </r>
        <r>
          <rPr>
            <b/>
            <sz val="8"/>
            <color indexed="81"/>
            <rFont val="Tahoma"/>
            <family val="2"/>
          </rPr>
          <t>DAYNITE</t>
        </r>
        <r>
          <rPr>
            <sz val="8"/>
            <color indexed="81"/>
            <rFont val="Tahoma"/>
            <family val="2"/>
          </rPr>
          <t xml:space="preserve"> (day and night level)</t>
        </r>
      </text>
    </comment>
    <comment ref="AB6" authorId="1" shapeId="0" xr:uid="{71EA80A5-3E09-46FD-994D-951F67C6CE22}">
      <text>
        <r>
          <rPr>
            <sz val="8"/>
            <color indexed="81"/>
            <rFont val="Tahoma"/>
            <family val="2"/>
          </rPr>
          <t xml:space="preserve">
Needed only when one wants to override the VEDA default assignment
</t>
        </r>
      </text>
    </comment>
    <comment ref="AC6" authorId="1" shapeId="0" xr:uid="{93A77333-ADC9-431F-8895-0D2C04277B12}">
      <text>
        <r>
          <rPr>
            <sz val="8"/>
            <color indexed="81"/>
            <rFont val="Tahoma"/>
            <family val="2"/>
          </rPr>
          <t>Allowed Vintage</t>
        </r>
        <r>
          <rPr>
            <b/>
            <sz val="8"/>
            <color indexed="81"/>
            <rFont val="Tahoma"/>
            <family val="2"/>
          </rPr>
          <t xml:space="preserve">
NO</t>
        </r>
        <r>
          <rPr>
            <sz val="8"/>
            <color indexed="81"/>
            <rFont val="Tahoma"/>
            <family val="2"/>
          </rPr>
          <t xml:space="preserve"> (if empty by default mean </t>
        </r>
        <r>
          <rPr>
            <b/>
            <sz val="8"/>
            <color indexed="81"/>
            <rFont val="Tahoma"/>
            <family val="2"/>
          </rPr>
          <t>NO</t>
        </r>
        <r>
          <rPr>
            <sz val="8"/>
            <color indexed="81"/>
            <rFont val="Tahoma"/>
            <family val="2"/>
          </rPr>
          <t>)</t>
        </r>
        <r>
          <rPr>
            <b/>
            <sz val="8"/>
            <color indexed="81"/>
            <rFont val="Tahoma"/>
            <family val="2"/>
          </rPr>
          <t xml:space="preserve">
YES</t>
        </r>
      </text>
    </comment>
    <comment ref="E8" authorId="2" shapeId="0" xr:uid="{8D2559CF-D549-4C9A-B79C-4A1551732C7C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8" authorId="0" shapeId="0" xr:uid="{71B55E79-B690-434C-A33B-D11086323F09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V8" authorId="0" shapeId="0" xr:uid="{90D17A6D-F366-4FDB-A854-E96FB029D857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9" authorId="0" shapeId="0" xr:uid="{D79F21F1-9EB1-4F69-9F60-A8B3983A62D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9" authorId="0" shapeId="0" xr:uid="{C77EF5E2-C4F9-42BA-9F9D-C5625B26688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V9" authorId="0" shapeId="0" xr:uid="{B7D62C0B-C214-4AC9-B465-8635D603D2D6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10" authorId="2" shapeId="0" xr:uid="{A99F74D1-FBA9-4758-A2A5-43EE659977E9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10" authorId="0" shapeId="0" xr:uid="{C8E00BFC-E1D8-43E4-AB13-43A5CA840A75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V10" authorId="0" shapeId="0" xr:uid="{ED9B9B0F-564C-4F06-92F7-8137CFDA9F07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11" authorId="0" shapeId="0" xr:uid="{E5CA4AFC-02A7-4E08-B16E-CB43B090B81F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11" authorId="0" shapeId="0" xr:uid="{44BA440E-8E5C-480F-B619-BA46E6C75C9A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V11" authorId="0" shapeId="0" xr:uid="{508936C5-A40E-4D6D-BBA2-BC33F0BFE4C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12" authorId="2" shapeId="0" xr:uid="{FA4B8CD7-2660-4C67-B8E6-6B841F04FD41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12" authorId="0" shapeId="0" xr:uid="{F446926E-8667-4266-B7A8-C6D3A36D75B4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V12" authorId="0" shapeId="0" xr:uid="{D4C0EFE5-02C6-4F02-9400-2ECE54E45924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13" authorId="0" shapeId="0" xr:uid="{58F060AD-7D59-41E9-A49B-280172DCD862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13" authorId="0" shapeId="0" xr:uid="{874CD906-E995-4B34-8313-DE25BF818EFC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V13" authorId="0" shapeId="0" xr:uid="{68020DA1-6C0F-4A23-A688-8CA87F823D37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14" authorId="2" shapeId="0" xr:uid="{5015CAAF-5ACD-4554-BC3A-5ED73B6A0192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14" authorId="0" shapeId="0" xr:uid="{3A514400-2248-4F67-AB8C-6E55FA97B70B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V14" authorId="0" shapeId="0" xr:uid="{C0A2477F-9DD1-45AC-8A0A-FA3E7F12731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15" authorId="0" shapeId="0" xr:uid="{D1C32DF3-E604-4B7C-AA9E-62CF6557FBF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15" authorId="0" shapeId="0" xr:uid="{2E62C7EB-0F68-4A75-961B-2F6DBB27B18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V15" authorId="0" shapeId="0" xr:uid="{BB23BAAC-4CF9-4894-8BA0-2030AAD1AA2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16" authorId="2" shapeId="0" xr:uid="{74C0B218-9BBC-48BF-941A-21AAE79C4A24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16" authorId="0" shapeId="0" xr:uid="{F7BAE849-B08C-4D4D-91E1-45DE5B36659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V16" authorId="0" shapeId="0" xr:uid="{23E72A9B-0384-4DD0-BB1E-F6F11E1C982B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17" authorId="0" shapeId="0" xr:uid="{8379FD82-ABA1-4126-BF2C-63ABDF1F78C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17" authorId="0" shapeId="0" xr:uid="{4DFD53FD-B7CB-4EFF-B99C-D164BC08703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V17" authorId="0" shapeId="0" xr:uid="{AE3D68A4-4108-4486-B283-FE506C4C511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18" authorId="2" shapeId="0" xr:uid="{69DC55E9-9FD3-4EF8-83EC-CEF9BF258F44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18" authorId="0" shapeId="0" xr:uid="{46CB900A-FFC5-4456-8C08-75E23B90655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V18" authorId="0" shapeId="0" xr:uid="{A49D603B-EB25-4BDE-848D-1396301C4DCB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19" authorId="0" shapeId="0" xr:uid="{CDD41788-08EE-4E71-8593-DB590AB62024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19" authorId="0" shapeId="0" xr:uid="{65009F04-F8EA-43CE-9973-4251413BB959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V19" authorId="0" shapeId="0" xr:uid="{0718F959-5D11-4E12-856B-030C7082B1B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20" authorId="2" shapeId="0" xr:uid="{B1FF0449-D6F9-4D20-BFCD-E52C5E967F30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20" authorId="0" shapeId="0" xr:uid="{7967E580-14CB-4089-88BE-90B39449795A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V20" authorId="0" shapeId="0" xr:uid="{17500E03-6B45-43BD-9EB5-16137CABF6A5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21" authorId="0" shapeId="0" xr:uid="{3E8241D3-0E12-4758-B381-02A27ECD267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21" authorId="0" shapeId="0" xr:uid="{7AFB86C3-B463-44D0-9EC2-39225632089A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V21" authorId="0" shapeId="0" xr:uid="{F469E1AF-526D-45C2-AD55-B2117A3D218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22" authorId="2" shapeId="0" xr:uid="{699C5D82-0E41-4A9A-814A-816BA551C7AB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22" authorId="0" shapeId="0" xr:uid="{DCE32F28-83B1-4D18-815F-E814AD2EEBC6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V22" authorId="0" shapeId="0" xr:uid="{13EE2092-B8D7-4FCF-9102-3F6150CF3529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23" authorId="0" shapeId="0" xr:uid="{A0694C94-275C-443E-9C96-EF7F1223EBD6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23" authorId="0" shapeId="0" xr:uid="{CD39394E-20DC-4E27-9DAF-3658AB8F0A4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V23" authorId="0" shapeId="0" xr:uid="{6E0D66C4-2639-4043-AB23-427A4342496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STS: Storage Daynite/Seasonal</t>
        </r>
      </text>
    </comment>
    <comment ref="E24" authorId="2" shapeId="0" xr:uid="{EA28E093-5EF2-45BD-9738-8CEBC057966A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24" authorId="0" shapeId="0" xr:uid="{C32BBEA0-E476-43B3-8CF7-E17FB64F3C6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E25" authorId="0" shapeId="0" xr:uid="{8C148C2C-1C3D-43D1-8A6E-7D6FA7CB7C0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25" authorId="0" shapeId="0" xr:uid="{C19186A6-4D93-4FFB-BF57-6B02D71FCB4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E26" authorId="2" shapeId="0" xr:uid="{263F9960-5BF4-4458-BB86-54002D3A43E5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26" authorId="0" shapeId="0" xr:uid="{23D548C2-7560-4A29-8913-C05338FD0E5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E27" authorId="0" shapeId="0" xr:uid="{563B722D-D77D-4854-821B-17DD817CDCCE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27" authorId="0" shapeId="0" xr:uid="{38FE8185-8621-456F-A1CA-E455A3C0C218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E28" authorId="2" shapeId="0" xr:uid="{24896470-2FCA-418D-9001-852E406F2591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28" authorId="0" shapeId="0" xr:uid="{2DD1BC08-A22B-41AE-94EC-5410A8170C55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E29" authorId="0" shapeId="0" xr:uid="{1D298828-3C3A-405D-8E70-5E42A5A3B200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29" authorId="0" shapeId="0" xr:uid="{62E95AD5-B088-4F88-8B81-C3C6ACB6C26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E30" authorId="2" shapeId="0" xr:uid="{8887DF53-6A30-4669-8C57-D8F2DF564775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30" authorId="0" shapeId="0" xr:uid="{F4A7BAB2-9D35-4939-89F1-3FCE7B6C359B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E31" authorId="0" shapeId="0" xr:uid="{785E7A19-7F1B-4FA6-AA81-63AC585F9E9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31" authorId="0" shapeId="0" xr:uid="{AC59065D-3A25-47A4-80DA-74A8A1C496DC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E32" authorId="2" shapeId="0" xr:uid="{14526EBE-5AF8-44D6-B677-621D99A2CA49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32" authorId="0" shapeId="0" xr:uid="{D6305EAB-5DAC-4ACE-B217-D64C2DA7E9B7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E33" authorId="0" shapeId="0" xr:uid="{7829EBBC-0FF5-411B-8BF1-C416F582A13F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33" authorId="0" shapeId="0" xr:uid="{3331DC6F-DF5D-497E-94F2-C14688F2EFB5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E34" authorId="2" shapeId="0" xr:uid="{1C95167C-8CE1-4B20-A9F0-CC59515086AF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34" authorId="0" shapeId="0" xr:uid="{17677B8D-D6D4-40CA-87EC-D79F2434DCE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E35" authorId="0" shapeId="0" xr:uid="{EC488CB9-B73A-4C5B-A9BD-039FADE9B0F4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35" authorId="0" shapeId="0" xr:uid="{C5A7AEDF-EB55-4C0A-998C-D1495D924AA9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E36" authorId="2" shapeId="0" xr:uid="{E9720613-162A-4451-9BA2-9160E71C9018}">
      <text>
        <r>
          <rPr>
            <b/>
            <sz val="8"/>
            <color indexed="81"/>
            <rFont val="Tahoma"/>
            <family val="2"/>
          </rPr>
          <t xml:space="preserve">E4SMA:
</t>
        </r>
        <r>
          <rPr>
            <sz val="8"/>
            <color indexed="81"/>
            <rFont val="Tahoma"/>
            <family val="2"/>
          </rPr>
          <t>Controls charging/dischargng speed</t>
        </r>
      </text>
    </comment>
    <comment ref="T36" authorId="0" shapeId="0" xr:uid="{E7446A7C-9907-4396-8389-B09657CABCA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E37" authorId="0" shapeId="0" xr:uid="{34F7EFFB-F6F5-48D8-A1D7-C639C0E3FCD8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Controls reletion between Capacity and Stored Energy</t>
        </r>
      </text>
    </comment>
    <comment ref="T37" authorId="0" shapeId="0" xr:uid="{2779575C-345B-4C75-9941-81128DEC5913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  <comment ref="T38" authorId="0" shapeId="0" xr:uid="{5030D6F0-6DB9-4503-8B48-2819F1A4382D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Input capacity (equal to output in this case) is such that it takes x hours to fully charge the x hours storage capacity, so x/x. </t>
        </r>
      </text>
    </comment>
    <comment ref="T39" authorId="0" shapeId="0" xr:uid="{FACD16C6-BEE9-4611-B28B-17A799B10051}">
      <text>
        <r>
          <rPr>
            <b/>
            <sz val="9"/>
            <color indexed="81"/>
            <rFont val="Tahoma"/>
            <family val="2"/>
          </rPr>
          <t>E4SMA:</t>
        </r>
        <r>
          <rPr>
            <sz val="9"/>
            <color indexed="81"/>
            <rFont val="Tahoma"/>
            <family val="2"/>
          </rPr>
          <t xml:space="preserve">
Storage capacity corresponds to x hours of full load output, and so AFC=x/24.</t>
        </r>
      </text>
    </comment>
  </commentList>
</comments>
</file>

<file path=xl/sharedStrings.xml><?xml version="1.0" encoding="utf-8"?>
<sst xmlns="http://schemas.openxmlformats.org/spreadsheetml/2006/main" count="1223" uniqueCount="311">
  <si>
    <t>Document type:</t>
  </si>
  <si>
    <t>Sector:</t>
  </si>
  <si>
    <t>Table of contents</t>
  </si>
  <si>
    <t>Sheet</t>
  </si>
  <si>
    <t>Description</t>
  </si>
  <si>
    <t>Cell colour legend</t>
  </si>
  <si>
    <t>Tab colour legend</t>
  </si>
  <si>
    <t>VEDA-TIMES data input tables</t>
  </si>
  <si>
    <t>Conversion factors</t>
  </si>
  <si>
    <t>Conversion ktoe to PJ</t>
  </si>
  <si>
    <t>Calculated value (not recommended to directly modify)</t>
  </si>
  <si>
    <t>Document description:</t>
  </si>
  <si>
    <t>aaa</t>
  </si>
  <si>
    <t>Model input</t>
  </si>
  <si>
    <t>Model input based on own assumptions</t>
  </si>
  <si>
    <t>Source</t>
  </si>
  <si>
    <t>Sources</t>
  </si>
  <si>
    <t>Key Inputs</t>
  </si>
  <si>
    <t>List of key input assumption and calculations</t>
  </si>
  <si>
    <t>Codes for processes and commodities names</t>
  </si>
  <si>
    <t>Component</t>
  </si>
  <si>
    <t>Type of data</t>
  </si>
  <si>
    <t>Technical life</t>
  </si>
  <si>
    <t>~FI_T</t>
  </si>
  <si>
    <t>~FI_Process</t>
  </si>
  <si>
    <t>Sets</t>
  </si>
  <si>
    <t>TechName</t>
  </si>
  <si>
    <t>TechDesc</t>
  </si>
  <si>
    <t>Tact</t>
  </si>
  <si>
    <t>Tcap</t>
  </si>
  <si>
    <t>Tslvl</t>
  </si>
  <si>
    <t>PrimaryCG</t>
  </si>
  <si>
    <t>Vintage</t>
  </si>
  <si>
    <t>Comm-IN</t>
  </si>
  <si>
    <t>Comm-OUT</t>
  </si>
  <si>
    <t>*Process Set Membership</t>
  </si>
  <si>
    <t>Vintage Tracking</t>
  </si>
  <si>
    <t>*Units</t>
  </si>
  <si>
    <t>years</t>
  </si>
  <si>
    <t>Capacity to Activity Factor</t>
  </si>
  <si>
    <t>Dimension</t>
  </si>
  <si>
    <t>Code</t>
  </si>
  <si>
    <t>Conversion GWh to PJ</t>
  </si>
  <si>
    <t>Power</t>
  </si>
  <si>
    <t>ELCC</t>
  </si>
  <si>
    <t>GW</t>
  </si>
  <si>
    <t>Electricity Centralised</t>
  </si>
  <si>
    <t>Energy commodities</t>
  </si>
  <si>
    <t>Technology Type</t>
  </si>
  <si>
    <t>ELCD</t>
  </si>
  <si>
    <t>Electricity Distributed</t>
  </si>
  <si>
    <t>Technology characterization</t>
  </si>
  <si>
    <t>Costs, efficiency, capacity factors, technical life</t>
  </si>
  <si>
    <t>Elaborations and other assumptions</t>
  </si>
  <si>
    <t>External data sources</t>
  </si>
  <si>
    <t>Source n.</t>
  </si>
  <si>
    <t>CommGRP</t>
  </si>
  <si>
    <t>Commodity Group</t>
  </si>
  <si>
    <t>Currency</t>
  </si>
  <si>
    <t>Process definition</t>
  </si>
  <si>
    <t>*Technology Description</t>
  </si>
  <si>
    <t>PRC_CAPACT</t>
  </si>
  <si>
    <t>NCAP_Start</t>
  </si>
  <si>
    <t>*Technology Name</t>
  </si>
  <si>
    <t>Input Commodity</t>
  </si>
  <si>
    <t>Output Commodity</t>
  </si>
  <si>
    <t>First available year</t>
  </si>
  <si>
    <t>Technology name</t>
  </si>
  <si>
    <t>Activity unit</t>
  </si>
  <si>
    <t>Capacity unit</t>
  </si>
  <si>
    <t>TimeSlice level of Process Activity</t>
  </si>
  <si>
    <t>Primary Commodity Group</t>
  </si>
  <si>
    <t>DayNite</t>
  </si>
  <si>
    <t>Centralized/Decentralized</t>
  </si>
  <si>
    <t>Technology number</t>
  </si>
  <si>
    <t>C</t>
  </si>
  <si>
    <t>Notes</t>
  </si>
  <si>
    <t>02</t>
  </si>
  <si>
    <t>04</t>
  </si>
  <si>
    <t>06</t>
  </si>
  <si>
    <t>08</t>
  </si>
  <si>
    <t>Li-Ion-Utility scale - 2-hr</t>
  </si>
  <si>
    <t>Li-Ion-Utility scale - 4-hr</t>
  </si>
  <si>
    <t>Li-Ion-Utility scale - 6-hr</t>
  </si>
  <si>
    <t>Li-Ion-Utility scale - 8-hr</t>
  </si>
  <si>
    <t>Li-Ion-Utility scale - 10-hr</t>
  </si>
  <si>
    <t>Lead Acid-Utility scale - 2-hr</t>
  </si>
  <si>
    <t>Lead Acid-Utility scale - 4-hr</t>
  </si>
  <si>
    <t>Lead Acid-Utility scale - 6-hr</t>
  </si>
  <si>
    <t>Lead Acid-Utility scale - 8-hr</t>
  </si>
  <si>
    <t>Lead Acid-Utility scale - 10-hr</t>
  </si>
  <si>
    <t>RFB-Utility scale - 2-hr</t>
  </si>
  <si>
    <t>RFB-Utility scale - 4-hr</t>
  </si>
  <si>
    <t>RFB-Utility scale - 6-hr</t>
  </si>
  <si>
    <t>RFB-Utility scale - 8-hr</t>
  </si>
  <si>
    <t>RFB-Utility scale - 10-hr</t>
  </si>
  <si>
    <t>Type</t>
  </si>
  <si>
    <t>10</t>
  </si>
  <si>
    <t>Li-Ion</t>
  </si>
  <si>
    <t>LI</t>
  </si>
  <si>
    <t>Lead Acid</t>
  </si>
  <si>
    <t>LA</t>
  </si>
  <si>
    <t>Technology database aligned with the US Department of Energy projections</t>
  </si>
  <si>
    <r>
      <rPr>
        <u/>
        <sz val="11"/>
        <color theme="1"/>
        <rFont val="Calibri"/>
        <family val="2"/>
        <scheme val="minor"/>
      </rPr>
      <t>Veda inputs:</t>
    </r>
    <r>
      <rPr>
        <sz val="11"/>
        <color theme="1"/>
        <rFont val="Calibri"/>
        <family val="2"/>
        <scheme val="minor"/>
      </rPr>
      <t xml:space="preserve"> Characterization of battery energy storage systems</t>
    </r>
  </si>
  <si>
    <t>P1</t>
  </si>
  <si>
    <t>Characterization of electric storage options - Batteries</t>
  </si>
  <si>
    <t>*</t>
  </si>
  <si>
    <t>ELE, STS</t>
  </si>
  <si>
    <t>PJ</t>
  </si>
  <si>
    <t>Capex</t>
  </si>
  <si>
    <t>USD/kW</t>
  </si>
  <si>
    <t>NRG</t>
  </si>
  <si>
    <t>ACT</t>
  </si>
  <si>
    <t>NT_Batteries</t>
  </si>
  <si>
    <t>TIMES Code</t>
  </si>
  <si>
    <t>Technology</t>
  </si>
  <si>
    <t>Key input assumptions on new technology options</t>
  </si>
  <si>
    <t>hours</t>
  </si>
  <si>
    <t>C/D</t>
  </si>
  <si>
    <t>Category</t>
  </si>
  <si>
    <t>Charging/discharging time</t>
  </si>
  <si>
    <t>Efficiency (%)</t>
  </si>
  <si>
    <t>Technical life (years)</t>
  </si>
  <si>
    <t>Number of cycles</t>
  </si>
  <si>
    <t>NCAP_AFC~DAYNITE</t>
  </si>
  <si>
    <t>Topology and techno-economic characteristics</t>
  </si>
  <si>
    <t>This template contains the database of batteres for electricity storage</t>
  </si>
  <si>
    <t>GW to PJ</t>
  </si>
  <si>
    <t>Fix Opex</t>
  </si>
  <si>
    <t>Var Opex</t>
  </si>
  <si>
    <t>USD/kW-y</t>
  </si>
  <si>
    <t>USD/GJ</t>
  </si>
  <si>
    <t>Maximum number of cycles</t>
  </si>
  <si>
    <t>Round-trip efficiency</t>
  </si>
  <si>
    <t>Conversion USD/MWh to USD/GJ</t>
  </si>
  <si>
    <t>Redox Flow</t>
  </si>
  <si>
    <t>RF</t>
  </si>
  <si>
    <t>Full acronym: battery electricity storage</t>
  </si>
  <si>
    <t>PWR</t>
  </si>
  <si>
    <t>Technology database (SubRes)</t>
  </si>
  <si>
    <t>USD2021</t>
  </si>
  <si>
    <t>Capex (USD21/kW)</t>
  </si>
  <si>
    <t>Storage</t>
  </si>
  <si>
    <t>STG</t>
  </si>
  <si>
    <t>Source: US Department of Energy, 2020 Grid Energy Storage Technology Cost and Performance Assessment</t>
  </si>
  <si>
    <t>Base-year:</t>
  </si>
  <si>
    <t>Original developer:</t>
  </si>
  <si>
    <t>E4SMA S.r.l.</t>
  </si>
  <si>
    <t>University College Cork</t>
  </si>
  <si>
    <t>Model repository:</t>
  </si>
  <si>
    <t>Licence:</t>
  </si>
  <si>
    <t>CC BY-NC-SA 4.0 (unless specified otherwise)</t>
  </si>
  <si>
    <t>https://creativecommons.org/licenses/by-nc-sa/4.0/</t>
  </si>
  <si>
    <t>Conventions</t>
  </si>
  <si>
    <t>1.06</t>
  </si>
  <si>
    <t>Fix Opex (USD21/kW)</t>
  </si>
  <si>
    <t>Var Opex (USD21/GJ)</t>
  </si>
  <si>
    <t xml:space="preserve"> </t>
  </si>
  <si>
    <t>https://atb.nrel.gov/electricity/2023/pumped-storage_hydropower</t>
  </si>
  <si>
    <t>Inputs</t>
  </si>
  <si>
    <t>Calculated</t>
  </si>
  <si>
    <t>Input from other tab</t>
  </si>
  <si>
    <t>X</t>
  </si>
  <si>
    <t>Assumptions</t>
  </si>
  <si>
    <t>*** NOTE: Pumped Storage Hydropower project costs and performance parameters are location specific. Numbers in this section assume a typical utility-scale PSH unit.</t>
  </si>
  <si>
    <t>Base Year:</t>
  </si>
  <si>
    <t>All values are given in 2021 U.S. dollars, see references at the bottom of this worksheet for dollar year conversions where source dollar years don't match 2021.</t>
  </si>
  <si>
    <t>Pumped Storage Hydropower</t>
  </si>
  <si>
    <t xml:space="preserve">Capital Costs and Reservoir Characteristics are based on site-level resource assessment data from Rosenlieb &amp; Heimiller, 2022 with updates as described at https://www.nrel.gov/gis/psh-supply-curves.html </t>
  </si>
  <si>
    <t>OM Costs are based on nominal plant size of 1000 MW as described in Mongrid et al., 2020</t>
  </si>
  <si>
    <t>All resource is defined as having a 10-hour storage duration, so GWh of storage can be found by multiplying generating capacity in GW by 10</t>
  </si>
  <si>
    <t>Site Generating Capacity (MW)</t>
  </si>
  <si>
    <t>Reservoir Volume (GL)</t>
  </si>
  <si>
    <t>Hydraulic Head (m)</t>
  </si>
  <si>
    <t>Distance Between Reservoirs (m)</t>
  </si>
  <si>
    <t>CAPEX (2021$/kW)</t>
  </si>
  <si>
    <t>O&amp;M (2021 $/kW/yr)</t>
  </si>
  <si>
    <t>Technology Classification</t>
  </si>
  <si>
    <t>Name</t>
  </si>
  <si>
    <t>Tech</t>
  </si>
  <si>
    <t>Resource</t>
  </si>
  <si>
    <t>Scale</t>
  </si>
  <si>
    <t>Maturity</t>
  </si>
  <si>
    <t>Binned Resource Class for the ATB</t>
  </si>
  <si>
    <t>Total Number of Sites Identified</t>
  </si>
  <si>
    <t>Total Generating Capacity (GW)</t>
  </si>
  <si>
    <t>Average</t>
  </si>
  <si>
    <t>Min</t>
  </si>
  <si>
    <t>Max</t>
  </si>
  <si>
    <t>National Class 1</t>
  </si>
  <si>
    <t>Utility</t>
  </si>
  <si>
    <t>Y</t>
  </si>
  <si>
    <t>Class 1</t>
  </si>
  <si>
    <t>National Class 2</t>
  </si>
  <si>
    <t>Class 2</t>
  </si>
  <si>
    <t>National Class 3</t>
  </si>
  <si>
    <t>Class 3</t>
  </si>
  <si>
    <t>National Class 4</t>
  </si>
  <si>
    <t>Class 4</t>
  </si>
  <si>
    <t>National Class 5</t>
  </si>
  <si>
    <t>Class 5</t>
  </si>
  <si>
    <t>National Class 6</t>
  </si>
  <si>
    <t>Class 6</t>
  </si>
  <si>
    <t>National Class 7</t>
  </si>
  <si>
    <t>Class 7</t>
  </si>
  <si>
    <t>National Class 8</t>
  </si>
  <si>
    <t>Class 8</t>
  </si>
  <si>
    <t>National Class 9</t>
  </si>
  <si>
    <t>Class 9</t>
  </si>
  <si>
    <t>National Class 10</t>
  </si>
  <si>
    <t>Class 10</t>
  </si>
  <si>
    <t>National Class 11</t>
  </si>
  <si>
    <t>Class 11</t>
  </si>
  <si>
    <t>National Class 12</t>
  </si>
  <si>
    <t>Class 12</t>
  </si>
  <si>
    <t>National Class 13</t>
  </si>
  <si>
    <t>Class 13</t>
  </si>
  <si>
    <t>National Class 14</t>
  </si>
  <si>
    <t>Class 14</t>
  </si>
  <si>
    <t>National Class 15</t>
  </si>
  <si>
    <t>Class 15</t>
  </si>
  <si>
    <t>Finance</t>
  </si>
  <si>
    <t>Financial Assumptions:</t>
  </si>
  <si>
    <t>Capital Recovery Period (Years)</t>
  </si>
  <si>
    <t>Financial Case</t>
  </si>
  <si>
    <t>R&amp;D</t>
  </si>
  <si>
    <t>Depreciation Period</t>
  </si>
  <si>
    <t>Capital Recovery Period</t>
  </si>
  <si>
    <t>Equity Premium During Construction</t>
  </si>
  <si>
    <t>Construction Duration yrs</t>
  </si>
  <si>
    <t>Year</t>
  </si>
  <si>
    <t>Capital</t>
  </si>
  <si>
    <t>Percent of Leverage During Construction</t>
  </si>
  <si>
    <t>Percent of Equity During Construction</t>
  </si>
  <si>
    <t>Index</t>
  </si>
  <si>
    <t>Fraction</t>
  </si>
  <si>
    <t>Inflation Rate</t>
  </si>
  <si>
    <t>Interest Rate Nominal</t>
  </si>
  <si>
    <t>Advanced</t>
  </si>
  <si>
    <t>Moderate</t>
  </si>
  <si>
    <t>Conservative</t>
  </si>
  <si>
    <t>Calculated Interest Rate Real</t>
  </si>
  <si>
    <t>Interest During Construction - Nominal</t>
  </si>
  <si>
    <t>Rate of Return on Equity Nominal</t>
  </si>
  <si>
    <t>Calculated Rate of Return on Equity Real</t>
  </si>
  <si>
    <t>Debt Fraction</t>
  </si>
  <si>
    <t>Tax Rate (Federal and State)</t>
  </si>
  <si>
    <t>WACC Nominal</t>
  </si>
  <si>
    <t>WACC Real</t>
  </si>
  <si>
    <t>Capital Recovery Factor (CRF) Nominal</t>
  </si>
  <si>
    <t>Capital Recovery Factor (CRF) Real</t>
  </si>
  <si>
    <t>Future Projections</t>
  </si>
  <si>
    <t>Base Year</t>
  </si>
  <si>
    <t>CAPEX ($/kW)</t>
  </si>
  <si>
    <t>Pumped Storage Hydropower - National Class 1</t>
  </si>
  <si>
    <t>Pumped Storage Hydropower - National Class 2</t>
  </si>
  <si>
    <t>Pumped Storage Hydropower - National Class 3</t>
  </si>
  <si>
    <t>Pumped Storage Hydropower - National Class 4</t>
  </si>
  <si>
    <t>Pumped Storage Hydropower - National Class 5</t>
  </si>
  <si>
    <t>Pumped Storage Hydropower - National Class 6</t>
  </si>
  <si>
    <t>Pumped Storage Hydropower - National Class 7</t>
  </si>
  <si>
    <t>Pumped Storage Hydropower - National Class 8</t>
  </si>
  <si>
    <t>Pumped Storage Hydropower - National Class 9</t>
  </si>
  <si>
    <t>Pumped Storage Hydropower - National Class 10</t>
  </si>
  <si>
    <t>Pumped Storage Hydropower - National Class 11</t>
  </si>
  <si>
    <t>Pumped Storage Hydropower - National Class 12</t>
  </si>
  <si>
    <t>Pumped Storage Hydropower - National Class 13</t>
  </si>
  <si>
    <t>Pumped Storage Hydropower - National Class 14</t>
  </si>
  <si>
    <t>Pumped Storage Hydropower - National Class 15</t>
  </si>
  <si>
    <t>Construction Financing Cost ($/kW)</t>
  </si>
  <si>
    <t>Overnight Capital Cost ($/kW)</t>
  </si>
  <si>
    <t>Fixed Operation and Maintenance Expenses ($/kW-yr)</t>
  </si>
  <si>
    <t>Variable Operation and Maintenance Expenses ($/MWh)</t>
  </si>
  <si>
    <t>Round-Trip Efficiency</t>
  </si>
  <si>
    <t>Grid Connection Costs</t>
  </si>
  <si>
    <t>Grid Connection Costs (GCC) ($/kW)</t>
  </si>
  <si>
    <t>Construction Finance Factor</t>
  </si>
  <si>
    <t>CFF</t>
  </si>
  <si>
    <t>Accumulated Interest - Year 1</t>
  </si>
  <si>
    <t>Accumulated Interest - Year 2</t>
  </si>
  <si>
    <t>Accumulated Interest - Year 3</t>
  </si>
  <si>
    <t>Accumulated Equity Cost - Year 1</t>
  </si>
  <si>
    <t>Accumulated Equity Cost - Year 2</t>
  </si>
  <si>
    <t>Accumulated Equity Cost - Year 3</t>
  </si>
  <si>
    <t>Data Sources for Default Inputs</t>
  </si>
  <si>
    <t>Current Costs:</t>
  </si>
  <si>
    <t>Citation</t>
  </si>
  <si>
    <t>Dollar Year</t>
  </si>
  <si>
    <t>Escalation Index</t>
  </si>
  <si>
    <t>Available Capacity (GW)</t>
  </si>
  <si>
    <t xml:space="preserve">Rosenlieb, E., Heimiller, D. (2022). Closed Loop Pumped Storage Hydropower Resource Assessment for the United States. NREL/TP-6A20-81277. with updates as described at https://www.nrel.gov/gis/psh-supply-curves.html </t>
  </si>
  <si>
    <t>N/A</t>
  </si>
  <si>
    <t>Fixed Operating Expenses ($/kW-yr)</t>
  </si>
  <si>
    <t>Mongird, K., V. Viswanathan, J. Alam, C. Vartanian, V. Sprenkle, R. Baxter. (2020). 2020 Grid Energy Storage Technology Cost and Performance Assessment. DOE/PA-0204. USDOE</t>
  </si>
  <si>
    <t>Variable Operating Expenses ($/MWh)</t>
  </si>
  <si>
    <t>Spur Line Cost ($/kW)</t>
  </si>
  <si>
    <t>Round-Trip Efficiency (fraction)</t>
  </si>
  <si>
    <t>Future Projections Costs:</t>
  </si>
  <si>
    <t>Hydropower Vision (DOE 2016)</t>
  </si>
  <si>
    <t>projections are taken on a fractional (relative) basis</t>
  </si>
  <si>
    <t>2021 to 2022 overnight capital cost adjustments (%)</t>
  </si>
  <si>
    <t>Grid Connection Cost ($/kW)</t>
  </si>
  <si>
    <t>Pump-hydro</t>
  </si>
  <si>
    <t>HP</t>
  </si>
  <si>
    <t>01</t>
  </si>
  <si>
    <t>S2</t>
  </si>
  <si>
    <t>S1</t>
  </si>
  <si>
    <t>Average database value</t>
  </si>
  <si>
    <t>OMNIA Model</t>
  </si>
  <si>
    <t>Version:</t>
  </si>
  <si>
    <t>Date: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</si>
</sst>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8">
    <numFmt numFmtId="41" formatCode="_-* #,##0_-;\-* #,##0_-;_-* &quot;-&quot;_-;_-@_-"/>
    <numFmt numFmtId="44" formatCode="_-&quot;£&quot;* #,##0.00_-;\-&quot;£&quot;* #,##0.00_-;_-&quot;£&quot;* &quot;-&quot;??_-;_-@_-"/>
    <numFmt numFmtId="43" formatCode="_-* #,##0.00_-;\-* #,##0.00_-;_-* &quot;-&quot;??_-;_-@_-"/>
    <numFmt numFmtId="164" formatCode="&quot;$&quot;#,##0_);\(&quot;$&quot;#,##0\)"/>
    <numFmt numFmtId="165" formatCode="&quot;$&quot;#,##0.00_);\(&quot;$&quot;#,##0.00\)"/>
    <numFmt numFmtId="166" formatCode="_(&quot;$&quot;* #,##0.00_);_(&quot;$&quot;* \(#,##0.00\);_(&quot;$&quot;* &quot;-&quot;??_);_(@_)"/>
    <numFmt numFmtId="167" formatCode="0.0%"/>
    <numFmt numFmtId="168" formatCode="\Te\x\t"/>
    <numFmt numFmtId="169" formatCode="_-* #,##0.00\ &quot;€&quot;_-;\-* #,##0.00\ &quot;€&quot;_-;_-* &quot;-&quot;??\ &quot;€&quot;_-;_-@_-"/>
    <numFmt numFmtId="170" formatCode="_-* #,##0.00\ _€_-;\-* #,##0.00\ _€_-;_-* &quot;-&quot;??\ _€_-;_-@_-"/>
    <numFmt numFmtId="171" formatCode="_-&quot;$&quot;* #,##0.00_-;\-&quot;$&quot;* #,##0.00_-;_-&quot;$&quot;* &quot;-&quot;??_-;_-@_-"/>
    <numFmt numFmtId="172" formatCode="_([$€]* #,##0.00_);_([$€]* \(#,##0.00\);_([$€]* &quot;-&quot;??_);_(@_)"/>
    <numFmt numFmtId="173" formatCode="_([$€-2]* #,##0.00_);_([$€-2]* \(#,##0.00\);_([$€-2]* &quot;-&quot;??_)"/>
    <numFmt numFmtId="174" formatCode="_-[$€]* #,##0.00_-;\-[$€]* #,##0.00_-;_-[$€]* &quot;-&quot;??_-;_-@_-"/>
    <numFmt numFmtId="175" formatCode="_-[$€-2]\ * #,##0.00_-;\-[$€-2]\ * #,##0.00_-;_-[$€-2]\ * &quot;-&quot;??_-"/>
    <numFmt numFmtId="176" formatCode="_ * #,##0.00_ ;_ * \-#,##0.00_ ;_ * &quot;-&quot;??_ ;_ @_ "/>
    <numFmt numFmtId="177" formatCode="_-[$€-2]* #,##0.00_-;\-[$€-2]* #,##0.00_-;_-[$€-2]* &quot;-&quot;??_-"/>
    <numFmt numFmtId="178" formatCode="_-&quot;€&quot;\ * #,##0.00_-;\-&quot;€&quot;\ * #,##0.00_-;_-&quot;€&quot;\ * &quot;-&quot;??_-;_-@_-"/>
    <numFmt numFmtId="179" formatCode="0.0000"/>
    <numFmt numFmtId="180" formatCode="???,???.00"/>
    <numFmt numFmtId="181" formatCode="#,##0.0"/>
    <numFmt numFmtId="182" formatCode="#,##0;\-\ #,##0;_-\ &quot;- &quot;"/>
    <numFmt numFmtId="183" formatCode="General_)"/>
    <numFmt numFmtId="184" formatCode="#,##0.0000"/>
    <numFmt numFmtId="185" formatCode="_-* #,##0.00_-;\-* #,##0.00_-;_-* \-??_-;_-@_-"/>
    <numFmt numFmtId="186" formatCode="[&gt;0.5]#,##0;[&lt;-0.5]\-#,##0;\-"/>
    <numFmt numFmtId="187" formatCode="_-* #,##0\ &quot;F&quot;_-;\-* #,##0\ &quot;F&quot;_-;_-* &quot;-&quot;\ &quot;F&quot;_-;_-@_-"/>
    <numFmt numFmtId="188" formatCode="_-* #,##0\ _F_-;\-* #,##0\ _F_-;_-* &quot;-&quot;\ _F_-;_-@_-"/>
    <numFmt numFmtId="189" formatCode="_-* #,##0.00\ &quot;F&quot;_-;\-* #,##0.00\ &quot;F&quot;_-;_-* &quot;-&quot;??\ &quot;F&quot;_-;_-@_-"/>
    <numFmt numFmtId="190" formatCode="_-* #,##0.00\ _F_-;\-* #,##0.00\ _F_-;_-* &quot;-&quot;??\ _F_-;_-@_-"/>
    <numFmt numFmtId="191" formatCode="#,##0.0;\-#,##0.0;&quot;-&quot;"/>
    <numFmt numFmtId="192" formatCode="#,##0.0_i"/>
    <numFmt numFmtId="193" formatCode="0.0"/>
    <numFmt numFmtId="194" formatCode="_(&quot;$&quot;* #,##0_);_(&quot;$&quot;* \(#,##0\);_(&quot;$&quot;* &quot;-&quot;??_);_(@_)"/>
    <numFmt numFmtId="195" formatCode="&quot;$&quot;#,##0"/>
    <numFmt numFmtId="196" formatCode="0.0000%"/>
    <numFmt numFmtId="197" formatCode="&quot;$&quot;#,##0.0_);\(&quot;$&quot;#,##0.0\)"/>
    <numFmt numFmtId="198" formatCode="#,##0.000"/>
  </numFmts>
  <fonts count="13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u/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name val="Arial"/>
      <family val="2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indexed="8"/>
      <name val="Arial"/>
      <family val="2"/>
    </font>
    <font>
      <b/>
      <sz val="11"/>
      <color indexed="12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indexed="60"/>
      <name val="Calibri"/>
      <family val="2"/>
      <charset val="161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sz val="10"/>
      <name val="Arial"/>
      <family val="2"/>
      <charset val="161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2"/>
      <color indexed="8"/>
      <name val="Times New Roman"/>
      <family val="1"/>
    </font>
    <font>
      <sz val="11"/>
      <name val="Arial"/>
      <family val="2"/>
    </font>
    <font>
      <sz val="10"/>
      <name val="Arial Cyr"/>
      <charset val="204"/>
    </font>
    <font>
      <b/>
      <sz val="12"/>
      <color indexed="8"/>
      <name val="Times New Roman"/>
      <family val="1"/>
    </font>
    <font>
      <sz val="10"/>
      <name val="MS Sans Serif"/>
      <family val="2"/>
    </font>
    <font>
      <u/>
      <sz val="12"/>
      <color indexed="20"/>
      <name val="??"/>
      <charset val="134"/>
    </font>
    <font>
      <b/>
      <sz val="11"/>
      <color indexed="10"/>
      <name val="Calibri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9"/>
      <name val="Calibri"/>
      <family val="2"/>
    </font>
    <font>
      <sz val="8"/>
      <name val="Helv"/>
    </font>
    <font>
      <sz val="11"/>
      <color rgb="FF006100"/>
      <name val="Calibri"/>
      <family val="3"/>
      <charset val="128"/>
      <scheme val="minor"/>
    </font>
    <font>
      <sz val="11"/>
      <color rgb="FF3F3F76"/>
      <name val="Calibri"/>
      <family val="3"/>
      <charset val="128"/>
      <scheme val="minor"/>
    </font>
    <font>
      <sz val="11"/>
      <color rgb="FF9C6500"/>
      <name val="Calibri"/>
      <family val="2"/>
      <scheme val="minor"/>
    </font>
    <font>
      <sz val="11"/>
      <color rgb="FF9C6500"/>
      <name val="Calibri"/>
      <family val="2"/>
      <charset val="161"/>
      <scheme val="minor"/>
    </font>
    <font>
      <u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sz val="9"/>
      <name val="Arial"/>
      <family val="2"/>
    </font>
    <font>
      <sz val="10"/>
      <name val="Geneva"/>
      <family val="2"/>
      <charset val="162"/>
    </font>
    <font>
      <sz val="10"/>
      <name val="Arial"/>
      <family val="2"/>
    </font>
    <font>
      <u/>
      <sz val="10"/>
      <color theme="10"/>
      <name val="Arial"/>
      <family val="2"/>
    </font>
    <font>
      <sz val="14"/>
      <color indexed="9"/>
      <name val="Arial"/>
      <family val="2"/>
    </font>
    <font>
      <b/>
      <sz val="10"/>
      <color theme="4"/>
      <name val="Arial"/>
      <family val="2"/>
    </font>
    <font>
      <i/>
      <sz val="10"/>
      <name val="Arial"/>
      <family val="2"/>
    </font>
    <font>
      <sz val="10"/>
      <color theme="8" tint="-0.69997253334147158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rgb="FF9C57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8"/>
      <name val="Arial"/>
      <family val="2"/>
    </font>
    <font>
      <b/>
      <sz val="18"/>
      <color indexed="56"/>
      <name val="Cambria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b/>
      <sz val="18"/>
      <color indexed="62"/>
      <name val="Cambria"/>
      <family val="2"/>
    </font>
    <font>
      <u/>
      <sz val="12"/>
      <color indexed="20"/>
      <name val="宋体"/>
      <charset val="134"/>
    </font>
    <font>
      <sz val="9"/>
      <name val="Geneva"/>
    </font>
    <font>
      <sz val="10"/>
      <color theme="1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10"/>
      <name val="Times New Roman"/>
      <family val="1"/>
    </font>
    <font>
      <sz val="10"/>
      <name val="Myriad Pro"/>
      <family val="2"/>
    </font>
    <font>
      <sz val="11"/>
      <color theme="1"/>
      <name val="Calibri"/>
      <family val="3"/>
      <charset val="128"/>
      <scheme val="minor"/>
    </font>
    <font>
      <b/>
      <sz val="18"/>
      <color indexed="56"/>
      <name val="Cambria"/>
      <family val="1"/>
    </font>
    <font>
      <u/>
      <sz val="10"/>
      <color indexed="12"/>
      <name val="Tahoma"/>
      <family val="2"/>
    </font>
    <font>
      <b/>
      <i/>
      <sz val="10"/>
      <name val="Arial"/>
      <family val="2"/>
    </font>
    <font>
      <sz val="14"/>
      <name val="Arial"/>
      <family val="2"/>
    </font>
    <font>
      <sz val="10"/>
      <name val="Arial Cyr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Calibri"/>
      <family val="2"/>
      <scheme val="minor"/>
    </font>
    <font>
      <b/>
      <sz val="10"/>
      <color rgb="FFFA7D00"/>
      <name val="Calibri"/>
      <family val="2"/>
      <scheme val="minor"/>
    </font>
    <font>
      <sz val="10"/>
      <color rgb="FFFA7D0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b/>
      <sz val="10"/>
      <name val="Arial"/>
      <family val="2"/>
      <charset val="161"/>
    </font>
    <font>
      <b/>
      <sz val="12"/>
      <name val="Arial"/>
      <family val="2"/>
      <charset val="161"/>
    </font>
    <font>
      <sz val="8"/>
      <color indexed="9"/>
      <name val="Arial"/>
      <family val="2"/>
      <charset val="161"/>
    </font>
    <font>
      <b/>
      <sz val="8"/>
      <name val="Arial"/>
      <family val="2"/>
      <charset val="161"/>
    </font>
    <font>
      <b/>
      <sz val="8"/>
      <name val="Arial"/>
      <family val="2"/>
    </font>
    <font>
      <u/>
      <sz val="10"/>
      <color indexed="12"/>
      <name val="Times New Roman"/>
      <family val="1"/>
    </font>
    <font>
      <u/>
      <sz val="8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Calibri"/>
      <family val="2"/>
      <scheme val="minor"/>
    </font>
    <font>
      <b/>
      <sz val="11"/>
      <color theme="5" tint="-0.24994659260841701"/>
      <name val="Calibri"/>
      <family val="2"/>
      <scheme val="minor"/>
    </font>
    <font>
      <u/>
      <sz val="11"/>
      <color theme="10"/>
      <name val="Calibri"/>
      <family val="2"/>
    </font>
    <font>
      <b/>
      <sz val="24"/>
      <color theme="0"/>
      <name val="Calibri"/>
      <family val="2"/>
      <scheme val="minor"/>
    </font>
    <font>
      <b/>
      <sz val="14"/>
      <color theme="1"/>
      <name val="Arial"/>
      <family val="2"/>
    </font>
    <font>
      <b/>
      <sz val="10"/>
      <color theme="1"/>
      <name val="Arial"/>
      <family val="2"/>
    </font>
    <font>
      <sz val="10"/>
      <color theme="0" tint="-0.14999847407452621"/>
      <name val="Arial"/>
      <family val="2"/>
    </font>
    <font>
      <b/>
      <sz val="10"/>
      <color theme="0"/>
      <name val="Arial"/>
      <family val="2"/>
    </font>
    <font>
      <sz val="10"/>
      <color theme="0"/>
      <name val="Arial"/>
      <family val="2"/>
    </font>
    <font>
      <sz val="10"/>
      <color rgb="FFFFFFFF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u/>
      <sz val="10"/>
      <color theme="10"/>
      <name val="Calibri"/>
      <family val="2"/>
      <scheme val="minor"/>
    </font>
  </fonts>
  <fills count="1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4"/>
      </patternFill>
    </fill>
    <fill>
      <patternFill patternType="solid">
        <fgColor indexed="45"/>
      </patternFill>
    </fill>
    <fill>
      <patternFill patternType="solid">
        <fgColor indexed="29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53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56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9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C2D69A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DDD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9979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9.9978637043366805E-2"/>
        <bgColor indexed="64"/>
      </patternFill>
    </fill>
    <fill>
      <patternFill patternType="solid">
        <fgColor rgb="FFFFFFCC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darkTrellis"/>
    </fill>
    <fill>
      <patternFill patternType="solid">
        <fgColor theme="6" tint="0.799981688894314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7BBD"/>
        <bgColor indexed="64"/>
      </patternFill>
    </fill>
    <fill>
      <patternFill patternType="solid">
        <fgColor rgb="FF0070C0"/>
        <bgColor rgb="FF000000"/>
      </patternFill>
    </fill>
    <fill>
      <patternFill patternType="solid">
        <fgColor rgb="FF002060"/>
        <bgColor rgb="FF000000"/>
      </patternFill>
    </fill>
    <fill>
      <patternFill patternType="solid">
        <fgColor rgb="FFD3DFEE"/>
        <bgColor rgb="FF000000"/>
      </patternFill>
    </fill>
    <fill>
      <patternFill patternType="solid">
        <fgColor theme="5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theme="0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0"/>
      </top>
      <bottom style="medium">
        <color theme="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medium">
        <color indexed="27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double">
        <color indexed="1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theme="0"/>
      </bottom>
      <diagonal/>
    </border>
    <border>
      <left/>
      <right style="thin">
        <color theme="0"/>
      </right>
      <top style="thin">
        <color theme="0"/>
      </top>
      <bottom style="medium">
        <color theme="0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theme="0"/>
      </bottom>
      <diagonal/>
    </border>
    <border>
      <left style="hair">
        <color theme="0" tint="-0.24994659260841701"/>
      </left>
      <right/>
      <top style="hair">
        <color theme="0" tint="-0.24994659260841701"/>
      </top>
      <bottom/>
      <diagonal/>
    </border>
    <border>
      <left/>
      <right/>
      <top style="hair">
        <color theme="0" tint="-0.24994659260841701"/>
      </top>
      <bottom/>
      <diagonal/>
    </border>
    <border>
      <left/>
      <right style="hair">
        <color theme="0" tint="-0.24994659260841701"/>
      </right>
      <top style="hair">
        <color theme="0" tint="-0.24994659260841701"/>
      </top>
      <bottom/>
      <diagonal/>
    </border>
    <border>
      <left style="hair">
        <color theme="0" tint="-0.24994659260841701"/>
      </left>
      <right/>
      <top/>
      <bottom/>
      <diagonal/>
    </border>
    <border>
      <left/>
      <right style="hair">
        <color theme="0" tint="-0.24994659260841701"/>
      </right>
      <top/>
      <bottom/>
      <diagonal/>
    </border>
    <border>
      <left style="medium">
        <color theme="0" tint="-0.24994659260841701"/>
      </left>
      <right style="medium">
        <color theme="0" tint="-0.24994659260841701"/>
      </right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/>
      <diagonal/>
    </border>
    <border>
      <left style="medium">
        <color rgb="FFBFBFBF"/>
      </left>
      <right/>
      <top style="medium">
        <color rgb="FFBFBFBF"/>
      </top>
      <bottom/>
      <diagonal/>
    </border>
    <border>
      <left/>
      <right/>
      <top style="medium">
        <color rgb="FFBFBFBF"/>
      </top>
      <bottom/>
      <diagonal/>
    </border>
    <border>
      <left/>
      <right style="medium">
        <color rgb="FFBFBFBF"/>
      </right>
      <top style="medium">
        <color rgb="FFBFBFBF"/>
      </top>
      <bottom/>
      <diagonal/>
    </border>
    <border>
      <left style="medium">
        <color theme="0" tint="-0.24994659260841701"/>
      </left>
      <right/>
      <top style="medium">
        <color theme="0" tint="-0.24994659260841701"/>
      </top>
      <bottom style="medium">
        <color theme="0" tint="-0.24994659260841701"/>
      </bottom>
      <diagonal/>
    </border>
    <border>
      <left style="medium">
        <color rgb="FFBFBFBF"/>
      </left>
      <right/>
      <top style="medium">
        <color rgb="FFBFBFBF"/>
      </top>
      <bottom style="medium">
        <color rgb="FFBFBFBF"/>
      </bottom>
      <diagonal/>
    </border>
    <border>
      <left/>
      <right/>
      <top style="medium">
        <color rgb="FFBFBFBF"/>
      </top>
      <bottom style="medium">
        <color rgb="FFBFBFBF"/>
      </bottom>
      <diagonal/>
    </border>
    <border>
      <left/>
      <right style="medium">
        <color rgb="FFBFBFBF"/>
      </right>
      <top style="medium">
        <color rgb="FFBFBFBF"/>
      </top>
      <bottom style="medium">
        <color rgb="FFBFBFBF"/>
      </bottom>
      <diagonal/>
    </border>
    <border>
      <left style="medium">
        <color theme="0" tint="-0.24994659260841701"/>
      </left>
      <right/>
      <top/>
      <bottom/>
      <diagonal/>
    </border>
    <border>
      <left/>
      <right style="medium">
        <color rgb="FFBFBFBF"/>
      </right>
      <top/>
      <bottom/>
      <diagonal/>
    </border>
    <border>
      <left style="medium">
        <color theme="0" tint="-0.24994659260841701"/>
      </left>
      <right/>
      <top style="thin">
        <color theme="0"/>
      </top>
      <bottom style="medium">
        <color theme="0" tint="-0.24994659260841701"/>
      </bottom>
      <diagonal/>
    </border>
    <border>
      <left/>
      <right/>
      <top/>
      <bottom style="medium">
        <color theme="0" tint="-0.249977111117893"/>
      </bottom>
      <diagonal/>
    </border>
    <border>
      <left/>
      <right/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 style="medium">
        <color theme="4"/>
      </bottom>
      <diagonal/>
    </border>
    <border>
      <left/>
      <right/>
      <top style="medium">
        <color theme="4"/>
      </top>
      <bottom style="medium">
        <color theme="4"/>
      </bottom>
      <diagonal/>
    </border>
    <border>
      <left/>
      <right style="medium">
        <color theme="4"/>
      </right>
      <top style="medium">
        <color theme="4"/>
      </top>
      <bottom style="medium">
        <color theme="4"/>
      </bottom>
      <diagonal/>
    </border>
    <border>
      <left style="medium">
        <color theme="4"/>
      </left>
      <right style="medium">
        <color theme="4"/>
      </right>
      <top style="medium">
        <color theme="4"/>
      </top>
      <bottom/>
      <diagonal/>
    </border>
    <border>
      <left style="medium">
        <color theme="4"/>
      </left>
      <right style="medium">
        <color rgb="FF4F81BD"/>
      </right>
      <top style="medium">
        <color theme="4"/>
      </top>
      <bottom/>
      <diagonal/>
    </border>
    <border>
      <left/>
      <right style="medium">
        <color rgb="FF4F81BD"/>
      </right>
      <top style="medium">
        <color theme="4"/>
      </top>
      <bottom/>
      <diagonal/>
    </border>
    <border>
      <left/>
      <right style="medium">
        <color theme="4"/>
      </right>
      <top style="medium">
        <color theme="4"/>
      </top>
      <bottom/>
      <diagonal/>
    </border>
    <border>
      <left/>
      <right/>
      <top style="medium">
        <color theme="4"/>
      </top>
      <bottom/>
      <diagonal/>
    </border>
    <border>
      <left style="medium">
        <color theme="4"/>
      </left>
      <right style="medium">
        <color theme="4"/>
      </right>
      <top/>
      <bottom style="medium">
        <color theme="4"/>
      </bottom>
      <diagonal/>
    </border>
    <border>
      <left style="medium">
        <color theme="4"/>
      </left>
      <right/>
      <top style="medium">
        <color theme="4"/>
      </top>
      <bottom/>
      <diagonal/>
    </border>
    <border>
      <left style="medium">
        <color rgb="FF4F81BD"/>
      </left>
      <right/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 style="medium">
        <color theme="4"/>
      </top>
      <bottom/>
      <diagonal/>
    </border>
    <border>
      <left style="medium">
        <color rgb="FF4F81BD"/>
      </left>
      <right style="medium">
        <color theme="4"/>
      </right>
      <top/>
      <bottom/>
      <diagonal/>
    </border>
    <border>
      <left style="medium">
        <color theme="4"/>
      </left>
      <right/>
      <top/>
      <bottom/>
      <diagonal/>
    </border>
    <border>
      <left style="medium">
        <color rgb="FF4F81BD"/>
      </left>
      <right/>
      <top/>
      <bottom/>
      <diagonal/>
    </border>
    <border>
      <left style="medium">
        <color theme="4"/>
      </left>
      <right style="medium">
        <color rgb="FF4F81BD"/>
      </right>
      <top/>
      <bottom/>
      <diagonal/>
    </border>
    <border>
      <left style="medium">
        <color rgb="FF4F81BD"/>
      </left>
      <right style="medium">
        <color rgb="FF4F81BD"/>
      </right>
      <top/>
      <bottom/>
      <diagonal/>
    </border>
    <border>
      <left style="medium">
        <color theme="4"/>
      </left>
      <right/>
      <top/>
      <bottom style="medium">
        <color theme="4"/>
      </bottom>
      <diagonal/>
    </border>
    <border>
      <left style="medium">
        <color rgb="FF4F81BD"/>
      </left>
      <right/>
      <top/>
      <bottom style="medium">
        <color theme="4"/>
      </bottom>
      <diagonal/>
    </border>
    <border>
      <left style="medium">
        <color rgb="FF4F81BD"/>
      </left>
      <right style="medium">
        <color theme="4"/>
      </right>
      <top/>
      <bottom style="medium">
        <color theme="4"/>
      </bottom>
      <diagonal/>
    </border>
    <border>
      <left style="medium">
        <color theme="0" tint="-0.24994659260841701"/>
      </left>
      <right/>
      <top style="medium">
        <color theme="0" tint="-0.24994659260841701"/>
      </top>
      <bottom style="thin">
        <color auto="1"/>
      </bottom>
      <diagonal/>
    </border>
    <border>
      <left/>
      <right/>
      <top style="medium">
        <color theme="0" tint="-0.24994659260841701"/>
      </top>
      <bottom style="thin">
        <color auto="1"/>
      </bottom>
      <diagonal/>
    </border>
    <border>
      <left/>
      <right style="medium">
        <color theme="0" tint="-0.24994659260841701"/>
      </right>
      <top style="medium">
        <color theme="0" tint="-0.24994659260841701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 tint="-0.24994659260841701"/>
      </right>
      <top style="thin">
        <color theme="0"/>
      </top>
      <bottom style="thin">
        <color theme="0"/>
      </bottom>
      <diagonal/>
    </border>
    <border>
      <left style="medium">
        <color rgb="FFBFBFBF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/>
      <diagonal/>
    </border>
    <border>
      <left/>
      <right/>
      <top style="medium">
        <color rgb="FFBFBFBF"/>
      </top>
      <bottom style="thin">
        <color auto="1"/>
      </bottom>
      <diagonal/>
    </border>
    <border>
      <left style="medium">
        <color theme="0" tint="-0.24994659260841701"/>
      </left>
      <right/>
      <top style="thin">
        <color auto="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 style="thin">
        <color auto="1"/>
      </top>
      <bottom/>
      <diagonal/>
    </border>
    <border>
      <left style="medium">
        <color theme="0" tint="-0.24994659260841701"/>
      </left>
      <right style="medium">
        <color theme="0" tint="-0.2499465926084170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theme="0"/>
      </bottom>
      <diagonal/>
    </border>
    <border>
      <left/>
      <right style="medium">
        <color rgb="FFBFBFBF"/>
      </right>
      <top style="thin">
        <color auto="1"/>
      </top>
      <bottom style="thin">
        <color theme="0"/>
      </bottom>
      <diagonal/>
    </border>
    <border>
      <left style="medium">
        <color theme="0" tint="-0.24994659260841701"/>
      </left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medium">
        <color rgb="FFBFBFBF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medium">
        <color theme="0" tint="-0.24994659260841701"/>
      </bottom>
      <diagonal/>
    </border>
    <border>
      <left/>
      <right style="medium">
        <color rgb="FFBFBFBF"/>
      </right>
      <top style="thin">
        <color theme="0"/>
      </top>
      <bottom style="medium">
        <color theme="0" tint="-0.24994659260841701"/>
      </bottom>
      <diagonal/>
    </border>
    <border>
      <left/>
      <right/>
      <top/>
      <bottom style="medium">
        <color theme="0" tint="-0.24994659260841701"/>
      </bottom>
      <diagonal/>
    </border>
    <border>
      <left style="hair">
        <color theme="0" tint="-0.24994659260841701"/>
      </left>
      <right/>
      <top/>
      <bottom style="mediumDashed">
        <color theme="0" tint="-0.24994659260841701"/>
      </bottom>
      <diagonal/>
    </border>
    <border>
      <left style="hair">
        <color theme="0" tint="-0.24994659260841701"/>
      </left>
      <right/>
      <top style="mediumDashed">
        <color theme="0" tint="-0.24994659260841701"/>
      </top>
      <bottom/>
      <diagonal/>
    </border>
    <border>
      <left style="hair">
        <color theme="0" tint="-0.24994659260841701"/>
      </left>
      <right/>
      <top/>
      <bottom style="hair">
        <color theme="0" tint="-0.24994659260841701"/>
      </bottom>
      <diagonal/>
    </border>
    <border>
      <left/>
      <right/>
      <top/>
      <bottom style="hair">
        <color theme="0" tint="-0.24994659260841701"/>
      </bottom>
      <diagonal/>
    </border>
    <border>
      <left/>
      <right style="hair">
        <color theme="0" tint="-0.24994659260841701"/>
      </right>
      <top/>
      <bottom style="hair">
        <color theme="0" tint="-0.24994659260841701"/>
      </bottom>
      <diagonal/>
    </border>
    <border>
      <left/>
      <right/>
      <top style="thin">
        <color theme="0"/>
      </top>
      <bottom style="thick">
        <color theme="0"/>
      </bottom>
      <diagonal/>
    </border>
    <border>
      <left/>
      <right/>
      <top/>
      <bottom style="mediumDashed">
        <color theme="0" tint="-0.24994659260841701"/>
      </bottom>
      <diagonal/>
    </border>
    <border>
      <left/>
      <right/>
      <top style="mediumDashed">
        <color theme="0" tint="-0.24994659260841701"/>
      </top>
      <bottom/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ck">
        <color theme="0"/>
      </top>
      <bottom style="thin">
        <color theme="0"/>
      </bottom>
      <diagonal/>
    </border>
    <border>
      <left style="thin">
        <color theme="0" tint="-0.1499679555650502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43506">
    <xf numFmtId="0" fontId="0" fillId="0" borderId="0"/>
    <xf numFmtId="0" fontId="2" fillId="0" borderId="0"/>
    <xf numFmtId="0" fontId="5" fillId="2" borderId="0" applyNumberFormat="0" applyBorder="0" applyAlignment="0" applyProtection="0"/>
    <xf numFmtId="9" fontId="6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0" borderId="0"/>
    <xf numFmtId="0" fontId="11" fillId="0" borderId="0" applyNumberFormat="0" applyFill="0" applyBorder="0" applyAlignment="0" applyProtection="0"/>
    <xf numFmtId="0" fontId="6" fillId="0" borderId="0"/>
    <xf numFmtId="0" fontId="6" fillId="0" borderId="0"/>
    <xf numFmtId="0" fontId="14" fillId="0" borderId="0"/>
    <xf numFmtId="0" fontId="17" fillId="0" borderId="0" applyFill="0" applyProtection="0"/>
    <xf numFmtId="0" fontId="19" fillId="0" borderId="11" applyNumberFormat="0" applyFill="0" applyAlignment="0" applyProtection="0"/>
    <xf numFmtId="0" fontId="20" fillId="0" borderId="12" applyNumberFormat="0" applyFill="0" applyAlignment="0" applyProtection="0"/>
    <xf numFmtId="0" fontId="21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8" borderId="0" applyNumberFormat="0" applyBorder="0" applyAlignment="0" applyProtection="0"/>
    <xf numFmtId="0" fontId="23" fillId="10" borderId="14" applyNumberFormat="0" applyAlignment="0" applyProtection="0"/>
    <xf numFmtId="0" fontId="24" fillId="11" borderId="14" applyNumberFormat="0" applyAlignment="0" applyProtection="0"/>
    <xf numFmtId="0" fontId="25" fillId="0" borderId="15" applyNumberFormat="0" applyFill="0" applyAlignment="0" applyProtection="0"/>
    <xf numFmtId="0" fontId="7" fillId="12" borderId="16" applyNumberFormat="0" applyAlignment="0" applyProtection="0"/>
    <xf numFmtId="0" fontId="26" fillId="0" borderId="0" applyNumberFormat="0" applyFill="0" applyBorder="0" applyAlignment="0" applyProtection="0"/>
    <xf numFmtId="0" fontId="27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27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27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27" fillId="25" borderId="0" applyNumberFormat="0" applyBorder="0" applyAlignment="0" applyProtection="0"/>
    <xf numFmtId="0" fontId="6" fillId="26" borderId="0" applyNumberFormat="0" applyBorder="0" applyAlignment="0" applyProtection="0"/>
    <xf numFmtId="0" fontId="6" fillId="27" borderId="0" applyNumberFormat="0" applyBorder="0" applyAlignment="0" applyProtection="0"/>
    <xf numFmtId="0" fontId="27" fillId="29" borderId="0" applyNumberFormat="0" applyBorder="0" applyAlignment="0" applyProtection="0"/>
    <xf numFmtId="0" fontId="6" fillId="30" borderId="0" applyNumberFormat="0" applyBorder="0" applyAlignment="0" applyProtection="0"/>
    <xf numFmtId="0" fontId="6" fillId="31" borderId="0" applyNumberFormat="0" applyBorder="0" applyAlignment="0" applyProtection="0"/>
    <xf numFmtId="0" fontId="27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30" fillId="0" borderId="0"/>
    <xf numFmtId="0" fontId="14" fillId="0" borderId="0"/>
    <xf numFmtId="0" fontId="62" fillId="0" borderId="0" applyNumberFormat="0" applyFill="0" applyBorder="0" applyAlignment="0" applyProtection="0">
      <alignment vertical="center"/>
    </xf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8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0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2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6" fillId="3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37" borderId="0" applyNumberFormat="0" applyBorder="0" applyAlignment="0" applyProtection="0"/>
    <xf numFmtId="0" fontId="17" fillId="39" borderId="0" applyNumberFormat="0" applyBorder="0" applyAlignment="0" applyProtection="0"/>
    <xf numFmtId="0" fontId="17" fillId="41" borderId="0" applyNumberFormat="0" applyBorder="0" applyAlignment="0" applyProtection="0"/>
    <xf numFmtId="0" fontId="17" fillId="43" borderId="0" applyNumberFormat="0" applyBorder="0" applyAlignment="0" applyProtection="0"/>
    <xf numFmtId="0" fontId="17" fillId="45" borderId="0" applyNumberFormat="0" applyBorder="0" applyAlignment="0" applyProtection="0"/>
    <xf numFmtId="0" fontId="17" fillId="44" borderId="0" applyNumberFormat="0" applyBorder="0" applyAlignment="0" applyProtection="0"/>
    <xf numFmtId="49" fontId="55" fillId="0" borderId="1" applyNumberFormat="0" applyFont="0" applyFill="0" applyBorder="0" applyProtection="0">
      <alignment horizontal="left" vertical="center" indent="2"/>
    </xf>
    <xf numFmtId="0" fontId="14" fillId="0" borderId="0" applyNumberFormat="0" applyFont="0" applyFill="0" applyBorder="0" applyProtection="0">
      <alignment horizontal="left" vertical="center" indent="2"/>
    </xf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7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9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5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2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17" fillId="38" borderId="0" applyNumberFormat="0" applyBorder="0" applyAlignment="0" applyProtection="0"/>
    <xf numFmtId="0" fontId="17" fillId="40" borderId="0" applyNumberFormat="0" applyBorder="0" applyAlignment="0" applyProtection="0"/>
    <xf numFmtId="0" fontId="17" fillId="46" borderId="0" applyNumberFormat="0" applyBorder="0" applyAlignment="0" applyProtection="0"/>
    <xf numFmtId="0" fontId="17" fillId="43" borderId="0" applyNumberFormat="0" applyBorder="0" applyAlignment="0" applyProtection="0"/>
    <xf numFmtId="0" fontId="17" fillId="38" borderId="0" applyNumberFormat="0" applyBorder="0" applyAlignment="0" applyProtection="0"/>
    <xf numFmtId="0" fontId="17" fillId="48" borderId="0" applyNumberFormat="0" applyBorder="0" applyAlignment="0" applyProtection="0"/>
    <xf numFmtId="0" fontId="14" fillId="0" borderId="0" applyNumberFormat="0" applyFont="0" applyFill="0" applyBorder="0" applyProtection="0">
      <alignment horizontal="left" vertical="center" indent="5"/>
    </xf>
    <xf numFmtId="49" fontId="55" fillId="0" borderId="18" applyNumberFormat="0" applyFont="0" applyFill="0" applyBorder="0" applyProtection="0">
      <alignment horizontal="left" vertical="center" indent="5"/>
    </xf>
    <xf numFmtId="0" fontId="27" fillId="16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5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34" fillId="49" borderId="0" applyNumberFormat="0" applyBorder="0" applyAlignment="0" applyProtection="0"/>
    <xf numFmtId="0" fontId="27" fillId="2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5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27" fillId="24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8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34" fillId="46" borderId="0" applyNumberFormat="0" applyBorder="0" applyAlignment="0" applyProtection="0"/>
    <xf numFmtId="0" fontId="27" fillId="28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39" borderId="0" applyNumberFormat="0" applyBorder="0" applyAlignment="0" applyProtection="0"/>
    <xf numFmtId="0" fontId="34" fillId="51" borderId="0" applyNumberFormat="0" applyBorder="0" applyAlignment="0" applyProtection="0"/>
    <xf numFmtId="0" fontId="34" fillId="39" borderId="0" applyNumberFormat="0" applyBorder="0" applyAlignment="0" applyProtection="0"/>
    <xf numFmtId="0" fontId="34" fillId="51" borderId="0" applyNumberFormat="0" applyBorder="0" applyAlignment="0" applyProtection="0"/>
    <xf numFmtId="0" fontId="34" fillId="39" borderId="0" applyNumberFormat="0" applyBorder="0" applyAlignment="0" applyProtection="0"/>
    <xf numFmtId="0" fontId="34" fillId="51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39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39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27" fillId="3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45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27" fillId="36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0" borderId="0" applyNumberFormat="0" applyBorder="0" applyAlignment="0" applyProtection="0"/>
    <xf numFmtId="0" fontId="34" fillId="53" borderId="0" applyNumberFormat="0" applyBorder="0" applyAlignment="0" applyProtection="0"/>
    <xf numFmtId="0" fontId="34" fillId="40" borderId="0" applyNumberFormat="0" applyBorder="0" applyAlignment="0" applyProtection="0"/>
    <xf numFmtId="0" fontId="34" fillId="53" borderId="0" applyNumberFormat="0" applyBorder="0" applyAlignment="0" applyProtection="0"/>
    <xf numFmtId="0" fontId="34" fillId="40" borderId="0" applyNumberFormat="0" applyBorder="0" applyAlignment="0" applyProtection="0"/>
    <xf numFmtId="0" fontId="34" fillId="53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40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0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53" borderId="0" applyNumberFormat="0" applyBorder="0" applyAlignment="0" applyProtection="0"/>
    <xf numFmtId="0" fontId="34" fillId="49" borderId="0" applyNumberFormat="0" applyBorder="0" applyAlignment="0" applyProtection="0"/>
    <xf numFmtId="0" fontId="34" fillId="40" borderId="0" applyNumberFormat="0" applyBorder="0" applyAlignment="0" applyProtection="0"/>
    <xf numFmtId="0" fontId="34" fillId="46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0" fontId="34" fillId="51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5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48" borderId="0" applyNumberFormat="0" applyBorder="0" applyAlignment="0" applyProtection="0"/>
    <xf numFmtId="0" fontId="34" fillId="57" borderId="0" applyNumberFormat="0" applyBorder="0" applyAlignment="0" applyProtection="0"/>
    <xf numFmtId="0" fontId="34" fillId="48" borderId="0" applyNumberFormat="0" applyBorder="0" applyAlignment="0" applyProtection="0"/>
    <xf numFmtId="0" fontId="34" fillId="57" borderId="0" applyNumberFormat="0" applyBorder="0" applyAlignment="0" applyProtection="0"/>
    <xf numFmtId="0" fontId="34" fillId="48" borderId="0" applyNumberFormat="0" applyBorder="0" applyAlignment="0" applyProtection="0"/>
    <xf numFmtId="0" fontId="34" fillId="57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48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48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7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8" borderId="0" applyNumberFormat="0" applyBorder="0" applyAlignment="0" applyProtection="0"/>
    <xf numFmtId="0" fontId="34" fillId="51" borderId="0" applyNumberFormat="0" applyBorder="0" applyAlignment="0" applyProtection="0"/>
    <xf numFmtId="0" fontId="34" fillId="58" borderId="0" applyNumberFormat="0" applyBorder="0" applyAlignment="0" applyProtection="0"/>
    <xf numFmtId="0" fontId="34" fillId="51" borderId="0" applyNumberFormat="0" applyBorder="0" applyAlignment="0" applyProtection="0"/>
    <xf numFmtId="0" fontId="34" fillId="58" borderId="0" applyNumberFormat="0" applyBorder="0" applyAlignment="0" applyProtection="0"/>
    <xf numFmtId="0" fontId="34" fillId="51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8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8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2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6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34" fillId="50" borderId="0" applyNumberFormat="0" applyBorder="0" applyAlignment="0" applyProtection="0"/>
    <xf numFmtId="0" fontId="56" fillId="59" borderId="0" applyBorder="0" applyAlignment="0"/>
    <xf numFmtId="4" fontId="56" fillId="59" borderId="0" applyBorder="0" applyAlignment="0"/>
    <xf numFmtId="0" fontId="55" fillId="59" borderId="0" applyBorder="0">
      <alignment horizontal="right" vertical="center"/>
    </xf>
    <xf numFmtId="4" fontId="55" fillId="59" borderId="0" applyBorder="0">
      <alignment horizontal="right" vertical="center"/>
    </xf>
    <xf numFmtId="0" fontId="55" fillId="59" borderId="1">
      <alignment horizontal="right" vertical="center"/>
    </xf>
    <xf numFmtId="0" fontId="55" fillId="60" borderId="0" applyBorder="0">
      <alignment horizontal="right" vertical="center"/>
    </xf>
    <xf numFmtId="4" fontId="55" fillId="60" borderId="0" applyBorder="0">
      <alignment horizontal="right" vertical="center"/>
    </xf>
    <xf numFmtId="0" fontId="55" fillId="60" borderId="0" applyBorder="0">
      <alignment horizontal="right" vertical="center"/>
    </xf>
    <xf numFmtId="4" fontId="55" fillId="60" borderId="0" applyBorder="0">
      <alignment horizontal="right" vertical="center"/>
    </xf>
    <xf numFmtId="0" fontId="54" fillId="60" borderId="1">
      <alignment horizontal="right" vertical="center"/>
    </xf>
    <xf numFmtId="4" fontId="54" fillId="60" borderId="1">
      <alignment horizontal="right" vertical="center"/>
    </xf>
    <xf numFmtId="0" fontId="54" fillId="60" borderId="19">
      <alignment horizontal="right" vertical="center"/>
    </xf>
    <xf numFmtId="0" fontId="57" fillId="60" borderId="1">
      <alignment horizontal="right" vertical="center"/>
    </xf>
    <xf numFmtId="4" fontId="57" fillId="60" borderId="1">
      <alignment horizontal="right" vertical="center"/>
    </xf>
    <xf numFmtId="0" fontId="54" fillId="61" borderId="1">
      <alignment horizontal="right" vertical="center"/>
    </xf>
    <xf numFmtId="4" fontId="54" fillId="61" borderId="1">
      <alignment horizontal="right" vertical="center"/>
    </xf>
    <xf numFmtId="0" fontId="54" fillId="61" borderId="19">
      <alignment horizontal="right" vertical="center"/>
    </xf>
    <xf numFmtId="0" fontId="54" fillId="61" borderId="1">
      <alignment horizontal="right" vertical="center"/>
    </xf>
    <xf numFmtId="4" fontId="54" fillId="61" borderId="1">
      <alignment horizontal="right" vertical="center"/>
    </xf>
    <xf numFmtId="0" fontId="54" fillId="61" borderId="20">
      <alignment horizontal="right" vertical="center"/>
    </xf>
    <xf numFmtId="0" fontId="54" fillId="61" borderId="18">
      <alignment horizontal="right" vertical="center"/>
    </xf>
    <xf numFmtId="4" fontId="54" fillId="61" borderId="18">
      <alignment horizontal="right" vertical="center"/>
    </xf>
    <xf numFmtId="0" fontId="54" fillId="61" borderId="21">
      <alignment horizontal="right" vertical="center"/>
    </xf>
    <xf numFmtId="4" fontId="54" fillId="61" borderId="21">
      <alignment horizontal="right" vertical="center"/>
    </xf>
    <xf numFmtId="0" fontId="34" fillId="54" borderId="0" applyNumberFormat="0" applyBorder="0" applyAlignment="0" applyProtection="0"/>
    <xf numFmtId="0" fontId="34" fillId="56" borderId="0" applyNumberFormat="0" applyBorder="0" applyAlignment="0" applyProtection="0"/>
    <xf numFmtId="0" fontId="34" fillId="57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0" borderId="0" applyNumberFormat="0" applyBorder="0" applyAlignment="0" applyProtection="0"/>
    <xf numFmtId="0" fontId="46" fillId="62" borderId="22" applyNumberFormat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43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43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22" fillId="8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5" fillId="39" borderId="0" applyNumberFormat="0" applyBorder="0" applyAlignment="0" applyProtection="0"/>
    <xf numFmtId="0" fontId="36" fillId="62" borderId="23" applyNumberFormat="0" applyAlignment="0" applyProtection="0"/>
    <xf numFmtId="4" fontId="56" fillId="0" borderId="8" applyFill="0" applyBorder="0" applyProtection="0">
      <alignment horizontal="right" vertical="center"/>
    </xf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63" fillId="63" borderId="23" applyNumberFormat="0" applyAlignment="0" applyProtection="0"/>
    <xf numFmtId="0" fontId="36" fillId="62" borderId="23" applyNumberFormat="0" applyAlignment="0" applyProtection="0"/>
    <xf numFmtId="0" fontId="63" fillId="63" borderId="23" applyNumberFormat="0" applyAlignment="0" applyProtection="0"/>
    <xf numFmtId="0" fontId="36" fillId="62" borderId="23" applyNumberFormat="0" applyAlignment="0" applyProtection="0"/>
    <xf numFmtId="0" fontId="63" fillId="63" borderId="23" applyNumberFormat="0" applyAlignment="0" applyProtection="0"/>
    <xf numFmtId="0" fontId="36" fillId="62" borderId="23" applyNumberFormat="0" applyAlignment="0" applyProtection="0"/>
    <xf numFmtId="0" fontId="63" fillId="63" borderId="23" applyNumberFormat="0" applyAlignment="0" applyProtection="0"/>
    <xf numFmtId="0" fontId="63" fillId="63" borderId="23" applyNumberFormat="0" applyAlignment="0" applyProtection="0"/>
    <xf numFmtId="0" fontId="63" fillId="63" borderId="23" applyNumberFormat="0" applyAlignment="0" applyProtection="0"/>
    <xf numFmtId="0" fontId="63" fillId="63" borderId="23" applyNumberFormat="0" applyAlignment="0" applyProtection="0"/>
    <xf numFmtId="0" fontId="63" fillId="63" borderId="23" applyNumberFormat="0" applyAlignment="0" applyProtection="0"/>
    <xf numFmtId="0" fontId="63" fillId="63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63" fillId="63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6" fillId="62" borderId="23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0" fontId="37" fillId="64" borderId="24" applyNumberFormat="0" applyAlignment="0" applyProtection="0"/>
    <xf numFmtId="49" fontId="14" fillId="59" borderId="25">
      <alignment vertical="top" wrapText="1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167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6" fontId="53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6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176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6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0" fontId="6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0" fontId="61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54" fillId="0" borderId="0" applyNumberFormat="0">
      <alignment horizontal="right"/>
    </xf>
    <xf numFmtId="166" fontId="14" fillId="0" borderId="0" applyFont="0" applyFill="0" applyBorder="0" applyAlignment="0" applyProtection="0"/>
    <xf numFmtId="171" fontId="14" fillId="0" borderId="0" applyFont="0" applyFill="0" applyBorder="0" applyAlignment="0" applyProtection="0"/>
    <xf numFmtId="0" fontId="55" fillId="61" borderId="26">
      <alignment horizontal="left" vertical="center" wrapText="1" indent="2"/>
    </xf>
    <xf numFmtId="0" fontId="55" fillId="0" borderId="26">
      <alignment horizontal="left" vertical="center" wrapText="1" indent="2"/>
    </xf>
    <xf numFmtId="0" fontId="55" fillId="60" borderId="18">
      <alignment horizontal="left" vertical="center"/>
    </xf>
    <xf numFmtId="0" fontId="54" fillId="0" borderId="27">
      <alignment horizontal="left" vertical="top" wrapText="1"/>
    </xf>
    <xf numFmtId="3" fontId="50" fillId="0" borderId="25">
      <alignment horizontal="right" vertical="top"/>
    </xf>
    <xf numFmtId="0" fontId="43" fillId="44" borderId="23" applyNumberFormat="0" applyAlignment="0" applyProtection="0"/>
    <xf numFmtId="0" fontId="59" fillId="0" borderId="6"/>
    <xf numFmtId="0" fontId="33" fillId="65" borderId="1">
      <alignment horizontal="centerContinuous" vertical="top" wrapText="1"/>
    </xf>
    <xf numFmtId="0" fontId="51" fillId="0" borderId="0">
      <alignment vertical="top" wrapText="1"/>
    </xf>
    <xf numFmtId="0" fontId="47" fillId="0" borderId="28" applyNumberFormat="0" applyFill="0" applyAlignment="0" applyProtection="0"/>
    <xf numFmtId="0" fontId="38" fillId="0" borderId="0" applyNumberFormat="0" applyFill="0" applyBorder="0" applyAlignment="0" applyProtection="0"/>
    <xf numFmtId="0" fontId="28" fillId="0" borderId="0">
      <alignment vertical="top"/>
    </xf>
    <xf numFmtId="172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7" fontId="53" fillId="0" borderId="0" applyFont="0" applyFill="0" applyBorder="0" applyAlignment="0" applyProtection="0"/>
    <xf numFmtId="172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7" fontId="53" fillId="0" borderId="0" applyFont="0" applyFill="0" applyBorder="0" applyAlignment="0" applyProtection="0"/>
    <xf numFmtId="174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7" fontId="53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53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53" fillId="0" borderId="0" applyFont="0" applyFill="0" applyBorder="0" applyAlignment="0" applyProtection="0"/>
    <xf numFmtId="11" fontId="53" fillId="0" borderId="0" applyFont="0" applyFill="0" applyBorder="0" applyAlignment="0" applyProtection="0"/>
    <xf numFmtId="11" fontId="14" fillId="0" borderId="0" applyFont="0" applyFill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1" borderId="0" applyNumberFormat="0" applyBorder="0" applyAlignment="0" applyProtection="0"/>
    <xf numFmtId="0" fontId="69" fillId="2" borderId="0" applyNumberFormat="0" applyBorder="0" applyAlignment="0" applyProtection="0"/>
    <xf numFmtId="0" fontId="39" fillId="45" borderId="0" applyNumberFormat="0" applyBorder="0" applyAlignment="0" applyProtection="0"/>
    <xf numFmtId="0" fontId="69" fillId="2" borderId="0" applyNumberFormat="0" applyBorder="0" applyAlignment="0" applyProtection="0"/>
    <xf numFmtId="0" fontId="39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5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5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5" fillId="2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39" fillId="41" borderId="0" applyNumberFormat="0" applyBorder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64" fillId="0" borderId="30" applyNumberFormat="0" applyFill="0" applyAlignment="0" applyProtection="0"/>
    <xf numFmtId="0" fontId="40" fillId="0" borderId="29" applyNumberFormat="0" applyFill="0" applyAlignment="0" applyProtection="0"/>
    <xf numFmtId="0" fontId="64" fillId="0" borderId="30" applyNumberFormat="0" applyFill="0" applyAlignment="0" applyProtection="0"/>
    <xf numFmtId="0" fontId="40" fillId="0" borderId="29" applyNumberFormat="0" applyFill="0" applyAlignment="0" applyProtection="0"/>
    <xf numFmtId="0" fontId="64" fillId="0" borderId="30" applyNumberFormat="0" applyFill="0" applyAlignment="0" applyProtection="0"/>
    <xf numFmtId="0" fontId="40" fillId="0" borderId="29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64" fillId="0" borderId="30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64" fillId="0" borderId="30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0" fillId="0" borderId="29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65" fillId="0" borderId="32" applyNumberFormat="0" applyFill="0" applyAlignment="0" applyProtection="0"/>
    <xf numFmtId="0" fontId="41" fillId="0" borderId="31" applyNumberFormat="0" applyFill="0" applyAlignment="0" applyProtection="0"/>
    <xf numFmtId="0" fontId="65" fillId="0" borderId="32" applyNumberFormat="0" applyFill="0" applyAlignment="0" applyProtection="0"/>
    <xf numFmtId="0" fontId="41" fillId="0" borderId="31" applyNumberFormat="0" applyFill="0" applyAlignment="0" applyProtection="0"/>
    <xf numFmtId="0" fontId="65" fillId="0" borderId="32" applyNumberFormat="0" applyFill="0" applyAlignment="0" applyProtection="0"/>
    <xf numFmtId="0" fontId="41" fillId="0" borderId="31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65" fillId="0" borderId="32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65" fillId="0" borderId="32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1" fillId="0" borderId="31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66" fillId="0" borderId="34" applyNumberFormat="0" applyFill="0" applyAlignment="0" applyProtection="0"/>
    <xf numFmtId="0" fontId="42" fillId="0" borderId="33" applyNumberFormat="0" applyFill="0" applyAlignment="0" applyProtection="0"/>
    <xf numFmtId="0" fontId="66" fillId="0" borderId="34" applyNumberFormat="0" applyFill="0" applyAlignment="0" applyProtection="0"/>
    <xf numFmtId="0" fontId="42" fillId="0" borderId="33" applyNumberFormat="0" applyFill="0" applyAlignment="0" applyProtection="0"/>
    <xf numFmtId="0" fontId="66" fillId="0" borderId="34" applyNumberFormat="0" applyFill="0" applyAlignment="0" applyProtection="0"/>
    <xf numFmtId="0" fontId="42" fillId="0" borderId="33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66" fillId="0" borderId="34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66" fillId="0" borderId="34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33" applyNumberFormat="0" applyFill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66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42" fillId="0" borderId="0" applyNumberFormat="0" applyFill="0" applyBorder="0" applyAlignment="0" applyProtection="0"/>
    <xf numFmtId="0" fontId="52" fillId="0" borderId="0" applyNumberForma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7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7" borderId="23" applyNumberFormat="0" applyAlignment="0" applyProtection="0"/>
    <xf numFmtId="0" fontId="43" fillId="44" borderId="23" applyNumberFormat="0" applyAlignment="0" applyProtection="0"/>
    <xf numFmtId="0" fontId="70" fillId="10" borderId="14" applyNumberFormat="0" applyAlignment="0" applyProtection="0"/>
    <xf numFmtId="0" fontId="43" fillId="47" borderId="23" applyNumberFormat="0" applyAlignment="0" applyProtection="0"/>
    <xf numFmtId="0" fontId="70" fillId="10" borderId="14" applyNumberFormat="0" applyAlignment="0" applyProtection="0"/>
    <xf numFmtId="0" fontId="43" fillId="44" borderId="23" applyNumberFormat="0" applyAlignment="0" applyProtection="0"/>
    <xf numFmtId="0" fontId="43" fillId="47" borderId="23" applyNumberFormat="0" applyAlignment="0" applyProtection="0"/>
    <xf numFmtId="0" fontId="43" fillId="47" borderId="23" applyNumberFormat="0" applyAlignment="0" applyProtection="0"/>
    <xf numFmtId="0" fontId="43" fillId="47" borderId="23" applyNumberFormat="0" applyAlignment="0" applyProtection="0"/>
    <xf numFmtId="0" fontId="43" fillId="47" borderId="23" applyNumberFormat="0" applyAlignment="0" applyProtection="0"/>
    <xf numFmtId="0" fontId="43" fillId="47" borderId="23" applyNumberFormat="0" applyAlignment="0" applyProtection="0"/>
    <xf numFmtId="0" fontId="43" fillId="47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7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0" fontId="43" fillId="44" borderId="23" applyNumberFormat="0" applyAlignment="0" applyProtection="0"/>
    <xf numFmtId="4" fontId="55" fillId="0" borderId="0" applyBorder="0">
      <alignment horizontal="right" vertical="center"/>
    </xf>
    <xf numFmtId="0" fontId="55" fillId="0" borderId="1">
      <alignment horizontal="right" vertical="center"/>
    </xf>
    <xf numFmtId="4" fontId="55" fillId="0" borderId="1">
      <alignment horizontal="right" vertical="center"/>
    </xf>
    <xf numFmtId="0" fontId="55" fillId="0" borderId="19">
      <alignment horizontal="right" vertical="center"/>
    </xf>
    <xf numFmtId="1" fontId="60" fillId="60" borderId="0" applyBorder="0">
      <alignment horizontal="right" vertical="center"/>
    </xf>
    <xf numFmtId="0" fontId="14" fillId="66" borderId="1"/>
    <xf numFmtId="0" fontId="52" fillId="0" borderId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8" fillId="0" borderId="36" applyNumberFormat="0" applyFill="0" applyAlignment="0" applyProtection="0"/>
    <xf numFmtId="0" fontId="44" fillId="0" borderId="35" applyNumberFormat="0" applyFill="0" applyAlignment="0" applyProtection="0"/>
    <xf numFmtId="0" fontId="48" fillId="0" borderId="36" applyNumberFormat="0" applyFill="0" applyAlignment="0" applyProtection="0"/>
    <xf numFmtId="0" fontId="44" fillId="0" borderId="35" applyNumberFormat="0" applyFill="0" applyAlignment="0" applyProtection="0"/>
    <xf numFmtId="0" fontId="48" fillId="0" borderId="36" applyNumberFormat="0" applyFill="0" applyAlignment="0" applyProtection="0"/>
    <xf numFmtId="0" fontId="44" fillId="0" borderId="35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8" fillId="0" borderId="36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8" fillId="0" borderId="36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0" fontId="44" fillId="0" borderId="35" applyNumberFormat="0" applyFill="0" applyAlignment="0" applyProtection="0"/>
    <xf numFmtId="170" fontId="14" fillId="0" borderId="0" applyFont="0" applyFill="0" applyBorder="0" applyAlignment="0" applyProtection="0"/>
    <xf numFmtId="0" fontId="71" fillId="9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67" fillId="47" borderId="0" applyNumberFormat="0" applyBorder="0" applyAlignment="0" applyProtection="0"/>
    <xf numFmtId="0" fontId="45" fillId="47" borderId="0" applyNumberFormat="0" applyBorder="0" applyAlignment="0" applyProtection="0"/>
    <xf numFmtId="0" fontId="67" fillId="47" borderId="0" applyNumberFormat="0" applyBorder="0" applyAlignment="0" applyProtection="0"/>
    <xf numFmtId="0" fontId="45" fillId="47" borderId="0" applyNumberFormat="0" applyBorder="0" applyAlignment="0" applyProtection="0"/>
    <xf numFmtId="0" fontId="67" fillId="47" borderId="0" applyNumberFormat="0" applyBorder="0" applyAlignment="0" applyProtection="0"/>
    <xf numFmtId="0" fontId="45" fillId="47" borderId="0" applyNumberFormat="0" applyBorder="0" applyAlignment="0" applyProtection="0"/>
    <xf numFmtId="0" fontId="67" fillId="47" borderId="0" applyNumberFormat="0" applyBorder="0" applyAlignment="0" applyProtection="0"/>
    <xf numFmtId="0" fontId="45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67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9" fillId="47" borderId="0" applyNumberFormat="0" applyBorder="0" applyAlignment="0" applyProtection="0"/>
    <xf numFmtId="0" fontId="45" fillId="47" borderId="0" applyNumberFormat="0" applyBorder="0" applyAlignment="0" applyProtection="0"/>
    <xf numFmtId="0" fontId="67" fillId="47" borderId="0" applyNumberFormat="0" applyBorder="0" applyAlignment="0" applyProtection="0"/>
    <xf numFmtId="0" fontId="49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67" fillId="47" borderId="0" applyNumberFormat="0" applyBorder="0" applyAlignment="0" applyProtection="0"/>
    <xf numFmtId="0" fontId="49" fillId="47" borderId="0" applyNumberFormat="0" applyBorder="0" applyAlignment="0" applyProtection="0"/>
    <xf numFmtId="0" fontId="72" fillId="9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71" fillId="9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45" fillId="47" borderId="0" applyNumberFormat="0" applyBorder="0" applyAlignment="0" applyProtection="0"/>
    <xf numFmtId="0" fontId="14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164" fontId="6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164" fontId="68" fillId="0" borderId="0">
      <alignment vertical="center"/>
    </xf>
    <xf numFmtId="164" fontId="68" fillId="0" borderId="0">
      <alignment vertical="center"/>
    </xf>
    <xf numFmtId="164" fontId="68" fillId="0" borderId="0">
      <alignment vertical="center"/>
    </xf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164" fontId="68" fillId="0" borderId="0">
      <alignment vertical="center"/>
    </xf>
    <xf numFmtId="164" fontId="68" fillId="0" borderId="0">
      <alignment vertical="center"/>
    </xf>
    <xf numFmtId="164" fontId="68" fillId="0" borderId="0">
      <alignment vertical="center"/>
    </xf>
    <xf numFmtId="164" fontId="68" fillId="0" borderId="0">
      <alignment vertical="center"/>
    </xf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4" fontId="68" fillId="0" borderId="0">
      <alignment vertical="center"/>
    </xf>
    <xf numFmtId="164" fontId="68" fillId="0" borderId="0">
      <alignment vertical="center"/>
    </xf>
    <xf numFmtId="164" fontId="68" fillId="0" borderId="0">
      <alignment vertical="center"/>
    </xf>
    <xf numFmtId="164" fontId="6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167" fontId="6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67" fontId="68" fillId="0" borderId="0">
      <alignment vertical="center"/>
    </xf>
    <xf numFmtId="0" fontId="14" fillId="0" borderId="0"/>
    <xf numFmtId="0" fontId="17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 applyNumberFormat="0" applyFont="0" applyFill="0" applyBorder="0" applyAlignment="0" applyProtection="0"/>
    <xf numFmtId="0" fontId="14" fillId="0" borderId="0"/>
    <xf numFmtId="0" fontId="14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7" fillId="0" borderId="0"/>
    <xf numFmtId="0" fontId="14" fillId="0" borderId="0"/>
    <xf numFmtId="0" fontId="58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4" fillId="0" borderId="0"/>
    <xf numFmtId="0" fontId="14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7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7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170" fontId="75" fillId="0" borderId="0" applyFont="0" applyFill="0" applyBorder="0" applyAlignment="0" applyProtection="0"/>
    <xf numFmtId="9" fontId="75" fillId="0" borderId="0" applyFont="0" applyFill="0" applyBorder="0" applyAlignment="0" applyProtection="0"/>
    <xf numFmtId="180" fontId="76" fillId="0" borderId="0" applyNumberFormat="0" applyProtection="0">
      <alignment horizontal="center" vertical="center"/>
    </xf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77" fillId="0" borderId="0"/>
    <xf numFmtId="0" fontId="6" fillId="71" borderId="0" applyNumberFormat="0" applyFont="0" applyBorder="0" applyAlignment="0" applyProtection="0"/>
    <xf numFmtId="0" fontId="78" fillId="0" borderId="0"/>
    <xf numFmtId="43" fontId="6" fillId="0" borderId="0" applyFont="0" applyFill="0" applyBorder="0" applyAlignment="0" applyProtection="0"/>
    <xf numFmtId="0" fontId="6" fillId="0" borderId="0"/>
    <xf numFmtId="9" fontId="78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75" fillId="0" borderId="0"/>
    <xf numFmtId="0" fontId="6" fillId="0" borderId="0"/>
    <xf numFmtId="9" fontId="14" fillId="0" borderId="0" applyFont="0" applyFill="0" applyBorder="0" applyAlignment="0" applyProtection="0"/>
    <xf numFmtId="0" fontId="79" fillId="0" borderId="0" applyNumberFormat="0" applyFill="0" applyBorder="0" applyAlignment="0" applyProtection="0"/>
    <xf numFmtId="0" fontId="6" fillId="0" borderId="0"/>
    <xf numFmtId="0" fontId="80" fillId="72" borderId="0">
      <alignment horizontal="left"/>
    </xf>
    <xf numFmtId="0" fontId="81" fillId="0" borderId="0"/>
    <xf numFmtId="0" fontId="14" fillId="6" borderId="10">
      <alignment horizontal="center" vertical="center" wrapText="1"/>
    </xf>
    <xf numFmtId="0" fontId="14" fillId="70" borderId="4">
      <alignment horizontal="center" vertical="center" wrapText="1"/>
    </xf>
    <xf numFmtId="0" fontId="14" fillId="69" borderId="0"/>
    <xf numFmtId="0" fontId="6" fillId="73" borderId="0" applyNumberFormat="0" applyFont="0" applyBorder="0" applyAlignment="0" applyProtection="0"/>
    <xf numFmtId="0" fontId="6" fillId="74" borderId="0" applyNumberFormat="0" applyFont="0" applyBorder="0" applyAlignment="0" applyProtection="0"/>
    <xf numFmtId="0" fontId="82" fillId="75" borderId="37">
      <alignment horizontal="center" vertical="center" wrapText="1"/>
    </xf>
    <xf numFmtId="1" fontId="6" fillId="76" borderId="0"/>
    <xf numFmtId="2" fontId="6" fillId="77" borderId="0"/>
    <xf numFmtId="0" fontId="6" fillId="78" borderId="0" applyNumberFormat="0" applyFont="0" applyBorder="0" applyAlignment="0" applyProtection="0"/>
    <xf numFmtId="0" fontId="83" fillId="80" borderId="0">
      <alignment horizontal="left" vertical="top" wrapText="1"/>
    </xf>
    <xf numFmtId="1" fontId="14" fillId="79" borderId="0"/>
    <xf numFmtId="2" fontId="14" fillId="79" borderId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17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43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6" fillId="0" borderId="0"/>
    <xf numFmtId="0" fontId="79" fillId="0" borderId="0" applyNumberFormat="0" applyFill="0" applyBorder="0" applyAlignment="0" applyProtection="0"/>
    <xf numFmtId="9" fontId="14" fillId="0" borderId="0" applyFont="0" applyFill="0" applyBorder="0" applyAlignment="0" applyProtection="0"/>
    <xf numFmtId="0" fontId="6" fillId="0" borderId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32" fillId="0" borderId="0" applyNumberFormat="0" applyFill="0" applyBorder="0" applyAlignment="0" applyProtection="0">
      <alignment vertical="top"/>
      <protection locked="0"/>
    </xf>
    <xf numFmtId="0" fontId="14" fillId="0" borderId="0"/>
    <xf numFmtId="0" fontId="14" fillId="0" borderId="0"/>
    <xf numFmtId="0" fontId="14" fillId="0" borderId="0"/>
    <xf numFmtId="0" fontId="84" fillId="0" borderId="0" applyNumberFormat="0" applyFill="0" applyBorder="0" applyAlignment="0" applyProtection="0"/>
    <xf numFmtId="0" fontId="86" fillId="11" borderId="38" applyNumberFormat="0" applyAlignment="0" applyProtection="0"/>
    <xf numFmtId="0" fontId="16" fillId="0" borderId="0" applyNumberFormat="0" applyFill="0" applyBorder="0" applyAlignment="0" applyProtection="0"/>
    <xf numFmtId="0" fontId="1" fillId="0" borderId="40" applyNumberFormat="0" applyFill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83" fontId="68" fillId="0" borderId="0">
      <alignment vertical="center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" fontId="55" fillId="0" borderId="1" applyFill="0" applyBorder="0" applyProtection="0">
      <alignment horizontal="right" vertical="center"/>
    </xf>
    <xf numFmtId="0" fontId="56" fillId="0" borderId="0" applyNumberFormat="0" applyFill="0" applyBorder="0" applyProtection="0">
      <alignment horizontal="left" vertical="center"/>
    </xf>
    <xf numFmtId="0" fontId="14" fillId="82" borderId="0" applyNumberFormat="0" applyFont="0" applyBorder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0" fontId="46" fillId="62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0" fontId="46" fillId="63" borderId="22" applyNumberFormat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33" fillId="83" borderId="1" applyNumberFormat="0" applyProtection="0">
      <alignment horizontal="right"/>
    </xf>
    <xf numFmtId="0" fontId="90" fillId="83" borderId="0" applyNumberFormat="0" applyBorder="0" applyProtection="0">
      <alignment horizontal="left"/>
    </xf>
    <xf numFmtId="0" fontId="33" fillId="83" borderId="1" applyNumberFormat="0" applyProtection="0">
      <alignment horizontal="lef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89" fillId="84" borderId="0" applyNumberFormat="0" applyBorder="0" applyProtection="0">
      <alignment horizontal="left"/>
    </xf>
    <xf numFmtId="0" fontId="88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47" fillId="0" borderId="28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92" fillId="0" borderId="0" applyNumberFormat="0" applyFill="0" applyBorder="0" applyAlignment="0" applyProtection="0">
      <alignment vertical="center"/>
    </xf>
    <xf numFmtId="0" fontId="6" fillId="0" borderId="0"/>
    <xf numFmtId="0" fontId="14" fillId="0" borderId="0"/>
    <xf numFmtId="0" fontId="17" fillId="0" borderId="0"/>
    <xf numFmtId="0" fontId="6" fillId="0" borderId="0"/>
    <xf numFmtId="0" fontId="6" fillId="81" borderId="39" applyNumberFormat="0" applyFont="0" applyAlignment="0" applyProtection="0"/>
    <xf numFmtId="0" fontId="58" fillId="0" borderId="0"/>
    <xf numFmtId="0" fontId="6" fillId="0" borderId="0"/>
    <xf numFmtId="9" fontId="6" fillId="0" borderId="0" applyFont="0" applyFill="0" applyBorder="0" applyAlignment="0" applyProtection="0"/>
    <xf numFmtId="0" fontId="93" fillId="0" borderId="0"/>
    <xf numFmtId="9" fontId="93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8" fillId="0" borderId="0"/>
    <xf numFmtId="0" fontId="58" fillId="0" borderId="0"/>
    <xf numFmtId="0" fontId="14" fillId="0" borderId="0"/>
    <xf numFmtId="0" fontId="6" fillId="0" borderId="0"/>
    <xf numFmtId="0" fontId="17" fillId="37" borderId="0" applyNumberFormat="0" applyBorder="0" applyAlignment="0" applyProtection="0"/>
    <xf numFmtId="0" fontId="17" fillId="37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1" borderId="0" applyNumberFormat="0" applyBorder="0" applyAlignment="0" applyProtection="0"/>
    <xf numFmtId="0" fontId="17" fillId="41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6" borderId="0" applyNumberFormat="0" applyBorder="0" applyAlignment="0" applyProtection="0"/>
    <xf numFmtId="0" fontId="17" fillId="46" borderId="0" applyNumberFormat="0" applyBorder="0" applyAlignment="0" applyProtection="0"/>
    <xf numFmtId="0" fontId="17" fillId="43" borderId="0" applyNumberFormat="0" applyBorder="0" applyAlignment="0" applyProtection="0"/>
    <xf numFmtId="0" fontId="17" fillId="43" borderId="0" applyNumberFormat="0" applyBorder="0" applyAlignment="0" applyProtection="0"/>
    <xf numFmtId="0" fontId="17" fillId="38" borderId="0" applyNumberFormat="0" applyBorder="0" applyAlignment="0" applyProtection="0"/>
    <xf numFmtId="0" fontId="17" fillId="38" borderId="0" applyNumberFormat="0" applyBorder="0" applyAlignment="0" applyProtection="0"/>
    <xf numFmtId="0" fontId="17" fillId="48" borderId="0" applyNumberFormat="0" applyBorder="0" applyAlignment="0" applyProtection="0"/>
    <xf numFmtId="0" fontId="17" fillId="4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17" fillId="40" borderId="0" applyNumberFormat="0" applyBorder="0" applyAlignment="0" applyProtection="0"/>
    <xf numFmtId="0" fontId="17" fillId="40" borderId="0" applyNumberFormat="0" applyBorder="0" applyAlignment="0" applyProtection="0"/>
    <xf numFmtId="44" fontId="17" fillId="0" borderId="0" applyFont="0" applyFill="0" applyBorder="0" applyAlignment="0" applyProtection="0"/>
    <xf numFmtId="172" fontId="14" fillId="0" borderId="0" applyFont="0" applyFill="0" applyBorder="0" applyAlignment="0" applyProtection="0"/>
    <xf numFmtId="0" fontId="5" fillId="2" borderId="0" applyNumberFormat="0" applyBorder="0" applyAlignment="0" applyProtection="0"/>
    <xf numFmtId="0" fontId="23" fillId="10" borderId="14" applyNumberFormat="0" applyAlignment="0" applyProtection="0"/>
    <xf numFmtId="0" fontId="49" fillId="47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17" fillId="0" borderId="0"/>
    <xf numFmtId="0" fontId="6" fillId="0" borderId="0"/>
    <xf numFmtId="0" fontId="17" fillId="0" borderId="0"/>
    <xf numFmtId="0" fontId="17" fillId="0" borderId="0"/>
    <xf numFmtId="0" fontId="17" fillId="0" borderId="0"/>
    <xf numFmtId="0" fontId="6" fillId="0" borderId="0"/>
    <xf numFmtId="0" fontId="17" fillId="0" borderId="0"/>
    <xf numFmtId="0" fontId="17" fillId="0" borderId="0"/>
    <xf numFmtId="0" fontId="6" fillId="0" borderId="0"/>
    <xf numFmtId="0" fontId="6" fillId="81" borderId="39" applyNumberFormat="0" applyFont="0" applyAlignment="0" applyProtection="0"/>
    <xf numFmtId="0" fontId="17" fillId="38" borderId="0" applyNumberFormat="0" applyBorder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6" fillId="81" borderId="39" applyNumberFormat="0" applyFont="0" applyAlignment="0" applyProtection="0"/>
    <xf numFmtId="0" fontId="17" fillId="38" borderId="0" applyNumberFormat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9" fontId="6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51" fillId="0" borderId="0">
      <alignment vertical="top" wrapText="1"/>
    </xf>
    <xf numFmtId="0" fontId="51" fillId="0" borderId="0">
      <alignment vertical="top" wrapText="1"/>
    </xf>
    <xf numFmtId="0" fontId="51" fillId="0" borderId="0">
      <alignment vertical="top" wrapText="1"/>
    </xf>
    <xf numFmtId="181" fontId="95" fillId="85" borderId="43">
      <alignment vertical="center"/>
    </xf>
    <xf numFmtId="167" fontId="96" fillId="85" borderId="43">
      <alignment vertical="center"/>
    </xf>
    <xf numFmtId="181" fontId="97" fillId="86" borderId="43">
      <alignment vertical="center"/>
    </xf>
    <xf numFmtId="0" fontId="14" fillId="87" borderId="7" applyBorder="0">
      <alignment horizontal="left" vertical="center"/>
    </xf>
    <xf numFmtId="49" fontId="14" fillId="88" borderId="1">
      <alignment vertical="center" wrapText="1"/>
    </xf>
    <xf numFmtId="0" fontId="14" fillId="89" borderId="3">
      <alignment horizontal="left" vertical="center" wrapText="1"/>
    </xf>
    <xf numFmtId="0" fontId="98" fillId="90" borderId="1">
      <alignment horizontal="left" vertical="center" wrapText="1"/>
    </xf>
    <xf numFmtId="0" fontId="14" fillId="91" borderId="1">
      <alignment horizontal="left" vertical="center" wrapText="1"/>
    </xf>
    <xf numFmtId="0" fontId="14" fillId="92" borderId="1">
      <alignment horizontal="left" vertical="center" wrapText="1"/>
    </xf>
    <xf numFmtId="0" fontId="84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4" fillId="0" borderId="0" applyNumberFormat="0" applyFill="0" applyBorder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7" borderId="0" applyNumberFormat="0" applyBorder="0" applyAlignment="0" applyProtection="0"/>
    <xf numFmtId="0" fontId="17" fillId="47" borderId="0" applyNumberFormat="0" applyBorder="0" applyAlignment="0" applyProtection="0"/>
    <xf numFmtId="0" fontId="17" fillId="39" borderId="0" applyNumberFormat="0" applyBorder="0" applyAlignment="0" applyProtection="0"/>
    <xf numFmtId="0" fontId="17" fillId="39" borderId="0" applyNumberFormat="0" applyBorder="0" applyAlignment="0" applyProtection="0"/>
    <xf numFmtId="0" fontId="17" fillId="45" borderId="0" applyNumberFormat="0" applyBorder="0" applyAlignment="0" applyProtection="0"/>
    <xf numFmtId="0" fontId="17" fillId="45" borderId="0" applyNumberFormat="0" applyBorder="0" applyAlignment="0" applyProtection="0"/>
    <xf numFmtId="0" fontId="17" fillId="42" borderId="0" applyNumberFormat="0" applyBorder="0" applyAlignment="0" applyProtection="0"/>
    <xf numFmtId="0" fontId="17" fillId="42" borderId="0" applyNumberFormat="0" applyBorder="0" applyAlignment="0" applyProtection="0"/>
    <xf numFmtId="0" fontId="34" fillId="49" borderId="0" applyNumberFormat="0" applyBorder="0" applyAlignment="0" applyProtection="0"/>
    <xf numFmtId="0" fontId="34" fillId="40" borderId="0" applyNumberFormat="0" applyBorder="0" applyAlignment="0" applyProtection="0"/>
    <xf numFmtId="0" fontId="34" fillId="46" borderId="0" applyNumberFormat="0" applyBorder="0" applyAlignment="0" applyProtection="0"/>
    <xf numFmtId="0" fontId="34" fillId="51" borderId="0" applyNumberFormat="0" applyBorder="0" applyAlignment="0" applyProtection="0"/>
    <xf numFmtId="0" fontId="34" fillId="52" borderId="0" applyNumberFormat="0" applyBorder="0" applyAlignment="0" applyProtection="0"/>
    <xf numFmtId="0" fontId="34" fillId="53" borderId="0" applyNumberFormat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0" fontId="39" fillId="41" borderId="0" applyNumberFormat="0" applyBorder="0" applyAlignment="0" applyProtection="0"/>
    <xf numFmtId="0" fontId="43" fillId="44" borderId="23" applyNumberFormat="0" applyAlignment="0" applyProtection="0"/>
    <xf numFmtId="0" fontId="45" fillId="47" borderId="0" applyNumberFormat="0" applyBorder="0" applyAlignment="0" applyProtection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8" fillId="0" borderId="0"/>
    <xf numFmtId="0" fontId="6" fillId="0" borderId="0"/>
    <xf numFmtId="0" fontId="6" fillId="0" borderId="0"/>
    <xf numFmtId="0" fontId="14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>
      <alignment vertical="top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1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9" fillId="0" borderId="0"/>
    <xf numFmtId="183" fontId="68" fillId="0" borderId="0">
      <alignment vertical="center"/>
    </xf>
    <xf numFmtId="0" fontId="99" fillId="0" borderId="0"/>
    <xf numFmtId="0" fontId="17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58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17" fillId="0" borderId="0"/>
    <xf numFmtId="0" fontId="87" fillId="0" borderId="0"/>
    <xf numFmtId="0" fontId="87" fillId="0" borderId="0"/>
    <xf numFmtId="0" fontId="17" fillId="0" borderId="0"/>
    <xf numFmtId="0" fontId="6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101" fillId="0" borderId="0"/>
    <xf numFmtId="0" fontId="17" fillId="0" borderId="0"/>
    <xf numFmtId="0" fontId="58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5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8" fillId="0" borderId="0"/>
    <xf numFmtId="0" fontId="58" fillId="0" borderId="0"/>
    <xf numFmtId="0" fontId="58" fillId="0" borderId="0"/>
    <xf numFmtId="0" fontId="17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58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 applyNumberFormat="0" applyFont="0" applyFill="0" applyBorder="0" applyAlignment="0" applyProtection="0"/>
    <xf numFmtId="0" fontId="17" fillId="0" borderId="0"/>
    <xf numFmtId="0" fontId="17" fillId="0" borderId="0"/>
    <xf numFmtId="0" fontId="9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9" fillId="0" borderId="0"/>
    <xf numFmtId="0" fontId="17" fillId="0" borderId="0"/>
    <xf numFmtId="0" fontId="6" fillId="0" borderId="0"/>
    <xf numFmtId="0" fontId="6" fillId="0" borderId="0"/>
    <xf numFmtId="0" fontId="17" fillId="0" borderId="0"/>
    <xf numFmtId="0" fontId="17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55" fillId="0" borderId="1" applyNumberFormat="0" applyFill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0" fontId="53" fillId="42" borderId="41" applyNumberFormat="0" applyFont="0" applyAlignment="0" applyProtection="0"/>
    <xf numFmtId="0" fontId="14" fillId="42" borderId="41" applyNumberFormat="0" applyFont="0" applyAlignment="0" applyProtection="0"/>
    <xf numFmtId="0" fontId="53" fillId="42" borderId="41" applyNumberFormat="0" applyFont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3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184" fontId="55" fillId="93" borderId="1" applyNumberFormat="0" applyFont="0" applyBorder="0" applyAlignment="0" applyProtection="0">
      <alignment horizontal="right" vertical="center"/>
    </xf>
    <xf numFmtId="9" fontId="17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14" borderId="0" applyNumberFormat="0" applyBorder="0" applyAlignment="0" applyProtection="0"/>
    <xf numFmtId="0" fontId="6" fillId="18" borderId="0" applyNumberFormat="0" applyBorder="0" applyAlignment="0" applyProtection="0"/>
    <xf numFmtId="0" fontId="6" fillId="22" borderId="0" applyNumberFormat="0" applyBorder="0" applyAlignment="0" applyProtection="0"/>
    <xf numFmtId="0" fontId="6" fillId="26" borderId="0" applyNumberFormat="0" applyBorder="0" applyAlignment="0" applyProtection="0"/>
    <xf numFmtId="0" fontId="6" fillId="23" borderId="0" applyNumberFormat="0" applyBorder="0" applyAlignment="0" applyProtection="0"/>
    <xf numFmtId="0" fontId="106" fillId="0" borderId="0" applyNumberFormat="0" applyFont="0" applyFill="0" applyBorder="0" applyProtection="0">
      <alignment horizontal="left" vertical="center" indent="5"/>
    </xf>
    <xf numFmtId="0" fontId="106" fillId="0" borderId="0" applyNumberFormat="0" applyFont="0" applyFill="0" applyBorder="0" applyProtection="0">
      <alignment horizontal="left" vertical="center" indent="5"/>
    </xf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6" borderId="0" applyNumberFormat="0" applyBorder="0" applyAlignment="0" applyProtection="0"/>
    <xf numFmtId="0" fontId="33" fillId="0" borderId="0">
      <alignment horizontal="center" vertical="center"/>
    </xf>
    <xf numFmtId="0" fontId="110" fillId="94" borderId="0"/>
    <xf numFmtId="0" fontId="33" fillId="6" borderId="10">
      <alignment horizontal="center" vertical="center" wrapText="1"/>
    </xf>
    <xf numFmtId="0" fontId="14" fillId="6" borderId="10">
      <alignment horizontal="center" vertical="center" wrapText="1"/>
    </xf>
    <xf numFmtId="0" fontId="14" fillId="6" borderId="10">
      <alignment horizontal="center" vertical="center" wrapText="1"/>
    </xf>
    <xf numFmtId="0" fontId="14" fillId="6" borderId="10">
      <alignment horizontal="center" vertical="center" wrapText="1"/>
    </xf>
    <xf numFmtId="0" fontId="25" fillId="11" borderId="14" applyNumberFormat="0" applyAlignment="0" applyProtection="0"/>
    <xf numFmtId="0" fontId="111" fillId="11" borderId="14" applyNumberFormat="0" applyAlignment="0" applyProtection="0"/>
    <xf numFmtId="176" fontId="17" fillId="0" borderId="0" applyFont="0" applyFill="0" applyBorder="0" applyAlignment="0" applyProtection="0"/>
    <xf numFmtId="176" fontId="17" fillId="0" borderId="0" applyFont="0" applyFill="0" applyBorder="0" applyAlignment="0" applyProtection="0"/>
    <xf numFmtId="185" fontId="14" fillId="0" borderId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85" fontId="14" fillId="0" borderId="0" applyFill="0" applyBorder="0" applyAlignment="0" applyProtection="0"/>
    <xf numFmtId="185" fontId="14" fillId="0" borderId="0" applyFill="0" applyBorder="0" applyAlignment="0" applyProtection="0"/>
    <xf numFmtId="176" fontId="28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99" fillId="0" borderId="0" applyFont="0" applyFill="0" applyBorder="0" applyAlignment="0" applyProtection="0"/>
    <xf numFmtId="176" fontId="28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09" fillId="0" borderId="0" applyFont="0" applyFill="0" applyBorder="0" applyAlignment="0" applyProtection="0"/>
    <xf numFmtId="176" fontId="109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7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176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1" fontId="6" fillId="77" borderId="0"/>
    <xf numFmtId="0" fontId="14" fillId="69" borderId="0"/>
    <xf numFmtId="0" fontId="14" fillId="70" borderId="4">
      <alignment horizontal="center" vertical="center" wrapText="1"/>
    </xf>
    <xf numFmtId="0" fontId="14" fillId="70" borderId="4">
      <alignment horizontal="center" vertical="center" wrapText="1"/>
    </xf>
    <xf numFmtId="0" fontId="14" fillId="70" borderId="37">
      <alignment horizontal="center" vertical="center" wrapText="1"/>
    </xf>
    <xf numFmtId="0" fontId="14" fillId="70" borderId="37">
      <alignment horizontal="center" vertical="center" wrapText="1"/>
    </xf>
    <xf numFmtId="0" fontId="14" fillId="70" borderId="37">
      <alignment horizontal="center" vertical="center" wrapText="1"/>
    </xf>
    <xf numFmtId="0" fontId="14" fillId="70" borderId="4">
      <alignment horizontal="center" vertical="center" wrapText="1"/>
    </xf>
    <xf numFmtId="0" fontId="104" fillId="0" borderId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0" fontId="17" fillId="0" borderId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11" fontId="14" fillId="0" borderId="0" applyFont="0" applyFill="0" applyBorder="0" applyAlignment="0" applyProtection="0"/>
    <xf numFmtId="0" fontId="33" fillId="0" borderId="2" applyNumberFormat="0">
      <alignment horizontal="center" wrapText="1"/>
    </xf>
    <xf numFmtId="0" fontId="33" fillId="0" borderId="2" applyNumberFormat="0">
      <alignment horizontal="center" wrapText="1"/>
    </xf>
    <xf numFmtId="0" fontId="33" fillId="0" borderId="2" applyNumberFormat="0">
      <alignment horizontal="center" wrapText="1"/>
    </xf>
    <xf numFmtId="0" fontId="80" fillId="72" borderId="0">
      <alignment horizontal="left"/>
    </xf>
    <xf numFmtId="186" fontId="105" fillId="0" borderId="0">
      <alignment horizontal="left" vertical="center"/>
    </xf>
    <xf numFmtId="186" fontId="105" fillId="0" borderId="0">
      <alignment horizontal="left" vertical="center"/>
    </xf>
    <xf numFmtId="0" fontId="103" fillId="0" borderId="0" applyNumberFormat="0" applyFill="0" applyBorder="0" applyAlignment="0" applyProtection="0">
      <alignment vertical="top"/>
      <protection locked="0"/>
    </xf>
    <xf numFmtId="0" fontId="103" fillId="0" borderId="0" applyNumberFormat="0" applyFill="0" applyBorder="0" applyAlignment="0" applyProtection="0">
      <alignment vertical="top"/>
      <protection locked="0"/>
    </xf>
    <xf numFmtId="0" fontId="107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2" fillId="0" borderId="15" applyNumberFormat="0" applyFill="0" applyAlignment="0" applyProtection="0"/>
    <xf numFmtId="188" fontId="14" fillId="0" borderId="0" applyFont="0" applyFill="0" applyBorder="0" applyAlignment="0" applyProtection="0"/>
    <xf numFmtId="190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89" fontId="14" fillId="0" borderId="0" applyFont="0" applyFill="0" applyBorder="0" applyAlignment="0" applyProtection="0"/>
    <xf numFmtId="0" fontId="6" fillId="0" borderId="0"/>
    <xf numFmtId="0" fontId="109" fillId="0" borderId="0"/>
    <xf numFmtId="0" fontId="109" fillId="0" borderId="0"/>
    <xf numFmtId="0" fontId="109" fillId="0" borderId="0"/>
    <xf numFmtId="0" fontId="6" fillId="0" borderId="0"/>
    <xf numFmtId="0" fontId="6" fillId="0" borderId="0"/>
    <xf numFmtId="0" fontId="99" fillId="0" borderId="0"/>
    <xf numFmtId="0" fontId="99" fillId="0" borderId="0"/>
    <xf numFmtId="0" fontId="99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6" fillId="0" borderId="0"/>
    <xf numFmtId="0" fontId="31" fillId="0" borderId="0"/>
    <xf numFmtId="0" fontId="6" fillId="0" borderId="0"/>
    <xf numFmtId="0" fontId="6" fillId="0" borderId="0"/>
    <xf numFmtId="0" fontId="6" fillId="0" borderId="0"/>
    <xf numFmtId="0" fontId="94" fillId="0" borderId="0"/>
    <xf numFmtId="0" fontId="6" fillId="0" borderId="0"/>
    <xf numFmtId="0" fontId="6" fillId="0" borderId="0"/>
    <xf numFmtId="0" fontId="17" fillId="0" borderId="0"/>
    <xf numFmtId="0" fontId="9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06" fillId="82" borderId="0" applyNumberFormat="0" applyFont="0" applyBorder="0" applyAlignment="0" applyProtection="0"/>
    <xf numFmtId="0" fontId="106" fillId="82" borderId="0" applyNumberFormat="0" applyFont="0" applyBorder="0" applyAlignment="0" applyProtection="0"/>
    <xf numFmtId="0" fontId="17" fillId="81" borderId="39" applyNumberFormat="0" applyFont="0" applyAlignment="0" applyProtection="0"/>
    <xf numFmtId="0" fontId="17" fillId="81" borderId="39" applyNumberFormat="0" applyFont="0" applyAlignment="0" applyProtection="0"/>
    <xf numFmtId="191" fontId="14" fillId="0" borderId="0" applyFont="0" applyFill="0" applyBorder="0" applyAlignment="0" applyProtection="0"/>
    <xf numFmtId="191" fontId="14" fillId="0" borderId="0" applyFont="0" applyFill="0" applyBorder="0" applyAlignment="0" applyProtection="0"/>
    <xf numFmtId="9" fontId="14" fillId="0" borderId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86" fontId="99" fillId="0" borderId="0" applyFill="0" applyBorder="0" applyAlignment="0" applyProtection="0"/>
    <xf numFmtId="0" fontId="14" fillId="0" borderId="0"/>
    <xf numFmtId="0" fontId="14" fillId="0" borderId="0"/>
    <xf numFmtId="0" fontId="55" fillId="82" borderId="1"/>
    <xf numFmtId="0" fontId="108" fillId="0" borderId="0"/>
    <xf numFmtId="0" fontId="28" fillId="0" borderId="0">
      <alignment vertical="top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33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90" fillId="83" borderId="0" applyNumberFormat="0" applyBorder="0" applyProtection="0">
      <alignment horizontal="left"/>
    </xf>
    <xf numFmtId="0" fontId="33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89" fillId="84" borderId="0" applyNumberFormat="0" applyBorder="0" applyProtection="0">
      <alignment horizontal="left"/>
    </xf>
    <xf numFmtId="0" fontId="81" fillId="0" borderId="0"/>
    <xf numFmtId="0" fontId="102" fillId="0" borderId="0" applyNumberFormat="0" applyFill="0" applyBorder="0" applyAlignment="0" applyProtection="0"/>
    <xf numFmtId="0" fontId="47" fillId="0" borderId="28" applyNumberFormat="0" applyFill="0" applyAlignment="0" applyProtection="0"/>
    <xf numFmtId="0" fontId="82" fillId="75" borderId="37">
      <alignment horizontal="center" vertical="center" wrapText="1"/>
    </xf>
    <xf numFmtId="0" fontId="82" fillId="75" borderId="37">
      <alignment vertical="center" wrapText="1"/>
    </xf>
    <xf numFmtId="0" fontId="48" fillId="0" borderId="0" applyNumberFormat="0" applyFill="0" applyBorder="0" applyAlignment="0" applyProtection="0"/>
    <xf numFmtId="0" fontId="6" fillId="0" borderId="0"/>
    <xf numFmtId="0" fontId="85" fillId="9" borderId="0" applyNumberFormat="0" applyBorder="0" applyAlignment="0" applyProtection="0"/>
    <xf numFmtId="9" fontId="6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3" fillId="0" borderId="0" applyNumberFormat="0" applyFill="0" applyBorder="0" applyAlignment="0" applyProtection="0"/>
    <xf numFmtId="0" fontId="6" fillId="81" borderId="39" applyNumberFormat="0" applyFont="0" applyAlignment="0" applyProtection="0"/>
    <xf numFmtId="0" fontId="17" fillId="0" borderId="0" applyFill="0" applyProtection="0"/>
    <xf numFmtId="0" fontId="76" fillId="0" borderId="0" applyNumberFormat="0" applyFill="0" applyBorder="0" applyAlignment="0" applyProtection="0"/>
    <xf numFmtId="192" fontId="76" fillId="0" borderId="0" applyFill="0" applyBorder="0" applyProtection="0">
      <alignment horizontal="right"/>
    </xf>
    <xf numFmtId="178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4" fillId="0" borderId="0"/>
    <xf numFmtId="9" fontId="14" fillId="0" borderId="0" applyFont="0" applyFill="0" applyBorder="0" applyAlignment="0" applyProtection="0"/>
    <xf numFmtId="0" fontId="6" fillId="0" borderId="0"/>
    <xf numFmtId="0" fontId="6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33" fillId="83" borderId="1" applyNumberFormat="0" applyProtection="0">
      <alignment horizontal="right"/>
    </xf>
    <xf numFmtId="0" fontId="90" fillId="83" borderId="0" applyNumberFormat="0" applyBorder="0" applyProtection="0">
      <alignment horizontal="left"/>
    </xf>
    <xf numFmtId="0" fontId="33" fillId="83" borderId="1" applyNumberFormat="0" applyProtection="0">
      <alignment horizontal="lef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89" fillId="84" borderId="0" applyNumberFormat="0" applyBorder="0" applyProtection="0">
      <alignment horizontal="left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" fillId="0" borderId="0"/>
    <xf numFmtId="0" fontId="6" fillId="0" borderId="0"/>
    <xf numFmtId="0" fontId="51" fillId="0" borderId="0">
      <alignment vertical="top" wrapText="1"/>
    </xf>
    <xf numFmtId="181" fontId="95" fillId="85" borderId="43">
      <alignment vertical="center"/>
    </xf>
    <xf numFmtId="167" fontId="96" fillId="85" borderId="43">
      <alignment vertical="center"/>
    </xf>
    <xf numFmtId="181" fontId="97" fillId="86" borderId="43">
      <alignment vertical="center"/>
    </xf>
    <xf numFmtId="0" fontId="14" fillId="87" borderId="7" applyBorder="0">
      <alignment horizontal="left" vertical="center"/>
    </xf>
    <xf numFmtId="49" fontId="14" fillId="88" borderId="1">
      <alignment vertical="center" wrapText="1"/>
    </xf>
    <xf numFmtId="0" fontId="14" fillId="89" borderId="3">
      <alignment horizontal="left" vertical="center" wrapText="1"/>
    </xf>
    <xf numFmtId="0" fontId="98" fillId="90" borderId="1">
      <alignment horizontal="left" vertical="center" wrapText="1"/>
    </xf>
    <xf numFmtId="0" fontId="14" fillId="91" borderId="1">
      <alignment horizontal="left" vertical="center" wrapText="1"/>
    </xf>
    <xf numFmtId="0" fontId="14" fillId="92" borderId="1">
      <alignment horizontal="left" vertical="center" wrapText="1"/>
    </xf>
    <xf numFmtId="0" fontId="92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53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5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53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61" fillId="0" borderId="0" applyFont="0" applyFill="0" applyBorder="0" applyAlignment="0" applyProtection="0"/>
    <xf numFmtId="0" fontId="35" fillId="39" borderId="0" applyNumberFormat="0" applyBorder="0" applyAlignment="0" applyProtection="0"/>
    <xf numFmtId="0" fontId="55" fillId="82" borderId="1"/>
    <xf numFmtId="0" fontId="51" fillId="0" borderId="0">
      <alignment vertical="top" wrapText="1"/>
    </xf>
    <xf numFmtId="0" fontId="14" fillId="0" borderId="0"/>
    <xf numFmtId="0" fontId="14" fillId="0" borderId="0"/>
    <xf numFmtId="0" fontId="28" fillId="0" borderId="0">
      <alignment vertical="top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0" fontId="14" fillId="0" borderId="1" applyNumberFormat="0" applyFill="0" applyProtection="0">
      <alignment horizontal="right"/>
    </xf>
    <xf numFmtId="49" fontId="53" fillId="0" borderId="1" applyFill="0" applyProtection="0">
      <alignment horizontal="right"/>
    </xf>
    <xf numFmtId="0" fontId="14" fillId="0" borderId="1" applyNumberFormat="0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49" fontId="53" fillId="0" borderId="1" applyFill="0" applyProtection="0">
      <alignment horizontal="right"/>
    </xf>
    <xf numFmtId="49" fontId="14" fillId="0" borderId="1" applyFill="0" applyProtection="0">
      <alignment horizontal="right"/>
    </xf>
    <xf numFmtId="49" fontId="53" fillId="0" borderId="1" applyFill="0" applyProtection="0">
      <alignment horizontal="right"/>
    </xf>
    <xf numFmtId="0" fontId="114" fillId="83" borderId="1" applyNumberFormat="0" applyProtection="0">
      <alignment horizontal="right"/>
    </xf>
    <xf numFmtId="0" fontId="33" fillId="83" borderId="1" applyNumberFormat="0" applyProtection="0">
      <alignment horizontal="right"/>
    </xf>
    <xf numFmtId="0" fontId="115" fillId="83" borderId="0" applyNumberFormat="0" applyBorder="0" applyProtection="0">
      <alignment horizontal="left"/>
    </xf>
    <xf numFmtId="0" fontId="90" fillId="83" borderId="0" applyNumberFormat="0" applyBorder="0" applyProtection="0">
      <alignment horizontal="left"/>
    </xf>
    <xf numFmtId="0" fontId="114" fillId="83" borderId="1" applyNumberFormat="0" applyProtection="0">
      <alignment horizontal="left"/>
    </xf>
    <xf numFmtId="0" fontId="33" fillId="83" borderId="1" applyNumberFormat="0" applyProtection="0">
      <alignment horizontal="left"/>
    </xf>
    <xf numFmtId="0" fontId="53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53" fillId="0" borderId="1" applyNumberFormat="0" applyFill="0" applyProtection="0">
      <alignment horizontal="right"/>
    </xf>
    <xf numFmtId="0" fontId="116" fillId="84" borderId="0" applyNumberFormat="0" applyBorder="0" applyProtection="0">
      <alignment horizontal="left"/>
    </xf>
    <xf numFmtId="0" fontId="89" fillId="84" borderId="0" applyNumberFormat="0" applyBorder="0" applyProtection="0">
      <alignment horizontal="left"/>
    </xf>
    <xf numFmtId="0" fontId="117" fillId="95" borderId="0" applyNumberFormat="0" applyBorder="0" applyProtection="0">
      <alignment horizontal="left"/>
    </xf>
    <xf numFmtId="0" fontId="118" fillId="95" borderId="0" applyNumberFormat="0" applyBorder="0" applyProtection="0">
      <alignment horizontal="left"/>
    </xf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88" fillId="0" borderId="0" applyNumberFormat="0" applyFill="0" applyBorder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47" fillId="0" borderId="28" applyNumberFormat="0" applyFill="0" applyAlignment="0" applyProtection="0"/>
    <xf numFmtId="0" fontId="88" fillId="0" borderId="0" applyNumberFormat="0" applyFill="0" applyBorder="0" applyAlignment="0" applyProtection="0"/>
    <xf numFmtId="0" fontId="40" fillId="0" borderId="29" applyNumberFormat="0" applyFill="0" applyAlignment="0" applyProtection="0"/>
    <xf numFmtId="0" fontId="41" fillId="0" borderId="31" applyNumberFormat="0" applyFill="0" applyAlignment="0" applyProtection="0"/>
    <xf numFmtId="0" fontId="42" fillId="0" borderId="33" applyNumberFormat="0" applyFill="0" applyAlignment="0" applyProtection="0"/>
    <xf numFmtId="0" fontId="42" fillId="0" borderId="0" applyNumberFormat="0" applyFill="0" applyBorder="0" applyAlignment="0" applyProtection="0"/>
    <xf numFmtId="0" fontId="44" fillId="0" borderId="35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37" fillId="64" borderId="24" applyNumberFormat="0" applyAlignment="0" applyProtection="0"/>
    <xf numFmtId="0" fontId="119" fillId="0" borderId="0" applyNumberForma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1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14" fillId="0" borderId="1" applyNumberFormat="0" applyFill="0" applyProtection="0">
      <alignment horizontal="right"/>
    </xf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91" fillId="0" borderId="0" applyNumberFormat="0" applyFill="0" applyBorder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7" fillId="0" borderId="42" applyNumberFormat="0" applyFill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48" fillId="0" borderId="0" applyNumberFormat="0" applyFill="0" applyBorder="0" applyAlignment="0" applyProtection="0"/>
    <xf numFmtId="0" fontId="6" fillId="0" borderId="0"/>
    <xf numFmtId="0" fontId="17" fillId="38" borderId="0" applyNumberFormat="0" applyBorder="0" applyAlignment="0" applyProtection="0"/>
    <xf numFmtId="0" fontId="17" fillId="40" borderId="0" applyNumberFormat="0" applyBorder="0" applyAlignment="0" applyProtection="0"/>
    <xf numFmtId="0" fontId="17" fillId="42" borderId="0" applyNumberFormat="0" applyBorder="0" applyAlignment="0" applyProtection="0"/>
    <xf numFmtId="0" fontId="17" fillId="44" borderId="0" applyNumberFormat="0" applyBorder="0" applyAlignment="0" applyProtection="0"/>
    <xf numFmtId="0" fontId="17" fillId="42" borderId="0" applyNumberFormat="0" applyBorder="0" applyAlignment="0" applyProtection="0"/>
    <xf numFmtId="0" fontId="17" fillId="45" borderId="0" applyNumberFormat="0" applyBorder="0" applyAlignment="0" applyProtection="0"/>
    <xf numFmtId="0" fontId="17" fillId="47" borderId="0" applyNumberFormat="0" applyBorder="0" applyAlignment="0" applyProtection="0"/>
    <xf numFmtId="0" fontId="17" fillId="39" borderId="0" applyNumberFormat="0" applyBorder="0" applyAlignment="0" applyProtection="0"/>
    <xf numFmtId="0" fontId="17" fillId="45" borderId="0" applyNumberFormat="0" applyBorder="0" applyAlignment="0" applyProtection="0"/>
    <xf numFmtId="0" fontId="17" fillId="42" borderId="0" applyNumberFormat="0" applyBorder="0" applyAlignment="0" applyProtection="0"/>
    <xf numFmtId="0" fontId="34" fillId="45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39" borderId="0" applyNumberFormat="0" applyBorder="0" applyAlignment="0" applyProtection="0"/>
    <xf numFmtId="0" fontId="34" fillId="45" borderId="0" applyNumberFormat="0" applyBorder="0" applyAlignment="0" applyProtection="0"/>
    <xf numFmtId="0" fontId="34" fillId="40" borderId="0" applyNumberFormat="0" applyBorder="0" applyAlignment="0" applyProtection="0"/>
    <xf numFmtId="0" fontId="34" fillId="55" borderId="0" applyNumberFormat="0" applyBorder="0" applyAlignment="0" applyProtection="0"/>
    <xf numFmtId="0" fontId="34" fillId="50" borderId="0" applyNumberFormat="0" applyBorder="0" applyAlignment="0" applyProtection="0"/>
    <xf numFmtId="0" fontId="34" fillId="48" borderId="0" applyNumberFormat="0" applyBorder="0" applyAlignment="0" applyProtection="0"/>
    <xf numFmtId="0" fontId="34" fillId="58" borderId="0" applyNumberFormat="0" applyBorder="0" applyAlignment="0" applyProtection="0"/>
    <xf numFmtId="0" fontId="34" fillId="56" borderId="0" applyNumberFormat="0" applyBorder="0" applyAlignment="0" applyProtection="0"/>
    <xf numFmtId="0" fontId="35" fillId="43" borderId="0" applyNumberFormat="0" applyBorder="0" applyAlignment="0" applyProtection="0"/>
    <xf numFmtId="0" fontId="63" fillId="63" borderId="23" applyNumberFormat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167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4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3" fontId="14" fillId="0" borderId="0" applyFont="0" applyFill="0" applyBorder="0" applyAlignment="0" applyProtection="0"/>
    <xf numFmtId="172" fontId="14" fillId="0" borderId="0" applyFont="0" applyFill="0" applyBorder="0" applyAlignment="0" applyProtection="0"/>
    <xf numFmtId="0" fontId="69" fillId="2" borderId="0" applyNumberFormat="0" applyBorder="0" applyAlignment="0" applyProtection="0"/>
    <xf numFmtId="0" fontId="39" fillId="41" borderId="0" applyNumberFormat="0" applyBorder="0" applyAlignment="0" applyProtection="0"/>
    <xf numFmtId="0" fontId="39" fillId="45" borderId="0" applyNumberFormat="0" applyBorder="0" applyAlignment="0" applyProtection="0"/>
    <xf numFmtId="0" fontId="64" fillId="0" borderId="30" applyNumberFormat="0" applyFill="0" applyAlignment="0" applyProtection="0"/>
    <xf numFmtId="0" fontId="65" fillId="0" borderId="32" applyNumberFormat="0" applyFill="0" applyAlignment="0" applyProtection="0"/>
    <xf numFmtId="0" fontId="66" fillId="0" borderId="34" applyNumberFormat="0" applyFill="0" applyAlignment="0" applyProtection="0"/>
    <xf numFmtId="0" fontId="66" fillId="0" borderId="0" applyNumberFormat="0" applyFill="0" applyBorder="0" applyAlignment="0" applyProtection="0"/>
    <xf numFmtId="0" fontId="70" fillId="10" borderId="14" applyNumberFormat="0" applyAlignment="0" applyProtection="0"/>
    <xf numFmtId="0" fontId="43" fillId="44" borderId="23" applyNumberFormat="0" applyAlignment="0" applyProtection="0"/>
    <xf numFmtId="0" fontId="43" fillId="47" borderId="23" applyNumberFormat="0" applyAlignment="0" applyProtection="0"/>
    <xf numFmtId="0" fontId="48" fillId="0" borderId="36" applyNumberFormat="0" applyFill="0" applyAlignment="0" applyProtection="0"/>
    <xf numFmtId="0" fontId="72" fillId="9" borderId="0" applyNumberFormat="0" applyBorder="0" applyAlignment="0" applyProtection="0"/>
    <xf numFmtId="0" fontId="71" fillId="9" borderId="0" applyNumberFormat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 applyNumberFormat="0" applyFont="0" applyFill="0" applyBorder="0" applyAlignment="0" applyProtection="0"/>
    <xf numFmtId="0" fontId="14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87" fillId="0" borderId="0"/>
    <xf numFmtId="0" fontId="87" fillId="0" borderId="0"/>
    <xf numFmtId="0" fontId="101" fillId="0" borderId="0"/>
    <xf numFmtId="0" fontId="87" fillId="0" borderId="0"/>
    <xf numFmtId="0" fontId="101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87" fillId="0" borderId="0"/>
    <xf numFmtId="0" fontId="6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7" fillId="0" borderId="0"/>
    <xf numFmtId="0" fontId="14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 applyNumberFormat="0" applyFont="0" applyFill="0" applyBorder="0" applyAlignment="0" applyProtection="0"/>
    <xf numFmtId="0" fontId="14" fillId="0" borderId="0"/>
    <xf numFmtId="0" fontId="14" fillId="0" borderId="0" applyNumberFormat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4" fillId="42" borderId="41" applyNumberFormat="0" applyFont="0" applyAlignment="0" applyProtection="0"/>
    <xf numFmtId="0" fontId="17" fillId="42" borderId="41" applyNumberFormat="0" applyFont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182" fontId="14" fillId="0" borderId="0" applyFont="0" applyFill="0" applyBorder="0" applyAlignment="0" applyProtection="0"/>
    <xf numFmtId="0" fontId="46" fillId="62" borderId="22" applyNumberFormat="0" applyAlignment="0" applyProtection="0"/>
    <xf numFmtId="0" fontId="46" fillId="63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0" fontId="46" fillId="62" borderId="22" applyNumberForma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4" fillId="0" borderId="0" applyFont="0" applyFill="0" applyBorder="0" applyAlignment="0" applyProtection="0"/>
    <xf numFmtId="0" fontId="14" fillId="0" borderId="0"/>
    <xf numFmtId="0" fontId="120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4" fillId="0" borderId="0"/>
    <xf numFmtId="0" fontId="14" fillId="0" borderId="0"/>
    <xf numFmtId="0" fontId="6" fillId="0" borderId="0"/>
    <xf numFmtId="0" fontId="14" fillId="0" borderId="0"/>
    <xf numFmtId="9" fontId="1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175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87" fillId="0" borderId="0"/>
    <xf numFmtId="0" fontId="14" fillId="0" borderId="0"/>
    <xf numFmtId="0" fontId="87" fillId="0" borderId="0"/>
    <xf numFmtId="0" fontId="6" fillId="0" borderId="0"/>
    <xf numFmtId="0" fontId="87" fillId="0" borderId="0"/>
    <xf numFmtId="0" fontId="87" fillId="0" borderId="0"/>
    <xf numFmtId="0" fontId="14" fillId="0" borderId="0"/>
    <xf numFmtId="0" fontId="6" fillId="0" borderId="0"/>
    <xf numFmtId="0" fontId="6" fillId="0" borderId="0"/>
    <xf numFmtId="9" fontId="87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87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58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0" fontId="14" fillId="0" borderId="0"/>
    <xf numFmtId="178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87" fillId="0" borderId="0"/>
    <xf numFmtId="0" fontId="6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170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6" fillId="0" borderId="0"/>
    <xf numFmtId="9" fontId="6" fillId="0" borderId="0" applyFont="0" applyFill="0" applyBorder="0" applyAlignment="0" applyProtection="0"/>
    <xf numFmtId="0" fontId="58" fillId="0" borderId="0"/>
    <xf numFmtId="1" fontId="124" fillId="0" borderId="0" applyNumberFormat="0" applyAlignment="0" applyProtection="0">
      <alignment horizontal="center"/>
    </xf>
    <xf numFmtId="0" fontId="24" fillId="0" borderId="14" applyNumberFormat="0" applyFill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25" fillId="0" borderId="0" applyNumberFormat="0" applyFill="0" applyBorder="0" applyAlignment="0" applyProtection="0">
      <alignment vertical="top"/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14" fillId="0" borderId="0"/>
    <xf numFmtId="0" fontId="6" fillId="0" borderId="0"/>
    <xf numFmtId="0" fontId="14" fillId="81" borderId="39" applyNumberFormat="0" applyFont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1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166" fontId="6" fillId="0" borderId="0" applyFont="0" applyFill="0" applyBorder="0" applyAlignment="0" applyProtection="0"/>
  </cellStyleXfs>
  <cellXfs count="37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2" xfId="0" applyBorder="1" applyAlignment="1">
      <alignment vertical="center"/>
    </xf>
    <xf numFmtId="0" fontId="10" fillId="3" borderId="0" xfId="5" applyFont="1" applyFill="1" applyAlignment="1">
      <alignment vertical="center"/>
    </xf>
    <xf numFmtId="0" fontId="8" fillId="3" borderId="0" xfId="6" applyFont="1" applyFill="1" applyBorder="1" applyAlignment="1">
      <alignment vertical="center"/>
    </xf>
    <xf numFmtId="0" fontId="12" fillId="0" borderId="0" xfId="0" applyFont="1" applyAlignment="1">
      <alignment vertical="center"/>
    </xf>
    <xf numFmtId="0" fontId="13" fillId="4" borderId="3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6" fillId="6" borderId="8" xfId="8" applyFill="1" applyBorder="1" applyAlignment="1">
      <alignment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vertical="center"/>
    </xf>
    <xf numFmtId="0" fontId="7" fillId="4" borderId="9" xfId="0" applyFont="1" applyFill="1" applyBorder="1" applyAlignment="1">
      <alignment horizontal="left" vertical="center"/>
    </xf>
    <xf numFmtId="0" fontId="6" fillId="0" borderId="0" xfId="8" applyAlignment="1">
      <alignment vertical="center"/>
    </xf>
    <xf numFmtId="0" fontId="0" fillId="0" borderId="0" xfId="8" applyFont="1" applyAlignment="1">
      <alignment horizontal="left" vertical="center"/>
    </xf>
    <xf numFmtId="0" fontId="0" fillId="5" borderId="7" xfId="0" applyFill="1" applyBorder="1" applyAlignment="1">
      <alignment vertical="center"/>
    </xf>
    <xf numFmtId="0" fontId="15" fillId="5" borderId="7" xfId="0" applyFont="1" applyFill="1" applyBorder="1" applyAlignment="1">
      <alignment vertical="center"/>
    </xf>
    <xf numFmtId="0" fontId="9" fillId="0" borderId="0" xfId="0" applyFont="1" applyAlignment="1">
      <alignment horizontal="left" vertical="center"/>
    </xf>
    <xf numFmtId="0" fontId="15" fillId="0" borderId="0" xfId="0" applyFont="1" applyAlignment="1">
      <alignment vertical="center"/>
    </xf>
    <xf numFmtId="0" fontId="7" fillId="4" borderId="17" xfId="0" applyFont="1" applyFill="1" applyBorder="1" applyAlignment="1">
      <alignment horizontal="left" vertical="center"/>
    </xf>
    <xf numFmtId="0" fontId="0" fillId="0" borderId="10" xfId="0" applyBorder="1" applyAlignment="1">
      <alignment vertical="center"/>
    </xf>
    <xf numFmtId="0" fontId="29" fillId="0" borderId="0" xfId="9" applyFont="1" applyAlignment="1">
      <alignment horizontal="left" vertical="center"/>
    </xf>
    <xf numFmtId="0" fontId="29" fillId="0" borderId="0" xfId="9" applyFont="1" applyAlignment="1">
      <alignment horizontal="left" vertical="center" wrapText="1"/>
    </xf>
    <xf numFmtId="0" fontId="31" fillId="7" borderId="2" xfId="0" applyFont="1" applyFill="1" applyBorder="1" applyAlignment="1">
      <alignment horizontal="left" vertical="center" wrapText="1"/>
    </xf>
    <xf numFmtId="0" fontId="31" fillId="7" borderId="4" xfId="0" applyFont="1" applyFill="1" applyBorder="1" applyAlignment="1">
      <alignment horizontal="left" vertical="center" wrapText="1"/>
    </xf>
    <xf numFmtId="0" fontId="7" fillId="4" borderId="17" xfId="0" applyFont="1" applyFill="1" applyBorder="1" applyAlignment="1">
      <alignment vertical="center" wrapText="1"/>
    </xf>
    <xf numFmtId="0" fontId="74" fillId="0" borderId="0" xfId="0" quotePrefix="1" applyFont="1" applyAlignment="1">
      <alignment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9" fontId="8" fillId="0" borderId="0" xfId="9" applyNumberFormat="1" applyFont="1" applyAlignment="1">
      <alignment horizontal="left" vertical="center"/>
    </xf>
    <xf numFmtId="0" fontId="8" fillId="0" borderId="0" xfId="9" applyFont="1" applyAlignment="1">
      <alignment horizontal="left" vertical="center"/>
    </xf>
    <xf numFmtId="0" fontId="0" fillId="0" borderId="1" xfId="0" applyBorder="1" applyAlignment="1">
      <alignment vertical="center" wrapText="1"/>
    </xf>
    <xf numFmtId="0" fontId="16" fillId="0" borderId="0" xfId="0" quotePrefix="1" applyFont="1" applyAlignment="1">
      <alignment vertical="center"/>
    </xf>
    <xf numFmtId="0" fontId="7" fillId="4" borderId="17" xfId="0" applyFont="1" applyFill="1" applyBorder="1" applyAlignment="1">
      <alignment horizontal="left" vertical="center" wrapText="1"/>
    </xf>
    <xf numFmtId="3" fontId="0" fillId="0" borderId="0" xfId="0" applyNumberFormat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6" fillId="5" borderId="2" xfId="0" applyFont="1" applyFill="1" applyBorder="1" applyAlignment="1">
      <alignment horizontal="left" vertical="center"/>
    </xf>
    <xf numFmtId="0" fontId="6" fillId="67" borderId="8" xfId="8" applyFill="1" applyBorder="1" applyAlignment="1">
      <alignment vertical="center"/>
    </xf>
    <xf numFmtId="0" fontId="6" fillId="68" borderId="1" xfId="8" applyFill="1" applyBorder="1" applyAlignment="1">
      <alignment vertical="center"/>
    </xf>
    <xf numFmtId="0" fontId="31" fillId="7" borderId="44" xfId="0" applyFont="1" applyFill="1" applyBorder="1" applyAlignment="1">
      <alignment horizontal="left" vertical="center" wrapText="1"/>
    </xf>
    <xf numFmtId="0" fontId="0" fillId="96" borderId="1" xfId="0" applyFill="1" applyBorder="1" applyAlignment="1">
      <alignment vertical="center"/>
    </xf>
    <xf numFmtId="0" fontId="0" fillId="6" borderId="1" xfId="0" applyFill="1" applyBorder="1" applyAlignment="1">
      <alignment vertical="center"/>
    </xf>
    <xf numFmtId="0" fontId="12" fillId="0" borderId="0" xfId="0" applyFont="1" applyAlignment="1">
      <alignment horizontal="left" vertical="center"/>
    </xf>
    <xf numFmtId="168" fontId="29" fillId="0" borderId="0" xfId="9" applyNumberFormat="1" applyFont="1" applyAlignment="1">
      <alignment horizontal="left" vertical="center"/>
    </xf>
    <xf numFmtId="168" fontId="0" fillId="0" borderId="0" xfId="0" applyNumberFormat="1" applyAlignment="1">
      <alignment horizontal="left" vertical="center"/>
    </xf>
    <xf numFmtId="0" fontId="7" fillId="4" borderId="17" xfId="39" applyFont="1" applyFill="1" applyBorder="1" applyAlignment="1">
      <alignment vertical="center" wrapText="1"/>
    </xf>
    <xf numFmtId="0" fontId="16" fillId="5" borderId="0" xfId="0" applyFont="1" applyFill="1" applyAlignment="1">
      <alignment horizontal="left" vertical="center"/>
    </xf>
    <xf numFmtId="0" fontId="11" fillId="0" borderId="1" xfId="6" applyBorder="1" applyAlignment="1">
      <alignment vertical="center" wrapText="1"/>
    </xf>
    <xf numFmtId="3" fontId="0" fillId="0" borderId="2" xfId="0" applyNumberFormat="1" applyBorder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23" fillId="0" borderId="6" xfId="3870" applyFont="1" applyBorder="1" applyAlignment="1">
      <alignment horizontal="left" vertical="center" wrapText="1"/>
    </xf>
    <xf numFmtId="0" fontId="8" fillId="0" borderId="2" xfId="0" applyFont="1" applyBorder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8" fillId="0" borderId="6" xfId="3870" applyFont="1" applyBorder="1" applyAlignment="1">
      <alignment horizontal="left" vertical="center"/>
    </xf>
    <xf numFmtId="0" fontId="8" fillId="0" borderId="6" xfId="3870" applyFont="1" applyBorder="1" applyAlignment="1">
      <alignment horizontal="left" vertical="center" wrapText="1"/>
    </xf>
    <xf numFmtId="0" fontId="1" fillId="0" borderId="1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3" fontId="0" fillId="5" borderId="0" xfId="0" applyNumberFormat="1" applyFill="1" applyAlignment="1">
      <alignment horizontal="left" vertical="center"/>
    </xf>
    <xf numFmtId="9" fontId="0" fillId="5" borderId="0" xfId="3" applyFont="1" applyFill="1" applyAlignment="1">
      <alignment horizontal="left" vertical="center"/>
    </xf>
    <xf numFmtId="181" fontId="0" fillId="5" borderId="0" xfId="0" applyNumberFormat="1" applyFill="1" applyAlignment="1">
      <alignment horizontal="left" vertical="center"/>
    </xf>
    <xf numFmtId="1" fontId="0" fillId="5" borderId="0" xfId="3" applyNumberFormat="1" applyFont="1" applyFill="1" applyBorder="1" applyAlignment="1">
      <alignment horizontal="left" vertical="center"/>
    </xf>
    <xf numFmtId="3" fontId="0" fillId="5" borderId="0" xfId="3" applyNumberFormat="1" applyFont="1" applyFill="1" applyBorder="1" applyAlignment="1">
      <alignment horizontal="left" vertical="center"/>
    </xf>
    <xf numFmtId="3" fontId="0" fillId="5" borderId="2" xfId="0" applyNumberFormat="1" applyFill="1" applyBorder="1" applyAlignment="1">
      <alignment horizontal="left" vertical="center"/>
    </xf>
    <xf numFmtId="181" fontId="0" fillId="5" borderId="2" xfId="0" applyNumberFormat="1" applyFill="1" applyBorder="1" applyAlignment="1">
      <alignment horizontal="left" vertical="center"/>
    </xf>
    <xf numFmtId="9" fontId="0" fillId="5" borderId="2" xfId="3" applyFont="1" applyFill="1" applyBorder="1" applyAlignment="1">
      <alignment horizontal="left" vertical="center"/>
    </xf>
    <xf numFmtId="1" fontId="0" fillId="5" borderId="2" xfId="3" applyNumberFormat="1" applyFont="1" applyFill="1" applyBorder="1" applyAlignment="1">
      <alignment horizontal="left" vertical="center"/>
    </xf>
    <xf numFmtId="3" fontId="0" fillId="5" borderId="2" xfId="3" applyNumberFormat="1" applyFont="1" applyFill="1" applyBorder="1" applyAlignment="1">
      <alignment horizontal="left" vertical="center"/>
    </xf>
    <xf numFmtId="1" fontId="0" fillId="5" borderId="0" xfId="0" applyNumberFormat="1" applyFill="1" applyAlignment="1">
      <alignment horizontal="left" vertical="center"/>
    </xf>
    <xf numFmtId="1" fontId="0" fillId="5" borderId="2" xfId="0" applyNumberFormat="1" applyFill="1" applyBorder="1" applyAlignment="1">
      <alignment horizontal="left" vertical="center"/>
    </xf>
    <xf numFmtId="179" fontId="0" fillId="0" borderId="0" xfId="0" applyNumberFormat="1" applyAlignment="1">
      <alignment horizontal="left" vertical="center"/>
    </xf>
    <xf numFmtId="3" fontId="7" fillId="4" borderId="17" xfId="0" applyNumberFormat="1" applyFont="1" applyFill="1" applyBorder="1" applyAlignment="1">
      <alignment horizontal="left" vertical="top" wrapText="1"/>
    </xf>
    <xf numFmtId="2" fontId="6" fillId="0" borderId="0" xfId="25477" applyNumberFormat="1" applyFont="1" applyFill="1" applyBorder="1" applyAlignment="1">
      <alignment horizontal="left" vertical="center"/>
    </xf>
    <xf numFmtId="3" fontId="7" fillId="4" borderId="17" xfId="0" applyNumberFormat="1" applyFont="1" applyFill="1" applyBorder="1" applyAlignment="1">
      <alignment horizontal="left" vertical="center" wrapText="1"/>
    </xf>
    <xf numFmtId="0" fontId="31" fillId="7" borderId="2" xfId="0" applyFont="1" applyFill="1" applyBorder="1" applyAlignment="1">
      <alignment horizontal="left" vertical="center"/>
    </xf>
    <xf numFmtId="2" fontId="6" fillId="0" borderId="2" xfId="25477" applyNumberFormat="1" applyFont="1" applyFill="1" applyBorder="1" applyAlignment="1">
      <alignment horizontal="left" vertical="center"/>
    </xf>
    <xf numFmtId="181" fontId="0" fillId="0" borderId="0" xfId="0" applyNumberFormat="1" applyAlignment="1">
      <alignment horizontal="left" vertical="center"/>
    </xf>
    <xf numFmtId="181" fontId="0" fillId="0" borderId="2" xfId="0" applyNumberFormat="1" applyBorder="1" applyAlignment="1">
      <alignment horizontal="left" vertical="center"/>
    </xf>
    <xf numFmtId="49" fontId="8" fillId="0" borderId="2" xfId="9" applyNumberFormat="1" applyFont="1" applyBorder="1" applyAlignment="1">
      <alignment horizontal="left" vertical="center"/>
    </xf>
    <xf numFmtId="0" fontId="1" fillId="0" borderId="4" xfId="0" applyFont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0" fillId="0" borderId="2" xfId="0" applyBorder="1"/>
    <xf numFmtId="0" fontId="6" fillId="0" borderId="0" xfId="43504" applyAlignment="1">
      <alignment vertical="center"/>
    </xf>
    <xf numFmtId="49" fontId="8" fillId="0" borderId="0" xfId="9" applyNumberFormat="1" applyFont="1" applyAlignment="1">
      <alignment horizontal="left" vertical="center"/>
    </xf>
    <xf numFmtId="0" fontId="31" fillId="7" borderId="10" xfId="0" applyFont="1" applyFill="1" applyBorder="1" applyAlignment="1">
      <alignment horizontal="left" vertical="center" wrapText="1"/>
    </xf>
    <xf numFmtId="0" fontId="10" fillId="3" borderId="0" xfId="10614" applyFont="1" applyFill="1" applyAlignment="1">
      <alignment vertical="center"/>
    </xf>
    <xf numFmtId="14" fontId="0" fillId="3" borderId="0" xfId="0" applyNumberFormat="1" applyFill="1" applyAlignment="1">
      <alignment horizontal="left" vertical="center"/>
    </xf>
    <xf numFmtId="0" fontId="12" fillId="0" borderId="0" xfId="43387" applyFont="1" applyAlignment="1">
      <alignment vertical="center"/>
    </xf>
    <xf numFmtId="0" fontId="10" fillId="3" borderId="0" xfId="3835" applyFont="1" applyFill="1" applyAlignment="1">
      <alignment vertical="center"/>
    </xf>
    <xf numFmtId="193" fontId="8" fillId="3" borderId="0" xfId="3835" applyNumberFormat="1" applyFont="1" applyFill="1" applyAlignment="1">
      <alignment horizontal="left" vertical="center"/>
    </xf>
    <xf numFmtId="0" fontId="6" fillId="0" borderId="0" xfId="3835" applyAlignment="1">
      <alignment vertical="center"/>
    </xf>
    <xf numFmtId="0" fontId="11" fillId="0" borderId="0" xfId="6" applyAlignment="1">
      <alignment vertical="center"/>
    </xf>
    <xf numFmtId="0" fontId="11" fillId="3" borderId="0" xfId="6" applyFill="1" applyAlignment="1">
      <alignment vertical="center"/>
    </xf>
    <xf numFmtId="0" fontId="31" fillId="3" borderId="0" xfId="3835" applyFont="1" applyFill="1" applyAlignment="1">
      <alignment vertical="center"/>
    </xf>
    <xf numFmtId="49" fontId="0" fillId="0" borderId="0" xfId="0" applyNumberFormat="1" applyAlignment="1">
      <alignment horizontal="left" vertical="center"/>
    </xf>
    <xf numFmtId="0" fontId="127" fillId="0" borderId="2" xfId="0" applyFont="1" applyBorder="1"/>
    <xf numFmtId="0" fontId="94" fillId="0" borderId="0" xfId="0" applyFont="1"/>
    <xf numFmtId="0" fontId="11" fillId="0" borderId="0" xfId="6"/>
    <xf numFmtId="0" fontId="94" fillId="0" borderId="47" xfId="0" applyFont="1" applyBorder="1"/>
    <xf numFmtId="0" fontId="94" fillId="97" borderId="48" xfId="0" applyFont="1" applyFill="1" applyBorder="1" applyAlignment="1">
      <alignment horizontal="center"/>
    </xf>
    <xf numFmtId="0" fontId="0" fillId="0" borderId="47" xfId="0" applyBorder="1"/>
    <xf numFmtId="0" fontId="0" fillId="0" borderId="49" xfId="0" applyBorder="1"/>
    <xf numFmtId="0" fontId="1" fillId="0" borderId="0" xfId="0" applyFont="1" applyAlignment="1">
      <alignment horizontal="center"/>
    </xf>
    <xf numFmtId="0" fontId="94" fillId="69" borderId="50" xfId="0" applyFont="1" applyFill="1" applyBorder="1" applyAlignment="1">
      <alignment horizontal="center"/>
    </xf>
    <xf numFmtId="0" fontId="14" fillId="0" borderId="0" xfId="0" applyFont="1"/>
    <xf numFmtId="0" fontId="128" fillId="0" borderId="0" xfId="0" applyFont="1"/>
    <xf numFmtId="0" fontId="1" fillId="0" borderId="0" xfId="0" applyFont="1" applyAlignment="1">
      <alignment horizontal="center" vertical="center" wrapText="1"/>
    </xf>
    <xf numFmtId="2" fontId="94" fillId="0" borderId="0" xfId="0" applyNumberFormat="1" applyFont="1"/>
    <xf numFmtId="0" fontId="1" fillId="0" borderId="0" xfId="0" applyFont="1" applyAlignment="1">
      <alignment horizontal="left"/>
    </xf>
    <xf numFmtId="0" fontId="94" fillId="0" borderId="53" xfId="0" applyFont="1" applyBorder="1"/>
    <xf numFmtId="0" fontId="94" fillId="0" borderId="54" xfId="0" applyFont="1" applyBorder="1"/>
    <xf numFmtId="0" fontId="94" fillId="0" borderId="55" xfId="0" applyFont="1" applyBorder="1"/>
    <xf numFmtId="0" fontId="129" fillId="0" borderId="0" xfId="0" applyFont="1"/>
    <xf numFmtId="0" fontId="130" fillId="99" borderId="0" xfId="0" applyFont="1" applyFill="1" applyAlignment="1">
      <alignment horizontal="center"/>
    </xf>
    <xf numFmtId="0" fontId="94" fillId="99" borderId="0" xfId="0" applyFont="1" applyFill="1"/>
    <xf numFmtId="0" fontId="0" fillId="99" borderId="0" xfId="0" applyFill="1"/>
    <xf numFmtId="0" fontId="94" fillId="0" borderId="56" xfId="0" applyFont="1" applyBorder="1"/>
    <xf numFmtId="0" fontId="130" fillId="0" borderId="0" xfId="0" applyFont="1" applyAlignment="1">
      <alignment horizontal="centerContinuous"/>
    </xf>
    <xf numFmtId="0" fontId="131" fillId="0" borderId="0" xfId="0" applyFont="1" applyAlignment="1">
      <alignment horizontal="centerContinuous"/>
    </xf>
    <xf numFmtId="0" fontId="94" fillId="0" borderId="57" xfId="0" applyFont="1" applyBorder="1"/>
    <xf numFmtId="0" fontId="94" fillId="0" borderId="63" xfId="0" applyFont="1" applyBorder="1"/>
    <xf numFmtId="0" fontId="94" fillId="0" borderId="64" xfId="0" applyFont="1" applyBorder="1"/>
    <xf numFmtId="0" fontId="94" fillId="0" borderId="65" xfId="0" applyFont="1" applyBorder="1"/>
    <xf numFmtId="0" fontId="0" fillId="0" borderId="65" xfId="0" applyBorder="1"/>
    <xf numFmtId="0" fontId="0" fillId="0" borderId="66" xfId="0" applyBorder="1"/>
    <xf numFmtId="0" fontId="33" fillId="0" borderId="67" xfId="0" applyFont="1" applyBorder="1"/>
    <xf numFmtId="0" fontId="133" fillId="0" borderId="0" xfId="0" applyFont="1" applyAlignment="1">
      <alignment horizontal="center"/>
    </xf>
    <xf numFmtId="0" fontId="16" fillId="0" borderId="0" xfId="0" applyFont="1"/>
    <xf numFmtId="0" fontId="16" fillId="0" borderId="68" xfId="0" applyFont="1" applyBorder="1"/>
    <xf numFmtId="37" fontId="128" fillId="0" borderId="69" xfId="0" applyNumberFormat="1" applyFont="1" applyBorder="1" applyAlignment="1">
      <alignment horizontal="left"/>
    </xf>
    <xf numFmtId="0" fontId="134" fillId="0" borderId="70" xfId="0" applyFont="1" applyBorder="1"/>
    <xf numFmtId="0" fontId="128" fillId="0" borderId="0" xfId="0" applyFont="1" applyAlignment="1">
      <alignment horizontal="left"/>
    </xf>
    <xf numFmtId="0" fontId="134" fillId="0" borderId="0" xfId="0" applyFont="1"/>
    <xf numFmtId="0" fontId="94" fillId="0" borderId="56" xfId="0" applyFont="1" applyBorder="1" applyAlignment="1">
      <alignment wrapText="1"/>
    </xf>
    <xf numFmtId="0" fontId="94" fillId="0" borderId="0" xfId="0" applyFont="1" applyAlignment="1">
      <alignment wrapText="1"/>
    </xf>
    <xf numFmtId="0" fontId="94" fillId="0" borderId="71" xfId="0" applyFont="1" applyBorder="1" applyAlignment="1">
      <alignment wrapText="1"/>
    </xf>
    <xf numFmtId="0" fontId="14" fillId="0" borderId="71" xfId="0" applyFont="1" applyBorder="1" applyAlignment="1">
      <alignment horizontal="left" wrapText="1"/>
    </xf>
    <xf numFmtId="0" fontId="14" fillId="0" borderId="71" xfId="0" applyFont="1" applyBorder="1" applyAlignment="1">
      <alignment wrapText="1"/>
    </xf>
    <xf numFmtId="0" fontId="14" fillId="0" borderId="0" xfId="0" applyFont="1" applyAlignment="1">
      <alignment wrapText="1"/>
    </xf>
    <xf numFmtId="0" fontId="0" fillId="0" borderId="75" xfId="0" applyBorder="1" applyAlignment="1">
      <alignment vertical="center" wrapText="1"/>
    </xf>
    <xf numFmtId="0" fontId="0" fillId="0" borderId="0" xfId="0" applyAlignment="1">
      <alignment wrapText="1"/>
    </xf>
    <xf numFmtId="0" fontId="14" fillId="0" borderId="76" xfId="0" applyFont="1" applyBorder="1" applyAlignment="1">
      <alignment horizontal="center" vertical="center" wrapText="1"/>
    </xf>
    <xf numFmtId="0" fontId="14" fillId="0" borderId="77" xfId="0" applyFont="1" applyBorder="1" applyAlignment="1">
      <alignment horizontal="center" vertical="center" wrapText="1"/>
    </xf>
    <xf numFmtId="0" fontId="14" fillId="0" borderId="78" xfId="0" applyFont="1" applyBorder="1" applyAlignment="1">
      <alignment horizontal="center" vertical="center" wrapText="1"/>
    </xf>
    <xf numFmtId="0" fontId="14" fillId="0" borderId="79" xfId="0" applyFont="1" applyBorder="1" applyAlignment="1">
      <alignment horizontal="center" vertical="center" wrapText="1"/>
    </xf>
    <xf numFmtId="0" fontId="0" fillId="0" borderId="80" xfId="0" applyBorder="1" applyAlignment="1">
      <alignment vertical="center" wrapText="1"/>
    </xf>
    <xf numFmtId="0" fontId="136" fillId="103" borderId="81" xfId="0" applyFont="1" applyFill="1" applyBorder="1" applyAlignment="1">
      <alignment horizontal="center" vertical="center" wrapText="1"/>
    </xf>
    <xf numFmtId="0" fontId="136" fillId="103" borderId="82" xfId="0" applyFont="1" applyFill="1" applyBorder="1" applyAlignment="1">
      <alignment horizontal="center" vertical="center" wrapText="1"/>
    </xf>
    <xf numFmtId="0" fontId="136" fillId="103" borderId="83" xfId="0" applyFont="1" applyFill="1" applyBorder="1" applyAlignment="1">
      <alignment horizontal="center" vertical="center" wrapText="1"/>
    </xf>
    <xf numFmtId="193" fontId="136" fillId="103" borderId="83" xfId="0" applyNumberFormat="1" applyFont="1" applyFill="1" applyBorder="1" applyAlignment="1">
      <alignment horizontal="center" vertical="center" wrapText="1"/>
    </xf>
    <xf numFmtId="194" fontId="136" fillId="103" borderId="83" xfId="43505" applyNumberFormat="1" applyFont="1" applyFill="1" applyBorder="1" applyAlignment="1">
      <alignment horizontal="center" vertical="center" wrapText="1"/>
    </xf>
    <xf numFmtId="194" fontId="136" fillId="103" borderId="84" xfId="43505" applyNumberFormat="1" applyFont="1" applyFill="1" applyBorder="1" applyAlignment="1">
      <alignment horizontal="center" vertical="center" wrapText="1"/>
    </xf>
    <xf numFmtId="0" fontId="136" fillId="0" borderId="85" xfId="0" applyFont="1" applyBorder="1" applyAlignment="1">
      <alignment horizontal="center" vertical="center" wrapText="1"/>
    </xf>
    <xf numFmtId="0" fontId="136" fillId="0" borderId="86" xfId="0" applyFont="1" applyBorder="1" applyAlignment="1">
      <alignment horizontal="center" vertical="center" wrapText="1"/>
    </xf>
    <xf numFmtId="0" fontId="136" fillId="0" borderId="84" xfId="0" applyFont="1" applyBorder="1" applyAlignment="1">
      <alignment horizontal="center" vertical="center" wrapText="1"/>
    </xf>
    <xf numFmtId="193" fontId="136" fillId="0" borderId="84" xfId="0" applyNumberFormat="1" applyFont="1" applyBorder="1" applyAlignment="1">
      <alignment horizontal="center" vertical="center" wrapText="1"/>
    </xf>
    <xf numFmtId="194" fontId="136" fillId="0" borderId="84" xfId="43505" applyNumberFormat="1" applyFont="1" applyBorder="1" applyAlignment="1">
      <alignment horizontal="center" vertical="center" wrapText="1"/>
    </xf>
    <xf numFmtId="0" fontId="136" fillId="103" borderId="85" xfId="0" applyFont="1" applyFill="1" applyBorder="1" applyAlignment="1">
      <alignment horizontal="center" vertical="center" wrapText="1"/>
    </xf>
    <xf numFmtId="0" fontId="136" fillId="103" borderId="86" xfId="0" applyFont="1" applyFill="1" applyBorder="1" applyAlignment="1">
      <alignment horizontal="center" vertical="center" wrapText="1"/>
    </xf>
    <xf numFmtId="0" fontId="136" fillId="103" borderId="84" xfId="0" applyFont="1" applyFill="1" applyBorder="1" applyAlignment="1">
      <alignment horizontal="center" vertical="center" wrapText="1"/>
    </xf>
    <xf numFmtId="193" fontId="136" fillId="103" borderId="84" xfId="0" applyNumberFormat="1" applyFont="1" applyFill="1" applyBorder="1" applyAlignment="1">
      <alignment horizontal="center" vertical="center" wrapText="1"/>
    </xf>
    <xf numFmtId="193" fontId="136" fillId="0" borderId="85" xfId="0" applyNumberFormat="1" applyFont="1" applyBorder="1" applyAlignment="1">
      <alignment horizontal="center" vertical="center" wrapText="1"/>
    </xf>
    <xf numFmtId="193" fontId="136" fillId="0" borderId="86" xfId="0" applyNumberFormat="1" applyFont="1" applyBorder="1" applyAlignment="1">
      <alignment horizontal="center" vertical="center" wrapText="1"/>
    </xf>
    <xf numFmtId="1" fontId="136" fillId="0" borderId="84" xfId="0" applyNumberFormat="1" applyFont="1" applyBorder="1" applyAlignment="1">
      <alignment horizontal="center" vertical="center" wrapText="1"/>
    </xf>
    <xf numFmtId="0" fontId="136" fillId="103" borderId="87" xfId="0" applyFont="1" applyFill="1" applyBorder="1" applyAlignment="1">
      <alignment horizontal="center" vertical="center" wrapText="1"/>
    </xf>
    <xf numFmtId="0" fontId="136" fillId="103" borderId="88" xfId="0" applyFont="1" applyFill="1" applyBorder="1" applyAlignment="1">
      <alignment horizontal="center" vertical="center" wrapText="1"/>
    </xf>
    <xf numFmtId="0" fontId="136" fillId="0" borderId="87" xfId="0" applyFont="1" applyBorder="1" applyAlignment="1">
      <alignment horizontal="center" vertical="center" wrapText="1"/>
    </xf>
    <xf numFmtId="0" fontId="136" fillId="0" borderId="88" xfId="0" applyFont="1" applyBorder="1" applyAlignment="1">
      <alignment horizontal="center" vertical="center" wrapText="1"/>
    </xf>
    <xf numFmtId="0" fontId="136" fillId="103" borderId="89" xfId="0" applyFont="1" applyFill="1" applyBorder="1" applyAlignment="1">
      <alignment horizontal="center" vertical="center" wrapText="1"/>
    </xf>
    <xf numFmtId="0" fontId="136" fillId="103" borderId="90" xfId="0" applyFont="1" applyFill="1" applyBorder="1" applyAlignment="1">
      <alignment horizontal="center" vertical="center" wrapText="1"/>
    </xf>
    <xf numFmtId="0" fontId="136" fillId="103" borderId="91" xfId="0" applyFont="1" applyFill="1" applyBorder="1" applyAlignment="1">
      <alignment horizontal="center" vertical="center" wrapText="1"/>
    </xf>
    <xf numFmtId="193" fontId="136" fillId="103" borderId="91" xfId="0" applyNumberFormat="1" applyFont="1" applyFill="1" applyBorder="1" applyAlignment="1">
      <alignment horizontal="center" vertical="center" wrapText="1"/>
    </xf>
    <xf numFmtId="194" fontId="136" fillId="103" borderId="91" xfId="43505" applyNumberFormat="1" applyFont="1" applyFill="1" applyBorder="1" applyAlignment="1">
      <alignment horizontal="center" vertical="center" wrapText="1"/>
    </xf>
    <xf numFmtId="0" fontId="128" fillId="0" borderId="0" xfId="0" applyFont="1" applyAlignment="1">
      <alignment horizontal="center"/>
    </xf>
    <xf numFmtId="37" fontId="94" fillId="69" borderId="97" xfId="0" applyNumberFormat="1" applyFont="1" applyFill="1" applyBorder="1" applyAlignment="1">
      <alignment horizontal="right"/>
    </xf>
    <xf numFmtId="37" fontId="94" fillId="105" borderId="0" xfId="0" applyNumberFormat="1" applyFont="1" applyFill="1" applyAlignment="1">
      <alignment horizontal="right"/>
    </xf>
    <xf numFmtId="0" fontId="136" fillId="0" borderId="98" xfId="0" applyFont="1" applyBorder="1"/>
    <xf numFmtId="0" fontId="136" fillId="0" borderId="96" xfId="0" applyFont="1" applyBorder="1"/>
    <xf numFmtId="37" fontId="94" fillId="97" borderId="97" xfId="0" applyNumberFormat="1" applyFont="1" applyFill="1" applyBorder="1" applyAlignment="1">
      <alignment horizontal="right"/>
    </xf>
    <xf numFmtId="37" fontId="94" fillId="105" borderId="0" xfId="0" applyNumberFormat="1" applyFont="1" applyFill="1"/>
    <xf numFmtId="167" fontId="94" fillId="97" borderId="97" xfId="0" applyNumberFormat="1" applyFont="1" applyFill="1" applyBorder="1"/>
    <xf numFmtId="2" fontId="0" fillId="0" borderId="0" xfId="0" applyNumberFormat="1" applyAlignment="1">
      <alignment horizontal="left"/>
    </xf>
    <xf numFmtId="0" fontId="128" fillId="0" borderId="93" xfId="0" applyFont="1" applyBorder="1" applyAlignment="1">
      <alignment horizontal="left"/>
    </xf>
    <xf numFmtId="0" fontId="94" fillId="0" borderId="100" xfId="0" applyFont="1" applyBorder="1"/>
    <xf numFmtId="2" fontId="94" fillId="0" borderId="100" xfId="0" applyNumberFormat="1" applyFont="1" applyBorder="1"/>
    <xf numFmtId="0" fontId="128" fillId="97" borderId="94" xfId="0" applyFont="1" applyFill="1" applyBorder="1" applyAlignment="1">
      <alignment horizontal="center"/>
    </xf>
    <xf numFmtId="0" fontId="94" fillId="0" borderId="101" xfId="0" applyFont="1" applyBorder="1" applyAlignment="1">
      <alignment horizontal="center"/>
    </xf>
    <xf numFmtId="0" fontId="94" fillId="0" borderId="47" xfId="0" applyFont="1" applyBorder="1" applyAlignment="1">
      <alignment horizontal="center"/>
    </xf>
    <xf numFmtId="0" fontId="94" fillId="0" borderId="67" xfId="0" applyFont="1" applyBorder="1" applyAlignment="1">
      <alignment horizontal="center"/>
    </xf>
    <xf numFmtId="0" fontId="94" fillId="0" borderId="0" xfId="0" applyFont="1" applyAlignment="1">
      <alignment horizontal="center"/>
    </xf>
    <xf numFmtId="37" fontId="94" fillId="0" borderId="101" xfId="0" applyNumberFormat="1" applyFont="1" applyBorder="1" applyAlignment="1">
      <alignment horizontal="center"/>
    </xf>
    <xf numFmtId="9" fontId="94" fillId="97" borderId="104" xfId="0" applyNumberFormat="1" applyFont="1" applyFill="1" applyBorder="1"/>
    <xf numFmtId="9" fontId="94" fillId="69" borderId="105" xfId="0" applyNumberFormat="1" applyFont="1" applyFill="1" applyBorder="1"/>
    <xf numFmtId="37" fontId="94" fillId="0" borderId="106" xfId="0" applyNumberFormat="1" applyFont="1" applyBorder="1" applyAlignment="1">
      <alignment horizontal="center"/>
    </xf>
    <xf numFmtId="9" fontId="94" fillId="97" borderId="107" xfId="0" applyNumberFormat="1" applyFont="1" applyFill="1" applyBorder="1"/>
    <xf numFmtId="9" fontId="94" fillId="69" borderId="108" xfId="0" applyNumberFormat="1" applyFont="1" applyFill="1" applyBorder="1"/>
    <xf numFmtId="37" fontId="94" fillId="0" borderId="69" xfId="0" applyNumberFormat="1" applyFont="1" applyBorder="1" applyAlignment="1">
      <alignment horizontal="center"/>
    </xf>
    <xf numFmtId="9" fontId="94" fillId="97" borderId="109" xfId="0" applyNumberFormat="1" applyFont="1" applyFill="1" applyBorder="1"/>
    <xf numFmtId="9" fontId="94" fillId="69" borderId="110" xfId="0" applyNumberFormat="1" applyFont="1" applyFill="1" applyBorder="1"/>
    <xf numFmtId="1" fontId="94" fillId="0" borderId="0" xfId="0" applyNumberFormat="1" applyFont="1"/>
    <xf numFmtId="167" fontId="94" fillId="0" borderId="0" xfId="0" applyNumberFormat="1" applyFont="1"/>
    <xf numFmtId="0" fontId="94" fillId="0" borderId="111" xfId="0" applyFont="1" applyBorder="1"/>
    <xf numFmtId="0" fontId="128" fillId="0" borderId="0" xfId="0" applyFont="1" applyAlignment="1">
      <alignment horizontal="center" vertical="top"/>
    </xf>
    <xf numFmtId="167" fontId="128" fillId="0" borderId="0" xfId="3" applyNumberFormat="1" applyFont="1"/>
    <xf numFmtId="167" fontId="94" fillId="98" borderId="0" xfId="3" applyNumberFormat="1" applyFont="1" applyFill="1"/>
    <xf numFmtId="167" fontId="0" fillId="69" borderId="0" xfId="3" applyNumberFormat="1" applyFont="1" applyFill="1"/>
    <xf numFmtId="167" fontId="94" fillId="69" borderId="0" xfId="3" applyNumberFormat="1" applyFont="1" applyFill="1"/>
    <xf numFmtId="0" fontId="94" fillId="0" borderId="112" xfId="0" applyFont="1" applyBorder="1"/>
    <xf numFmtId="0" fontId="94" fillId="0" borderId="113" xfId="0" applyFont="1" applyBorder="1"/>
    <xf numFmtId="2" fontId="128" fillId="0" borderId="0" xfId="0" applyNumberFormat="1" applyFont="1"/>
    <xf numFmtId="0" fontId="94" fillId="0" borderId="114" xfId="0" applyFont="1" applyBorder="1"/>
    <xf numFmtId="0" fontId="94" fillId="0" borderId="115" xfId="0" applyFont="1" applyBorder="1"/>
    <xf numFmtId="0" fontId="94" fillId="0" borderId="116" xfId="0" applyFont="1" applyBorder="1"/>
    <xf numFmtId="0" fontId="131" fillId="99" borderId="0" xfId="0" applyFont="1" applyFill="1" applyAlignment="1">
      <alignment horizontal="center"/>
    </xf>
    <xf numFmtId="0" fontId="33" fillId="107" borderId="0" xfId="0" applyFont="1" applyFill="1" applyAlignment="1">
      <alignment horizontal="center" vertical="center" textRotation="90" wrapText="1"/>
    </xf>
    <xf numFmtId="0" fontId="128" fillId="0" borderId="99" xfId="0" applyFont="1" applyBorder="1" applyAlignment="1">
      <alignment horizontal="right"/>
    </xf>
    <xf numFmtId="195" fontId="94" fillId="69" borderId="107" xfId="0" applyNumberFormat="1" applyFont="1" applyFill="1" applyBorder="1"/>
    <xf numFmtId="0" fontId="128" fillId="0" borderId="0" xfId="0" applyFont="1" applyAlignment="1">
      <alignment horizontal="right"/>
    </xf>
    <xf numFmtId="195" fontId="94" fillId="69" borderId="117" xfId="0" applyNumberFormat="1" applyFont="1" applyFill="1" applyBorder="1"/>
    <xf numFmtId="0" fontId="130" fillId="0" borderId="0" xfId="0" applyFont="1" applyAlignment="1">
      <alignment horizontal="center" vertical="center" wrapText="1"/>
    </xf>
    <xf numFmtId="9" fontId="94" fillId="0" borderId="0" xfId="0" applyNumberFormat="1" applyFont="1"/>
    <xf numFmtId="164" fontId="94" fillId="97" borderId="107" xfId="0" applyNumberFormat="1" applyFont="1" applyFill="1" applyBorder="1"/>
    <xf numFmtId="164" fontId="94" fillId="97" borderId="117" xfId="0" applyNumberFormat="1" applyFont="1" applyFill="1" applyBorder="1"/>
    <xf numFmtId="196" fontId="94" fillId="0" borderId="0" xfId="0" applyNumberFormat="1" applyFont="1"/>
    <xf numFmtId="197" fontId="94" fillId="97" borderId="107" xfId="0" applyNumberFormat="1" applyFont="1" applyFill="1" applyBorder="1"/>
    <xf numFmtId="197" fontId="94" fillId="97" borderId="117" xfId="0" applyNumberFormat="1" applyFont="1" applyFill="1" applyBorder="1"/>
    <xf numFmtId="165" fontId="94" fillId="97" borderId="107" xfId="0" applyNumberFormat="1" applyFont="1" applyFill="1" applyBorder="1"/>
    <xf numFmtId="165" fontId="94" fillId="97" borderId="117" xfId="0" applyNumberFormat="1" applyFont="1" applyFill="1" applyBorder="1"/>
    <xf numFmtId="2" fontId="94" fillId="97" borderId="107" xfId="0" applyNumberFormat="1" applyFont="1" applyFill="1" applyBorder="1"/>
    <xf numFmtId="2" fontId="94" fillId="97" borderId="117" xfId="0" applyNumberFormat="1" applyFont="1" applyFill="1" applyBorder="1"/>
    <xf numFmtId="0" fontId="94" fillId="0" borderId="118" xfId="0" applyFont="1" applyBorder="1"/>
    <xf numFmtId="0" fontId="94" fillId="0" borderId="119" xfId="0" applyFont="1" applyBorder="1"/>
    <xf numFmtId="0" fontId="128" fillId="108" borderId="0" xfId="0" applyFont="1" applyFill="1" applyAlignment="1">
      <alignment horizontal="center" vertical="center" textRotation="90"/>
    </xf>
    <xf numFmtId="195" fontId="94" fillId="97" borderId="107" xfId="0" applyNumberFormat="1" applyFont="1" applyFill="1" applyBorder="1"/>
    <xf numFmtId="195" fontId="94" fillId="97" borderId="117" xfId="0" applyNumberFormat="1" applyFont="1" applyFill="1" applyBorder="1"/>
    <xf numFmtId="0" fontId="128" fillId="109" borderId="0" xfId="0" applyFont="1" applyFill="1" applyAlignment="1">
      <alignment horizontal="center" vertical="center" textRotation="90" wrapText="1"/>
    </xf>
    <xf numFmtId="198" fontId="94" fillId="69" borderId="121" xfId="0" applyNumberFormat="1" applyFont="1" applyFill="1" applyBorder="1"/>
    <xf numFmtId="0" fontId="130" fillId="0" borderId="122" xfId="0" applyFont="1" applyBorder="1" applyAlignment="1">
      <alignment vertical="center" wrapText="1"/>
    </xf>
    <xf numFmtId="0" fontId="130" fillId="110" borderId="0" xfId="0" applyFont="1" applyFill="1" applyAlignment="1">
      <alignment vertical="center" wrapText="1"/>
    </xf>
    <xf numFmtId="0" fontId="131" fillId="99" borderId="0" xfId="0" applyFont="1" applyFill="1" applyAlignment="1">
      <alignment horizontal="centerContinuous"/>
    </xf>
    <xf numFmtId="0" fontId="94" fillId="0" borderId="123" xfId="0" applyFont="1" applyBorder="1"/>
    <xf numFmtId="0" fontId="128" fillId="0" borderId="124" xfId="0" applyFont="1" applyBorder="1" applyAlignment="1">
      <alignment vertical="center"/>
    </xf>
    <xf numFmtId="0" fontId="128" fillId="0" borderId="125" xfId="0" applyFont="1" applyBorder="1" applyAlignment="1">
      <alignment vertical="center"/>
    </xf>
    <xf numFmtId="0" fontId="128" fillId="0" borderId="2" xfId="0" applyFont="1" applyBorder="1" applyAlignment="1">
      <alignment vertical="center"/>
    </xf>
    <xf numFmtId="0" fontId="128" fillId="0" borderId="126" xfId="0" applyFont="1" applyBorder="1" applyAlignment="1">
      <alignment vertical="top"/>
    </xf>
    <xf numFmtId="0" fontId="128" fillId="0" borderId="128" xfId="0" applyFont="1" applyBorder="1" applyAlignment="1">
      <alignment vertical="top"/>
    </xf>
    <xf numFmtId="0" fontId="94" fillId="0" borderId="125" xfId="0" applyFont="1" applyBorder="1"/>
    <xf numFmtId="0" fontId="94" fillId="0" borderId="129" xfId="0" applyFont="1" applyBorder="1"/>
    <xf numFmtId="0" fontId="94" fillId="0" borderId="131" xfId="0" applyFont="1" applyBorder="1"/>
    <xf numFmtId="0" fontId="94" fillId="0" borderId="132" xfId="0" applyFont="1" applyBorder="1"/>
    <xf numFmtId="0" fontId="14" fillId="0" borderId="134" xfId="0" applyFont="1" applyBorder="1"/>
    <xf numFmtId="0" fontId="14" fillId="0" borderId="131" xfId="0" applyFont="1" applyBorder="1"/>
    <xf numFmtId="0" fontId="14" fillId="0" borderId="135" xfId="0" applyFont="1" applyBorder="1"/>
    <xf numFmtId="179" fontId="14" fillId="0" borderId="134" xfId="0" applyNumberFormat="1" applyFont="1" applyBorder="1"/>
    <xf numFmtId="0" fontId="11" fillId="0" borderId="131" xfId="6" applyBorder="1" applyAlignment="1"/>
    <xf numFmtId="0" fontId="11" fillId="0" borderId="135" xfId="6" applyBorder="1" applyAlignment="1"/>
    <xf numFmtId="0" fontId="11" fillId="0" borderId="139" xfId="6" applyBorder="1" applyAlignment="1"/>
    <xf numFmtId="0" fontId="11" fillId="0" borderId="137" xfId="6" applyBorder="1" applyAlignment="1"/>
    <xf numFmtId="0" fontId="11" fillId="0" borderId="140" xfId="6" applyBorder="1" applyAlignment="1"/>
    <xf numFmtId="0" fontId="14" fillId="0" borderId="141" xfId="0" applyFont="1" applyBorder="1"/>
    <xf numFmtId="0" fontId="14" fillId="0" borderId="125" xfId="0" applyFont="1" applyBorder="1"/>
    <xf numFmtId="0" fontId="14" fillId="0" borderId="142" xfId="0" applyFont="1" applyBorder="1"/>
    <xf numFmtId="0" fontId="8" fillId="0" borderId="131" xfId="6" applyFont="1" applyBorder="1" applyAlignment="1"/>
    <xf numFmtId="0" fontId="94" fillId="0" borderId="133" xfId="0" applyFont="1" applyBorder="1" applyAlignment="1">
      <alignment horizontal="left"/>
    </xf>
    <xf numFmtId="0" fontId="94" fillId="0" borderId="131" xfId="0" applyFont="1" applyBorder="1" applyAlignment="1">
      <alignment horizontal="left"/>
    </xf>
    <xf numFmtId="0" fontId="11" fillId="0" borderId="131" xfId="6" applyBorder="1"/>
    <xf numFmtId="0" fontId="94" fillId="0" borderId="134" xfId="0" applyFont="1" applyBorder="1"/>
    <xf numFmtId="0" fontId="14" fillId="0" borderId="139" xfId="0" applyFont="1" applyBorder="1"/>
    <xf numFmtId="0" fontId="14" fillId="0" borderId="143" xfId="0" applyFont="1" applyBorder="1"/>
    <xf numFmtId="0" fontId="14" fillId="0" borderId="137" xfId="0" applyFont="1" applyBorder="1"/>
    <xf numFmtId="0" fontId="14" fillId="0" borderId="140" xfId="0" applyFont="1" applyBorder="1"/>
    <xf numFmtId="0" fontId="0" fillId="0" borderId="2" xfId="0" quotePrefix="1" applyBorder="1" applyAlignment="1">
      <alignment vertical="center"/>
    </xf>
    <xf numFmtId="0" fontId="0" fillId="5" borderId="2" xfId="0" applyFill="1" applyBorder="1" applyAlignment="1">
      <alignment horizontal="left" vertical="center"/>
    </xf>
    <xf numFmtId="193" fontId="0" fillId="5" borderId="2" xfId="0" applyNumberFormat="1" applyFill="1" applyBorder="1" applyAlignment="1">
      <alignment horizontal="left" vertical="center"/>
    </xf>
    <xf numFmtId="0" fontId="1" fillId="0" borderId="47" xfId="0" applyFont="1" applyBorder="1" applyAlignment="1">
      <alignment horizontal="left" vertical="center" wrapText="1"/>
    </xf>
    <xf numFmtId="0" fontId="8" fillId="0" borderId="123" xfId="3870" applyFont="1" applyBorder="1" applyAlignment="1">
      <alignment horizontal="left" vertical="center"/>
    </xf>
    <xf numFmtId="39" fontId="0" fillId="5" borderId="2" xfId="0" applyNumberFormat="1" applyFill="1" applyBorder="1" applyAlignment="1">
      <alignment horizontal="left" vertical="center"/>
    </xf>
    <xf numFmtId="1" fontId="0" fillId="0" borderId="0" xfId="0" applyNumberFormat="1" applyAlignment="1">
      <alignment horizontal="left" vertical="center"/>
    </xf>
    <xf numFmtId="0" fontId="16" fillId="5" borderId="131" xfId="0" applyFont="1" applyFill="1" applyBorder="1" applyAlignment="1">
      <alignment horizontal="left" vertical="center"/>
    </xf>
    <xf numFmtId="0" fontId="0" fillId="0" borderId="131" xfId="0" applyBorder="1" applyAlignment="1">
      <alignment horizontal="left" vertical="center"/>
    </xf>
    <xf numFmtId="0" fontId="0" fillId="0" borderId="134" xfId="0" applyBorder="1" applyAlignment="1">
      <alignment vertical="center"/>
    </xf>
    <xf numFmtId="0" fontId="0" fillId="0" borderId="133" xfId="0" applyBorder="1" applyAlignment="1">
      <alignment horizontal="center" vertical="center"/>
    </xf>
    <xf numFmtId="0" fontId="0" fillId="0" borderId="132" xfId="0" applyBorder="1" applyAlignment="1">
      <alignment horizontal="center" vertical="center"/>
    </xf>
    <xf numFmtId="39" fontId="0" fillId="0" borderId="0" xfId="0" applyNumberFormat="1" applyAlignment="1">
      <alignment horizontal="left" vertical="center"/>
    </xf>
    <xf numFmtId="193" fontId="0" fillId="0" borderId="0" xfId="0" applyNumberFormat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1" fillId="7" borderId="1" xfId="0" applyFont="1" applyFill="1" applyBorder="1" applyAlignment="1">
      <alignment horizontal="left" vertical="center"/>
    </xf>
    <xf numFmtId="0" fontId="126" fillId="4" borderId="45" xfId="5894" applyFont="1" applyFill="1" applyBorder="1" applyAlignment="1">
      <alignment horizontal="center" vertical="center"/>
    </xf>
    <xf numFmtId="0" fontId="126" fillId="4" borderId="17" xfId="5894" applyFont="1" applyFill="1" applyBorder="1" applyAlignment="1">
      <alignment horizontal="center" vertical="center"/>
    </xf>
    <xf numFmtId="0" fontId="126" fillId="4" borderId="46" xfId="5894" applyFont="1" applyFill="1" applyBorder="1" applyAlignment="1">
      <alignment horizontal="center" vertical="center"/>
    </xf>
    <xf numFmtId="0" fontId="8" fillId="3" borderId="0" xfId="3835" applyFont="1" applyFill="1" applyAlignment="1">
      <alignment vertical="center"/>
    </xf>
    <xf numFmtId="0" fontId="13" fillId="4" borderId="4" xfId="0" applyFont="1" applyFill="1" applyBorder="1" applyAlignment="1">
      <alignment vertical="center"/>
    </xf>
    <xf numFmtId="0" fontId="13" fillId="4" borderId="5" xfId="0" applyFont="1" applyFill="1" applyBorder="1" applyAlignment="1">
      <alignment vertical="center"/>
    </xf>
    <xf numFmtId="0" fontId="0" fillId="0" borderId="3" xfId="8" applyFont="1" applyBorder="1" applyAlignment="1">
      <alignment vertical="center"/>
    </xf>
    <xf numFmtId="0" fontId="0" fillId="0" borderId="4" xfId="8" applyFont="1" applyBorder="1" applyAlignment="1">
      <alignment vertical="center"/>
    </xf>
    <xf numFmtId="0" fontId="0" fillId="0" borderId="5" xfId="8" applyFont="1" applyBorder="1" applyAlignment="1">
      <alignment vertical="center"/>
    </xf>
    <xf numFmtId="0" fontId="0" fillId="96" borderId="1" xfId="0" applyFill="1" applyBorder="1" applyAlignment="1">
      <alignment horizontal="left" vertical="center"/>
    </xf>
    <xf numFmtId="0" fontId="0" fillId="6" borderId="3" xfId="0" applyFill="1" applyBorder="1" applyAlignment="1">
      <alignment vertical="center"/>
    </xf>
    <xf numFmtId="0" fontId="0" fillId="6" borderId="4" xfId="0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1" fillId="0" borderId="4" xfId="0" applyFont="1" applyBorder="1" applyAlignment="1">
      <alignment horizontal="left" vertical="center" wrapText="1"/>
    </xf>
    <xf numFmtId="0" fontId="130" fillId="99" borderId="0" xfId="0" applyFont="1" applyFill="1" applyAlignment="1">
      <alignment horizontal="center"/>
    </xf>
    <xf numFmtId="0" fontId="127" fillId="0" borderId="2" xfId="0" applyFont="1" applyBorder="1"/>
    <xf numFmtId="0" fontId="94" fillId="98" borderId="51" xfId="0" applyFont="1" applyFill="1" applyBorder="1" applyAlignment="1">
      <alignment horizontal="center" wrapText="1"/>
    </xf>
    <xf numFmtId="0" fontId="94" fillId="98" borderId="52" xfId="0" applyFont="1" applyFill="1" applyBorder="1" applyAlignment="1">
      <alignment horizontal="center" wrapText="1"/>
    </xf>
    <xf numFmtId="0" fontId="33" fillId="0" borderId="0" xfId="0" applyFont="1" applyAlignment="1">
      <alignment vertical="center"/>
    </xf>
    <xf numFmtId="0" fontId="130" fillId="100" borderId="0" xfId="0" applyFont="1" applyFill="1" applyAlignment="1">
      <alignment horizontal="center" vertical="center" textRotation="90" wrapText="1"/>
    </xf>
    <xf numFmtId="0" fontId="0" fillId="0" borderId="0" xfId="0" applyAlignment="1">
      <alignment horizontal="center" vertical="center" textRotation="90" wrapText="1"/>
    </xf>
    <xf numFmtId="0" fontId="94" fillId="0" borderId="58" xfId="0" applyFont="1" applyBorder="1"/>
    <xf numFmtId="0" fontId="94" fillId="0" borderId="59" xfId="0" applyFont="1" applyBorder="1"/>
    <xf numFmtId="0" fontId="132" fillId="101" borderId="60" xfId="0" applyFont="1" applyFill="1" applyBorder="1" applyAlignment="1">
      <alignment horizontal="center"/>
    </xf>
    <xf numFmtId="0" fontId="132" fillId="101" borderId="61" xfId="0" applyFont="1" applyFill="1" applyBorder="1" applyAlignment="1">
      <alignment horizontal="center"/>
    </xf>
    <xf numFmtId="0" fontId="0" fillId="0" borderId="61" xfId="0" applyBorder="1"/>
    <xf numFmtId="0" fontId="0" fillId="0" borderId="62" xfId="0" applyBorder="1"/>
    <xf numFmtId="0" fontId="128" fillId="69" borderId="67" xfId="0" applyFont="1" applyFill="1" applyBorder="1" applyAlignment="1">
      <alignment horizontal="center"/>
    </xf>
    <xf numFmtId="0" fontId="128" fillId="69" borderId="0" xfId="0" applyFont="1" applyFill="1" applyAlignment="1">
      <alignment horizontal="center"/>
    </xf>
    <xf numFmtId="0" fontId="128" fillId="69" borderId="68" xfId="0" applyFont="1" applyFill="1" applyBorder="1" applyAlignment="1">
      <alignment horizontal="center"/>
    </xf>
    <xf numFmtId="0" fontId="33" fillId="0" borderId="72" xfId="0" applyFont="1" applyBorder="1" applyAlignment="1">
      <alignment horizontal="center" vertical="center" wrapText="1"/>
    </xf>
    <xf numFmtId="0" fontId="33" fillId="0" borderId="73" xfId="0" applyFont="1" applyBorder="1" applyAlignment="1">
      <alignment horizontal="center" vertical="center" wrapText="1"/>
    </xf>
    <xf numFmtId="0" fontId="33" fillId="0" borderId="74" xfId="0" applyFont="1" applyBorder="1" applyAlignment="1">
      <alignment horizontal="center" vertical="center" wrapText="1"/>
    </xf>
    <xf numFmtId="0" fontId="128" fillId="0" borderId="73" xfId="0" applyFont="1" applyBorder="1" applyAlignment="1">
      <alignment horizontal="center" vertical="center" wrapText="1"/>
    </xf>
    <xf numFmtId="0" fontId="128" fillId="0" borderId="72" xfId="0" applyFont="1" applyBorder="1" applyAlignment="1">
      <alignment horizontal="center" vertical="center" wrapText="1"/>
    </xf>
    <xf numFmtId="0" fontId="128" fillId="0" borderId="74" xfId="0" applyFont="1" applyBorder="1" applyAlignment="1">
      <alignment horizontal="center" vertical="center" wrapText="1"/>
    </xf>
    <xf numFmtId="0" fontId="1" fillId="0" borderId="72" xfId="0" applyFont="1" applyBorder="1" applyAlignment="1">
      <alignment horizontal="center" vertical="center" wrapText="1"/>
    </xf>
    <xf numFmtId="0" fontId="1" fillId="0" borderId="73" xfId="0" applyFont="1" applyBorder="1" applyAlignment="1">
      <alignment horizontal="center" vertical="center" wrapText="1"/>
    </xf>
    <xf numFmtId="0" fontId="1" fillId="0" borderId="74" xfId="0" applyFont="1" applyBorder="1" applyAlignment="1">
      <alignment horizontal="center" vertical="center" wrapText="1"/>
    </xf>
    <xf numFmtId="0" fontId="135" fillId="102" borderId="0" xfId="0" applyFont="1" applyFill="1" applyAlignment="1">
      <alignment horizontal="center" vertical="center" wrapText="1"/>
    </xf>
    <xf numFmtId="0" fontId="130" fillId="106" borderId="99" xfId="0" applyFont="1" applyFill="1" applyBorder="1" applyAlignment="1">
      <alignment horizontal="center" vertical="center" wrapText="1"/>
    </xf>
    <xf numFmtId="0" fontId="130" fillId="106" borderId="0" xfId="0" applyFont="1" applyFill="1" applyAlignment="1">
      <alignment horizontal="center" vertical="center" wrapText="1"/>
    </xf>
    <xf numFmtId="0" fontId="33" fillId="107" borderId="0" xfId="0" applyFont="1" applyFill="1" applyAlignment="1">
      <alignment horizontal="center" vertical="center" textRotation="90" wrapText="1"/>
    </xf>
    <xf numFmtId="0" fontId="130" fillId="104" borderId="0" xfId="0" applyFont="1" applyFill="1" applyAlignment="1">
      <alignment horizontal="center" vertical="center" textRotation="90"/>
    </xf>
    <xf numFmtId="0" fontId="0" fillId="0" borderId="0" xfId="0" applyAlignment="1">
      <alignment horizontal="center" vertical="center" textRotation="90"/>
    </xf>
    <xf numFmtId="0" fontId="128" fillId="0" borderId="92" xfId="0" applyFont="1" applyBorder="1" applyAlignment="1">
      <alignment horizontal="center"/>
    </xf>
    <xf numFmtId="0" fontId="128" fillId="0" borderId="93" xfId="0" applyFont="1" applyBorder="1" applyAlignment="1">
      <alignment horizontal="center"/>
    </xf>
    <xf numFmtId="0" fontId="128" fillId="0" borderId="94" xfId="0" applyFont="1" applyBorder="1" applyAlignment="1">
      <alignment horizontal="center"/>
    </xf>
    <xf numFmtId="0" fontId="94" fillId="0" borderId="95" xfId="0" applyFont="1" applyBorder="1"/>
    <xf numFmtId="0" fontId="94" fillId="0" borderId="96" xfId="0" applyFont="1" applyBorder="1"/>
    <xf numFmtId="2" fontId="94" fillId="0" borderId="95" xfId="0" applyNumberFormat="1" applyFont="1" applyBorder="1" applyAlignment="1">
      <alignment horizontal="left"/>
    </xf>
    <xf numFmtId="2" fontId="94" fillId="0" borderId="96" xfId="0" applyNumberFormat="1" applyFont="1" applyBorder="1" applyAlignment="1">
      <alignment horizontal="left"/>
    </xf>
    <xf numFmtId="2" fontId="94" fillId="0" borderId="99" xfId="0" applyNumberFormat="1" applyFont="1" applyBorder="1" applyAlignment="1">
      <alignment horizontal="left"/>
    </xf>
    <xf numFmtId="0" fontId="128" fillId="0" borderId="92" xfId="0" applyFont="1" applyBorder="1" applyAlignment="1">
      <alignment horizontal="left"/>
    </xf>
    <xf numFmtId="0" fontId="128" fillId="0" borderId="93" xfId="0" applyFont="1" applyBorder="1" applyAlignment="1">
      <alignment horizontal="left"/>
    </xf>
    <xf numFmtId="0" fontId="94" fillId="0" borderId="102" xfId="0" applyFont="1" applyBorder="1" applyAlignment="1">
      <alignment horizontal="center" wrapText="1"/>
    </xf>
    <xf numFmtId="0" fontId="94" fillId="0" borderId="103" xfId="0" applyFont="1" applyBorder="1" applyAlignment="1">
      <alignment horizontal="center" wrapText="1"/>
    </xf>
    <xf numFmtId="0" fontId="128" fillId="108" borderId="0" xfId="0" applyFont="1" applyFill="1" applyAlignment="1">
      <alignment horizontal="center" vertical="center" textRotation="90"/>
    </xf>
    <xf numFmtId="0" fontId="130" fillId="106" borderId="120" xfId="0" applyFont="1" applyFill="1" applyBorder="1" applyAlignment="1">
      <alignment horizontal="center" vertical="center" wrapText="1"/>
    </xf>
    <xf numFmtId="0" fontId="130" fillId="106" borderId="122" xfId="0" applyFont="1" applyFill="1" applyBorder="1" applyAlignment="1">
      <alignment horizontal="center" vertical="center" wrapText="1"/>
    </xf>
    <xf numFmtId="0" fontId="94" fillId="0" borderId="130" xfId="0" applyFont="1" applyBorder="1"/>
    <xf numFmtId="0" fontId="94" fillId="0" borderId="131" xfId="0" applyFont="1" applyBorder="1"/>
    <xf numFmtId="0" fontId="94" fillId="0" borderId="132" xfId="0" applyFont="1" applyBorder="1"/>
    <xf numFmtId="0" fontId="137" fillId="0" borderId="133" xfId="6" applyFont="1" applyBorder="1" applyAlignment="1">
      <alignment horizontal="center" wrapText="1"/>
    </xf>
    <xf numFmtId="0" fontId="137" fillId="0" borderId="131" xfId="6" applyFont="1" applyBorder="1" applyAlignment="1">
      <alignment horizontal="center" wrapText="1"/>
    </xf>
    <xf numFmtId="0" fontId="128" fillId="0" borderId="126" xfId="0" applyFont="1" applyBorder="1" applyAlignment="1">
      <alignment horizontal="center" vertical="top"/>
    </xf>
    <xf numFmtId="0" fontId="128" fillId="0" borderId="2" xfId="0" applyFont="1" applyBorder="1" applyAlignment="1">
      <alignment horizontal="center" vertical="top"/>
    </xf>
    <xf numFmtId="0" fontId="128" fillId="0" borderId="127" xfId="0" applyFont="1" applyBorder="1" applyAlignment="1">
      <alignment horizontal="center" vertical="top"/>
    </xf>
    <xf numFmtId="0" fontId="14" fillId="0" borderId="133" xfId="0" applyFont="1" applyBorder="1" applyAlignment="1">
      <alignment horizontal="center"/>
    </xf>
    <xf numFmtId="0" fontId="14" fillId="0" borderId="131" xfId="0" applyFont="1" applyBorder="1" applyAlignment="1">
      <alignment horizontal="center"/>
    </xf>
    <xf numFmtId="0" fontId="137" fillId="0" borderId="133" xfId="6" applyFont="1" applyBorder="1" applyAlignment="1">
      <alignment horizontal="center"/>
    </xf>
    <xf numFmtId="0" fontId="137" fillId="0" borderId="131" xfId="6" applyFont="1" applyBorder="1" applyAlignment="1">
      <alignment horizontal="center"/>
    </xf>
    <xf numFmtId="0" fontId="94" fillId="0" borderId="136" xfId="0" applyFont="1" applyBorder="1"/>
    <xf numFmtId="0" fontId="94" fillId="0" borderId="137" xfId="0" applyFont="1" applyBorder="1"/>
    <xf numFmtId="0" fontId="94" fillId="0" borderId="138" xfId="0" applyFont="1" applyBorder="1"/>
    <xf numFmtId="0" fontId="11" fillId="0" borderId="133" xfId="6" applyBorder="1" applyAlignment="1">
      <alignment horizontal="center" wrapText="1"/>
    </xf>
    <xf numFmtId="0" fontId="11" fillId="0" borderId="131" xfId="6" applyBorder="1" applyAlignment="1">
      <alignment horizontal="center" wrapText="1"/>
    </xf>
    <xf numFmtId="0" fontId="94" fillId="0" borderId="0" xfId="0" applyFont="1" applyAlignment="1">
      <alignment horizontal="left" vertical="center"/>
    </xf>
    <xf numFmtId="0" fontId="128" fillId="0" borderId="124" xfId="0" applyFont="1" applyBorder="1" applyAlignment="1">
      <alignment horizontal="left" vertical="center"/>
    </xf>
    <xf numFmtId="0" fontId="128" fillId="0" borderId="125" xfId="0" applyFont="1" applyBorder="1" applyAlignment="1">
      <alignment horizontal="left" vertical="center"/>
    </xf>
    <xf numFmtId="0" fontId="14" fillId="0" borderId="139" xfId="0" applyFont="1" applyBorder="1" applyAlignment="1">
      <alignment horizontal="center"/>
    </xf>
    <xf numFmtId="0" fontId="14" fillId="0" borderId="137" xfId="0" applyFont="1" applyBorder="1" applyAlignment="1">
      <alignment horizontal="center"/>
    </xf>
    <xf numFmtId="14" fontId="8" fillId="3" borderId="0" xfId="40" applyNumberFormat="1" applyFont="1" applyFill="1" applyAlignment="1">
      <alignment horizontal="left" vertical="center"/>
    </xf>
  </cellXfs>
  <cellStyles count="43506">
    <cellStyle name="???????" xfId="41" xr:uid="{00000000-0005-0000-0000-000000000000}"/>
    <cellStyle name="20% - Accent1" xfId="22" builtinId="30" customBuiltin="1"/>
    <cellStyle name="20% - Accent1 10" xfId="42" xr:uid="{00000000-0005-0000-0000-000002000000}"/>
    <cellStyle name="20% - Accent1 10 2" xfId="43" xr:uid="{00000000-0005-0000-0000-000003000000}"/>
    <cellStyle name="20% - Accent1 11" xfId="44" xr:uid="{00000000-0005-0000-0000-000004000000}"/>
    <cellStyle name="20% - Accent1 11 2" xfId="45" xr:uid="{00000000-0005-0000-0000-000005000000}"/>
    <cellStyle name="20% - Accent1 12" xfId="46" xr:uid="{00000000-0005-0000-0000-000006000000}"/>
    <cellStyle name="20% - Accent1 13" xfId="47" xr:uid="{00000000-0005-0000-0000-000007000000}"/>
    <cellStyle name="20% - Accent1 14" xfId="48" xr:uid="{00000000-0005-0000-0000-000008000000}"/>
    <cellStyle name="20% - Accent1 15" xfId="49" xr:uid="{00000000-0005-0000-0000-000009000000}"/>
    <cellStyle name="20% - Accent1 16" xfId="50" xr:uid="{00000000-0005-0000-0000-00000A000000}"/>
    <cellStyle name="20% - Accent1 17" xfId="51" xr:uid="{00000000-0005-0000-0000-00000B000000}"/>
    <cellStyle name="20% - Accent1 18" xfId="52" xr:uid="{00000000-0005-0000-0000-00000C000000}"/>
    <cellStyle name="20% - Accent1 19" xfId="53" xr:uid="{00000000-0005-0000-0000-00000D000000}"/>
    <cellStyle name="20% - Accent1 2" xfId="54" xr:uid="{00000000-0005-0000-0000-00000E000000}"/>
    <cellStyle name="20% - Accent1 2 10" xfId="55" xr:uid="{00000000-0005-0000-0000-00000F000000}"/>
    <cellStyle name="20% - Accent1 2 11" xfId="56" xr:uid="{00000000-0005-0000-0000-000010000000}"/>
    <cellStyle name="20% - Accent1 2 12" xfId="57" xr:uid="{00000000-0005-0000-0000-000011000000}"/>
    <cellStyle name="20% - Accent1 2 13" xfId="58" xr:uid="{00000000-0005-0000-0000-000012000000}"/>
    <cellStyle name="20% - Accent1 2 14" xfId="59" xr:uid="{00000000-0005-0000-0000-000013000000}"/>
    <cellStyle name="20% - Accent1 2 15" xfId="60" xr:uid="{00000000-0005-0000-0000-000014000000}"/>
    <cellStyle name="20% - Accent1 2 16" xfId="61" xr:uid="{00000000-0005-0000-0000-000015000000}"/>
    <cellStyle name="20% - Accent1 2 2" xfId="62" xr:uid="{00000000-0005-0000-0000-000016000000}"/>
    <cellStyle name="20% - Accent1 2 2 2" xfId="63" xr:uid="{00000000-0005-0000-0000-000017000000}"/>
    <cellStyle name="20% - Accent1 2 3" xfId="64" xr:uid="{00000000-0005-0000-0000-000018000000}"/>
    <cellStyle name="20% - Accent1 2 3 2" xfId="65" xr:uid="{00000000-0005-0000-0000-000019000000}"/>
    <cellStyle name="20% - Accent1 2 4" xfId="66" xr:uid="{00000000-0005-0000-0000-00001A000000}"/>
    <cellStyle name="20% - Accent1 2 5" xfId="67" xr:uid="{00000000-0005-0000-0000-00001B000000}"/>
    <cellStyle name="20% - Accent1 2 6" xfId="68" xr:uid="{00000000-0005-0000-0000-00001C000000}"/>
    <cellStyle name="20% - Accent1 2 7" xfId="69" xr:uid="{00000000-0005-0000-0000-00001D000000}"/>
    <cellStyle name="20% - Accent1 2 8" xfId="70" xr:uid="{00000000-0005-0000-0000-00001E000000}"/>
    <cellStyle name="20% - Accent1 2 9" xfId="71" xr:uid="{00000000-0005-0000-0000-00001F000000}"/>
    <cellStyle name="20% - Accent1 20" xfId="72" xr:uid="{00000000-0005-0000-0000-000020000000}"/>
    <cellStyle name="20% - Accent1 21" xfId="73" xr:uid="{00000000-0005-0000-0000-000021000000}"/>
    <cellStyle name="20% - Accent1 22" xfId="74" xr:uid="{00000000-0005-0000-0000-000022000000}"/>
    <cellStyle name="20% - Accent1 23" xfId="75" xr:uid="{00000000-0005-0000-0000-000023000000}"/>
    <cellStyle name="20% - Accent1 24" xfId="76" xr:uid="{00000000-0005-0000-0000-000024000000}"/>
    <cellStyle name="20% - Accent1 25" xfId="77" xr:uid="{00000000-0005-0000-0000-000025000000}"/>
    <cellStyle name="20% - Accent1 26" xfId="78" xr:uid="{00000000-0005-0000-0000-000026000000}"/>
    <cellStyle name="20% - Accent1 27" xfId="79" xr:uid="{00000000-0005-0000-0000-000027000000}"/>
    <cellStyle name="20% - Accent1 28" xfId="80" xr:uid="{00000000-0005-0000-0000-000028000000}"/>
    <cellStyle name="20% - Accent1 29" xfId="81" xr:uid="{00000000-0005-0000-0000-000029000000}"/>
    <cellStyle name="20% - Accent1 3" xfId="82" xr:uid="{00000000-0005-0000-0000-00002A000000}"/>
    <cellStyle name="20% - Accent1 3 2" xfId="83" xr:uid="{00000000-0005-0000-0000-00002B000000}"/>
    <cellStyle name="20% - Accent1 3 2 2" xfId="25789" xr:uid="{3652BA47-0436-47E6-B3E7-798B21267F03}"/>
    <cellStyle name="20% - Accent1 3 3" xfId="84" xr:uid="{00000000-0005-0000-0000-00002C000000}"/>
    <cellStyle name="20% - Accent1 3 4" xfId="85" xr:uid="{00000000-0005-0000-0000-00002D000000}"/>
    <cellStyle name="20% - Accent1 3 5" xfId="23511" xr:uid="{2F28EC68-1EEA-4AF9-8FD2-82DEE1D02509}"/>
    <cellStyle name="20% - Accent1 30" xfId="86" xr:uid="{00000000-0005-0000-0000-00002E000000}"/>
    <cellStyle name="20% - Accent1 31" xfId="87" xr:uid="{00000000-0005-0000-0000-00002F000000}"/>
    <cellStyle name="20% - Accent1 32" xfId="88" xr:uid="{00000000-0005-0000-0000-000030000000}"/>
    <cellStyle name="20% - Accent1 33" xfId="89" xr:uid="{00000000-0005-0000-0000-000031000000}"/>
    <cellStyle name="20% - Accent1 34" xfId="90" xr:uid="{00000000-0005-0000-0000-000032000000}"/>
    <cellStyle name="20% - Accent1 35" xfId="91" xr:uid="{00000000-0005-0000-0000-000033000000}"/>
    <cellStyle name="20% - Accent1 36" xfId="92" xr:uid="{00000000-0005-0000-0000-000034000000}"/>
    <cellStyle name="20% - Accent1 37" xfId="93" xr:uid="{00000000-0005-0000-0000-000035000000}"/>
    <cellStyle name="20% - Accent1 38" xfId="94" xr:uid="{00000000-0005-0000-0000-000036000000}"/>
    <cellStyle name="20% - Accent1 39" xfId="95" xr:uid="{00000000-0005-0000-0000-000037000000}"/>
    <cellStyle name="20% - Accent1 4" xfId="96" xr:uid="{00000000-0005-0000-0000-000038000000}"/>
    <cellStyle name="20% - Accent1 4 2" xfId="97" xr:uid="{00000000-0005-0000-0000-000039000000}"/>
    <cellStyle name="20% - Accent1 4 2 2" xfId="22634" xr:uid="{38084C67-2B3F-4579-8F22-4F0249F85B87}"/>
    <cellStyle name="20% - Accent1 4 2 3" xfId="22575" xr:uid="{24427108-3467-475A-B9F8-C686A8155C8E}"/>
    <cellStyle name="20% - Accent1 4 3" xfId="98" xr:uid="{00000000-0005-0000-0000-00003A000000}"/>
    <cellStyle name="20% - Accent1 40" xfId="99" xr:uid="{00000000-0005-0000-0000-00003B000000}"/>
    <cellStyle name="20% - Accent1 41" xfId="100" xr:uid="{00000000-0005-0000-0000-00003C000000}"/>
    <cellStyle name="20% - Accent1 42" xfId="101" xr:uid="{00000000-0005-0000-0000-00003D000000}"/>
    <cellStyle name="20% - Accent1 43" xfId="102" xr:uid="{00000000-0005-0000-0000-00003E000000}"/>
    <cellStyle name="20% - Accent1 5" xfId="103" xr:uid="{00000000-0005-0000-0000-00003F000000}"/>
    <cellStyle name="20% - Accent1 5 2" xfId="104" xr:uid="{00000000-0005-0000-0000-000040000000}"/>
    <cellStyle name="20% - Accent1 5 2 2" xfId="22628" xr:uid="{6DFE3571-FF21-4F7B-B839-E3898B47BBEE}"/>
    <cellStyle name="20% - Accent1 5 2 3" xfId="22576" xr:uid="{6901C412-9AE1-4C27-BBF7-1F3A854C6534}"/>
    <cellStyle name="20% - Accent1 5 3" xfId="105" xr:uid="{00000000-0005-0000-0000-000041000000}"/>
    <cellStyle name="20% - Accent1 6" xfId="106" xr:uid="{00000000-0005-0000-0000-000042000000}"/>
    <cellStyle name="20% - Accent1 6 2" xfId="107" xr:uid="{00000000-0005-0000-0000-000043000000}"/>
    <cellStyle name="20% - Accent1 6 3" xfId="108" xr:uid="{00000000-0005-0000-0000-000044000000}"/>
    <cellStyle name="20% - Accent1 7" xfId="109" xr:uid="{00000000-0005-0000-0000-000045000000}"/>
    <cellStyle name="20% - Accent1 7 2" xfId="110" xr:uid="{00000000-0005-0000-0000-000046000000}"/>
    <cellStyle name="20% - Accent1 7 3" xfId="111" xr:uid="{00000000-0005-0000-0000-000047000000}"/>
    <cellStyle name="20% - Accent1 8" xfId="112" xr:uid="{00000000-0005-0000-0000-000048000000}"/>
    <cellStyle name="20% - Accent1 8 2" xfId="113" xr:uid="{00000000-0005-0000-0000-000049000000}"/>
    <cellStyle name="20% - Accent1 8 3" xfId="114" xr:uid="{00000000-0005-0000-0000-00004A000000}"/>
    <cellStyle name="20% - Accent1 9" xfId="115" xr:uid="{00000000-0005-0000-0000-00004B000000}"/>
    <cellStyle name="20% - Accent1 9 2" xfId="116" xr:uid="{00000000-0005-0000-0000-00004C000000}"/>
    <cellStyle name="20% - Accent2" xfId="25" builtinId="34" customBuiltin="1"/>
    <cellStyle name="20% - Accent2 10" xfId="117" xr:uid="{00000000-0005-0000-0000-00004E000000}"/>
    <cellStyle name="20% - Accent2 10 2" xfId="118" xr:uid="{00000000-0005-0000-0000-00004F000000}"/>
    <cellStyle name="20% - Accent2 11" xfId="119" xr:uid="{00000000-0005-0000-0000-000050000000}"/>
    <cellStyle name="20% - Accent2 11 2" xfId="120" xr:uid="{00000000-0005-0000-0000-000051000000}"/>
    <cellStyle name="20% - Accent2 12" xfId="121" xr:uid="{00000000-0005-0000-0000-000052000000}"/>
    <cellStyle name="20% - Accent2 13" xfId="122" xr:uid="{00000000-0005-0000-0000-000053000000}"/>
    <cellStyle name="20% - Accent2 14" xfId="123" xr:uid="{00000000-0005-0000-0000-000054000000}"/>
    <cellStyle name="20% - Accent2 15" xfId="124" xr:uid="{00000000-0005-0000-0000-000055000000}"/>
    <cellStyle name="20% - Accent2 16" xfId="125" xr:uid="{00000000-0005-0000-0000-000056000000}"/>
    <cellStyle name="20% - Accent2 17" xfId="126" xr:uid="{00000000-0005-0000-0000-000057000000}"/>
    <cellStyle name="20% - Accent2 18" xfId="127" xr:uid="{00000000-0005-0000-0000-000058000000}"/>
    <cellStyle name="20% - Accent2 19" xfId="128" xr:uid="{00000000-0005-0000-0000-000059000000}"/>
    <cellStyle name="20% - Accent2 2" xfId="129" xr:uid="{00000000-0005-0000-0000-00005A000000}"/>
    <cellStyle name="20% - Accent2 2 10" xfId="130" xr:uid="{00000000-0005-0000-0000-00005B000000}"/>
    <cellStyle name="20% - Accent2 2 11" xfId="131" xr:uid="{00000000-0005-0000-0000-00005C000000}"/>
    <cellStyle name="20% - Accent2 2 12" xfId="132" xr:uid="{00000000-0005-0000-0000-00005D000000}"/>
    <cellStyle name="20% - Accent2 2 13" xfId="133" xr:uid="{00000000-0005-0000-0000-00005E000000}"/>
    <cellStyle name="20% - Accent2 2 14" xfId="134" xr:uid="{00000000-0005-0000-0000-00005F000000}"/>
    <cellStyle name="20% - Accent2 2 15" xfId="135" xr:uid="{00000000-0005-0000-0000-000060000000}"/>
    <cellStyle name="20% - Accent2 2 16" xfId="136" xr:uid="{00000000-0005-0000-0000-000061000000}"/>
    <cellStyle name="20% - Accent2 2 2" xfId="137" xr:uid="{00000000-0005-0000-0000-000062000000}"/>
    <cellStyle name="20% - Accent2 2 2 2" xfId="138" xr:uid="{00000000-0005-0000-0000-000063000000}"/>
    <cellStyle name="20% - Accent2 2 3" xfId="139" xr:uid="{00000000-0005-0000-0000-000064000000}"/>
    <cellStyle name="20% - Accent2 2 3 2" xfId="140" xr:uid="{00000000-0005-0000-0000-000065000000}"/>
    <cellStyle name="20% - Accent2 2 4" xfId="141" xr:uid="{00000000-0005-0000-0000-000066000000}"/>
    <cellStyle name="20% - Accent2 2 5" xfId="142" xr:uid="{00000000-0005-0000-0000-000067000000}"/>
    <cellStyle name="20% - Accent2 2 6" xfId="143" xr:uid="{00000000-0005-0000-0000-000068000000}"/>
    <cellStyle name="20% - Accent2 2 7" xfId="144" xr:uid="{00000000-0005-0000-0000-000069000000}"/>
    <cellStyle name="20% - Accent2 2 8" xfId="145" xr:uid="{00000000-0005-0000-0000-00006A000000}"/>
    <cellStyle name="20% - Accent2 2 9" xfId="146" xr:uid="{00000000-0005-0000-0000-00006B000000}"/>
    <cellStyle name="20% - Accent2 20" xfId="147" xr:uid="{00000000-0005-0000-0000-00006C000000}"/>
    <cellStyle name="20% - Accent2 21" xfId="148" xr:uid="{00000000-0005-0000-0000-00006D000000}"/>
    <cellStyle name="20% - Accent2 22" xfId="149" xr:uid="{00000000-0005-0000-0000-00006E000000}"/>
    <cellStyle name="20% - Accent2 23" xfId="150" xr:uid="{00000000-0005-0000-0000-00006F000000}"/>
    <cellStyle name="20% - Accent2 24" xfId="151" xr:uid="{00000000-0005-0000-0000-000070000000}"/>
    <cellStyle name="20% - Accent2 25" xfId="152" xr:uid="{00000000-0005-0000-0000-000071000000}"/>
    <cellStyle name="20% - Accent2 26" xfId="153" xr:uid="{00000000-0005-0000-0000-000072000000}"/>
    <cellStyle name="20% - Accent2 27" xfId="154" xr:uid="{00000000-0005-0000-0000-000073000000}"/>
    <cellStyle name="20% - Accent2 28" xfId="155" xr:uid="{00000000-0005-0000-0000-000074000000}"/>
    <cellStyle name="20% - Accent2 29" xfId="156" xr:uid="{00000000-0005-0000-0000-000075000000}"/>
    <cellStyle name="20% - Accent2 3" xfId="157" xr:uid="{00000000-0005-0000-0000-000076000000}"/>
    <cellStyle name="20% - Accent2 3 2" xfId="158" xr:uid="{00000000-0005-0000-0000-000077000000}"/>
    <cellStyle name="20% - Accent2 3 2 2" xfId="25790" xr:uid="{0176531F-2153-460E-82A3-70FC4E17BDBA}"/>
    <cellStyle name="20% - Accent2 3 3" xfId="159" xr:uid="{00000000-0005-0000-0000-000078000000}"/>
    <cellStyle name="20% - Accent2 3 4" xfId="160" xr:uid="{00000000-0005-0000-0000-000079000000}"/>
    <cellStyle name="20% - Accent2 3 5" xfId="23512" xr:uid="{4E0BC2FC-3E60-4B8C-A578-17D43544EE7B}"/>
    <cellStyle name="20% - Accent2 30" xfId="161" xr:uid="{00000000-0005-0000-0000-00007A000000}"/>
    <cellStyle name="20% - Accent2 31" xfId="162" xr:uid="{00000000-0005-0000-0000-00007B000000}"/>
    <cellStyle name="20% - Accent2 32" xfId="163" xr:uid="{00000000-0005-0000-0000-00007C000000}"/>
    <cellStyle name="20% - Accent2 33" xfId="164" xr:uid="{00000000-0005-0000-0000-00007D000000}"/>
    <cellStyle name="20% - Accent2 34" xfId="165" xr:uid="{00000000-0005-0000-0000-00007E000000}"/>
    <cellStyle name="20% - Accent2 35" xfId="166" xr:uid="{00000000-0005-0000-0000-00007F000000}"/>
    <cellStyle name="20% - Accent2 36" xfId="167" xr:uid="{00000000-0005-0000-0000-000080000000}"/>
    <cellStyle name="20% - Accent2 37" xfId="168" xr:uid="{00000000-0005-0000-0000-000081000000}"/>
    <cellStyle name="20% - Accent2 38" xfId="169" xr:uid="{00000000-0005-0000-0000-000082000000}"/>
    <cellStyle name="20% - Accent2 39" xfId="170" xr:uid="{00000000-0005-0000-0000-000083000000}"/>
    <cellStyle name="20% - Accent2 4" xfId="171" xr:uid="{00000000-0005-0000-0000-000084000000}"/>
    <cellStyle name="20% - Accent2 4 2" xfId="172" xr:uid="{00000000-0005-0000-0000-000085000000}"/>
    <cellStyle name="20% - Accent2 4 2 2" xfId="22602" xr:uid="{E871B6DE-6101-41D9-BC73-A1AA1A976EFE}"/>
    <cellStyle name="20% - Accent2 4 2 3" xfId="22577" xr:uid="{3CE3A157-8ADA-4117-8011-EA8019D3D452}"/>
    <cellStyle name="20% - Accent2 4 3" xfId="173" xr:uid="{00000000-0005-0000-0000-000086000000}"/>
    <cellStyle name="20% - Accent2 40" xfId="174" xr:uid="{00000000-0005-0000-0000-000087000000}"/>
    <cellStyle name="20% - Accent2 41" xfId="175" xr:uid="{00000000-0005-0000-0000-000088000000}"/>
    <cellStyle name="20% - Accent2 42" xfId="176" xr:uid="{00000000-0005-0000-0000-000089000000}"/>
    <cellStyle name="20% - Accent2 43" xfId="177" xr:uid="{00000000-0005-0000-0000-00008A000000}"/>
    <cellStyle name="20% - Accent2 5" xfId="178" xr:uid="{00000000-0005-0000-0000-00008B000000}"/>
    <cellStyle name="20% - Accent2 5 2" xfId="179" xr:uid="{00000000-0005-0000-0000-00008C000000}"/>
    <cellStyle name="20% - Accent2 5 2 2" xfId="22601" xr:uid="{50512E57-2930-4F10-83A5-A64E911448B6}"/>
    <cellStyle name="20% - Accent2 5 2 3" xfId="22578" xr:uid="{D96554D8-F004-4BB5-BBC3-B185F1C32F88}"/>
    <cellStyle name="20% - Accent2 5 3" xfId="180" xr:uid="{00000000-0005-0000-0000-00008D000000}"/>
    <cellStyle name="20% - Accent2 6" xfId="181" xr:uid="{00000000-0005-0000-0000-00008E000000}"/>
    <cellStyle name="20% - Accent2 6 2" xfId="182" xr:uid="{00000000-0005-0000-0000-00008F000000}"/>
    <cellStyle name="20% - Accent2 6 3" xfId="183" xr:uid="{00000000-0005-0000-0000-000090000000}"/>
    <cellStyle name="20% - Accent2 7" xfId="184" xr:uid="{00000000-0005-0000-0000-000091000000}"/>
    <cellStyle name="20% - Accent2 7 2" xfId="185" xr:uid="{00000000-0005-0000-0000-000092000000}"/>
    <cellStyle name="20% - Accent2 7 3" xfId="186" xr:uid="{00000000-0005-0000-0000-000093000000}"/>
    <cellStyle name="20% - Accent2 8" xfId="187" xr:uid="{00000000-0005-0000-0000-000094000000}"/>
    <cellStyle name="20% - Accent2 8 2" xfId="188" xr:uid="{00000000-0005-0000-0000-000095000000}"/>
    <cellStyle name="20% - Accent2 8 3" xfId="189" xr:uid="{00000000-0005-0000-0000-000096000000}"/>
    <cellStyle name="20% - Accent2 9" xfId="190" xr:uid="{00000000-0005-0000-0000-000097000000}"/>
    <cellStyle name="20% - Accent2 9 2" xfId="191" xr:uid="{00000000-0005-0000-0000-000098000000}"/>
    <cellStyle name="20% - Accent3" xfId="28" builtinId="38" customBuiltin="1"/>
    <cellStyle name="20% - Accent3 10" xfId="192" xr:uid="{00000000-0005-0000-0000-00009A000000}"/>
    <cellStyle name="20% - Accent3 10 2" xfId="193" xr:uid="{00000000-0005-0000-0000-00009B000000}"/>
    <cellStyle name="20% - Accent3 11" xfId="194" xr:uid="{00000000-0005-0000-0000-00009C000000}"/>
    <cellStyle name="20% - Accent3 11 2" xfId="195" xr:uid="{00000000-0005-0000-0000-00009D000000}"/>
    <cellStyle name="20% - Accent3 12" xfId="196" xr:uid="{00000000-0005-0000-0000-00009E000000}"/>
    <cellStyle name="20% - Accent3 13" xfId="197" xr:uid="{00000000-0005-0000-0000-00009F000000}"/>
    <cellStyle name="20% - Accent3 14" xfId="198" xr:uid="{00000000-0005-0000-0000-0000A0000000}"/>
    <cellStyle name="20% - Accent3 15" xfId="199" xr:uid="{00000000-0005-0000-0000-0000A1000000}"/>
    <cellStyle name="20% - Accent3 16" xfId="200" xr:uid="{00000000-0005-0000-0000-0000A2000000}"/>
    <cellStyle name="20% - Accent3 17" xfId="201" xr:uid="{00000000-0005-0000-0000-0000A3000000}"/>
    <cellStyle name="20% - Accent3 18" xfId="202" xr:uid="{00000000-0005-0000-0000-0000A4000000}"/>
    <cellStyle name="20% - Accent3 19" xfId="203" xr:uid="{00000000-0005-0000-0000-0000A5000000}"/>
    <cellStyle name="20% - Accent3 2" xfId="204" xr:uid="{00000000-0005-0000-0000-0000A6000000}"/>
    <cellStyle name="20% - Accent3 2 10" xfId="205" xr:uid="{00000000-0005-0000-0000-0000A7000000}"/>
    <cellStyle name="20% - Accent3 2 11" xfId="206" xr:uid="{00000000-0005-0000-0000-0000A8000000}"/>
    <cellStyle name="20% - Accent3 2 12" xfId="207" xr:uid="{00000000-0005-0000-0000-0000A9000000}"/>
    <cellStyle name="20% - Accent3 2 13" xfId="208" xr:uid="{00000000-0005-0000-0000-0000AA000000}"/>
    <cellStyle name="20% - Accent3 2 14" xfId="209" xr:uid="{00000000-0005-0000-0000-0000AB000000}"/>
    <cellStyle name="20% - Accent3 2 15" xfId="210" xr:uid="{00000000-0005-0000-0000-0000AC000000}"/>
    <cellStyle name="20% - Accent3 2 16" xfId="211" xr:uid="{00000000-0005-0000-0000-0000AD000000}"/>
    <cellStyle name="20% - Accent3 2 2" xfId="212" xr:uid="{00000000-0005-0000-0000-0000AE000000}"/>
    <cellStyle name="20% - Accent3 2 2 2" xfId="213" xr:uid="{00000000-0005-0000-0000-0000AF000000}"/>
    <cellStyle name="20% - Accent3 2 3" xfId="214" xr:uid="{00000000-0005-0000-0000-0000B0000000}"/>
    <cellStyle name="20% - Accent3 2 3 2" xfId="215" xr:uid="{00000000-0005-0000-0000-0000B1000000}"/>
    <cellStyle name="20% - Accent3 2 4" xfId="216" xr:uid="{00000000-0005-0000-0000-0000B2000000}"/>
    <cellStyle name="20% - Accent3 2 5" xfId="217" xr:uid="{00000000-0005-0000-0000-0000B3000000}"/>
    <cellStyle name="20% - Accent3 2 6" xfId="218" xr:uid="{00000000-0005-0000-0000-0000B4000000}"/>
    <cellStyle name="20% - Accent3 2 7" xfId="219" xr:uid="{00000000-0005-0000-0000-0000B5000000}"/>
    <cellStyle name="20% - Accent3 2 8" xfId="220" xr:uid="{00000000-0005-0000-0000-0000B6000000}"/>
    <cellStyle name="20% - Accent3 2 9" xfId="221" xr:uid="{00000000-0005-0000-0000-0000B7000000}"/>
    <cellStyle name="20% - Accent3 20" xfId="222" xr:uid="{00000000-0005-0000-0000-0000B8000000}"/>
    <cellStyle name="20% - Accent3 21" xfId="223" xr:uid="{00000000-0005-0000-0000-0000B9000000}"/>
    <cellStyle name="20% - Accent3 22" xfId="224" xr:uid="{00000000-0005-0000-0000-0000BA000000}"/>
    <cellStyle name="20% - Accent3 23" xfId="225" xr:uid="{00000000-0005-0000-0000-0000BB000000}"/>
    <cellStyle name="20% - Accent3 24" xfId="226" xr:uid="{00000000-0005-0000-0000-0000BC000000}"/>
    <cellStyle name="20% - Accent3 25" xfId="227" xr:uid="{00000000-0005-0000-0000-0000BD000000}"/>
    <cellStyle name="20% - Accent3 26" xfId="228" xr:uid="{00000000-0005-0000-0000-0000BE000000}"/>
    <cellStyle name="20% - Accent3 27" xfId="229" xr:uid="{00000000-0005-0000-0000-0000BF000000}"/>
    <cellStyle name="20% - Accent3 28" xfId="230" xr:uid="{00000000-0005-0000-0000-0000C0000000}"/>
    <cellStyle name="20% - Accent3 29" xfId="231" xr:uid="{00000000-0005-0000-0000-0000C1000000}"/>
    <cellStyle name="20% - Accent3 3" xfId="232" xr:uid="{00000000-0005-0000-0000-0000C2000000}"/>
    <cellStyle name="20% - Accent3 3 2" xfId="233" xr:uid="{00000000-0005-0000-0000-0000C3000000}"/>
    <cellStyle name="20% - Accent3 3 2 2" xfId="25791" xr:uid="{E802ABB5-8750-4A65-BF7D-F62FC1F53570}"/>
    <cellStyle name="20% - Accent3 3 3" xfId="234" xr:uid="{00000000-0005-0000-0000-0000C4000000}"/>
    <cellStyle name="20% - Accent3 3 4" xfId="235" xr:uid="{00000000-0005-0000-0000-0000C5000000}"/>
    <cellStyle name="20% - Accent3 3 5" xfId="23513" xr:uid="{A2D311B3-323D-49DE-8C22-25698BD52A20}"/>
    <cellStyle name="20% - Accent3 30" xfId="236" xr:uid="{00000000-0005-0000-0000-0000C6000000}"/>
    <cellStyle name="20% - Accent3 31" xfId="237" xr:uid="{00000000-0005-0000-0000-0000C7000000}"/>
    <cellStyle name="20% - Accent3 32" xfId="238" xr:uid="{00000000-0005-0000-0000-0000C8000000}"/>
    <cellStyle name="20% - Accent3 33" xfId="239" xr:uid="{00000000-0005-0000-0000-0000C9000000}"/>
    <cellStyle name="20% - Accent3 34" xfId="240" xr:uid="{00000000-0005-0000-0000-0000CA000000}"/>
    <cellStyle name="20% - Accent3 35" xfId="241" xr:uid="{00000000-0005-0000-0000-0000CB000000}"/>
    <cellStyle name="20% - Accent3 36" xfId="242" xr:uid="{00000000-0005-0000-0000-0000CC000000}"/>
    <cellStyle name="20% - Accent3 37" xfId="243" xr:uid="{00000000-0005-0000-0000-0000CD000000}"/>
    <cellStyle name="20% - Accent3 38" xfId="244" xr:uid="{00000000-0005-0000-0000-0000CE000000}"/>
    <cellStyle name="20% - Accent3 39" xfId="245" xr:uid="{00000000-0005-0000-0000-0000CF000000}"/>
    <cellStyle name="20% - Accent3 4" xfId="246" xr:uid="{00000000-0005-0000-0000-0000D0000000}"/>
    <cellStyle name="20% - Accent3 4 2" xfId="247" xr:uid="{00000000-0005-0000-0000-0000D1000000}"/>
    <cellStyle name="20% - Accent3 4 2 2" xfId="22675" xr:uid="{0A482147-E0CF-468C-8E2A-7F4BE30FC964}"/>
    <cellStyle name="20% - Accent3 4 2 3" xfId="22579" xr:uid="{FF5B931F-C74E-4185-A6DE-B4A0F0FDC1AF}"/>
    <cellStyle name="20% - Accent3 4 3" xfId="248" xr:uid="{00000000-0005-0000-0000-0000D2000000}"/>
    <cellStyle name="20% - Accent3 40" xfId="249" xr:uid="{00000000-0005-0000-0000-0000D3000000}"/>
    <cellStyle name="20% - Accent3 41" xfId="250" xr:uid="{00000000-0005-0000-0000-0000D4000000}"/>
    <cellStyle name="20% - Accent3 42" xfId="251" xr:uid="{00000000-0005-0000-0000-0000D5000000}"/>
    <cellStyle name="20% - Accent3 43" xfId="252" xr:uid="{00000000-0005-0000-0000-0000D6000000}"/>
    <cellStyle name="20% - Accent3 5" xfId="253" xr:uid="{00000000-0005-0000-0000-0000D7000000}"/>
    <cellStyle name="20% - Accent3 5 2" xfId="254" xr:uid="{00000000-0005-0000-0000-0000D8000000}"/>
    <cellStyle name="20% - Accent3 5 2 2" xfId="22676" xr:uid="{839A71AC-05D9-484D-8B98-E39F390313ED}"/>
    <cellStyle name="20% - Accent3 5 2 3" xfId="22580" xr:uid="{6DA2F733-878A-45DD-B230-F0DE17C627BA}"/>
    <cellStyle name="20% - Accent3 5 3" xfId="255" xr:uid="{00000000-0005-0000-0000-0000D9000000}"/>
    <cellStyle name="20% - Accent3 6" xfId="256" xr:uid="{00000000-0005-0000-0000-0000DA000000}"/>
    <cellStyle name="20% - Accent3 6 2" xfId="257" xr:uid="{00000000-0005-0000-0000-0000DB000000}"/>
    <cellStyle name="20% - Accent3 6 3" xfId="258" xr:uid="{00000000-0005-0000-0000-0000DC000000}"/>
    <cellStyle name="20% - Accent3 7" xfId="259" xr:uid="{00000000-0005-0000-0000-0000DD000000}"/>
    <cellStyle name="20% - Accent3 7 2" xfId="260" xr:uid="{00000000-0005-0000-0000-0000DE000000}"/>
    <cellStyle name="20% - Accent3 7 3" xfId="261" xr:uid="{00000000-0005-0000-0000-0000DF000000}"/>
    <cellStyle name="20% - Accent3 8" xfId="262" xr:uid="{00000000-0005-0000-0000-0000E0000000}"/>
    <cellStyle name="20% - Accent3 8 2" xfId="263" xr:uid="{00000000-0005-0000-0000-0000E1000000}"/>
    <cellStyle name="20% - Accent3 8 3" xfId="264" xr:uid="{00000000-0005-0000-0000-0000E2000000}"/>
    <cellStyle name="20% - Accent3 9" xfId="265" xr:uid="{00000000-0005-0000-0000-0000E3000000}"/>
    <cellStyle name="20% - Accent3 9 2" xfId="266" xr:uid="{00000000-0005-0000-0000-0000E4000000}"/>
    <cellStyle name="20% - Accent4" xfId="31" builtinId="42" customBuiltin="1"/>
    <cellStyle name="20% - Accent4 10" xfId="267" xr:uid="{00000000-0005-0000-0000-0000E6000000}"/>
    <cellStyle name="20% - Accent4 10 2" xfId="268" xr:uid="{00000000-0005-0000-0000-0000E7000000}"/>
    <cellStyle name="20% - Accent4 11" xfId="269" xr:uid="{00000000-0005-0000-0000-0000E8000000}"/>
    <cellStyle name="20% - Accent4 11 2" xfId="270" xr:uid="{00000000-0005-0000-0000-0000E9000000}"/>
    <cellStyle name="20% - Accent4 12" xfId="271" xr:uid="{00000000-0005-0000-0000-0000EA000000}"/>
    <cellStyle name="20% - Accent4 13" xfId="272" xr:uid="{00000000-0005-0000-0000-0000EB000000}"/>
    <cellStyle name="20% - Accent4 14" xfId="273" xr:uid="{00000000-0005-0000-0000-0000EC000000}"/>
    <cellStyle name="20% - Accent4 15" xfId="274" xr:uid="{00000000-0005-0000-0000-0000ED000000}"/>
    <cellStyle name="20% - Accent4 16" xfId="275" xr:uid="{00000000-0005-0000-0000-0000EE000000}"/>
    <cellStyle name="20% - Accent4 17" xfId="276" xr:uid="{00000000-0005-0000-0000-0000EF000000}"/>
    <cellStyle name="20% - Accent4 18" xfId="277" xr:uid="{00000000-0005-0000-0000-0000F0000000}"/>
    <cellStyle name="20% - Accent4 19" xfId="278" xr:uid="{00000000-0005-0000-0000-0000F1000000}"/>
    <cellStyle name="20% - Accent4 2" xfId="279" xr:uid="{00000000-0005-0000-0000-0000F2000000}"/>
    <cellStyle name="20% - Accent4 2 10" xfId="280" xr:uid="{00000000-0005-0000-0000-0000F3000000}"/>
    <cellStyle name="20% - Accent4 2 11" xfId="281" xr:uid="{00000000-0005-0000-0000-0000F4000000}"/>
    <cellStyle name="20% - Accent4 2 12" xfId="282" xr:uid="{00000000-0005-0000-0000-0000F5000000}"/>
    <cellStyle name="20% - Accent4 2 13" xfId="283" xr:uid="{00000000-0005-0000-0000-0000F6000000}"/>
    <cellStyle name="20% - Accent4 2 14" xfId="284" xr:uid="{00000000-0005-0000-0000-0000F7000000}"/>
    <cellStyle name="20% - Accent4 2 15" xfId="285" xr:uid="{00000000-0005-0000-0000-0000F8000000}"/>
    <cellStyle name="20% - Accent4 2 16" xfId="286" xr:uid="{00000000-0005-0000-0000-0000F9000000}"/>
    <cellStyle name="20% - Accent4 2 2" xfId="287" xr:uid="{00000000-0005-0000-0000-0000FA000000}"/>
    <cellStyle name="20% - Accent4 2 2 2" xfId="288" xr:uid="{00000000-0005-0000-0000-0000FB000000}"/>
    <cellStyle name="20% - Accent4 2 3" xfId="289" xr:uid="{00000000-0005-0000-0000-0000FC000000}"/>
    <cellStyle name="20% - Accent4 2 3 2" xfId="290" xr:uid="{00000000-0005-0000-0000-0000FD000000}"/>
    <cellStyle name="20% - Accent4 2 4" xfId="291" xr:uid="{00000000-0005-0000-0000-0000FE000000}"/>
    <cellStyle name="20% - Accent4 2 5" xfId="292" xr:uid="{00000000-0005-0000-0000-0000FF000000}"/>
    <cellStyle name="20% - Accent4 2 6" xfId="293" xr:uid="{00000000-0005-0000-0000-000000010000}"/>
    <cellStyle name="20% - Accent4 2 7" xfId="294" xr:uid="{00000000-0005-0000-0000-000001010000}"/>
    <cellStyle name="20% - Accent4 2 8" xfId="295" xr:uid="{00000000-0005-0000-0000-000002010000}"/>
    <cellStyle name="20% - Accent4 2 9" xfId="296" xr:uid="{00000000-0005-0000-0000-000003010000}"/>
    <cellStyle name="20% - Accent4 20" xfId="297" xr:uid="{00000000-0005-0000-0000-000004010000}"/>
    <cellStyle name="20% - Accent4 21" xfId="298" xr:uid="{00000000-0005-0000-0000-000005010000}"/>
    <cellStyle name="20% - Accent4 22" xfId="299" xr:uid="{00000000-0005-0000-0000-000006010000}"/>
    <cellStyle name="20% - Accent4 23" xfId="300" xr:uid="{00000000-0005-0000-0000-000007010000}"/>
    <cellStyle name="20% - Accent4 24" xfId="301" xr:uid="{00000000-0005-0000-0000-000008010000}"/>
    <cellStyle name="20% - Accent4 25" xfId="302" xr:uid="{00000000-0005-0000-0000-000009010000}"/>
    <cellStyle name="20% - Accent4 26" xfId="303" xr:uid="{00000000-0005-0000-0000-00000A010000}"/>
    <cellStyle name="20% - Accent4 27" xfId="304" xr:uid="{00000000-0005-0000-0000-00000B010000}"/>
    <cellStyle name="20% - Accent4 28" xfId="305" xr:uid="{00000000-0005-0000-0000-00000C010000}"/>
    <cellStyle name="20% - Accent4 29" xfId="306" xr:uid="{00000000-0005-0000-0000-00000D010000}"/>
    <cellStyle name="20% - Accent4 3" xfId="307" xr:uid="{00000000-0005-0000-0000-00000E010000}"/>
    <cellStyle name="20% - Accent4 3 2" xfId="308" xr:uid="{00000000-0005-0000-0000-00000F010000}"/>
    <cellStyle name="20% - Accent4 3 2 2" xfId="25792" xr:uid="{37F018D5-1816-4000-AB34-2848F043E887}"/>
    <cellStyle name="20% - Accent4 3 3" xfId="309" xr:uid="{00000000-0005-0000-0000-000010010000}"/>
    <cellStyle name="20% - Accent4 3 4" xfId="310" xr:uid="{00000000-0005-0000-0000-000011010000}"/>
    <cellStyle name="20% - Accent4 3 5" xfId="23514" xr:uid="{BA454D7E-0326-4640-8A91-13AC11DEA201}"/>
    <cellStyle name="20% - Accent4 30" xfId="311" xr:uid="{00000000-0005-0000-0000-000012010000}"/>
    <cellStyle name="20% - Accent4 31" xfId="312" xr:uid="{00000000-0005-0000-0000-000013010000}"/>
    <cellStyle name="20% - Accent4 32" xfId="313" xr:uid="{00000000-0005-0000-0000-000014010000}"/>
    <cellStyle name="20% - Accent4 33" xfId="314" xr:uid="{00000000-0005-0000-0000-000015010000}"/>
    <cellStyle name="20% - Accent4 34" xfId="315" xr:uid="{00000000-0005-0000-0000-000016010000}"/>
    <cellStyle name="20% - Accent4 35" xfId="316" xr:uid="{00000000-0005-0000-0000-000017010000}"/>
    <cellStyle name="20% - Accent4 36" xfId="317" xr:uid="{00000000-0005-0000-0000-000018010000}"/>
    <cellStyle name="20% - Accent4 37" xfId="318" xr:uid="{00000000-0005-0000-0000-000019010000}"/>
    <cellStyle name="20% - Accent4 38" xfId="319" xr:uid="{00000000-0005-0000-0000-00001A010000}"/>
    <cellStyle name="20% - Accent4 39" xfId="320" xr:uid="{00000000-0005-0000-0000-00001B010000}"/>
    <cellStyle name="20% - Accent4 4" xfId="321" xr:uid="{00000000-0005-0000-0000-00001C010000}"/>
    <cellStyle name="20% - Accent4 4 2" xfId="322" xr:uid="{00000000-0005-0000-0000-00001D010000}"/>
    <cellStyle name="20% - Accent4 4 2 2" xfId="22677" xr:uid="{0B212228-59D9-4428-AB57-D83C48B534AD}"/>
    <cellStyle name="20% - Accent4 4 2 3" xfId="22581" xr:uid="{13322851-BB92-4A9B-AF0E-04601202B2FB}"/>
    <cellStyle name="20% - Accent4 4 3" xfId="323" xr:uid="{00000000-0005-0000-0000-00001E010000}"/>
    <cellStyle name="20% - Accent4 40" xfId="324" xr:uid="{00000000-0005-0000-0000-00001F010000}"/>
    <cellStyle name="20% - Accent4 41" xfId="325" xr:uid="{00000000-0005-0000-0000-000020010000}"/>
    <cellStyle name="20% - Accent4 42" xfId="326" xr:uid="{00000000-0005-0000-0000-000021010000}"/>
    <cellStyle name="20% - Accent4 43" xfId="327" xr:uid="{00000000-0005-0000-0000-000022010000}"/>
    <cellStyle name="20% - Accent4 5" xfId="328" xr:uid="{00000000-0005-0000-0000-000023010000}"/>
    <cellStyle name="20% - Accent4 5 2" xfId="329" xr:uid="{00000000-0005-0000-0000-000024010000}"/>
    <cellStyle name="20% - Accent4 5 2 2" xfId="22678" xr:uid="{E23D66C8-FB70-4A66-A0DF-7EEC086649B9}"/>
    <cellStyle name="20% - Accent4 5 2 3" xfId="22582" xr:uid="{F55AAEC5-54A6-4B9B-B65C-840FFBAF9689}"/>
    <cellStyle name="20% - Accent4 5 3" xfId="330" xr:uid="{00000000-0005-0000-0000-000025010000}"/>
    <cellStyle name="20% - Accent4 6" xfId="331" xr:uid="{00000000-0005-0000-0000-000026010000}"/>
    <cellStyle name="20% - Accent4 6 2" xfId="332" xr:uid="{00000000-0005-0000-0000-000027010000}"/>
    <cellStyle name="20% - Accent4 6 3" xfId="333" xr:uid="{00000000-0005-0000-0000-000028010000}"/>
    <cellStyle name="20% - Accent4 7" xfId="334" xr:uid="{00000000-0005-0000-0000-000029010000}"/>
    <cellStyle name="20% - Accent4 7 2" xfId="335" xr:uid="{00000000-0005-0000-0000-00002A010000}"/>
    <cellStyle name="20% - Accent4 7 3" xfId="336" xr:uid="{00000000-0005-0000-0000-00002B010000}"/>
    <cellStyle name="20% - Accent4 8" xfId="337" xr:uid="{00000000-0005-0000-0000-00002C010000}"/>
    <cellStyle name="20% - Accent4 8 2" xfId="338" xr:uid="{00000000-0005-0000-0000-00002D010000}"/>
    <cellStyle name="20% - Accent4 8 3" xfId="339" xr:uid="{00000000-0005-0000-0000-00002E010000}"/>
    <cellStyle name="20% - Accent4 9" xfId="340" xr:uid="{00000000-0005-0000-0000-00002F010000}"/>
    <cellStyle name="20% - Accent4 9 2" xfId="341" xr:uid="{00000000-0005-0000-0000-000030010000}"/>
    <cellStyle name="20% - Accent5" xfId="34" builtinId="46" customBuiltin="1"/>
    <cellStyle name="20% - Accent5 10" xfId="342" xr:uid="{00000000-0005-0000-0000-000032010000}"/>
    <cellStyle name="20% - Accent5 10 2" xfId="343" xr:uid="{00000000-0005-0000-0000-000033010000}"/>
    <cellStyle name="20% - Accent5 11" xfId="344" xr:uid="{00000000-0005-0000-0000-000034010000}"/>
    <cellStyle name="20% - Accent5 11 2" xfId="345" xr:uid="{00000000-0005-0000-0000-000035010000}"/>
    <cellStyle name="20% - Accent5 12" xfId="346" xr:uid="{00000000-0005-0000-0000-000036010000}"/>
    <cellStyle name="20% - Accent5 13" xfId="347" xr:uid="{00000000-0005-0000-0000-000037010000}"/>
    <cellStyle name="20% - Accent5 14" xfId="348" xr:uid="{00000000-0005-0000-0000-000038010000}"/>
    <cellStyle name="20% - Accent5 15" xfId="349" xr:uid="{00000000-0005-0000-0000-000039010000}"/>
    <cellStyle name="20% - Accent5 16" xfId="350" xr:uid="{00000000-0005-0000-0000-00003A010000}"/>
    <cellStyle name="20% - Accent5 17" xfId="351" xr:uid="{00000000-0005-0000-0000-00003B010000}"/>
    <cellStyle name="20% - Accent5 18" xfId="352" xr:uid="{00000000-0005-0000-0000-00003C010000}"/>
    <cellStyle name="20% - Accent5 19" xfId="353" xr:uid="{00000000-0005-0000-0000-00003D010000}"/>
    <cellStyle name="20% - Accent5 2" xfId="354" xr:uid="{00000000-0005-0000-0000-00003E010000}"/>
    <cellStyle name="20% - Accent5 2 10" xfId="355" xr:uid="{00000000-0005-0000-0000-00003F010000}"/>
    <cellStyle name="20% - Accent5 2 11" xfId="356" xr:uid="{00000000-0005-0000-0000-000040010000}"/>
    <cellStyle name="20% - Accent5 2 12" xfId="357" xr:uid="{00000000-0005-0000-0000-000041010000}"/>
    <cellStyle name="20% - Accent5 2 13" xfId="358" xr:uid="{00000000-0005-0000-0000-000042010000}"/>
    <cellStyle name="20% - Accent5 2 14" xfId="359" xr:uid="{00000000-0005-0000-0000-000043010000}"/>
    <cellStyle name="20% - Accent5 2 15" xfId="360" xr:uid="{00000000-0005-0000-0000-000044010000}"/>
    <cellStyle name="20% - Accent5 2 2" xfId="361" xr:uid="{00000000-0005-0000-0000-000045010000}"/>
    <cellStyle name="20% - Accent5 2 3" xfId="362" xr:uid="{00000000-0005-0000-0000-000046010000}"/>
    <cellStyle name="20% - Accent5 2 4" xfId="363" xr:uid="{00000000-0005-0000-0000-000047010000}"/>
    <cellStyle name="20% - Accent5 2 5" xfId="364" xr:uid="{00000000-0005-0000-0000-000048010000}"/>
    <cellStyle name="20% - Accent5 2 6" xfId="365" xr:uid="{00000000-0005-0000-0000-000049010000}"/>
    <cellStyle name="20% - Accent5 2 7" xfId="366" xr:uid="{00000000-0005-0000-0000-00004A010000}"/>
    <cellStyle name="20% - Accent5 2 8" xfId="367" xr:uid="{00000000-0005-0000-0000-00004B010000}"/>
    <cellStyle name="20% - Accent5 2 9" xfId="368" xr:uid="{00000000-0005-0000-0000-00004C010000}"/>
    <cellStyle name="20% - Accent5 20" xfId="369" xr:uid="{00000000-0005-0000-0000-00004D010000}"/>
    <cellStyle name="20% - Accent5 21" xfId="370" xr:uid="{00000000-0005-0000-0000-00004E010000}"/>
    <cellStyle name="20% - Accent5 22" xfId="371" xr:uid="{00000000-0005-0000-0000-00004F010000}"/>
    <cellStyle name="20% - Accent5 23" xfId="372" xr:uid="{00000000-0005-0000-0000-000050010000}"/>
    <cellStyle name="20% - Accent5 24" xfId="373" xr:uid="{00000000-0005-0000-0000-000051010000}"/>
    <cellStyle name="20% - Accent5 25" xfId="374" xr:uid="{00000000-0005-0000-0000-000052010000}"/>
    <cellStyle name="20% - Accent5 26" xfId="375" xr:uid="{00000000-0005-0000-0000-000053010000}"/>
    <cellStyle name="20% - Accent5 27" xfId="376" xr:uid="{00000000-0005-0000-0000-000054010000}"/>
    <cellStyle name="20% - Accent5 28" xfId="377" xr:uid="{00000000-0005-0000-0000-000055010000}"/>
    <cellStyle name="20% - Accent5 29" xfId="378" xr:uid="{00000000-0005-0000-0000-000056010000}"/>
    <cellStyle name="20% - Accent5 3" xfId="379" xr:uid="{00000000-0005-0000-0000-000057010000}"/>
    <cellStyle name="20% - Accent5 3 2" xfId="380" xr:uid="{00000000-0005-0000-0000-000058010000}"/>
    <cellStyle name="20% - Accent5 30" xfId="381" xr:uid="{00000000-0005-0000-0000-000059010000}"/>
    <cellStyle name="20% - Accent5 31" xfId="382" xr:uid="{00000000-0005-0000-0000-00005A010000}"/>
    <cellStyle name="20% - Accent5 32" xfId="383" xr:uid="{00000000-0005-0000-0000-00005B010000}"/>
    <cellStyle name="20% - Accent5 33" xfId="384" xr:uid="{00000000-0005-0000-0000-00005C010000}"/>
    <cellStyle name="20% - Accent5 34" xfId="385" xr:uid="{00000000-0005-0000-0000-00005D010000}"/>
    <cellStyle name="20% - Accent5 35" xfId="386" xr:uid="{00000000-0005-0000-0000-00005E010000}"/>
    <cellStyle name="20% - Accent5 36" xfId="387" xr:uid="{00000000-0005-0000-0000-00005F010000}"/>
    <cellStyle name="20% - Accent5 37" xfId="388" xr:uid="{00000000-0005-0000-0000-000060010000}"/>
    <cellStyle name="20% - Accent5 38" xfId="389" xr:uid="{00000000-0005-0000-0000-000061010000}"/>
    <cellStyle name="20% - Accent5 39" xfId="390" xr:uid="{00000000-0005-0000-0000-000062010000}"/>
    <cellStyle name="20% - Accent5 4" xfId="391" xr:uid="{00000000-0005-0000-0000-000063010000}"/>
    <cellStyle name="20% - Accent5 40" xfId="392" xr:uid="{00000000-0005-0000-0000-000064010000}"/>
    <cellStyle name="20% - Accent5 41" xfId="393" xr:uid="{00000000-0005-0000-0000-000065010000}"/>
    <cellStyle name="20% - Accent5 42" xfId="394" xr:uid="{00000000-0005-0000-0000-000066010000}"/>
    <cellStyle name="20% - Accent5 43" xfId="395" xr:uid="{00000000-0005-0000-0000-000067010000}"/>
    <cellStyle name="20% - Accent5 5" xfId="396" xr:uid="{00000000-0005-0000-0000-000068010000}"/>
    <cellStyle name="20% - Accent5 6" xfId="397" xr:uid="{00000000-0005-0000-0000-000069010000}"/>
    <cellStyle name="20% - Accent5 7" xfId="398" xr:uid="{00000000-0005-0000-0000-00006A010000}"/>
    <cellStyle name="20% - Accent5 8" xfId="399" xr:uid="{00000000-0005-0000-0000-00006B010000}"/>
    <cellStyle name="20% - Accent5 9" xfId="400" xr:uid="{00000000-0005-0000-0000-00006C010000}"/>
    <cellStyle name="20% - Accent5 9 2" xfId="401" xr:uid="{00000000-0005-0000-0000-00006D010000}"/>
    <cellStyle name="20% - Accent6" xfId="37" builtinId="50" customBuiltin="1"/>
    <cellStyle name="20% - Accent6 10" xfId="402" xr:uid="{00000000-0005-0000-0000-00006F010000}"/>
    <cellStyle name="20% - Accent6 10 2" xfId="403" xr:uid="{00000000-0005-0000-0000-000070010000}"/>
    <cellStyle name="20% - Accent6 11" xfId="404" xr:uid="{00000000-0005-0000-0000-000071010000}"/>
    <cellStyle name="20% - Accent6 11 2" xfId="405" xr:uid="{00000000-0005-0000-0000-000072010000}"/>
    <cellStyle name="20% - Accent6 12" xfId="406" xr:uid="{00000000-0005-0000-0000-000073010000}"/>
    <cellStyle name="20% - Accent6 13" xfId="407" xr:uid="{00000000-0005-0000-0000-000074010000}"/>
    <cellStyle name="20% - Accent6 14" xfId="408" xr:uid="{00000000-0005-0000-0000-000075010000}"/>
    <cellStyle name="20% - Accent6 15" xfId="409" xr:uid="{00000000-0005-0000-0000-000076010000}"/>
    <cellStyle name="20% - Accent6 16" xfId="410" xr:uid="{00000000-0005-0000-0000-000077010000}"/>
    <cellStyle name="20% - Accent6 17" xfId="411" xr:uid="{00000000-0005-0000-0000-000078010000}"/>
    <cellStyle name="20% - Accent6 18" xfId="412" xr:uid="{00000000-0005-0000-0000-000079010000}"/>
    <cellStyle name="20% - Accent6 19" xfId="413" xr:uid="{00000000-0005-0000-0000-00007A010000}"/>
    <cellStyle name="20% - Accent6 2" xfId="414" xr:uid="{00000000-0005-0000-0000-00007B010000}"/>
    <cellStyle name="20% - Accent6 2 10" xfId="415" xr:uid="{00000000-0005-0000-0000-00007C010000}"/>
    <cellStyle name="20% - Accent6 2 11" xfId="416" xr:uid="{00000000-0005-0000-0000-00007D010000}"/>
    <cellStyle name="20% - Accent6 2 12" xfId="417" xr:uid="{00000000-0005-0000-0000-00007E010000}"/>
    <cellStyle name="20% - Accent6 2 13" xfId="418" xr:uid="{00000000-0005-0000-0000-00007F010000}"/>
    <cellStyle name="20% - Accent6 2 14" xfId="419" xr:uid="{00000000-0005-0000-0000-000080010000}"/>
    <cellStyle name="20% - Accent6 2 15" xfId="420" xr:uid="{00000000-0005-0000-0000-000081010000}"/>
    <cellStyle name="20% - Accent6 2 16" xfId="421" xr:uid="{00000000-0005-0000-0000-000082010000}"/>
    <cellStyle name="20% - Accent6 2 2" xfId="422" xr:uid="{00000000-0005-0000-0000-000083010000}"/>
    <cellStyle name="20% - Accent6 2 2 2" xfId="423" xr:uid="{00000000-0005-0000-0000-000084010000}"/>
    <cellStyle name="20% - Accent6 2 3" xfId="424" xr:uid="{00000000-0005-0000-0000-000085010000}"/>
    <cellStyle name="20% - Accent6 2 3 2" xfId="425" xr:uid="{00000000-0005-0000-0000-000086010000}"/>
    <cellStyle name="20% - Accent6 2 4" xfId="426" xr:uid="{00000000-0005-0000-0000-000087010000}"/>
    <cellStyle name="20% - Accent6 2 5" xfId="427" xr:uid="{00000000-0005-0000-0000-000088010000}"/>
    <cellStyle name="20% - Accent6 2 6" xfId="428" xr:uid="{00000000-0005-0000-0000-000089010000}"/>
    <cellStyle name="20% - Accent6 2 7" xfId="429" xr:uid="{00000000-0005-0000-0000-00008A010000}"/>
    <cellStyle name="20% - Accent6 2 8" xfId="430" xr:uid="{00000000-0005-0000-0000-00008B010000}"/>
    <cellStyle name="20% - Accent6 2 9" xfId="431" xr:uid="{00000000-0005-0000-0000-00008C010000}"/>
    <cellStyle name="20% - Accent6 20" xfId="432" xr:uid="{00000000-0005-0000-0000-00008D010000}"/>
    <cellStyle name="20% - Accent6 21" xfId="433" xr:uid="{00000000-0005-0000-0000-00008E010000}"/>
    <cellStyle name="20% - Accent6 22" xfId="434" xr:uid="{00000000-0005-0000-0000-00008F010000}"/>
    <cellStyle name="20% - Accent6 23" xfId="435" xr:uid="{00000000-0005-0000-0000-000090010000}"/>
    <cellStyle name="20% - Accent6 24" xfId="436" xr:uid="{00000000-0005-0000-0000-000091010000}"/>
    <cellStyle name="20% - Accent6 25" xfId="437" xr:uid="{00000000-0005-0000-0000-000092010000}"/>
    <cellStyle name="20% - Accent6 26" xfId="438" xr:uid="{00000000-0005-0000-0000-000093010000}"/>
    <cellStyle name="20% - Accent6 27" xfId="439" xr:uid="{00000000-0005-0000-0000-000094010000}"/>
    <cellStyle name="20% - Accent6 28" xfId="440" xr:uid="{00000000-0005-0000-0000-000095010000}"/>
    <cellStyle name="20% - Accent6 29" xfId="441" xr:uid="{00000000-0005-0000-0000-000096010000}"/>
    <cellStyle name="20% - Accent6 3" xfId="442" xr:uid="{00000000-0005-0000-0000-000097010000}"/>
    <cellStyle name="20% - Accent6 3 2" xfId="443" xr:uid="{00000000-0005-0000-0000-000098010000}"/>
    <cellStyle name="20% - Accent6 3 2 2" xfId="25793" xr:uid="{61871481-0DF0-40C3-83C9-1EA0815DB720}"/>
    <cellStyle name="20% - Accent6 3 3" xfId="444" xr:uid="{00000000-0005-0000-0000-000099010000}"/>
    <cellStyle name="20% - Accent6 3 4" xfId="445" xr:uid="{00000000-0005-0000-0000-00009A010000}"/>
    <cellStyle name="20% - Accent6 30" xfId="446" xr:uid="{00000000-0005-0000-0000-00009B010000}"/>
    <cellStyle name="20% - Accent6 31" xfId="447" xr:uid="{00000000-0005-0000-0000-00009C010000}"/>
    <cellStyle name="20% - Accent6 32" xfId="448" xr:uid="{00000000-0005-0000-0000-00009D010000}"/>
    <cellStyle name="20% - Accent6 33" xfId="449" xr:uid="{00000000-0005-0000-0000-00009E010000}"/>
    <cellStyle name="20% - Accent6 34" xfId="450" xr:uid="{00000000-0005-0000-0000-00009F010000}"/>
    <cellStyle name="20% - Accent6 35" xfId="451" xr:uid="{00000000-0005-0000-0000-0000A0010000}"/>
    <cellStyle name="20% - Accent6 36" xfId="452" xr:uid="{00000000-0005-0000-0000-0000A1010000}"/>
    <cellStyle name="20% - Accent6 37" xfId="453" xr:uid="{00000000-0005-0000-0000-0000A2010000}"/>
    <cellStyle name="20% - Accent6 38" xfId="454" xr:uid="{00000000-0005-0000-0000-0000A3010000}"/>
    <cellStyle name="20% - Accent6 39" xfId="455" xr:uid="{00000000-0005-0000-0000-0000A4010000}"/>
    <cellStyle name="20% - Accent6 4" xfId="456" xr:uid="{00000000-0005-0000-0000-0000A5010000}"/>
    <cellStyle name="20% - Accent6 4 2" xfId="457" xr:uid="{00000000-0005-0000-0000-0000A6010000}"/>
    <cellStyle name="20% - Accent6 4 2 2" xfId="22679" xr:uid="{CAFDEBBD-926C-4C47-AFFC-2EFA293723EF}"/>
    <cellStyle name="20% - Accent6 4 2 3" xfId="22583" xr:uid="{67F60A6D-C33F-4C6E-9204-515F6EBE631E}"/>
    <cellStyle name="20% - Accent6 4 3" xfId="458" xr:uid="{00000000-0005-0000-0000-0000A7010000}"/>
    <cellStyle name="20% - Accent6 40" xfId="459" xr:uid="{00000000-0005-0000-0000-0000A8010000}"/>
    <cellStyle name="20% - Accent6 41" xfId="460" xr:uid="{00000000-0005-0000-0000-0000A9010000}"/>
    <cellStyle name="20% - Accent6 42" xfId="461" xr:uid="{00000000-0005-0000-0000-0000AA010000}"/>
    <cellStyle name="20% - Accent6 43" xfId="462" xr:uid="{00000000-0005-0000-0000-0000AB010000}"/>
    <cellStyle name="20% - Accent6 44" xfId="463" xr:uid="{00000000-0005-0000-0000-0000AC010000}"/>
    <cellStyle name="20% - Accent6 44 2" xfId="464" xr:uid="{00000000-0005-0000-0000-0000AD010000}"/>
    <cellStyle name="20% - Accent6 44 2 2" xfId="465" xr:uid="{00000000-0005-0000-0000-0000AE010000}"/>
    <cellStyle name="20% - Accent6 44 2 2 2" xfId="466" xr:uid="{00000000-0005-0000-0000-0000AF010000}"/>
    <cellStyle name="20% - Accent6 44 2 3" xfId="467" xr:uid="{00000000-0005-0000-0000-0000B0010000}"/>
    <cellStyle name="20% - Accent6 44 2 3 2" xfId="468" xr:uid="{00000000-0005-0000-0000-0000B1010000}"/>
    <cellStyle name="20% - Accent6 44 2 4" xfId="469" xr:uid="{00000000-0005-0000-0000-0000B2010000}"/>
    <cellStyle name="20% - Accent6 44 3" xfId="470" xr:uid="{00000000-0005-0000-0000-0000B3010000}"/>
    <cellStyle name="20% - Accent6 44 3 2" xfId="471" xr:uid="{00000000-0005-0000-0000-0000B4010000}"/>
    <cellStyle name="20% - Accent6 44 4" xfId="472" xr:uid="{00000000-0005-0000-0000-0000B5010000}"/>
    <cellStyle name="20% - Accent6 44 4 2" xfId="473" xr:uid="{00000000-0005-0000-0000-0000B6010000}"/>
    <cellStyle name="20% - Accent6 44 5" xfId="474" xr:uid="{00000000-0005-0000-0000-0000B7010000}"/>
    <cellStyle name="20% - Accent6 5" xfId="475" xr:uid="{00000000-0005-0000-0000-0000B8010000}"/>
    <cellStyle name="20% - Accent6 5 2" xfId="476" xr:uid="{00000000-0005-0000-0000-0000B9010000}"/>
    <cellStyle name="20% - Accent6 5 2 2" xfId="22680" xr:uid="{ABD7CA73-5BA0-40C3-A40C-4CC4FEC00385}"/>
    <cellStyle name="20% - Accent6 5 2 3" xfId="22584" xr:uid="{1C671D2C-84C5-4BA1-850C-48C685EE1DA0}"/>
    <cellStyle name="20% - Accent6 5 3" xfId="477" xr:uid="{00000000-0005-0000-0000-0000BA010000}"/>
    <cellStyle name="20% - Accent6 6" xfId="478" xr:uid="{00000000-0005-0000-0000-0000BB010000}"/>
    <cellStyle name="20% - Accent6 6 2" xfId="479" xr:uid="{00000000-0005-0000-0000-0000BC010000}"/>
    <cellStyle name="20% - Accent6 6 3" xfId="480" xr:uid="{00000000-0005-0000-0000-0000BD010000}"/>
    <cellStyle name="20% - Accent6 7" xfId="481" xr:uid="{00000000-0005-0000-0000-0000BE010000}"/>
    <cellStyle name="20% - Accent6 7 2" xfId="482" xr:uid="{00000000-0005-0000-0000-0000BF010000}"/>
    <cellStyle name="20% - Accent6 7 3" xfId="483" xr:uid="{00000000-0005-0000-0000-0000C0010000}"/>
    <cellStyle name="20% - Accent6 8" xfId="484" xr:uid="{00000000-0005-0000-0000-0000C1010000}"/>
    <cellStyle name="20% - Accent6 8 2" xfId="485" xr:uid="{00000000-0005-0000-0000-0000C2010000}"/>
    <cellStyle name="20% - Accent6 8 3" xfId="486" xr:uid="{00000000-0005-0000-0000-0000C3010000}"/>
    <cellStyle name="20% - Accent6 9" xfId="487" xr:uid="{00000000-0005-0000-0000-0000C4010000}"/>
    <cellStyle name="20% - Accent6 9 2" xfId="488" xr:uid="{00000000-0005-0000-0000-0000C5010000}"/>
    <cellStyle name="20% - Akzent1" xfId="489" xr:uid="{00000000-0005-0000-0000-0000C6010000}"/>
    <cellStyle name="20% - Akzent2" xfId="490" xr:uid="{00000000-0005-0000-0000-0000C7010000}"/>
    <cellStyle name="20% - Akzent3" xfId="491" xr:uid="{00000000-0005-0000-0000-0000C8010000}"/>
    <cellStyle name="20% - Akzent4" xfId="492" xr:uid="{00000000-0005-0000-0000-0000C9010000}"/>
    <cellStyle name="20% - Akzent5" xfId="493" xr:uid="{00000000-0005-0000-0000-0000CA010000}"/>
    <cellStyle name="20% - Akzent6" xfId="494" xr:uid="{00000000-0005-0000-0000-0000CB010000}"/>
    <cellStyle name="2x indented GHG Textfiels" xfId="495" xr:uid="{00000000-0005-0000-0000-0000CC010000}"/>
    <cellStyle name="2x indented GHG Textfiels 2" xfId="496" xr:uid="{00000000-0005-0000-0000-0000CD010000}"/>
    <cellStyle name="40% - Accent1" xfId="23" builtinId="31" customBuiltin="1"/>
    <cellStyle name="40% - Accent1 10" xfId="497" xr:uid="{00000000-0005-0000-0000-0000CF010000}"/>
    <cellStyle name="40% - Accent1 10 2" xfId="498" xr:uid="{00000000-0005-0000-0000-0000D0010000}"/>
    <cellStyle name="40% - Accent1 11" xfId="499" xr:uid="{00000000-0005-0000-0000-0000D1010000}"/>
    <cellStyle name="40% - Accent1 11 2" xfId="500" xr:uid="{00000000-0005-0000-0000-0000D2010000}"/>
    <cellStyle name="40% - Accent1 12" xfId="501" xr:uid="{00000000-0005-0000-0000-0000D3010000}"/>
    <cellStyle name="40% - Accent1 13" xfId="502" xr:uid="{00000000-0005-0000-0000-0000D4010000}"/>
    <cellStyle name="40% - Accent1 14" xfId="503" xr:uid="{00000000-0005-0000-0000-0000D5010000}"/>
    <cellStyle name="40% - Accent1 15" xfId="504" xr:uid="{00000000-0005-0000-0000-0000D6010000}"/>
    <cellStyle name="40% - Accent1 16" xfId="505" xr:uid="{00000000-0005-0000-0000-0000D7010000}"/>
    <cellStyle name="40% - Accent1 17" xfId="506" xr:uid="{00000000-0005-0000-0000-0000D8010000}"/>
    <cellStyle name="40% - Accent1 18" xfId="507" xr:uid="{00000000-0005-0000-0000-0000D9010000}"/>
    <cellStyle name="40% - Accent1 19" xfId="508" xr:uid="{00000000-0005-0000-0000-0000DA010000}"/>
    <cellStyle name="40% - Accent1 2" xfId="509" xr:uid="{00000000-0005-0000-0000-0000DB010000}"/>
    <cellStyle name="40% - Accent1 2 10" xfId="510" xr:uid="{00000000-0005-0000-0000-0000DC010000}"/>
    <cellStyle name="40% - Accent1 2 11" xfId="511" xr:uid="{00000000-0005-0000-0000-0000DD010000}"/>
    <cellStyle name="40% - Accent1 2 12" xfId="512" xr:uid="{00000000-0005-0000-0000-0000DE010000}"/>
    <cellStyle name="40% - Accent1 2 13" xfId="513" xr:uid="{00000000-0005-0000-0000-0000DF010000}"/>
    <cellStyle name="40% - Accent1 2 14" xfId="514" xr:uid="{00000000-0005-0000-0000-0000E0010000}"/>
    <cellStyle name="40% - Accent1 2 15" xfId="515" xr:uid="{00000000-0005-0000-0000-0000E1010000}"/>
    <cellStyle name="40% - Accent1 2 16" xfId="516" xr:uid="{00000000-0005-0000-0000-0000E2010000}"/>
    <cellStyle name="40% - Accent1 2 2" xfId="517" xr:uid="{00000000-0005-0000-0000-0000E3010000}"/>
    <cellStyle name="40% - Accent1 2 2 2" xfId="518" xr:uid="{00000000-0005-0000-0000-0000E4010000}"/>
    <cellStyle name="40% - Accent1 2 3" xfId="519" xr:uid="{00000000-0005-0000-0000-0000E5010000}"/>
    <cellStyle name="40% - Accent1 2 3 2" xfId="520" xr:uid="{00000000-0005-0000-0000-0000E6010000}"/>
    <cellStyle name="40% - Accent1 2 4" xfId="521" xr:uid="{00000000-0005-0000-0000-0000E7010000}"/>
    <cellStyle name="40% - Accent1 2 5" xfId="522" xr:uid="{00000000-0005-0000-0000-0000E8010000}"/>
    <cellStyle name="40% - Accent1 2 6" xfId="523" xr:uid="{00000000-0005-0000-0000-0000E9010000}"/>
    <cellStyle name="40% - Accent1 2 7" xfId="524" xr:uid="{00000000-0005-0000-0000-0000EA010000}"/>
    <cellStyle name="40% - Accent1 2 8" xfId="525" xr:uid="{00000000-0005-0000-0000-0000EB010000}"/>
    <cellStyle name="40% - Accent1 2 9" xfId="526" xr:uid="{00000000-0005-0000-0000-0000EC010000}"/>
    <cellStyle name="40% - Accent1 20" xfId="527" xr:uid="{00000000-0005-0000-0000-0000ED010000}"/>
    <cellStyle name="40% - Accent1 21" xfId="528" xr:uid="{00000000-0005-0000-0000-0000EE010000}"/>
    <cellStyle name="40% - Accent1 22" xfId="529" xr:uid="{00000000-0005-0000-0000-0000EF010000}"/>
    <cellStyle name="40% - Accent1 23" xfId="530" xr:uid="{00000000-0005-0000-0000-0000F0010000}"/>
    <cellStyle name="40% - Accent1 24" xfId="531" xr:uid="{00000000-0005-0000-0000-0000F1010000}"/>
    <cellStyle name="40% - Accent1 25" xfId="532" xr:uid="{00000000-0005-0000-0000-0000F2010000}"/>
    <cellStyle name="40% - Accent1 26" xfId="533" xr:uid="{00000000-0005-0000-0000-0000F3010000}"/>
    <cellStyle name="40% - Accent1 27" xfId="534" xr:uid="{00000000-0005-0000-0000-0000F4010000}"/>
    <cellStyle name="40% - Accent1 28" xfId="535" xr:uid="{00000000-0005-0000-0000-0000F5010000}"/>
    <cellStyle name="40% - Accent1 29" xfId="536" xr:uid="{00000000-0005-0000-0000-0000F6010000}"/>
    <cellStyle name="40% - Accent1 3" xfId="537" xr:uid="{00000000-0005-0000-0000-0000F7010000}"/>
    <cellStyle name="40% - Accent1 3 2" xfId="538" xr:uid="{00000000-0005-0000-0000-0000F8010000}"/>
    <cellStyle name="40% - Accent1 3 2 2" xfId="25794" xr:uid="{2DD0AEC6-CA47-4D9C-8149-9AD8C78B3CF3}"/>
    <cellStyle name="40% - Accent1 3 3" xfId="539" xr:uid="{00000000-0005-0000-0000-0000F9010000}"/>
    <cellStyle name="40% - Accent1 3 4" xfId="540" xr:uid="{00000000-0005-0000-0000-0000FA010000}"/>
    <cellStyle name="40% - Accent1 30" xfId="541" xr:uid="{00000000-0005-0000-0000-0000FB010000}"/>
    <cellStyle name="40% - Accent1 31" xfId="542" xr:uid="{00000000-0005-0000-0000-0000FC010000}"/>
    <cellStyle name="40% - Accent1 32" xfId="543" xr:uid="{00000000-0005-0000-0000-0000FD010000}"/>
    <cellStyle name="40% - Accent1 33" xfId="544" xr:uid="{00000000-0005-0000-0000-0000FE010000}"/>
    <cellStyle name="40% - Accent1 34" xfId="545" xr:uid="{00000000-0005-0000-0000-0000FF010000}"/>
    <cellStyle name="40% - Accent1 35" xfId="546" xr:uid="{00000000-0005-0000-0000-000000020000}"/>
    <cellStyle name="40% - Accent1 36" xfId="547" xr:uid="{00000000-0005-0000-0000-000001020000}"/>
    <cellStyle name="40% - Accent1 37" xfId="548" xr:uid="{00000000-0005-0000-0000-000002020000}"/>
    <cellStyle name="40% - Accent1 38" xfId="549" xr:uid="{00000000-0005-0000-0000-000003020000}"/>
    <cellStyle name="40% - Accent1 39" xfId="550" xr:uid="{00000000-0005-0000-0000-000004020000}"/>
    <cellStyle name="40% - Accent1 4" xfId="551" xr:uid="{00000000-0005-0000-0000-000005020000}"/>
    <cellStyle name="40% - Accent1 4 2" xfId="552" xr:uid="{00000000-0005-0000-0000-000006020000}"/>
    <cellStyle name="40% - Accent1 4 2 2" xfId="22681" xr:uid="{70B12E55-ACBF-4836-93BE-BEB4895961A9}"/>
    <cellStyle name="40% - Accent1 4 2 3" xfId="22585" xr:uid="{920BA9B0-586E-4517-A1DA-F0EE229747E2}"/>
    <cellStyle name="40% - Accent1 4 3" xfId="553" xr:uid="{00000000-0005-0000-0000-000007020000}"/>
    <cellStyle name="40% - Accent1 40" xfId="554" xr:uid="{00000000-0005-0000-0000-000008020000}"/>
    <cellStyle name="40% - Accent1 41" xfId="555" xr:uid="{00000000-0005-0000-0000-000009020000}"/>
    <cellStyle name="40% - Accent1 42" xfId="556" xr:uid="{00000000-0005-0000-0000-00000A020000}"/>
    <cellStyle name="40% - Accent1 43" xfId="557" xr:uid="{00000000-0005-0000-0000-00000B020000}"/>
    <cellStyle name="40% - Accent1 5" xfId="558" xr:uid="{00000000-0005-0000-0000-00000C020000}"/>
    <cellStyle name="40% - Accent1 5 2" xfId="559" xr:uid="{00000000-0005-0000-0000-00000D020000}"/>
    <cellStyle name="40% - Accent1 5 2 2" xfId="22682" xr:uid="{22AE70BF-79A1-4E21-89B2-18B9C262026F}"/>
    <cellStyle name="40% - Accent1 5 2 3" xfId="22586" xr:uid="{60FF57F3-A278-42F3-8198-4813B5DF7514}"/>
    <cellStyle name="40% - Accent1 5 3" xfId="560" xr:uid="{00000000-0005-0000-0000-00000E020000}"/>
    <cellStyle name="40% - Accent1 6" xfId="561" xr:uid="{00000000-0005-0000-0000-00000F020000}"/>
    <cellStyle name="40% - Accent1 6 2" xfId="562" xr:uid="{00000000-0005-0000-0000-000010020000}"/>
    <cellStyle name="40% - Accent1 6 3" xfId="563" xr:uid="{00000000-0005-0000-0000-000011020000}"/>
    <cellStyle name="40% - Accent1 7" xfId="564" xr:uid="{00000000-0005-0000-0000-000012020000}"/>
    <cellStyle name="40% - Accent1 7 2" xfId="565" xr:uid="{00000000-0005-0000-0000-000013020000}"/>
    <cellStyle name="40% - Accent1 7 3" xfId="566" xr:uid="{00000000-0005-0000-0000-000014020000}"/>
    <cellStyle name="40% - Accent1 8" xfId="567" xr:uid="{00000000-0005-0000-0000-000015020000}"/>
    <cellStyle name="40% - Accent1 8 2" xfId="568" xr:uid="{00000000-0005-0000-0000-000016020000}"/>
    <cellStyle name="40% - Accent1 8 3" xfId="569" xr:uid="{00000000-0005-0000-0000-000017020000}"/>
    <cellStyle name="40% - Accent1 9" xfId="570" xr:uid="{00000000-0005-0000-0000-000018020000}"/>
    <cellStyle name="40% - Accent1 9 2" xfId="571" xr:uid="{00000000-0005-0000-0000-000019020000}"/>
    <cellStyle name="40% - Accent2" xfId="26" builtinId="35" customBuiltin="1"/>
    <cellStyle name="40% - Accent2 10" xfId="572" xr:uid="{00000000-0005-0000-0000-00001B020000}"/>
    <cellStyle name="40% - Accent2 10 2" xfId="573" xr:uid="{00000000-0005-0000-0000-00001C020000}"/>
    <cellStyle name="40% - Accent2 11" xfId="574" xr:uid="{00000000-0005-0000-0000-00001D020000}"/>
    <cellStyle name="40% - Accent2 11 2" xfId="575" xr:uid="{00000000-0005-0000-0000-00001E020000}"/>
    <cellStyle name="40% - Accent2 12" xfId="576" xr:uid="{00000000-0005-0000-0000-00001F020000}"/>
    <cellStyle name="40% - Accent2 13" xfId="577" xr:uid="{00000000-0005-0000-0000-000020020000}"/>
    <cellStyle name="40% - Accent2 14" xfId="578" xr:uid="{00000000-0005-0000-0000-000021020000}"/>
    <cellStyle name="40% - Accent2 15" xfId="579" xr:uid="{00000000-0005-0000-0000-000022020000}"/>
    <cellStyle name="40% - Accent2 16" xfId="580" xr:uid="{00000000-0005-0000-0000-000023020000}"/>
    <cellStyle name="40% - Accent2 17" xfId="581" xr:uid="{00000000-0005-0000-0000-000024020000}"/>
    <cellStyle name="40% - Accent2 18" xfId="582" xr:uid="{00000000-0005-0000-0000-000025020000}"/>
    <cellStyle name="40% - Accent2 19" xfId="583" xr:uid="{00000000-0005-0000-0000-000026020000}"/>
    <cellStyle name="40% - Accent2 2" xfId="584" xr:uid="{00000000-0005-0000-0000-000027020000}"/>
    <cellStyle name="40% - Accent2 2 10" xfId="585" xr:uid="{00000000-0005-0000-0000-000028020000}"/>
    <cellStyle name="40% - Accent2 2 11" xfId="586" xr:uid="{00000000-0005-0000-0000-000029020000}"/>
    <cellStyle name="40% - Accent2 2 12" xfId="587" xr:uid="{00000000-0005-0000-0000-00002A020000}"/>
    <cellStyle name="40% - Accent2 2 13" xfId="588" xr:uid="{00000000-0005-0000-0000-00002B020000}"/>
    <cellStyle name="40% - Accent2 2 14" xfId="589" xr:uid="{00000000-0005-0000-0000-00002C020000}"/>
    <cellStyle name="40% - Accent2 2 15" xfId="590" xr:uid="{00000000-0005-0000-0000-00002D020000}"/>
    <cellStyle name="40% - Accent2 2 2" xfId="591" xr:uid="{00000000-0005-0000-0000-00002E020000}"/>
    <cellStyle name="40% - Accent2 2 3" xfId="592" xr:uid="{00000000-0005-0000-0000-00002F020000}"/>
    <cellStyle name="40% - Accent2 2 4" xfId="593" xr:uid="{00000000-0005-0000-0000-000030020000}"/>
    <cellStyle name="40% - Accent2 2 5" xfId="594" xr:uid="{00000000-0005-0000-0000-000031020000}"/>
    <cellStyle name="40% - Accent2 2 6" xfId="595" xr:uid="{00000000-0005-0000-0000-000032020000}"/>
    <cellStyle name="40% - Accent2 2 7" xfId="596" xr:uid="{00000000-0005-0000-0000-000033020000}"/>
    <cellStyle name="40% - Accent2 2 8" xfId="597" xr:uid="{00000000-0005-0000-0000-000034020000}"/>
    <cellStyle name="40% - Accent2 2 9" xfId="598" xr:uid="{00000000-0005-0000-0000-000035020000}"/>
    <cellStyle name="40% - Accent2 20" xfId="599" xr:uid="{00000000-0005-0000-0000-000036020000}"/>
    <cellStyle name="40% - Accent2 21" xfId="600" xr:uid="{00000000-0005-0000-0000-000037020000}"/>
    <cellStyle name="40% - Accent2 22" xfId="601" xr:uid="{00000000-0005-0000-0000-000038020000}"/>
    <cellStyle name="40% - Accent2 23" xfId="602" xr:uid="{00000000-0005-0000-0000-000039020000}"/>
    <cellStyle name="40% - Accent2 24" xfId="603" xr:uid="{00000000-0005-0000-0000-00003A020000}"/>
    <cellStyle name="40% - Accent2 25" xfId="604" xr:uid="{00000000-0005-0000-0000-00003B020000}"/>
    <cellStyle name="40% - Accent2 26" xfId="605" xr:uid="{00000000-0005-0000-0000-00003C020000}"/>
    <cellStyle name="40% - Accent2 27" xfId="606" xr:uid="{00000000-0005-0000-0000-00003D020000}"/>
    <cellStyle name="40% - Accent2 28" xfId="607" xr:uid="{00000000-0005-0000-0000-00003E020000}"/>
    <cellStyle name="40% - Accent2 29" xfId="608" xr:uid="{00000000-0005-0000-0000-00003F020000}"/>
    <cellStyle name="40% - Accent2 3" xfId="609" xr:uid="{00000000-0005-0000-0000-000040020000}"/>
    <cellStyle name="40% - Accent2 3 2" xfId="610" xr:uid="{00000000-0005-0000-0000-000041020000}"/>
    <cellStyle name="40% - Accent2 30" xfId="611" xr:uid="{00000000-0005-0000-0000-000042020000}"/>
    <cellStyle name="40% - Accent2 31" xfId="612" xr:uid="{00000000-0005-0000-0000-000043020000}"/>
    <cellStyle name="40% - Accent2 32" xfId="613" xr:uid="{00000000-0005-0000-0000-000044020000}"/>
    <cellStyle name="40% - Accent2 33" xfId="614" xr:uid="{00000000-0005-0000-0000-000045020000}"/>
    <cellStyle name="40% - Accent2 34" xfId="615" xr:uid="{00000000-0005-0000-0000-000046020000}"/>
    <cellStyle name="40% - Accent2 35" xfId="616" xr:uid="{00000000-0005-0000-0000-000047020000}"/>
    <cellStyle name="40% - Accent2 36" xfId="617" xr:uid="{00000000-0005-0000-0000-000048020000}"/>
    <cellStyle name="40% - Accent2 37" xfId="618" xr:uid="{00000000-0005-0000-0000-000049020000}"/>
    <cellStyle name="40% - Accent2 38" xfId="619" xr:uid="{00000000-0005-0000-0000-00004A020000}"/>
    <cellStyle name="40% - Accent2 39" xfId="620" xr:uid="{00000000-0005-0000-0000-00004B020000}"/>
    <cellStyle name="40% - Accent2 4" xfId="621" xr:uid="{00000000-0005-0000-0000-00004C020000}"/>
    <cellStyle name="40% - Accent2 40" xfId="622" xr:uid="{00000000-0005-0000-0000-00004D020000}"/>
    <cellStyle name="40% - Accent2 41" xfId="623" xr:uid="{00000000-0005-0000-0000-00004E020000}"/>
    <cellStyle name="40% - Accent2 42" xfId="624" xr:uid="{00000000-0005-0000-0000-00004F020000}"/>
    <cellStyle name="40% - Accent2 43" xfId="625" xr:uid="{00000000-0005-0000-0000-000050020000}"/>
    <cellStyle name="40% - Accent2 5" xfId="626" xr:uid="{00000000-0005-0000-0000-000051020000}"/>
    <cellStyle name="40% - Accent2 6" xfId="627" xr:uid="{00000000-0005-0000-0000-000052020000}"/>
    <cellStyle name="40% - Accent2 7" xfId="628" xr:uid="{00000000-0005-0000-0000-000053020000}"/>
    <cellStyle name="40% - Accent2 8" xfId="629" xr:uid="{00000000-0005-0000-0000-000054020000}"/>
    <cellStyle name="40% - Accent2 9" xfId="630" xr:uid="{00000000-0005-0000-0000-000055020000}"/>
    <cellStyle name="40% - Accent2 9 2" xfId="631" xr:uid="{00000000-0005-0000-0000-000056020000}"/>
    <cellStyle name="40% - Accent3" xfId="29" builtinId="39" customBuiltin="1"/>
    <cellStyle name="40% - Accent3 10" xfId="632" xr:uid="{00000000-0005-0000-0000-000058020000}"/>
    <cellStyle name="40% - Accent3 10 2" xfId="633" xr:uid="{00000000-0005-0000-0000-000059020000}"/>
    <cellStyle name="40% - Accent3 11" xfId="634" xr:uid="{00000000-0005-0000-0000-00005A020000}"/>
    <cellStyle name="40% - Accent3 11 2" xfId="635" xr:uid="{00000000-0005-0000-0000-00005B020000}"/>
    <cellStyle name="40% - Accent3 12" xfId="636" xr:uid="{00000000-0005-0000-0000-00005C020000}"/>
    <cellStyle name="40% - Accent3 13" xfId="637" xr:uid="{00000000-0005-0000-0000-00005D020000}"/>
    <cellStyle name="40% - Accent3 14" xfId="638" xr:uid="{00000000-0005-0000-0000-00005E020000}"/>
    <cellStyle name="40% - Accent3 15" xfId="639" xr:uid="{00000000-0005-0000-0000-00005F020000}"/>
    <cellStyle name="40% - Accent3 16" xfId="640" xr:uid="{00000000-0005-0000-0000-000060020000}"/>
    <cellStyle name="40% - Accent3 17" xfId="641" xr:uid="{00000000-0005-0000-0000-000061020000}"/>
    <cellStyle name="40% - Accent3 18" xfId="642" xr:uid="{00000000-0005-0000-0000-000062020000}"/>
    <cellStyle name="40% - Accent3 19" xfId="643" xr:uid="{00000000-0005-0000-0000-000063020000}"/>
    <cellStyle name="40% - Accent3 2" xfId="644" xr:uid="{00000000-0005-0000-0000-000064020000}"/>
    <cellStyle name="40% - Accent3 2 10" xfId="645" xr:uid="{00000000-0005-0000-0000-000065020000}"/>
    <cellStyle name="40% - Accent3 2 11" xfId="646" xr:uid="{00000000-0005-0000-0000-000066020000}"/>
    <cellStyle name="40% - Accent3 2 12" xfId="647" xr:uid="{00000000-0005-0000-0000-000067020000}"/>
    <cellStyle name="40% - Accent3 2 13" xfId="648" xr:uid="{00000000-0005-0000-0000-000068020000}"/>
    <cellStyle name="40% - Accent3 2 14" xfId="649" xr:uid="{00000000-0005-0000-0000-000069020000}"/>
    <cellStyle name="40% - Accent3 2 15" xfId="650" xr:uid="{00000000-0005-0000-0000-00006A020000}"/>
    <cellStyle name="40% - Accent3 2 16" xfId="651" xr:uid="{00000000-0005-0000-0000-00006B020000}"/>
    <cellStyle name="40% - Accent3 2 2" xfId="652" xr:uid="{00000000-0005-0000-0000-00006C020000}"/>
    <cellStyle name="40% - Accent3 2 2 2" xfId="653" xr:uid="{00000000-0005-0000-0000-00006D020000}"/>
    <cellStyle name="40% - Accent3 2 3" xfId="654" xr:uid="{00000000-0005-0000-0000-00006E020000}"/>
    <cellStyle name="40% - Accent3 2 3 2" xfId="655" xr:uid="{00000000-0005-0000-0000-00006F020000}"/>
    <cellStyle name="40% - Accent3 2 4" xfId="656" xr:uid="{00000000-0005-0000-0000-000070020000}"/>
    <cellStyle name="40% - Accent3 2 5" xfId="657" xr:uid="{00000000-0005-0000-0000-000071020000}"/>
    <cellStyle name="40% - Accent3 2 6" xfId="658" xr:uid="{00000000-0005-0000-0000-000072020000}"/>
    <cellStyle name="40% - Accent3 2 7" xfId="659" xr:uid="{00000000-0005-0000-0000-000073020000}"/>
    <cellStyle name="40% - Accent3 2 8" xfId="660" xr:uid="{00000000-0005-0000-0000-000074020000}"/>
    <cellStyle name="40% - Accent3 2 9" xfId="661" xr:uid="{00000000-0005-0000-0000-000075020000}"/>
    <cellStyle name="40% - Accent3 20" xfId="662" xr:uid="{00000000-0005-0000-0000-000076020000}"/>
    <cellStyle name="40% - Accent3 21" xfId="663" xr:uid="{00000000-0005-0000-0000-000077020000}"/>
    <cellStyle name="40% - Accent3 22" xfId="664" xr:uid="{00000000-0005-0000-0000-000078020000}"/>
    <cellStyle name="40% - Accent3 23" xfId="665" xr:uid="{00000000-0005-0000-0000-000079020000}"/>
    <cellStyle name="40% - Accent3 24" xfId="666" xr:uid="{00000000-0005-0000-0000-00007A020000}"/>
    <cellStyle name="40% - Accent3 25" xfId="667" xr:uid="{00000000-0005-0000-0000-00007B020000}"/>
    <cellStyle name="40% - Accent3 26" xfId="668" xr:uid="{00000000-0005-0000-0000-00007C020000}"/>
    <cellStyle name="40% - Accent3 27" xfId="669" xr:uid="{00000000-0005-0000-0000-00007D020000}"/>
    <cellStyle name="40% - Accent3 28" xfId="670" xr:uid="{00000000-0005-0000-0000-00007E020000}"/>
    <cellStyle name="40% - Accent3 29" xfId="671" xr:uid="{00000000-0005-0000-0000-00007F020000}"/>
    <cellStyle name="40% - Accent3 3" xfId="672" xr:uid="{00000000-0005-0000-0000-000080020000}"/>
    <cellStyle name="40% - Accent3 3 2" xfId="673" xr:uid="{00000000-0005-0000-0000-000081020000}"/>
    <cellStyle name="40% - Accent3 3 2 2" xfId="25795" xr:uid="{737F5988-351D-415E-A618-F3049428E15C}"/>
    <cellStyle name="40% - Accent3 3 3" xfId="674" xr:uid="{00000000-0005-0000-0000-000082020000}"/>
    <cellStyle name="40% - Accent3 3 4" xfId="675" xr:uid="{00000000-0005-0000-0000-000083020000}"/>
    <cellStyle name="40% - Accent3 3 5" xfId="23515" xr:uid="{1212CE68-F849-440C-B597-96240400974F}"/>
    <cellStyle name="40% - Accent3 30" xfId="676" xr:uid="{00000000-0005-0000-0000-000084020000}"/>
    <cellStyle name="40% - Accent3 31" xfId="677" xr:uid="{00000000-0005-0000-0000-000085020000}"/>
    <cellStyle name="40% - Accent3 32" xfId="678" xr:uid="{00000000-0005-0000-0000-000086020000}"/>
    <cellStyle name="40% - Accent3 33" xfId="679" xr:uid="{00000000-0005-0000-0000-000087020000}"/>
    <cellStyle name="40% - Accent3 34" xfId="680" xr:uid="{00000000-0005-0000-0000-000088020000}"/>
    <cellStyle name="40% - Accent3 35" xfId="681" xr:uid="{00000000-0005-0000-0000-000089020000}"/>
    <cellStyle name="40% - Accent3 36" xfId="682" xr:uid="{00000000-0005-0000-0000-00008A020000}"/>
    <cellStyle name="40% - Accent3 37" xfId="683" xr:uid="{00000000-0005-0000-0000-00008B020000}"/>
    <cellStyle name="40% - Accent3 38" xfId="684" xr:uid="{00000000-0005-0000-0000-00008C020000}"/>
    <cellStyle name="40% - Accent3 39" xfId="685" xr:uid="{00000000-0005-0000-0000-00008D020000}"/>
    <cellStyle name="40% - Accent3 4" xfId="686" xr:uid="{00000000-0005-0000-0000-00008E020000}"/>
    <cellStyle name="40% - Accent3 4 2" xfId="687" xr:uid="{00000000-0005-0000-0000-00008F020000}"/>
    <cellStyle name="40% - Accent3 4 2 2" xfId="22683" xr:uid="{F59EFB77-13EF-4B99-AF17-DE1A2B4D550A}"/>
    <cellStyle name="40% - Accent3 4 2 3" xfId="22587" xr:uid="{1E61AFB4-53EA-4C79-BD58-BB1908C840D0}"/>
    <cellStyle name="40% - Accent3 4 3" xfId="688" xr:uid="{00000000-0005-0000-0000-000090020000}"/>
    <cellStyle name="40% - Accent3 40" xfId="689" xr:uid="{00000000-0005-0000-0000-000091020000}"/>
    <cellStyle name="40% - Accent3 41" xfId="690" xr:uid="{00000000-0005-0000-0000-000092020000}"/>
    <cellStyle name="40% - Accent3 42" xfId="691" xr:uid="{00000000-0005-0000-0000-000093020000}"/>
    <cellStyle name="40% - Accent3 43" xfId="692" xr:uid="{00000000-0005-0000-0000-000094020000}"/>
    <cellStyle name="40% - Accent3 5" xfId="693" xr:uid="{00000000-0005-0000-0000-000095020000}"/>
    <cellStyle name="40% - Accent3 5 2" xfId="694" xr:uid="{00000000-0005-0000-0000-000096020000}"/>
    <cellStyle name="40% - Accent3 5 2 2" xfId="22684" xr:uid="{AD4840E3-6D19-4181-A6AF-C01BC206CEE3}"/>
    <cellStyle name="40% - Accent3 5 2 3" xfId="22588" xr:uid="{959CA423-9304-4FFF-8C83-F552144A2A16}"/>
    <cellStyle name="40% - Accent3 5 3" xfId="695" xr:uid="{00000000-0005-0000-0000-000097020000}"/>
    <cellStyle name="40% - Accent3 6" xfId="696" xr:uid="{00000000-0005-0000-0000-000098020000}"/>
    <cellStyle name="40% - Accent3 6 2" xfId="697" xr:uid="{00000000-0005-0000-0000-000099020000}"/>
    <cellStyle name="40% - Accent3 6 3" xfId="698" xr:uid="{00000000-0005-0000-0000-00009A020000}"/>
    <cellStyle name="40% - Accent3 7" xfId="699" xr:uid="{00000000-0005-0000-0000-00009B020000}"/>
    <cellStyle name="40% - Accent3 7 2" xfId="700" xr:uid="{00000000-0005-0000-0000-00009C020000}"/>
    <cellStyle name="40% - Accent3 7 3" xfId="701" xr:uid="{00000000-0005-0000-0000-00009D020000}"/>
    <cellStyle name="40% - Accent3 8" xfId="702" xr:uid="{00000000-0005-0000-0000-00009E020000}"/>
    <cellStyle name="40% - Accent3 8 2" xfId="703" xr:uid="{00000000-0005-0000-0000-00009F020000}"/>
    <cellStyle name="40% - Accent3 8 3" xfId="704" xr:uid="{00000000-0005-0000-0000-0000A0020000}"/>
    <cellStyle name="40% - Accent3 9" xfId="705" xr:uid="{00000000-0005-0000-0000-0000A1020000}"/>
    <cellStyle name="40% - Accent3 9 2" xfId="706" xr:uid="{00000000-0005-0000-0000-0000A2020000}"/>
    <cellStyle name="40% - Accent4" xfId="32" builtinId="43" customBuiltin="1"/>
    <cellStyle name="40% - Accent4 10" xfId="707" xr:uid="{00000000-0005-0000-0000-0000A4020000}"/>
    <cellStyle name="40% - Accent4 10 2" xfId="708" xr:uid="{00000000-0005-0000-0000-0000A5020000}"/>
    <cellStyle name="40% - Accent4 11" xfId="709" xr:uid="{00000000-0005-0000-0000-0000A6020000}"/>
    <cellStyle name="40% - Accent4 11 2" xfId="710" xr:uid="{00000000-0005-0000-0000-0000A7020000}"/>
    <cellStyle name="40% - Accent4 12" xfId="711" xr:uid="{00000000-0005-0000-0000-0000A8020000}"/>
    <cellStyle name="40% - Accent4 13" xfId="712" xr:uid="{00000000-0005-0000-0000-0000A9020000}"/>
    <cellStyle name="40% - Accent4 14" xfId="713" xr:uid="{00000000-0005-0000-0000-0000AA020000}"/>
    <cellStyle name="40% - Accent4 15" xfId="714" xr:uid="{00000000-0005-0000-0000-0000AB020000}"/>
    <cellStyle name="40% - Accent4 16" xfId="715" xr:uid="{00000000-0005-0000-0000-0000AC020000}"/>
    <cellStyle name="40% - Accent4 17" xfId="716" xr:uid="{00000000-0005-0000-0000-0000AD020000}"/>
    <cellStyle name="40% - Accent4 18" xfId="717" xr:uid="{00000000-0005-0000-0000-0000AE020000}"/>
    <cellStyle name="40% - Accent4 19" xfId="718" xr:uid="{00000000-0005-0000-0000-0000AF020000}"/>
    <cellStyle name="40% - Accent4 2" xfId="719" xr:uid="{00000000-0005-0000-0000-0000B0020000}"/>
    <cellStyle name="40% - Accent4 2 10" xfId="720" xr:uid="{00000000-0005-0000-0000-0000B1020000}"/>
    <cellStyle name="40% - Accent4 2 11" xfId="721" xr:uid="{00000000-0005-0000-0000-0000B2020000}"/>
    <cellStyle name="40% - Accent4 2 12" xfId="722" xr:uid="{00000000-0005-0000-0000-0000B3020000}"/>
    <cellStyle name="40% - Accent4 2 13" xfId="723" xr:uid="{00000000-0005-0000-0000-0000B4020000}"/>
    <cellStyle name="40% - Accent4 2 14" xfId="724" xr:uid="{00000000-0005-0000-0000-0000B5020000}"/>
    <cellStyle name="40% - Accent4 2 15" xfId="725" xr:uid="{00000000-0005-0000-0000-0000B6020000}"/>
    <cellStyle name="40% - Accent4 2 16" xfId="726" xr:uid="{00000000-0005-0000-0000-0000B7020000}"/>
    <cellStyle name="40% - Accent4 2 2" xfId="727" xr:uid="{00000000-0005-0000-0000-0000B8020000}"/>
    <cellStyle name="40% - Accent4 2 2 2" xfId="728" xr:uid="{00000000-0005-0000-0000-0000B9020000}"/>
    <cellStyle name="40% - Accent4 2 3" xfId="729" xr:uid="{00000000-0005-0000-0000-0000BA020000}"/>
    <cellStyle name="40% - Accent4 2 3 2" xfId="730" xr:uid="{00000000-0005-0000-0000-0000BB020000}"/>
    <cellStyle name="40% - Accent4 2 4" xfId="731" xr:uid="{00000000-0005-0000-0000-0000BC020000}"/>
    <cellStyle name="40% - Accent4 2 5" xfId="732" xr:uid="{00000000-0005-0000-0000-0000BD020000}"/>
    <cellStyle name="40% - Accent4 2 6" xfId="733" xr:uid="{00000000-0005-0000-0000-0000BE020000}"/>
    <cellStyle name="40% - Accent4 2 7" xfId="734" xr:uid="{00000000-0005-0000-0000-0000BF020000}"/>
    <cellStyle name="40% - Accent4 2 8" xfId="735" xr:uid="{00000000-0005-0000-0000-0000C0020000}"/>
    <cellStyle name="40% - Accent4 2 9" xfId="736" xr:uid="{00000000-0005-0000-0000-0000C1020000}"/>
    <cellStyle name="40% - Accent4 20" xfId="737" xr:uid="{00000000-0005-0000-0000-0000C2020000}"/>
    <cellStyle name="40% - Accent4 21" xfId="738" xr:uid="{00000000-0005-0000-0000-0000C3020000}"/>
    <cellStyle name="40% - Accent4 22" xfId="739" xr:uid="{00000000-0005-0000-0000-0000C4020000}"/>
    <cellStyle name="40% - Accent4 23" xfId="740" xr:uid="{00000000-0005-0000-0000-0000C5020000}"/>
    <cellStyle name="40% - Accent4 24" xfId="741" xr:uid="{00000000-0005-0000-0000-0000C6020000}"/>
    <cellStyle name="40% - Accent4 25" xfId="742" xr:uid="{00000000-0005-0000-0000-0000C7020000}"/>
    <cellStyle name="40% - Accent4 26" xfId="743" xr:uid="{00000000-0005-0000-0000-0000C8020000}"/>
    <cellStyle name="40% - Accent4 27" xfId="744" xr:uid="{00000000-0005-0000-0000-0000C9020000}"/>
    <cellStyle name="40% - Accent4 28" xfId="745" xr:uid="{00000000-0005-0000-0000-0000CA020000}"/>
    <cellStyle name="40% - Accent4 29" xfId="746" xr:uid="{00000000-0005-0000-0000-0000CB020000}"/>
    <cellStyle name="40% - Accent4 3" xfId="747" xr:uid="{00000000-0005-0000-0000-0000CC020000}"/>
    <cellStyle name="40% - Accent4 3 2" xfId="748" xr:uid="{00000000-0005-0000-0000-0000CD020000}"/>
    <cellStyle name="40% - Accent4 3 2 2" xfId="25796" xr:uid="{F4BA2368-4103-4FF8-8D43-01FD7BD59C03}"/>
    <cellStyle name="40% - Accent4 3 3" xfId="749" xr:uid="{00000000-0005-0000-0000-0000CE020000}"/>
    <cellStyle name="40% - Accent4 3 4" xfId="750" xr:uid="{00000000-0005-0000-0000-0000CF020000}"/>
    <cellStyle name="40% - Accent4 30" xfId="751" xr:uid="{00000000-0005-0000-0000-0000D0020000}"/>
    <cellStyle name="40% - Accent4 31" xfId="752" xr:uid="{00000000-0005-0000-0000-0000D1020000}"/>
    <cellStyle name="40% - Accent4 32" xfId="753" xr:uid="{00000000-0005-0000-0000-0000D2020000}"/>
    <cellStyle name="40% - Accent4 33" xfId="754" xr:uid="{00000000-0005-0000-0000-0000D3020000}"/>
    <cellStyle name="40% - Accent4 34" xfId="755" xr:uid="{00000000-0005-0000-0000-0000D4020000}"/>
    <cellStyle name="40% - Accent4 35" xfId="756" xr:uid="{00000000-0005-0000-0000-0000D5020000}"/>
    <cellStyle name="40% - Accent4 36" xfId="757" xr:uid="{00000000-0005-0000-0000-0000D6020000}"/>
    <cellStyle name="40% - Accent4 37" xfId="758" xr:uid="{00000000-0005-0000-0000-0000D7020000}"/>
    <cellStyle name="40% - Accent4 38" xfId="759" xr:uid="{00000000-0005-0000-0000-0000D8020000}"/>
    <cellStyle name="40% - Accent4 39" xfId="760" xr:uid="{00000000-0005-0000-0000-0000D9020000}"/>
    <cellStyle name="40% - Accent4 4" xfId="761" xr:uid="{00000000-0005-0000-0000-0000DA020000}"/>
    <cellStyle name="40% - Accent4 4 2" xfId="762" xr:uid="{00000000-0005-0000-0000-0000DB020000}"/>
    <cellStyle name="40% - Accent4 4 2 2" xfId="22685" xr:uid="{4797B647-3501-4B2A-B9BC-7691E671F4D1}"/>
    <cellStyle name="40% - Accent4 4 2 3" xfId="22589" xr:uid="{A794216F-9348-4572-B9A0-86E7C98B25CD}"/>
    <cellStyle name="40% - Accent4 4 3" xfId="763" xr:uid="{00000000-0005-0000-0000-0000DC020000}"/>
    <cellStyle name="40% - Accent4 40" xfId="764" xr:uid="{00000000-0005-0000-0000-0000DD020000}"/>
    <cellStyle name="40% - Accent4 41" xfId="765" xr:uid="{00000000-0005-0000-0000-0000DE020000}"/>
    <cellStyle name="40% - Accent4 42" xfId="766" xr:uid="{00000000-0005-0000-0000-0000DF020000}"/>
    <cellStyle name="40% - Accent4 43" xfId="767" xr:uid="{00000000-0005-0000-0000-0000E0020000}"/>
    <cellStyle name="40% - Accent4 5" xfId="768" xr:uid="{00000000-0005-0000-0000-0000E1020000}"/>
    <cellStyle name="40% - Accent4 5 2" xfId="769" xr:uid="{00000000-0005-0000-0000-0000E2020000}"/>
    <cellStyle name="40% - Accent4 5 2 2" xfId="22686" xr:uid="{6F230F5E-0126-4312-BF4E-353486284D01}"/>
    <cellStyle name="40% - Accent4 5 2 3" xfId="22590" xr:uid="{461AEEEE-A364-4102-ABEC-90F3C874C468}"/>
    <cellStyle name="40% - Accent4 5 3" xfId="770" xr:uid="{00000000-0005-0000-0000-0000E3020000}"/>
    <cellStyle name="40% - Accent4 6" xfId="771" xr:uid="{00000000-0005-0000-0000-0000E4020000}"/>
    <cellStyle name="40% - Accent4 6 2" xfId="772" xr:uid="{00000000-0005-0000-0000-0000E5020000}"/>
    <cellStyle name="40% - Accent4 6 3" xfId="773" xr:uid="{00000000-0005-0000-0000-0000E6020000}"/>
    <cellStyle name="40% - Accent4 7" xfId="774" xr:uid="{00000000-0005-0000-0000-0000E7020000}"/>
    <cellStyle name="40% - Accent4 7 2" xfId="775" xr:uid="{00000000-0005-0000-0000-0000E8020000}"/>
    <cellStyle name="40% - Accent4 7 3" xfId="776" xr:uid="{00000000-0005-0000-0000-0000E9020000}"/>
    <cellStyle name="40% - Accent4 8" xfId="777" xr:uid="{00000000-0005-0000-0000-0000EA020000}"/>
    <cellStyle name="40% - Accent4 8 2" xfId="778" xr:uid="{00000000-0005-0000-0000-0000EB020000}"/>
    <cellStyle name="40% - Accent4 8 3" xfId="779" xr:uid="{00000000-0005-0000-0000-0000EC020000}"/>
    <cellStyle name="40% - Accent4 9" xfId="780" xr:uid="{00000000-0005-0000-0000-0000ED020000}"/>
    <cellStyle name="40% - Accent4 9 2" xfId="781" xr:uid="{00000000-0005-0000-0000-0000EE020000}"/>
    <cellStyle name="40% - Accent5" xfId="35" builtinId="47" customBuiltin="1"/>
    <cellStyle name="40% - Accent5 10" xfId="782" xr:uid="{00000000-0005-0000-0000-0000F0020000}"/>
    <cellStyle name="40% - Accent5 10 2" xfId="783" xr:uid="{00000000-0005-0000-0000-0000F1020000}"/>
    <cellStyle name="40% - Accent5 11" xfId="784" xr:uid="{00000000-0005-0000-0000-0000F2020000}"/>
    <cellStyle name="40% - Accent5 11 2" xfId="785" xr:uid="{00000000-0005-0000-0000-0000F3020000}"/>
    <cellStyle name="40% - Accent5 12" xfId="786" xr:uid="{00000000-0005-0000-0000-0000F4020000}"/>
    <cellStyle name="40% - Accent5 13" xfId="787" xr:uid="{00000000-0005-0000-0000-0000F5020000}"/>
    <cellStyle name="40% - Accent5 14" xfId="788" xr:uid="{00000000-0005-0000-0000-0000F6020000}"/>
    <cellStyle name="40% - Accent5 15" xfId="789" xr:uid="{00000000-0005-0000-0000-0000F7020000}"/>
    <cellStyle name="40% - Accent5 16" xfId="790" xr:uid="{00000000-0005-0000-0000-0000F8020000}"/>
    <cellStyle name="40% - Accent5 17" xfId="791" xr:uid="{00000000-0005-0000-0000-0000F9020000}"/>
    <cellStyle name="40% - Accent5 18" xfId="792" xr:uid="{00000000-0005-0000-0000-0000FA020000}"/>
    <cellStyle name="40% - Accent5 19" xfId="793" xr:uid="{00000000-0005-0000-0000-0000FB020000}"/>
    <cellStyle name="40% - Accent5 2" xfId="794" xr:uid="{00000000-0005-0000-0000-0000FC020000}"/>
    <cellStyle name="40% - Accent5 2 10" xfId="795" xr:uid="{00000000-0005-0000-0000-0000FD020000}"/>
    <cellStyle name="40% - Accent5 2 11" xfId="796" xr:uid="{00000000-0005-0000-0000-0000FE020000}"/>
    <cellStyle name="40% - Accent5 2 12" xfId="797" xr:uid="{00000000-0005-0000-0000-0000FF020000}"/>
    <cellStyle name="40% - Accent5 2 13" xfId="798" xr:uid="{00000000-0005-0000-0000-000000030000}"/>
    <cellStyle name="40% - Accent5 2 14" xfId="799" xr:uid="{00000000-0005-0000-0000-000001030000}"/>
    <cellStyle name="40% - Accent5 2 15" xfId="800" xr:uid="{00000000-0005-0000-0000-000002030000}"/>
    <cellStyle name="40% - Accent5 2 16" xfId="801" xr:uid="{00000000-0005-0000-0000-000003030000}"/>
    <cellStyle name="40% - Accent5 2 2" xfId="802" xr:uid="{00000000-0005-0000-0000-000004030000}"/>
    <cellStyle name="40% - Accent5 2 2 2" xfId="803" xr:uid="{00000000-0005-0000-0000-000005030000}"/>
    <cellStyle name="40% - Accent5 2 3" xfId="804" xr:uid="{00000000-0005-0000-0000-000006030000}"/>
    <cellStyle name="40% - Accent5 2 3 2" xfId="805" xr:uid="{00000000-0005-0000-0000-000007030000}"/>
    <cellStyle name="40% - Accent5 2 4" xfId="806" xr:uid="{00000000-0005-0000-0000-000008030000}"/>
    <cellStyle name="40% - Accent5 2 5" xfId="807" xr:uid="{00000000-0005-0000-0000-000009030000}"/>
    <cellStyle name="40% - Accent5 2 6" xfId="808" xr:uid="{00000000-0005-0000-0000-00000A030000}"/>
    <cellStyle name="40% - Accent5 2 7" xfId="809" xr:uid="{00000000-0005-0000-0000-00000B030000}"/>
    <cellStyle name="40% - Accent5 2 8" xfId="810" xr:uid="{00000000-0005-0000-0000-00000C030000}"/>
    <cellStyle name="40% - Accent5 2 9" xfId="811" xr:uid="{00000000-0005-0000-0000-00000D030000}"/>
    <cellStyle name="40% - Accent5 20" xfId="812" xr:uid="{00000000-0005-0000-0000-00000E030000}"/>
    <cellStyle name="40% - Accent5 21" xfId="813" xr:uid="{00000000-0005-0000-0000-00000F030000}"/>
    <cellStyle name="40% - Accent5 22" xfId="814" xr:uid="{00000000-0005-0000-0000-000010030000}"/>
    <cellStyle name="40% - Accent5 23" xfId="815" xr:uid="{00000000-0005-0000-0000-000011030000}"/>
    <cellStyle name="40% - Accent5 24" xfId="816" xr:uid="{00000000-0005-0000-0000-000012030000}"/>
    <cellStyle name="40% - Accent5 25" xfId="817" xr:uid="{00000000-0005-0000-0000-000013030000}"/>
    <cellStyle name="40% - Accent5 26" xfId="818" xr:uid="{00000000-0005-0000-0000-000014030000}"/>
    <cellStyle name="40% - Accent5 27" xfId="819" xr:uid="{00000000-0005-0000-0000-000015030000}"/>
    <cellStyle name="40% - Accent5 28" xfId="820" xr:uid="{00000000-0005-0000-0000-000016030000}"/>
    <cellStyle name="40% - Accent5 29" xfId="821" xr:uid="{00000000-0005-0000-0000-000017030000}"/>
    <cellStyle name="40% - Accent5 3" xfId="822" xr:uid="{00000000-0005-0000-0000-000018030000}"/>
    <cellStyle name="40% - Accent5 3 2" xfId="823" xr:uid="{00000000-0005-0000-0000-000019030000}"/>
    <cellStyle name="40% - Accent5 3 2 2" xfId="25797" xr:uid="{06B7D1FA-E50F-4279-B7F5-82F1B3364D90}"/>
    <cellStyle name="40% - Accent5 3 3" xfId="824" xr:uid="{00000000-0005-0000-0000-00001A030000}"/>
    <cellStyle name="40% - Accent5 3 4" xfId="825" xr:uid="{00000000-0005-0000-0000-00001B030000}"/>
    <cellStyle name="40% - Accent5 30" xfId="826" xr:uid="{00000000-0005-0000-0000-00001C030000}"/>
    <cellStyle name="40% - Accent5 31" xfId="827" xr:uid="{00000000-0005-0000-0000-00001D030000}"/>
    <cellStyle name="40% - Accent5 32" xfId="828" xr:uid="{00000000-0005-0000-0000-00001E030000}"/>
    <cellStyle name="40% - Accent5 33" xfId="829" xr:uid="{00000000-0005-0000-0000-00001F030000}"/>
    <cellStyle name="40% - Accent5 34" xfId="830" xr:uid="{00000000-0005-0000-0000-000020030000}"/>
    <cellStyle name="40% - Accent5 35" xfId="831" xr:uid="{00000000-0005-0000-0000-000021030000}"/>
    <cellStyle name="40% - Accent5 36" xfId="832" xr:uid="{00000000-0005-0000-0000-000022030000}"/>
    <cellStyle name="40% - Accent5 37" xfId="833" xr:uid="{00000000-0005-0000-0000-000023030000}"/>
    <cellStyle name="40% - Accent5 38" xfId="834" xr:uid="{00000000-0005-0000-0000-000024030000}"/>
    <cellStyle name="40% - Accent5 39" xfId="835" xr:uid="{00000000-0005-0000-0000-000025030000}"/>
    <cellStyle name="40% - Accent5 4" xfId="836" xr:uid="{00000000-0005-0000-0000-000026030000}"/>
    <cellStyle name="40% - Accent5 4 2" xfId="837" xr:uid="{00000000-0005-0000-0000-000027030000}"/>
    <cellStyle name="40% - Accent5 4 2 2" xfId="22687" xr:uid="{5AAC6DF9-54EE-4914-845C-F46580450531}"/>
    <cellStyle name="40% - Accent5 4 2 3" xfId="22591" xr:uid="{099F1730-2BD1-42EF-9F21-B2CB9AC043E8}"/>
    <cellStyle name="40% - Accent5 4 3" xfId="838" xr:uid="{00000000-0005-0000-0000-000028030000}"/>
    <cellStyle name="40% - Accent5 40" xfId="839" xr:uid="{00000000-0005-0000-0000-000029030000}"/>
    <cellStyle name="40% - Accent5 41" xfId="840" xr:uid="{00000000-0005-0000-0000-00002A030000}"/>
    <cellStyle name="40% - Accent5 42" xfId="841" xr:uid="{00000000-0005-0000-0000-00002B030000}"/>
    <cellStyle name="40% - Accent5 43" xfId="842" xr:uid="{00000000-0005-0000-0000-00002C030000}"/>
    <cellStyle name="40% - Accent5 5" xfId="843" xr:uid="{00000000-0005-0000-0000-00002D030000}"/>
    <cellStyle name="40% - Accent5 5 2" xfId="844" xr:uid="{00000000-0005-0000-0000-00002E030000}"/>
    <cellStyle name="40% - Accent5 5 2 2" xfId="22688" xr:uid="{9A37F219-4C81-44FC-BEC8-906278B354A0}"/>
    <cellStyle name="40% - Accent5 5 2 3" xfId="22592" xr:uid="{57DEC4FB-DA19-4FDD-97DE-C285CF481A44}"/>
    <cellStyle name="40% - Accent5 5 3" xfId="845" xr:uid="{00000000-0005-0000-0000-00002F030000}"/>
    <cellStyle name="40% - Accent5 6" xfId="846" xr:uid="{00000000-0005-0000-0000-000030030000}"/>
    <cellStyle name="40% - Accent5 6 2" xfId="847" xr:uid="{00000000-0005-0000-0000-000031030000}"/>
    <cellStyle name="40% - Accent5 6 3" xfId="848" xr:uid="{00000000-0005-0000-0000-000032030000}"/>
    <cellStyle name="40% - Accent5 7" xfId="849" xr:uid="{00000000-0005-0000-0000-000033030000}"/>
    <cellStyle name="40% - Accent5 7 2" xfId="850" xr:uid="{00000000-0005-0000-0000-000034030000}"/>
    <cellStyle name="40% - Accent5 7 3" xfId="851" xr:uid="{00000000-0005-0000-0000-000035030000}"/>
    <cellStyle name="40% - Accent5 8" xfId="852" xr:uid="{00000000-0005-0000-0000-000036030000}"/>
    <cellStyle name="40% - Accent5 8 2" xfId="853" xr:uid="{00000000-0005-0000-0000-000037030000}"/>
    <cellStyle name="40% - Accent5 8 3" xfId="854" xr:uid="{00000000-0005-0000-0000-000038030000}"/>
    <cellStyle name="40% - Accent5 9" xfId="855" xr:uid="{00000000-0005-0000-0000-000039030000}"/>
    <cellStyle name="40% - Accent5 9 2" xfId="856" xr:uid="{00000000-0005-0000-0000-00003A030000}"/>
    <cellStyle name="40% - Accent6" xfId="38" builtinId="51" customBuiltin="1"/>
    <cellStyle name="40% - Accent6 10" xfId="857" xr:uid="{00000000-0005-0000-0000-00003C030000}"/>
    <cellStyle name="40% - Accent6 10 2" xfId="858" xr:uid="{00000000-0005-0000-0000-00003D030000}"/>
    <cellStyle name="40% - Accent6 11" xfId="859" xr:uid="{00000000-0005-0000-0000-00003E030000}"/>
    <cellStyle name="40% - Accent6 11 2" xfId="860" xr:uid="{00000000-0005-0000-0000-00003F030000}"/>
    <cellStyle name="40% - Accent6 12" xfId="861" xr:uid="{00000000-0005-0000-0000-000040030000}"/>
    <cellStyle name="40% - Accent6 13" xfId="862" xr:uid="{00000000-0005-0000-0000-000041030000}"/>
    <cellStyle name="40% - Accent6 14" xfId="863" xr:uid="{00000000-0005-0000-0000-000042030000}"/>
    <cellStyle name="40% - Accent6 15" xfId="864" xr:uid="{00000000-0005-0000-0000-000043030000}"/>
    <cellStyle name="40% - Accent6 16" xfId="865" xr:uid="{00000000-0005-0000-0000-000044030000}"/>
    <cellStyle name="40% - Accent6 17" xfId="866" xr:uid="{00000000-0005-0000-0000-000045030000}"/>
    <cellStyle name="40% - Accent6 18" xfId="867" xr:uid="{00000000-0005-0000-0000-000046030000}"/>
    <cellStyle name="40% - Accent6 19" xfId="868" xr:uid="{00000000-0005-0000-0000-000047030000}"/>
    <cellStyle name="40% - Accent6 2" xfId="869" xr:uid="{00000000-0005-0000-0000-000048030000}"/>
    <cellStyle name="40% - Accent6 2 10" xfId="870" xr:uid="{00000000-0005-0000-0000-000049030000}"/>
    <cellStyle name="40% - Accent6 2 11" xfId="871" xr:uid="{00000000-0005-0000-0000-00004A030000}"/>
    <cellStyle name="40% - Accent6 2 12" xfId="872" xr:uid="{00000000-0005-0000-0000-00004B030000}"/>
    <cellStyle name="40% - Accent6 2 13" xfId="873" xr:uid="{00000000-0005-0000-0000-00004C030000}"/>
    <cellStyle name="40% - Accent6 2 14" xfId="874" xr:uid="{00000000-0005-0000-0000-00004D030000}"/>
    <cellStyle name="40% - Accent6 2 15" xfId="875" xr:uid="{00000000-0005-0000-0000-00004E030000}"/>
    <cellStyle name="40% - Accent6 2 16" xfId="876" xr:uid="{00000000-0005-0000-0000-00004F030000}"/>
    <cellStyle name="40% - Accent6 2 2" xfId="877" xr:uid="{00000000-0005-0000-0000-000050030000}"/>
    <cellStyle name="40% - Accent6 2 2 2" xfId="878" xr:uid="{00000000-0005-0000-0000-000051030000}"/>
    <cellStyle name="40% - Accent6 2 3" xfId="879" xr:uid="{00000000-0005-0000-0000-000052030000}"/>
    <cellStyle name="40% - Accent6 2 3 2" xfId="880" xr:uid="{00000000-0005-0000-0000-000053030000}"/>
    <cellStyle name="40% - Accent6 2 4" xfId="881" xr:uid="{00000000-0005-0000-0000-000054030000}"/>
    <cellStyle name="40% - Accent6 2 5" xfId="882" xr:uid="{00000000-0005-0000-0000-000055030000}"/>
    <cellStyle name="40% - Accent6 2 6" xfId="883" xr:uid="{00000000-0005-0000-0000-000056030000}"/>
    <cellStyle name="40% - Accent6 2 7" xfId="884" xr:uid="{00000000-0005-0000-0000-000057030000}"/>
    <cellStyle name="40% - Accent6 2 8" xfId="885" xr:uid="{00000000-0005-0000-0000-000058030000}"/>
    <cellStyle name="40% - Accent6 2 9" xfId="886" xr:uid="{00000000-0005-0000-0000-000059030000}"/>
    <cellStyle name="40% - Accent6 20" xfId="887" xr:uid="{00000000-0005-0000-0000-00005A030000}"/>
    <cellStyle name="40% - Accent6 21" xfId="888" xr:uid="{00000000-0005-0000-0000-00005B030000}"/>
    <cellStyle name="40% - Accent6 22" xfId="889" xr:uid="{00000000-0005-0000-0000-00005C030000}"/>
    <cellStyle name="40% - Accent6 23" xfId="890" xr:uid="{00000000-0005-0000-0000-00005D030000}"/>
    <cellStyle name="40% - Accent6 24" xfId="891" xr:uid="{00000000-0005-0000-0000-00005E030000}"/>
    <cellStyle name="40% - Accent6 25" xfId="892" xr:uid="{00000000-0005-0000-0000-00005F030000}"/>
    <cellStyle name="40% - Accent6 26" xfId="893" xr:uid="{00000000-0005-0000-0000-000060030000}"/>
    <cellStyle name="40% - Accent6 27" xfId="894" xr:uid="{00000000-0005-0000-0000-000061030000}"/>
    <cellStyle name="40% - Accent6 28" xfId="895" xr:uid="{00000000-0005-0000-0000-000062030000}"/>
    <cellStyle name="40% - Accent6 29" xfId="896" xr:uid="{00000000-0005-0000-0000-000063030000}"/>
    <cellStyle name="40% - Accent6 3" xfId="897" xr:uid="{00000000-0005-0000-0000-000064030000}"/>
    <cellStyle name="40% - Accent6 3 2" xfId="898" xr:uid="{00000000-0005-0000-0000-000065030000}"/>
    <cellStyle name="40% - Accent6 3 2 2" xfId="25798" xr:uid="{A9A4ECF4-8B6F-4FC5-81E6-F44F6B655383}"/>
    <cellStyle name="40% - Accent6 3 3" xfId="899" xr:uid="{00000000-0005-0000-0000-000066030000}"/>
    <cellStyle name="40% - Accent6 3 4" xfId="900" xr:uid="{00000000-0005-0000-0000-000067030000}"/>
    <cellStyle name="40% - Accent6 30" xfId="901" xr:uid="{00000000-0005-0000-0000-000068030000}"/>
    <cellStyle name="40% - Accent6 31" xfId="902" xr:uid="{00000000-0005-0000-0000-000069030000}"/>
    <cellStyle name="40% - Accent6 32" xfId="903" xr:uid="{00000000-0005-0000-0000-00006A030000}"/>
    <cellStyle name="40% - Accent6 33" xfId="904" xr:uid="{00000000-0005-0000-0000-00006B030000}"/>
    <cellStyle name="40% - Accent6 34" xfId="905" xr:uid="{00000000-0005-0000-0000-00006C030000}"/>
    <cellStyle name="40% - Accent6 35" xfId="906" xr:uid="{00000000-0005-0000-0000-00006D030000}"/>
    <cellStyle name="40% - Accent6 36" xfId="907" xr:uid="{00000000-0005-0000-0000-00006E030000}"/>
    <cellStyle name="40% - Accent6 37" xfId="908" xr:uid="{00000000-0005-0000-0000-00006F030000}"/>
    <cellStyle name="40% - Accent6 38" xfId="909" xr:uid="{00000000-0005-0000-0000-000070030000}"/>
    <cellStyle name="40% - Accent6 39" xfId="910" xr:uid="{00000000-0005-0000-0000-000071030000}"/>
    <cellStyle name="40% - Accent6 4" xfId="911" xr:uid="{00000000-0005-0000-0000-000072030000}"/>
    <cellStyle name="40% - Accent6 4 2" xfId="912" xr:uid="{00000000-0005-0000-0000-000073030000}"/>
    <cellStyle name="40% - Accent6 4 2 2" xfId="22689" xr:uid="{6AD5C234-220E-4469-ABFE-19F6E7FBAE7B}"/>
    <cellStyle name="40% - Accent6 4 2 3" xfId="22593" xr:uid="{2187863F-96BA-4FD3-94BE-C72931FA6D3D}"/>
    <cellStyle name="40% - Accent6 4 3" xfId="913" xr:uid="{00000000-0005-0000-0000-000074030000}"/>
    <cellStyle name="40% - Accent6 40" xfId="914" xr:uid="{00000000-0005-0000-0000-000075030000}"/>
    <cellStyle name="40% - Accent6 41" xfId="915" xr:uid="{00000000-0005-0000-0000-000076030000}"/>
    <cellStyle name="40% - Accent6 42" xfId="916" xr:uid="{00000000-0005-0000-0000-000077030000}"/>
    <cellStyle name="40% - Accent6 43" xfId="917" xr:uid="{00000000-0005-0000-0000-000078030000}"/>
    <cellStyle name="40% - Accent6 5" xfId="918" xr:uid="{00000000-0005-0000-0000-000079030000}"/>
    <cellStyle name="40% - Accent6 5 2" xfId="919" xr:uid="{00000000-0005-0000-0000-00007A030000}"/>
    <cellStyle name="40% - Accent6 5 2 2" xfId="22690" xr:uid="{CD4ED1FF-F646-4FE6-AFB8-1D364EE980A1}"/>
    <cellStyle name="40% - Accent6 5 2 3" xfId="22594" xr:uid="{8AFC9B61-F077-468F-8752-8812C1733431}"/>
    <cellStyle name="40% - Accent6 5 3" xfId="920" xr:uid="{00000000-0005-0000-0000-00007B030000}"/>
    <cellStyle name="40% - Accent6 6" xfId="921" xr:uid="{00000000-0005-0000-0000-00007C030000}"/>
    <cellStyle name="40% - Accent6 6 2" xfId="922" xr:uid="{00000000-0005-0000-0000-00007D030000}"/>
    <cellStyle name="40% - Accent6 6 3" xfId="923" xr:uid="{00000000-0005-0000-0000-00007E030000}"/>
    <cellStyle name="40% - Accent6 7" xfId="924" xr:uid="{00000000-0005-0000-0000-00007F030000}"/>
    <cellStyle name="40% - Accent6 7 2" xfId="925" xr:uid="{00000000-0005-0000-0000-000080030000}"/>
    <cellStyle name="40% - Accent6 7 3" xfId="926" xr:uid="{00000000-0005-0000-0000-000081030000}"/>
    <cellStyle name="40% - Accent6 8" xfId="927" xr:uid="{00000000-0005-0000-0000-000082030000}"/>
    <cellStyle name="40% - Accent6 8 2" xfId="928" xr:uid="{00000000-0005-0000-0000-000083030000}"/>
    <cellStyle name="40% - Accent6 8 3" xfId="929" xr:uid="{00000000-0005-0000-0000-000084030000}"/>
    <cellStyle name="40% - Accent6 9" xfId="930" xr:uid="{00000000-0005-0000-0000-000085030000}"/>
    <cellStyle name="40% - Accent6 9 2" xfId="931" xr:uid="{00000000-0005-0000-0000-000086030000}"/>
    <cellStyle name="40% - Akzent1" xfId="932" xr:uid="{00000000-0005-0000-0000-000087030000}"/>
    <cellStyle name="40% - Akzent2" xfId="933" xr:uid="{00000000-0005-0000-0000-000088030000}"/>
    <cellStyle name="40% - Akzent3" xfId="934" xr:uid="{00000000-0005-0000-0000-000089030000}"/>
    <cellStyle name="40% - Akzent4" xfId="935" xr:uid="{00000000-0005-0000-0000-00008A030000}"/>
    <cellStyle name="40% - Akzent5" xfId="936" xr:uid="{00000000-0005-0000-0000-00008B030000}"/>
    <cellStyle name="40% - Akzent6" xfId="937" xr:uid="{00000000-0005-0000-0000-00008C030000}"/>
    <cellStyle name="5x indented GHG Textfiels" xfId="938" xr:uid="{00000000-0005-0000-0000-00008D030000}"/>
    <cellStyle name="5x indented GHG Textfiels 2" xfId="939" xr:uid="{00000000-0005-0000-0000-00008E030000}"/>
    <cellStyle name="5x indented GHG Textfiels 2 2" xfId="23517" xr:uid="{40F7D612-44D4-423C-B2D8-6C7814848F62}"/>
    <cellStyle name="5x indented GHG Textfiels 3" xfId="23516" xr:uid="{4614470E-43E3-4DB6-A587-FE98DF0EF6A8}"/>
    <cellStyle name="60% - Accent1 10" xfId="941" xr:uid="{00000000-0005-0000-0000-00008F030000}"/>
    <cellStyle name="60% - Accent1 11" xfId="942" xr:uid="{00000000-0005-0000-0000-000090030000}"/>
    <cellStyle name="60% - Accent1 12" xfId="943" xr:uid="{00000000-0005-0000-0000-000091030000}"/>
    <cellStyle name="60% - Accent1 13" xfId="944" xr:uid="{00000000-0005-0000-0000-000092030000}"/>
    <cellStyle name="60% - Accent1 14" xfId="945" xr:uid="{00000000-0005-0000-0000-000093030000}"/>
    <cellStyle name="60% - Accent1 15" xfId="946" xr:uid="{00000000-0005-0000-0000-000094030000}"/>
    <cellStyle name="60% - Accent1 16" xfId="947" xr:uid="{00000000-0005-0000-0000-000095030000}"/>
    <cellStyle name="60% - Accent1 17" xfId="948" xr:uid="{00000000-0005-0000-0000-000096030000}"/>
    <cellStyle name="60% - Accent1 18" xfId="949" xr:uid="{00000000-0005-0000-0000-000097030000}"/>
    <cellStyle name="60% - Accent1 19" xfId="950" xr:uid="{00000000-0005-0000-0000-000098030000}"/>
    <cellStyle name="60% - Accent1 2" xfId="951" xr:uid="{00000000-0005-0000-0000-000099030000}"/>
    <cellStyle name="60% - Accent1 2 10" xfId="952" xr:uid="{00000000-0005-0000-0000-00009A030000}"/>
    <cellStyle name="60% - Accent1 2 11" xfId="953" xr:uid="{00000000-0005-0000-0000-00009B030000}"/>
    <cellStyle name="60% - Accent1 2 2" xfId="954" xr:uid="{00000000-0005-0000-0000-00009C030000}"/>
    <cellStyle name="60% - Accent1 2 2 2" xfId="955" xr:uid="{00000000-0005-0000-0000-00009D030000}"/>
    <cellStyle name="60% - Accent1 2 3" xfId="956" xr:uid="{00000000-0005-0000-0000-00009E030000}"/>
    <cellStyle name="60% - Accent1 2 3 2" xfId="957" xr:uid="{00000000-0005-0000-0000-00009F030000}"/>
    <cellStyle name="60% - Accent1 2 4" xfId="958" xr:uid="{00000000-0005-0000-0000-0000A0030000}"/>
    <cellStyle name="60% - Accent1 2 5" xfId="959" xr:uid="{00000000-0005-0000-0000-0000A1030000}"/>
    <cellStyle name="60% - Accent1 2 6" xfId="960" xr:uid="{00000000-0005-0000-0000-0000A2030000}"/>
    <cellStyle name="60% - Accent1 2 7" xfId="961" xr:uid="{00000000-0005-0000-0000-0000A3030000}"/>
    <cellStyle name="60% - Accent1 2 8" xfId="962" xr:uid="{00000000-0005-0000-0000-0000A4030000}"/>
    <cellStyle name="60% - Accent1 2 9" xfId="963" xr:uid="{00000000-0005-0000-0000-0000A5030000}"/>
    <cellStyle name="60% - Accent1 20" xfId="964" xr:uid="{00000000-0005-0000-0000-0000A6030000}"/>
    <cellStyle name="60% - Accent1 21" xfId="965" xr:uid="{00000000-0005-0000-0000-0000A7030000}"/>
    <cellStyle name="60% - Accent1 22" xfId="966" xr:uid="{00000000-0005-0000-0000-0000A8030000}"/>
    <cellStyle name="60% - Accent1 23" xfId="967" xr:uid="{00000000-0005-0000-0000-0000A9030000}"/>
    <cellStyle name="60% - Accent1 24" xfId="968" xr:uid="{00000000-0005-0000-0000-0000AA030000}"/>
    <cellStyle name="60% - Accent1 25" xfId="969" xr:uid="{00000000-0005-0000-0000-0000AB030000}"/>
    <cellStyle name="60% - Accent1 26" xfId="970" xr:uid="{00000000-0005-0000-0000-0000AC030000}"/>
    <cellStyle name="60% - Accent1 27" xfId="971" xr:uid="{00000000-0005-0000-0000-0000AD030000}"/>
    <cellStyle name="60% - Accent1 28" xfId="972" xr:uid="{00000000-0005-0000-0000-0000AE030000}"/>
    <cellStyle name="60% - Accent1 29" xfId="973" xr:uid="{00000000-0005-0000-0000-0000AF030000}"/>
    <cellStyle name="60% - Accent1 3" xfId="974" xr:uid="{00000000-0005-0000-0000-0000B0030000}"/>
    <cellStyle name="60% - Accent1 3 2" xfId="975" xr:uid="{00000000-0005-0000-0000-0000B1030000}"/>
    <cellStyle name="60% - Accent1 3 2 2" xfId="25799" xr:uid="{8916357E-E010-4FD7-BCA5-0204E869B1F7}"/>
    <cellStyle name="60% - Accent1 3 3" xfId="976" xr:uid="{00000000-0005-0000-0000-0000B2030000}"/>
    <cellStyle name="60% - Accent1 3 4" xfId="977" xr:uid="{00000000-0005-0000-0000-0000B3030000}"/>
    <cellStyle name="60% - Accent1 30" xfId="978" xr:uid="{00000000-0005-0000-0000-0000B4030000}"/>
    <cellStyle name="60% - Accent1 31" xfId="979" xr:uid="{00000000-0005-0000-0000-0000B5030000}"/>
    <cellStyle name="60% - Accent1 32" xfId="980" xr:uid="{00000000-0005-0000-0000-0000B6030000}"/>
    <cellStyle name="60% - Accent1 33" xfId="981" xr:uid="{00000000-0005-0000-0000-0000B7030000}"/>
    <cellStyle name="60% - Accent1 34" xfId="982" xr:uid="{00000000-0005-0000-0000-0000B8030000}"/>
    <cellStyle name="60% - Accent1 35" xfId="983" xr:uid="{00000000-0005-0000-0000-0000B9030000}"/>
    <cellStyle name="60% - Accent1 36" xfId="984" xr:uid="{00000000-0005-0000-0000-0000BA030000}"/>
    <cellStyle name="60% - Accent1 37" xfId="985" xr:uid="{00000000-0005-0000-0000-0000BB030000}"/>
    <cellStyle name="60% - Accent1 38" xfId="986" xr:uid="{00000000-0005-0000-0000-0000BC030000}"/>
    <cellStyle name="60% - Accent1 39" xfId="987" xr:uid="{00000000-0005-0000-0000-0000BD030000}"/>
    <cellStyle name="60% - Accent1 4" xfId="988" xr:uid="{00000000-0005-0000-0000-0000BE030000}"/>
    <cellStyle name="60% - Accent1 4 2" xfId="989" xr:uid="{00000000-0005-0000-0000-0000BF030000}"/>
    <cellStyle name="60% - Accent1 40" xfId="990" xr:uid="{00000000-0005-0000-0000-0000C0030000}"/>
    <cellStyle name="60% - Accent1 41" xfId="991" xr:uid="{00000000-0005-0000-0000-0000C1030000}"/>
    <cellStyle name="60% - Accent1 42" xfId="992" xr:uid="{00000000-0005-0000-0000-0000C2030000}"/>
    <cellStyle name="60% - Accent1 43" xfId="993" xr:uid="{00000000-0005-0000-0000-0000C3030000}"/>
    <cellStyle name="60% - Accent1 44" xfId="940" xr:uid="{00000000-0005-0000-0000-0000C4030000}"/>
    <cellStyle name="60% - Accent1 5" xfId="994" xr:uid="{00000000-0005-0000-0000-0000C5030000}"/>
    <cellStyle name="60% - Accent1 5 2" xfId="995" xr:uid="{00000000-0005-0000-0000-0000C6030000}"/>
    <cellStyle name="60% - Accent1 6" xfId="996" xr:uid="{00000000-0005-0000-0000-0000C7030000}"/>
    <cellStyle name="60% - Accent1 6 2" xfId="997" xr:uid="{00000000-0005-0000-0000-0000C8030000}"/>
    <cellStyle name="60% - Accent1 6 3" xfId="22691" xr:uid="{5DFC4241-45D5-497C-8523-652015478E4F}"/>
    <cellStyle name="60% - Accent1 6 4" xfId="22595" xr:uid="{6BEA67B4-5F5D-4487-BE9E-8ADD4F0D46D7}"/>
    <cellStyle name="60% - Accent1 7" xfId="998" xr:uid="{00000000-0005-0000-0000-0000C9030000}"/>
    <cellStyle name="60% - Accent1 8" xfId="999" xr:uid="{00000000-0005-0000-0000-0000CA030000}"/>
    <cellStyle name="60% - Accent1 9" xfId="1000" xr:uid="{00000000-0005-0000-0000-0000CB030000}"/>
    <cellStyle name="60% - Accent2 10" xfId="1002" xr:uid="{00000000-0005-0000-0000-0000CC030000}"/>
    <cellStyle name="60% - Accent2 11" xfId="1003" xr:uid="{00000000-0005-0000-0000-0000CD030000}"/>
    <cellStyle name="60% - Accent2 12" xfId="1004" xr:uid="{00000000-0005-0000-0000-0000CE030000}"/>
    <cellStyle name="60% - Accent2 13" xfId="1005" xr:uid="{00000000-0005-0000-0000-0000CF030000}"/>
    <cellStyle name="60% - Accent2 14" xfId="1006" xr:uid="{00000000-0005-0000-0000-0000D0030000}"/>
    <cellStyle name="60% - Accent2 15" xfId="1007" xr:uid="{00000000-0005-0000-0000-0000D1030000}"/>
    <cellStyle name="60% - Accent2 16" xfId="1008" xr:uid="{00000000-0005-0000-0000-0000D2030000}"/>
    <cellStyle name="60% - Accent2 17" xfId="1009" xr:uid="{00000000-0005-0000-0000-0000D3030000}"/>
    <cellStyle name="60% - Accent2 18" xfId="1010" xr:uid="{00000000-0005-0000-0000-0000D4030000}"/>
    <cellStyle name="60% - Accent2 19" xfId="1011" xr:uid="{00000000-0005-0000-0000-0000D5030000}"/>
    <cellStyle name="60% - Accent2 2" xfId="1012" xr:uid="{00000000-0005-0000-0000-0000D6030000}"/>
    <cellStyle name="60% - Accent2 2 10" xfId="1013" xr:uid="{00000000-0005-0000-0000-0000D7030000}"/>
    <cellStyle name="60% - Accent2 2 11" xfId="1014" xr:uid="{00000000-0005-0000-0000-0000D8030000}"/>
    <cellStyle name="60% - Accent2 2 2" xfId="1015" xr:uid="{00000000-0005-0000-0000-0000D9030000}"/>
    <cellStyle name="60% - Accent2 2 2 2" xfId="1016" xr:uid="{00000000-0005-0000-0000-0000DA030000}"/>
    <cellStyle name="60% - Accent2 2 3" xfId="1017" xr:uid="{00000000-0005-0000-0000-0000DB030000}"/>
    <cellStyle name="60% - Accent2 2 3 2" xfId="1018" xr:uid="{00000000-0005-0000-0000-0000DC030000}"/>
    <cellStyle name="60% - Accent2 2 4" xfId="1019" xr:uid="{00000000-0005-0000-0000-0000DD030000}"/>
    <cellStyle name="60% - Accent2 2 5" xfId="1020" xr:uid="{00000000-0005-0000-0000-0000DE030000}"/>
    <cellStyle name="60% - Accent2 2 6" xfId="1021" xr:uid="{00000000-0005-0000-0000-0000DF030000}"/>
    <cellStyle name="60% - Accent2 2 7" xfId="1022" xr:uid="{00000000-0005-0000-0000-0000E0030000}"/>
    <cellStyle name="60% - Accent2 2 8" xfId="1023" xr:uid="{00000000-0005-0000-0000-0000E1030000}"/>
    <cellStyle name="60% - Accent2 2 9" xfId="1024" xr:uid="{00000000-0005-0000-0000-0000E2030000}"/>
    <cellStyle name="60% - Accent2 20" xfId="1025" xr:uid="{00000000-0005-0000-0000-0000E3030000}"/>
    <cellStyle name="60% - Accent2 21" xfId="1026" xr:uid="{00000000-0005-0000-0000-0000E4030000}"/>
    <cellStyle name="60% - Accent2 22" xfId="1027" xr:uid="{00000000-0005-0000-0000-0000E5030000}"/>
    <cellStyle name="60% - Accent2 23" xfId="1028" xr:uid="{00000000-0005-0000-0000-0000E6030000}"/>
    <cellStyle name="60% - Accent2 24" xfId="1029" xr:uid="{00000000-0005-0000-0000-0000E7030000}"/>
    <cellStyle name="60% - Accent2 25" xfId="1030" xr:uid="{00000000-0005-0000-0000-0000E8030000}"/>
    <cellStyle name="60% - Accent2 26" xfId="1031" xr:uid="{00000000-0005-0000-0000-0000E9030000}"/>
    <cellStyle name="60% - Accent2 27" xfId="1032" xr:uid="{00000000-0005-0000-0000-0000EA030000}"/>
    <cellStyle name="60% - Accent2 28" xfId="1033" xr:uid="{00000000-0005-0000-0000-0000EB030000}"/>
    <cellStyle name="60% - Accent2 29" xfId="1034" xr:uid="{00000000-0005-0000-0000-0000EC030000}"/>
    <cellStyle name="60% - Accent2 3" xfId="1035" xr:uid="{00000000-0005-0000-0000-0000ED030000}"/>
    <cellStyle name="60% - Accent2 3 2" xfId="1036" xr:uid="{00000000-0005-0000-0000-0000EE030000}"/>
    <cellStyle name="60% - Accent2 3 2 2" xfId="25800" xr:uid="{9102C177-F871-4128-B320-44EF484DFFC2}"/>
    <cellStyle name="60% - Accent2 3 3" xfId="1037" xr:uid="{00000000-0005-0000-0000-0000EF030000}"/>
    <cellStyle name="60% - Accent2 3 4" xfId="1038" xr:uid="{00000000-0005-0000-0000-0000F0030000}"/>
    <cellStyle name="60% - Accent2 30" xfId="1039" xr:uid="{00000000-0005-0000-0000-0000F1030000}"/>
    <cellStyle name="60% - Accent2 31" xfId="1040" xr:uid="{00000000-0005-0000-0000-0000F2030000}"/>
    <cellStyle name="60% - Accent2 32" xfId="1041" xr:uid="{00000000-0005-0000-0000-0000F3030000}"/>
    <cellStyle name="60% - Accent2 33" xfId="1042" xr:uid="{00000000-0005-0000-0000-0000F4030000}"/>
    <cellStyle name="60% - Accent2 34" xfId="1043" xr:uid="{00000000-0005-0000-0000-0000F5030000}"/>
    <cellStyle name="60% - Accent2 35" xfId="1044" xr:uid="{00000000-0005-0000-0000-0000F6030000}"/>
    <cellStyle name="60% - Accent2 36" xfId="1045" xr:uid="{00000000-0005-0000-0000-0000F7030000}"/>
    <cellStyle name="60% - Accent2 37" xfId="1046" xr:uid="{00000000-0005-0000-0000-0000F8030000}"/>
    <cellStyle name="60% - Accent2 38" xfId="1047" xr:uid="{00000000-0005-0000-0000-0000F9030000}"/>
    <cellStyle name="60% - Accent2 39" xfId="1048" xr:uid="{00000000-0005-0000-0000-0000FA030000}"/>
    <cellStyle name="60% - Accent2 4" xfId="1049" xr:uid="{00000000-0005-0000-0000-0000FB030000}"/>
    <cellStyle name="60% - Accent2 4 2" xfId="1050" xr:uid="{00000000-0005-0000-0000-0000FC030000}"/>
    <cellStyle name="60% - Accent2 40" xfId="1051" xr:uid="{00000000-0005-0000-0000-0000FD030000}"/>
    <cellStyle name="60% - Accent2 41" xfId="1052" xr:uid="{00000000-0005-0000-0000-0000FE030000}"/>
    <cellStyle name="60% - Accent2 42" xfId="1053" xr:uid="{00000000-0005-0000-0000-0000FF030000}"/>
    <cellStyle name="60% - Accent2 43" xfId="1054" xr:uid="{00000000-0005-0000-0000-000000040000}"/>
    <cellStyle name="60% - Accent2 44" xfId="1001" xr:uid="{00000000-0005-0000-0000-000001040000}"/>
    <cellStyle name="60% - Accent2 5" xfId="1055" xr:uid="{00000000-0005-0000-0000-000002040000}"/>
    <cellStyle name="60% - Accent2 5 2" xfId="1056" xr:uid="{00000000-0005-0000-0000-000003040000}"/>
    <cellStyle name="60% - Accent2 6" xfId="1057" xr:uid="{00000000-0005-0000-0000-000004040000}"/>
    <cellStyle name="60% - Accent2 6 2" xfId="1058" xr:uid="{00000000-0005-0000-0000-000005040000}"/>
    <cellStyle name="60% - Accent2 6 3" xfId="22692" xr:uid="{6FF13AA3-13F1-43C7-B836-0B19984A5E45}"/>
    <cellStyle name="60% - Accent2 6 4" xfId="22596" xr:uid="{092F4EEA-2761-48A1-95C3-1CDA4277AD77}"/>
    <cellStyle name="60% - Accent2 7" xfId="1059" xr:uid="{00000000-0005-0000-0000-000006040000}"/>
    <cellStyle name="60% - Accent2 8" xfId="1060" xr:uid="{00000000-0005-0000-0000-000007040000}"/>
    <cellStyle name="60% - Accent2 9" xfId="1061" xr:uid="{00000000-0005-0000-0000-000008040000}"/>
    <cellStyle name="60% - Accent3 10" xfId="1063" xr:uid="{00000000-0005-0000-0000-000009040000}"/>
    <cellStyle name="60% - Accent3 11" xfId="1064" xr:uid="{00000000-0005-0000-0000-00000A040000}"/>
    <cellStyle name="60% - Accent3 12" xfId="1065" xr:uid="{00000000-0005-0000-0000-00000B040000}"/>
    <cellStyle name="60% - Accent3 13" xfId="1066" xr:uid="{00000000-0005-0000-0000-00000C040000}"/>
    <cellStyle name="60% - Accent3 14" xfId="1067" xr:uid="{00000000-0005-0000-0000-00000D040000}"/>
    <cellStyle name="60% - Accent3 15" xfId="1068" xr:uid="{00000000-0005-0000-0000-00000E040000}"/>
    <cellStyle name="60% - Accent3 16" xfId="1069" xr:uid="{00000000-0005-0000-0000-00000F040000}"/>
    <cellStyle name="60% - Accent3 17" xfId="1070" xr:uid="{00000000-0005-0000-0000-000010040000}"/>
    <cellStyle name="60% - Accent3 18" xfId="1071" xr:uid="{00000000-0005-0000-0000-000011040000}"/>
    <cellStyle name="60% - Accent3 19" xfId="1072" xr:uid="{00000000-0005-0000-0000-000012040000}"/>
    <cellStyle name="60% - Accent3 2" xfId="1073" xr:uid="{00000000-0005-0000-0000-000013040000}"/>
    <cellStyle name="60% - Accent3 2 10" xfId="1074" xr:uid="{00000000-0005-0000-0000-000014040000}"/>
    <cellStyle name="60% - Accent3 2 11" xfId="1075" xr:uid="{00000000-0005-0000-0000-000015040000}"/>
    <cellStyle name="60% - Accent3 2 2" xfId="1076" xr:uid="{00000000-0005-0000-0000-000016040000}"/>
    <cellStyle name="60% - Accent3 2 2 2" xfId="1077" xr:uid="{00000000-0005-0000-0000-000017040000}"/>
    <cellStyle name="60% - Accent3 2 3" xfId="1078" xr:uid="{00000000-0005-0000-0000-000018040000}"/>
    <cellStyle name="60% - Accent3 2 3 2" xfId="1079" xr:uid="{00000000-0005-0000-0000-000019040000}"/>
    <cellStyle name="60% - Accent3 2 4" xfId="1080" xr:uid="{00000000-0005-0000-0000-00001A040000}"/>
    <cellStyle name="60% - Accent3 2 5" xfId="1081" xr:uid="{00000000-0005-0000-0000-00001B040000}"/>
    <cellStyle name="60% - Accent3 2 6" xfId="1082" xr:uid="{00000000-0005-0000-0000-00001C040000}"/>
    <cellStyle name="60% - Accent3 2 7" xfId="1083" xr:uid="{00000000-0005-0000-0000-00001D040000}"/>
    <cellStyle name="60% - Accent3 2 8" xfId="1084" xr:uid="{00000000-0005-0000-0000-00001E040000}"/>
    <cellStyle name="60% - Accent3 2 9" xfId="1085" xr:uid="{00000000-0005-0000-0000-00001F040000}"/>
    <cellStyle name="60% - Accent3 20" xfId="1086" xr:uid="{00000000-0005-0000-0000-000020040000}"/>
    <cellStyle name="60% - Accent3 21" xfId="1087" xr:uid="{00000000-0005-0000-0000-000021040000}"/>
    <cellStyle name="60% - Accent3 22" xfId="1088" xr:uid="{00000000-0005-0000-0000-000022040000}"/>
    <cellStyle name="60% - Accent3 23" xfId="1089" xr:uid="{00000000-0005-0000-0000-000023040000}"/>
    <cellStyle name="60% - Accent3 24" xfId="1090" xr:uid="{00000000-0005-0000-0000-000024040000}"/>
    <cellStyle name="60% - Accent3 25" xfId="1091" xr:uid="{00000000-0005-0000-0000-000025040000}"/>
    <cellStyle name="60% - Accent3 26" xfId="1092" xr:uid="{00000000-0005-0000-0000-000026040000}"/>
    <cellStyle name="60% - Accent3 27" xfId="1093" xr:uid="{00000000-0005-0000-0000-000027040000}"/>
    <cellStyle name="60% - Accent3 28" xfId="1094" xr:uid="{00000000-0005-0000-0000-000028040000}"/>
    <cellStyle name="60% - Accent3 29" xfId="1095" xr:uid="{00000000-0005-0000-0000-000029040000}"/>
    <cellStyle name="60% - Accent3 3" xfId="1096" xr:uid="{00000000-0005-0000-0000-00002A040000}"/>
    <cellStyle name="60% - Accent3 3 2" xfId="1097" xr:uid="{00000000-0005-0000-0000-00002B040000}"/>
    <cellStyle name="60% - Accent3 3 2 2" xfId="25801" xr:uid="{C347DC6C-0ADD-4E4A-A0A6-FD202F89CF7E}"/>
    <cellStyle name="60% - Accent3 3 3" xfId="1098" xr:uid="{00000000-0005-0000-0000-00002C040000}"/>
    <cellStyle name="60% - Accent3 3 4" xfId="1099" xr:uid="{00000000-0005-0000-0000-00002D040000}"/>
    <cellStyle name="60% - Accent3 3 5" xfId="23518" xr:uid="{ADD4A8C2-3430-414C-B9D3-CE303D414329}"/>
    <cellStyle name="60% - Accent3 30" xfId="1100" xr:uid="{00000000-0005-0000-0000-00002E040000}"/>
    <cellStyle name="60% - Accent3 31" xfId="1101" xr:uid="{00000000-0005-0000-0000-00002F040000}"/>
    <cellStyle name="60% - Accent3 32" xfId="1102" xr:uid="{00000000-0005-0000-0000-000030040000}"/>
    <cellStyle name="60% - Accent3 33" xfId="1103" xr:uid="{00000000-0005-0000-0000-000031040000}"/>
    <cellStyle name="60% - Accent3 34" xfId="1104" xr:uid="{00000000-0005-0000-0000-000032040000}"/>
    <cellStyle name="60% - Accent3 35" xfId="1105" xr:uid="{00000000-0005-0000-0000-000033040000}"/>
    <cellStyle name="60% - Accent3 36" xfId="1106" xr:uid="{00000000-0005-0000-0000-000034040000}"/>
    <cellStyle name="60% - Accent3 37" xfId="1107" xr:uid="{00000000-0005-0000-0000-000035040000}"/>
    <cellStyle name="60% - Accent3 38" xfId="1108" xr:uid="{00000000-0005-0000-0000-000036040000}"/>
    <cellStyle name="60% - Accent3 39" xfId="1109" xr:uid="{00000000-0005-0000-0000-000037040000}"/>
    <cellStyle name="60% - Accent3 4" xfId="1110" xr:uid="{00000000-0005-0000-0000-000038040000}"/>
    <cellStyle name="60% - Accent3 4 2" xfId="1111" xr:uid="{00000000-0005-0000-0000-000039040000}"/>
    <cellStyle name="60% - Accent3 40" xfId="1112" xr:uid="{00000000-0005-0000-0000-00003A040000}"/>
    <cellStyle name="60% - Accent3 41" xfId="1113" xr:uid="{00000000-0005-0000-0000-00003B040000}"/>
    <cellStyle name="60% - Accent3 42" xfId="1114" xr:uid="{00000000-0005-0000-0000-00003C040000}"/>
    <cellStyle name="60% - Accent3 43" xfId="1115" xr:uid="{00000000-0005-0000-0000-00003D040000}"/>
    <cellStyle name="60% - Accent3 44" xfId="1062" xr:uid="{00000000-0005-0000-0000-00003E040000}"/>
    <cellStyle name="60% - Accent3 5" xfId="1116" xr:uid="{00000000-0005-0000-0000-00003F040000}"/>
    <cellStyle name="60% - Accent3 5 2" xfId="1117" xr:uid="{00000000-0005-0000-0000-000040040000}"/>
    <cellStyle name="60% - Accent3 6" xfId="1118" xr:uid="{00000000-0005-0000-0000-000041040000}"/>
    <cellStyle name="60% - Accent3 6 2" xfId="1119" xr:uid="{00000000-0005-0000-0000-000042040000}"/>
    <cellStyle name="60% - Accent3 6 3" xfId="22693" xr:uid="{7DE9311E-5E18-4062-B446-4A588CF7996A}"/>
    <cellStyle name="60% - Accent3 6 4" xfId="22597" xr:uid="{2D73683A-5DB4-4DF2-9612-B965FB768037}"/>
    <cellStyle name="60% - Accent3 7" xfId="1120" xr:uid="{00000000-0005-0000-0000-000043040000}"/>
    <cellStyle name="60% - Accent3 8" xfId="1121" xr:uid="{00000000-0005-0000-0000-000044040000}"/>
    <cellStyle name="60% - Accent3 9" xfId="1122" xr:uid="{00000000-0005-0000-0000-000045040000}"/>
    <cellStyle name="60% - Accent4 10" xfId="1124" xr:uid="{00000000-0005-0000-0000-000046040000}"/>
    <cellStyle name="60% - Accent4 11" xfId="1125" xr:uid="{00000000-0005-0000-0000-000047040000}"/>
    <cellStyle name="60% - Accent4 12" xfId="1126" xr:uid="{00000000-0005-0000-0000-000048040000}"/>
    <cellStyle name="60% - Accent4 13" xfId="1127" xr:uid="{00000000-0005-0000-0000-000049040000}"/>
    <cellStyle name="60% - Accent4 14" xfId="1128" xr:uid="{00000000-0005-0000-0000-00004A040000}"/>
    <cellStyle name="60% - Accent4 15" xfId="1129" xr:uid="{00000000-0005-0000-0000-00004B040000}"/>
    <cellStyle name="60% - Accent4 16" xfId="1130" xr:uid="{00000000-0005-0000-0000-00004C040000}"/>
    <cellStyle name="60% - Accent4 17" xfId="1131" xr:uid="{00000000-0005-0000-0000-00004D040000}"/>
    <cellStyle name="60% - Accent4 18" xfId="1132" xr:uid="{00000000-0005-0000-0000-00004E040000}"/>
    <cellStyle name="60% - Accent4 19" xfId="1133" xr:uid="{00000000-0005-0000-0000-00004F040000}"/>
    <cellStyle name="60% - Accent4 2" xfId="1134" xr:uid="{00000000-0005-0000-0000-000050040000}"/>
    <cellStyle name="60% - Accent4 2 10" xfId="1135" xr:uid="{00000000-0005-0000-0000-000051040000}"/>
    <cellStyle name="60% - Accent4 2 11" xfId="1136" xr:uid="{00000000-0005-0000-0000-000052040000}"/>
    <cellStyle name="60% - Accent4 2 2" xfId="1137" xr:uid="{00000000-0005-0000-0000-000053040000}"/>
    <cellStyle name="60% - Accent4 2 2 2" xfId="1138" xr:uid="{00000000-0005-0000-0000-000054040000}"/>
    <cellStyle name="60% - Accent4 2 3" xfId="1139" xr:uid="{00000000-0005-0000-0000-000055040000}"/>
    <cellStyle name="60% - Accent4 2 3 2" xfId="1140" xr:uid="{00000000-0005-0000-0000-000056040000}"/>
    <cellStyle name="60% - Accent4 2 4" xfId="1141" xr:uid="{00000000-0005-0000-0000-000057040000}"/>
    <cellStyle name="60% - Accent4 2 5" xfId="1142" xr:uid="{00000000-0005-0000-0000-000058040000}"/>
    <cellStyle name="60% - Accent4 2 6" xfId="1143" xr:uid="{00000000-0005-0000-0000-000059040000}"/>
    <cellStyle name="60% - Accent4 2 7" xfId="1144" xr:uid="{00000000-0005-0000-0000-00005A040000}"/>
    <cellStyle name="60% - Accent4 2 8" xfId="1145" xr:uid="{00000000-0005-0000-0000-00005B040000}"/>
    <cellStyle name="60% - Accent4 2 9" xfId="1146" xr:uid="{00000000-0005-0000-0000-00005C040000}"/>
    <cellStyle name="60% - Accent4 20" xfId="1147" xr:uid="{00000000-0005-0000-0000-00005D040000}"/>
    <cellStyle name="60% - Accent4 21" xfId="1148" xr:uid="{00000000-0005-0000-0000-00005E040000}"/>
    <cellStyle name="60% - Accent4 22" xfId="1149" xr:uid="{00000000-0005-0000-0000-00005F040000}"/>
    <cellStyle name="60% - Accent4 23" xfId="1150" xr:uid="{00000000-0005-0000-0000-000060040000}"/>
    <cellStyle name="60% - Accent4 24" xfId="1151" xr:uid="{00000000-0005-0000-0000-000061040000}"/>
    <cellStyle name="60% - Accent4 25" xfId="1152" xr:uid="{00000000-0005-0000-0000-000062040000}"/>
    <cellStyle name="60% - Accent4 26" xfId="1153" xr:uid="{00000000-0005-0000-0000-000063040000}"/>
    <cellStyle name="60% - Accent4 27" xfId="1154" xr:uid="{00000000-0005-0000-0000-000064040000}"/>
    <cellStyle name="60% - Accent4 28" xfId="1155" xr:uid="{00000000-0005-0000-0000-000065040000}"/>
    <cellStyle name="60% - Accent4 29" xfId="1156" xr:uid="{00000000-0005-0000-0000-000066040000}"/>
    <cellStyle name="60% - Accent4 3" xfId="1157" xr:uid="{00000000-0005-0000-0000-000067040000}"/>
    <cellStyle name="60% - Accent4 3 2" xfId="1158" xr:uid="{00000000-0005-0000-0000-000068040000}"/>
    <cellStyle name="60% - Accent4 3 2 2" xfId="25802" xr:uid="{EB2AD657-6290-4DCC-9FC4-DC38976CE70E}"/>
    <cellStyle name="60% - Accent4 3 3" xfId="1159" xr:uid="{00000000-0005-0000-0000-000069040000}"/>
    <cellStyle name="60% - Accent4 3 4" xfId="1160" xr:uid="{00000000-0005-0000-0000-00006A040000}"/>
    <cellStyle name="60% - Accent4 3 5" xfId="23519" xr:uid="{3EC8D8B3-0AE4-4A0B-BD29-8560EDE71B42}"/>
    <cellStyle name="60% - Accent4 30" xfId="1161" xr:uid="{00000000-0005-0000-0000-00006B040000}"/>
    <cellStyle name="60% - Accent4 31" xfId="1162" xr:uid="{00000000-0005-0000-0000-00006C040000}"/>
    <cellStyle name="60% - Accent4 32" xfId="1163" xr:uid="{00000000-0005-0000-0000-00006D040000}"/>
    <cellStyle name="60% - Accent4 33" xfId="1164" xr:uid="{00000000-0005-0000-0000-00006E040000}"/>
    <cellStyle name="60% - Accent4 34" xfId="1165" xr:uid="{00000000-0005-0000-0000-00006F040000}"/>
    <cellStyle name="60% - Accent4 35" xfId="1166" xr:uid="{00000000-0005-0000-0000-000070040000}"/>
    <cellStyle name="60% - Accent4 36" xfId="1167" xr:uid="{00000000-0005-0000-0000-000071040000}"/>
    <cellStyle name="60% - Accent4 37" xfId="1168" xr:uid="{00000000-0005-0000-0000-000072040000}"/>
    <cellStyle name="60% - Accent4 38" xfId="1169" xr:uid="{00000000-0005-0000-0000-000073040000}"/>
    <cellStyle name="60% - Accent4 39" xfId="1170" xr:uid="{00000000-0005-0000-0000-000074040000}"/>
    <cellStyle name="60% - Accent4 4" xfId="1171" xr:uid="{00000000-0005-0000-0000-000075040000}"/>
    <cellStyle name="60% - Accent4 4 2" xfId="1172" xr:uid="{00000000-0005-0000-0000-000076040000}"/>
    <cellStyle name="60% - Accent4 40" xfId="1173" xr:uid="{00000000-0005-0000-0000-000077040000}"/>
    <cellStyle name="60% - Accent4 41" xfId="1174" xr:uid="{00000000-0005-0000-0000-000078040000}"/>
    <cellStyle name="60% - Accent4 42" xfId="1175" xr:uid="{00000000-0005-0000-0000-000079040000}"/>
    <cellStyle name="60% - Accent4 43" xfId="1176" xr:uid="{00000000-0005-0000-0000-00007A040000}"/>
    <cellStyle name="60% - Accent4 44" xfId="1123" xr:uid="{00000000-0005-0000-0000-00007B040000}"/>
    <cellStyle name="60% - Accent4 5" xfId="1177" xr:uid="{00000000-0005-0000-0000-00007C040000}"/>
    <cellStyle name="60% - Accent4 5 2" xfId="1178" xr:uid="{00000000-0005-0000-0000-00007D040000}"/>
    <cellStyle name="60% - Accent4 6" xfId="1179" xr:uid="{00000000-0005-0000-0000-00007E040000}"/>
    <cellStyle name="60% - Accent4 6 2" xfId="1180" xr:uid="{00000000-0005-0000-0000-00007F040000}"/>
    <cellStyle name="60% - Accent4 6 3" xfId="22694" xr:uid="{9D515401-89B1-468A-8F1A-9735843066ED}"/>
    <cellStyle name="60% - Accent4 6 4" xfId="22598" xr:uid="{FC029443-266E-441C-9EEF-1D58B5E21A10}"/>
    <cellStyle name="60% - Accent4 7" xfId="1181" xr:uid="{00000000-0005-0000-0000-000080040000}"/>
    <cellStyle name="60% - Accent4 8" xfId="1182" xr:uid="{00000000-0005-0000-0000-000081040000}"/>
    <cellStyle name="60% - Accent4 9" xfId="1183" xr:uid="{00000000-0005-0000-0000-000082040000}"/>
    <cellStyle name="60% - Accent5 10" xfId="1185" xr:uid="{00000000-0005-0000-0000-000083040000}"/>
    <cellStyle name="60% - Accent5 11" xfId="1186" xr:uid="{00000000-0005-0000-0000-000084040000}"/>
    <cellStyle name="60% - Accent5 12" xfId="1187" xr:uid="{00000000-0005-0000-0000-000085040000}"/>
    <cellStyle name="60% - Accent5 13" xfId="1188" xr:uid="{00000000-0005-0000-0000-000086040000}"/>
    <cellStyle name="60% - Accent5 14" xfId="1189" xr:uid="{00000000-0005-0000-0000-000087040000}"/>
    <cellStyle name="60% - Accent5 15" xfId="1190" xr:uid="{00000000-0005-0000-0000-000088040000}"/>
    <cellStyle name="60% - Accent5 16" xfId="1191" xr:uid="{00000000-0005-0000-0000-000089040000}"/>
    <cellStyle name="60% - Accent5 17" xfId="1192" xr:uid="{00000000-0005-0000-0000-00008A040000}"/>
    <cellStyle name="60% - Accent5 18" xfId="1193" xr:uid="{00000000-0005-0000-0000-00008B040000}"/>
    <cellStyle name="60% - Accent5 19" xfId="1194" xr:uid="{00000000-0005-0000-0000-00008C040000}"/>
    <cellStyle name="60% - Accent5 2" xfId="1195" xr:uid="{00000000-0005-0000-0000-00008D040000}"/>
    <cellStyle name="60% - Accent5 2 10" xfId="1196" xr:uid="{00000000-0005-0000-0000-00008E040000}"/>
    <cellStyle name="60% - Accent5 2 11" xfId="1197" xr:uid="{00000000-0005-0000-0000-00008F040000}"/>
    <cellStyle name="60% - Accent5 2 2" xfId="1198" xr:uid="{00000000-0005-0000-0000-000090040000}"/>
    <cellStyle name="60% - Accent5 2 2 2" xfId="1199" xr:uid="{00000000-0005-0000-0000-000091040000}"/>
    <cellStyle name="60% - Accent5 2 3" xfId="1200" xr:uid="{00000000-0005-0000-0000-000092040000}"/>
    <cellStyle name="60% - Accent5 2 3 2" xfId="1201" xr:uid="{00000000-0005-0000-0000-000093040000}"/>
    <cellStyle name="60% - Accent5 2 4" xfId="1202" xr:uid="{00000000-0005-0000-0000-000094040000}"/>
    <cellStyle name="60% - Accent5 2 5" xfId="1203" xr:uid="{00000000-0005-0000-0000-000095040000}"/>
    <cellStyle name="60% - Accent5 2 6" xfId="1204" xr:uid="{00000000-0005-0000-0000-000096040000}"/>
    <cellStyle name="60% - Accent5 2 7" xfId="1205" xr:uid="{00000000-0005-0000-0000-000097040000}"/>
    <cellStyle name="60% - Accent5 2 8" xfId="1206" xr:uid="{00000000-0005-0000-0000-000098040000}"/>
    <cellStyle name="60% - Accent5 2 9" xfId="1207" xr:uid="{00000000-0005-0000-0000-000099040000}"/>
    <cellStyle name="60% - Accent5 20" xfId="1208" xr:uid="{00000000-0005-0000-0000-00009A040000}"/>
    <cellStyle name="60% - Accent5 21" xfId="1209" xr:uid="{00000000-0005-0000-0000-00009B040000}"/>
    <cellStyle name="60% - Accent5 22" xfId="1210" xr:uid="{00000000-0005-0000-0000-00009C040000}"/>
    <cellStyle name="60% - Accent5 23" xfId="1211" xr:uid="{00000000-0005-0000-0000-00009D040000}"/>
    <cellStyle name="60% - Accent5 24" xfId="1212" xr:uid="{00000000-0005-0000-0000-00009E040000}"/>
    <cellStyle name="60% - Accent5 25" xfId="1213" xr:uid="{00000000-0005-0000-0000-00009F040000}"/>
    <cellStyle name="60% - Accent5 26" xfId="1214" xr:uid="{00000000-0005-0000-0000-0000A0040000}"/>
    <cellStyle name="60% - Accent5 27" xfId="1215" xr:uid="{00000000-0005-0000-0000-0000A1040000}"/>
    <cellStyle name="60% - Accent5 28" xfId="1216" xr:uid="{00000000-0005-0000-0000-0000A2040000}"/>
    <cellStyle name="60% - Accent5 29" xfId="1217" xr:uid="{00000000-0005-0000-0000-0000A3040000}"/>
    <cellStyle name="60% - Accent5 3" xfId="1218" xr:uid="{00000000-0005-0000-0000-0000A4040000}"/>
    <cellStyle name="60% - Accent5 3 2" xfId="1219" xr:uid="{00000000-0005-0000-0000-0000A5040000}"/>
    <cellStyle name="60% - Accent5 3 2 2" xfId="25803" xr:uid="{5A20FEAA-ADC2-42AD-9851-ACD7AF89112E}"/>
    <cellStyle name="60% - Accent5 3 3" xfId="1220" xr:uid="{00000000-0005-0000-0000-0000A6040000}"/>
    <cellStyle name="60% - Accent5 3 4" xfId="1221" xr:uid="{00000000-0005-0000-0000-0000A7040000}"/>
    <cellStyle name="60% - Accent5 30" xfId="1222" xr:uid="{00000000-0005-0000-0000-0000A8040000}"/>
    <cellStyle name="60% - Accent5 31" xfId="1223" xr:uid="{00000000-0005-0000-0000-0000A9040000}"/>
    <cellStyle name="60% - Accent5 32" xfId="1224" xr:uid="{00000000-0005-0000-0000-0000AA040000}"/>
    <cellStyle name="60% - Accent5 33" xfId="1225" xr:uid="{00000000-0005-0000-0000-0000AB040000}"/>
    <cellStyle name="60% - Accent5 34" xfId="1226" xr:uid="{00000000-0005-0000-0000-0000AC040000}"/>
    <cellStyle name="60% - Accent5 35" xfId="1227" xr:uid="{00000000-0005-0000-0000-0000AD040000}"/>
    <cellStyle name="60% - Accent5 36" xfId="1228" xr:uid="{00000000-0005-0000-0000-0000AE040000}"/>
    <cellStyle name="60% - Accent5 37" xfId="1229" xr:uid="{00000000-0005-0000-0000-0000AF040000}"/>
    <cellStyle name="60% - Accent5 38" xfId="1230" xr:uid="{00000000-0005-0000-0000-0000B0040000}"/>
    <cellStyle name="60% - Accent5 39" xfId="1231" xr:uid="{00000000-0005-0000-0000-0000B1040000}"/>
    <cellStyle name="60% - Accent5 4" xfId="1232" xr:uid="{00000000-0005-0000-0000-0000B2040000}"/>
    <cellStyle name="60% - Accent5 4 2" xfId="1233" xr:uid="{00000000-0005-0000-0000-0000B3040000}"/>
    <cellStyle name="60% - Accent5 40" xfId="1234" xr:uid="{00000000-0005-0000-0000-0000B4040000}"/>
    <cellStyle name="60% - Accent5 41" xfId="1235" xr:uid="{00000000-0005-0000-0000-0000B5040000}"/>
    <cellStyle name="60% - Accent5 42" xfId="1236" xr:uid="{00000000-0005-0000-0000-0000B6040000}"/>
    <cellStyle name="60% - Accent5 43" xfId="1237" xr:uid="{00000000-0005-0000-0000-0000B7040000}"/>
    <cellStyle name="60% - Accent5 44" xfId="1184" xr:uid="{00000000-0005-0000-0000-0000B8040000}"/>
    <cellStyle name="60% - Accent5 5" xfId="1238" xr:uid="{00000000-0005-0000-0000-0000B9040000}"/>
    <cellStyle name="60% - Accent5 5 2" xfId="1239" xr:uid="{00000000-0005-0000-0000-0000BA040000}"/>
    <cellStyle name="60% - Accent5 6" xfId="1240" xr:uid="{00000000-0005-0000-0000-0000BB040000}"/>
    <cellStyle name="60% - Accent5 6 2" xfId="1241" xr:uid="{00000000-0005-0000-0000-0000BC040000}"/>
    <cellStyle name="60% - Accent5 6 3" xfId="22695" xr:uid="{32C9FC72-276D-46BD-83EF-C36B4E859776}"/>
    <cellStyle name="60% - Accent5 6 4" xfId="22599" xr:uid="{4BF0A76B-DAEE-4B5B-9C0D-36F0362202E1}"/>
    <cellStyle name="60% - Accent5 7" xfId="1242" xr:uid="{00000000-0005-0000-0000-0000BD040000}"/>
    <cellStyle name="60% - Accent5 8" xfId="1243" xr:uid="{00000000-0005-0000-0000-0000BE040000}"/>
    <cellStyle name="60% - Accent5 9" xfId="1244" xr:uid="{00000000-0005-0000-0000-0000BF040000}"/>
    <cellStyle name="60% - Accent6 10" xfId="1246" xr:uid="{00000000-0005-0000-0000-0000C0040000}"/>
    <cellStyle name="60% - Accent6 11" xfId="1247" xr:uid="{00000000-0005-0000-0000-0000C1040000}"/>
    <cellStyle name="60% - Accent6 12" xfId="1248" xr:uid="{00000000-0005-0000-0000-0000C2040000}"/>
    <cellStyle name="60% - Accent6 13" xfId="1249" xr:uid="{00000000-0005-0000-0000-0000C3040000}"/>
    <cellStyle name="60% - Accent6 14" xfId="1250" xr:uid="{00000000-0005-0000-0000-0000C4040000}"/>
    <cellStyle name="60% - Accent6 15" xfId="1251" xr:uid="{00000000-0005-0000-0000-0000C5040000}"/>
    <cellStyle name="60% - Accent6 16" xfId="1252" xr:uid="{00000000-0005-0000-0000-0000C6040000}"/>
    <cellStyle name="60% - Accent6 17" xfId="1253" xr:uid="{00000000-0005-0000-0000-0000C7040000}"/>
    <cellStyle name="60% - Accent6 18" xfId="1254" xr:uid="{00000000-0005-0000-0000-0000C8040000}"/>
    <cellStyle name="60% - Accent6 19" xfId="1255" xr:uid="{00000000-0005-0000-0000-0000C9040000}"/>
    <cellStyle name="60% - Accent6 2" xfId="1256" xr:uid="{00000000-0005-0000-0000-0000CA040000}"/>
    <cellStyle name="60% - Accent6 2 10" xfId="1257" xr:uid="{00000000-0005-0000-0000-0000CB040000}"/>
    <cellStyle name="60% - Accent6 2 11" xfId="1258" xr:uid="{00000000-0005-0000-0000-0000CC040000}"/>
    <cellStyle name="60% - Accent6 2 2" xfId="1259" xr:uid="{00000000-0005-0000-0000-0000CD040000}"/>
    <cellStyle name="60% - Accent6 2 2 2" xfId="1260" xr:uid="{00000000-0005-0000-0000-0000CE040000}"/>
    <cellStyle name="60% - Accent6 2 3" xfId="1261" xr:uid="{00000000-0005-0000-0000-0000CF040000}"/>
    <cellStyle name="60% - Accent6 2 3 2" xfId="1262" xr:uid="{00000000-0005-0000-0000-0000D0040000}"/>
    <cellStyle name="60% - Accent6 2 4" xfId="1263" xr:uid="{00000000-0005-0000-0000-0000D1040000}"/>
    <cellStyle name="60% - Accent6 2 5" xfId="1264" xr:uid="{00000000-0005-0000-0000-0000D2040000}"/>
    <cellStyle name="60% - Accent6 2 6" xfId="1265" xr:uid="{00000000-0005-0000-0000-0000D3040000}"/>
    <cellStyle name="60% - Accent6 2 7" xfId="1266" xr:uid="{00000000-0005-0000-0000-0000D4040000}"/>
    <cellStyle name="60% - Accent6 2 8" xfId="1267" xr:uid="{00000000-0005-0000-0000-0000D5040000}"/>
    <cellStyle name="60% - Accent6 2 9" xfId="1268" xr:uid="{00000000-0005-0000-0000-0000D6040000}"/>
    <cellStyle name="60% - Accent6 20" xfId="1269" xr:uid="{00000000-0005-0000-0000-0000D7040000}"/>
    <cellStyle name="60% - Accent6 21" xfId="1270" xr:uid="{00000000-0005-0000-0000-0000D8040000}"/>
    <cellStyle name="60% - Accent6 22" xfId="1271" xr:uid="{00000000-0005-0000-0000-0000D9040000}"/>
    <cellStyle name="60% - Accent6 23" xfId="1272" xr:uid="{00000000-0005-0000-0000-0000DA040000}"/>
    <cellStyle name="60% - Accent6 24" xfId="1273" xr:uid="{00000000-0005-0000-0000-0000DB040000}"/>
    <cellStyle name="60% - Accent6 25" xfId="1274" xr:uid="{00000000-0005-0000-0000-0000DC040000}"/>
    <cellStyle name="60% - Accent6 26" xfId="1275" xr:uid="{00000000-0005-0000-0000-0000DD040000}"/>
    <cellStyle name="60% - Accent6 27" xfId="1276" xr:uid="{00000000-0005-0000-0000-0000DE040000}"/>
    <cellStyle name="60% - Accent6 28" xfId="1277" xr:uid="{00000000-0005-0000-0000-0000DF040000}"/>
    <cellStyle name="60% - Accent6 29" xfId="1278" xr:uid="{00000000-0005-0000-0000-0000E0040000}"/>
    <cellStyle name="60% - Accent6 3" xfId="1279" xr:uid="{00000000-0005-0000-0000-0000E1040000}"/>
    <cellStyle name="60% - Accent6 3 2" xfId="1280" xr:uid="{00000000-0005-0000-0000-0000E2040000}"/>
    <cellStyle name="60% - Accent6 3 2 2" xfId="25804" xr:uid="{EA8BDE30-3F31-4E6E-B5F2-7D5E4BD160AE}"/>
    <cellStyle name="60% - Accent6 3 3" xfId="1281" xr:uid="{00000000-0005-0000-0000-0000E3040000}"/>
    <cellStyle name="60% - Accent6 3 4" xfId="1282" xr:uid="{00000000-0005-0000-0000-0000E4040000}"/>
    <cellStyle name="60% - Accent6 3 5" xfId="23520" xr:uid="{54865970-7F3A-4EAC-B5FA-A23A7623A670}"/>
    <cellStyle name="60% - Accent6 30" xfId="1283" xr:uid="{00000000-0005-0000-0000-0000E5040000}"/>
    <cellStyle name="60% - Accent6 31" xfId="1284" xr:uid="{00000000-0005-0000-0000-0000E6040000}"/>
    <cellStyle name="60% - Accent6 32" xfId="1285" xr:uid="{00000000-0005-0000-0000-0000E7040000}"/>
    <cellStyle name="60% - Accent6 33" xfId="1286" xr:uid="{00000000-0005-0000-0000-0000E8040000}"/>
    <cellStyle name="60% - Accent6 34" xfId="1287" xr:uid="{00000000-0005-0000-0000-0000E9040000}"/>
    <cellStyle name="60% - Accent6 35" xfId="1288" xr:uid="{00000000-0005-0000-0000-0000EA040000}"/>
    <cellStyle name="60% - Accent6 36" xfId="1289" xr:uid="{00000000-0005-0000-0000-0000EB040000}"/>
    <cellStyle name="60% - Accent6 37" xfId="1290" xr:uid="{00000000-0005-0000-0000-0000EC040000}"/>
    <cellStyle name="60% - Accent6 38" xfId="1291" xr:uid="{00000000-0005-0000-0000-0000ED040000}"/>
    <cellStyle name="60% - Accent6 39" xfId="1292" xr:uid="{00000000-0005-0000-0000-0000EE040000}"/>
    <cellStyle name="60% - Accent6 4" xfId="1293" xr:uid="{00000000-0005-0000-0000-0000EF040000}"/>
    <cellStyle name="60% - Accent6 4 2" xfId="1294" xr:uid="{00000000-0005-0000-0000-0000F0040000}"/>
    <cellStyle name="60% - Accent6 40" xfId="1295" xr:uid="{00000000-0005-0000-0000-0000F1040000}"/>
    <cellStyle name="60% - Accent6 41" xfId="1296" xr:uid="{00000000-0005-0000-0000-0000F2040000}"/>
    <cellStyle name="60% - Accent6 42" xfId="1297" xr:uid="{00000000-0005-0000-0000-0000F3040000}"/>
    <cellStyle name="60% - Accent6 43" xfId="1298" xr:uid="{00000000-0005-0000-0000-0000F4040000}"/>
    <cellStyle name="60% - Accent6 44" xfId="1245" xr:uid="{00000000-0005-0000-0000-0000F5040000}"/>
    <cellStyle name="60% - Accent6 5" xfId="1299" xr:uid="{00000000-0005-0000-0000-0000F6040000}"/>
    <cellStyle name="60% - Accent6 5 2" xfId="1300" xr:uid="{00000000-0005-0000-0000-0000F7040000}"/>
    <cellStyle name="60% - Accent6 6" xfId="1301" xr:uid="{00000000-0005-0000-0000-0000F8040000}"/>
    <cellStyle name="60% - Accent6 6 2" xfId="1302" xr:uid="{00000000-0005-0000-0000-0000F9040000}"/>
    <cellStyle name="60% - Accent6 6 3" xfId="22696" xr:uid="{28B5C6E7-8488-4C01-BCAE-661C020D72BC}"/>
    <cellStyle name="60% - Accent6 6 4" xfId="22600" xr:uid="{8769AA5A-0A36-439B-997F-2E5FEB55BAEA}"/>
    <cellStyle name="60% - Accent6 7" xfId="1303" xr:uid="{00000000-0005-0000-0000-0000FA040000}"/>
    <cellStyle name="60% - Accent6 8" xfId="1304" xr:uid="{00000000-0005-0000-0000-0000FB040000}"/>
    <cellStyle name="60% - Accent6 9" xfId="1305" xr:uid="{00000000-0005-0000-0000-0000FC040000}"/>
    <cellStyle name="60% - Akzent1" xfId="1306" xr:uid="{00000000-0005-0000-0000-0000FD040000}"/>
    <cellStyle name="60% - Akzent2" xfId="1307" xr:uid="{00000000-0005-0000-0000-0000FE040000}"/>
    <cellStyle name="60% - Akzent3" xfId="1308" xr:uid="{00000000-0005-0000-0000-0000FF040000}"/>
    <cellStyle name="60% - Akzent4" xfId="1309" xr:uid="{00000000-0005-0000-0000-000000050000}"/>
    <cellStyle name="60% - Akzent5" xfId="1310" xr:uid="{00000000-0005-0000-0000-000001050000}"/>
    <cellStyle name="60% - Akzent6" xfId="1311" xr:uid="{00000000-0005-0000-0000-000002050000}"/>
    <cellStyle name="60% - Cor4 2" xfId="1312" xr:uid="{00000000-0005-0000-0000-000003050000}"/>
    <cellStyle name="a_Calc_Background" xfId="18451" xr:uid="{792D702C-02FC-443D-A2FD-76EA94F3B258}"/>
    <cellStyle name="a_Calc_Input_Num" xfId="18455" xr:uid="{BFEC73BB-2125-4F51-88B0-B6582FA4E692}"/>
    <cellStyle name="a_Calc_Input_Str" xfId="18450" xr:uid="{CFCFDEC9-D2C8-4AF7-88E0-BBFA8C67BA78}"/>
    <cellStyle name="a_Calc_Outputs" xfId="18426" xr:uid="{42B98D42-60D4-47DE-8EDA-D25A83E59DCC}"/>
    <cellStyle name="Accent1" xfId="21" builtinId="29" customBuiltin="1"/>
    <cellStyle name="Accent1 10" xfId="1313" xr:uid="{00000000-0005-0000-0000-000005050000}"/>
    <cellStyle name="Accent1 11" xfId="1314" xr:uid="{00000000-0005-0000-0000-000006050000}"/>
    <cellStyle name="Accent1 12" xfId="1315" xr:uid="{00000000-0005-0000-0000-000007050000}"/>
    <cellStyle name="Accent1 13" xfId="1316" xr:uid="{00000000-0005-0000-0000-000008050000}"/>
    <cellStyle name="Accent1 14" xfId="1317" xr:uid="{00000000-0005-0000-0000-000009050000}"/>
    <cellStyle name="Accent1 15" xfId="1318" xr:uid="{00000000-0005-0000-0000-00000A050000}"/>
    <cellStyle name="Accent1 16" xfId="1319" xr:uid="{00000000-0005-0000-0000-00000B050000}"/>
    <cellStyle name="Accent1 17" xfId="1320" xr:uid="{00000000-0005-0000-0000-00000C050000}"/>
    <cellStyle name="Accent1 18" xfId="1321" xr:uid="{00000000-0005-0000-0000-00000D050000}"/>
    <cellStyle name="Accent1 19" xfId="1322" xr:uid="{00000000-0005-0000-0000-00000E050000}"/>
    <cellStyle name="Accent1 2" xfId="1323" xr:uid="{00000000-0005-0000-0000-00000F050000}"/>
    <cellStyle name="Accent1 2 10" xfId="1324" xr:uid="{00000000-0005-0000-0000-000010050000}"/>
    <cellStyle name="Accent1 2 11" xfId="1325" xr:uid="{00000000-0005-0000-0000-000011050000}"/>
    <cellStyle name="Accent1 2 2" xfId="1326" xr:uid="{00000000-0005-0000-0000-000012050000}"/>
    <cellStyle name="Accent1 2 2 2" xfId="1327" xr:uid="{00000000-0005-0000-0000-000013050000}"/>
    <cellStyle name="Accent1 2 3" xfId="1328" xr:uid="{00000000-0005-0000-0000-000014050000}"/>
    <cellStyle name="Accent1 2 3 2" xfId="1329" xr:uid="{00000000-0005-0000-0000-000015050000}"/>
    <cellStyle name="Accent1 2 4" xfId="1330" xr:uid="{00000000-0005-0000-0000-000016050000}"/>
    <cellStyle name="Accent1 2 5" xfId="1331" xr:uid="{00000000-0005-0000-0000-000017050000}"/>
    <cellStyle name="Accent1 2 6" xfId="1332" xr:uid="{00000000-0005-0000-0000-000018050000}"/>
    <cellStyle name="Accent1 2 7" xfId="1333" xr:uid="{00000000-0005-0000-0000-000019050000}"/>
    <cellStyle name="Accent1 2 8" xfId="1334" xr:uid="{00000000-0005-0000-0000-00001A050000}"/>
    <cellStyle name="Accent1 2 9" xfId="1335" xr:uid="{00000000-0005-0000-0000-00001B050000}"/>
    <cellStyle name="Accent1 20" xfId="1336" xr:uid="{00000000-0005-0000-0000-00001C050000}"/>
    <cellStyle name="Accent1 21" xfId="1337" xr:uid="{00000000-0005-0000-0000-00001D050000}"/>
    <cellStyle name="Accent1 22" xfId="1338" xr:uid="{00000000-0005-0000-0000-00001E050000}"/>
    <cellStyle name="Accent1 23" xfId="1339" xr:uid="{00000000-0005-0000-0000-00001F050000}"/>
    <cellStyle name="Accent1 24" xfId="1340" xr:uid="{00000000-0005-0000-0000-000020050000}"/>
    <cellStyle name="Accent1 25" xfId="1341" xr:uid="{00000000-0005-0000-0000-000021050000}"/>
    <cellStyle name="Accent1 26" xfId="1342" xr:uid="{00000000-0005-0000-0000-000022050000}"/>
    <cellStyle name="Accent1 27" xfId="1343" xr:uid="{00000000-0005-0000-0000-000023050000}"/>
    <cellStyle name="Accent1 28" xfId="1344" xr:uid="{00000000-0005-0000-0000-000024050000}"/>
    <cellStyle name="Accent1 29" xfId="1345" xr:uid="{00000000-0005-0000-0000-000025050000}"/>
    <cellStyle name="Accent1 3" xfId="1346" xr:uid="{00000000-0005-0000-0000-000026050000}"/>
    <cellStyle name="Accent1 3 2" xfId="1347" xr:uid="{00000000-0005-0000-0000-000027050000}"/>
    <cellStyle name="Accent1 3 2 2" xfId="25805" xr:uid="{5DD567B5-FF2C-427A-BBC1-0FC0ACB072BF}"/>
    <cellStyle name="Accent1 3 3" xfId="1348" xr:uid="{00000000-0005-0000-0000-000028050000}"/>
    <cellStyle name="Accent1 3 4" xfId="1349" xr:uid="{00000000-0005-0000-0000-000029050000}"/>
    <cellStyle name="Accent1 30" xfId="1350" xr:uid="{00000000-0005-0000-0000-00002A050000}"/>
    <cellStyle name="Accent1 31" xfId="1351" xr:uid="{00000000-0005-0000-0000-00002B050000}"/>
    <cellStyle name="Accent1 32" xfId="1352" xr:uid="{00000000-0005-0000-0000-00002C050000}"/>
    <cellStyle name="Accent1 33" xfId="1353" xr:uid="{00000000-0005-0000-0000-00002D050000}"/>
    <cellStyle name="Accent1 34" xfId="1354" xr:uid="{00000000-0005-0000-0000-00002E050000}"/>
    <cellStyle name="Accent1 35" xfId="1355" xr:uid="{00000000-0005-0000-0000-00002F050000}"/>
    <cellStyle name="Accent1 36" xfId="1356" xr:uid="{00000000-0005-0000-0000-000030050000}"/>
    <cellStyle name="Accent1 37" xfId="1357" xr:uid="{00000000-0005-0000-0000-000031050000}"/>
    <cellStyle name="Accent1 38" xfId="1358" xr:uid="{00000000-0005-0000-0000-000032050000}"/>
    <cellStyle name="Accent1 39" xfId="1359" xr:uid="{00000000-0005-0000-0000-000033050000}"/>
    <cellStyle name="Accent1 4" xfId="1360" xr:uid="{00000000-0005-0000-0000-000034050000}"/>
    <cellStyle name="Accent1 4 2" xfId="1361" xr:uid="{00000000-0005-0000-0000-000035050000}"/>
    <cellStyle name="Accent1 40" xfId="1362" xr:uid="{00000000-0005-0000-0000-000036050000}"/>
    <cellStyle name="Accent1 41" xfId="1363" xr:uid="{00000000-0005-0000-0000-000037050000}"/>
    <cellStyle name="Accent1 42" xfId="1364" xr:uid="{00000000-0005-0000-0000-000038050000}"/>
    <cellStyle name="Accent1 43" xfId="1365" xr:uid="{00000000-0005-0000-0000-000039050000}"/>
    <cellStyle name="Accent1 5" xfId="1366" xr:uid="{00000000-0005-0000-0000-00003A050000}"/>
    <cellStyle name="Accent1 5 2" xfId="1367" xr:uid="{00000000-0005-0000-0000-00003B050000}"/>
    <cellStyle name="Accent1 6" xfId="1368" xr:uid="{00000000-0005-0000-0000-00003C050000}"/>
    <cellStyle name="Accent1 6 2" xfId="1369" xr:uid="{00000000-0005-0000-0000-00003D050000}"/>
    <cellStyle name="Accent1 7" xfId="1370" xr:uid="{00000000-0005-0000-0000-00003E050000}"/>
    <cellStyle name="Accent1 8" xfId="1371" xr:uid="{00000000-0005-0000-0000-00003F050000}"/>
    <cellStyle name="Accent1 9" xfId="1372" xr:uid="{00000000-0005-0000-0000-000040050000}"/>
    <cellStyle name="Accent2" xfId="24" builtinId="33" customBuiltin="1"/>
    <cellStyle name="Accent2 10" xfId="1373" xr:uid="{00000000-0005-0000-0000-000042050000}"/>
    <cellStyle name="Accent2 11" xfId="1374" xr:uid="{00000000-0005-0000-0000-000043050000}"/>
    <cellStyle name="Accent2 12" xfId="1375" xr:uid="{00000000-0005-0000-0000-000044050000}"/>
    <cellStyle name="Accent2 13" xfId="1376" xr:uid="{00000000-0005-0000-0000-000045050000}"/>
    <cellStyle name="Accent2 14" xfId="1377" xr:uid="{00000000-0005-0000-0000-000046050000}"/>
    <cellStyle name="Accent2 15" xfId="1378" xr:uid="{00000000-0005-0000-0000-000047050000}"/>
    <cellStyle name="Accent2 16" xfId="1379" xr:uid="{00000000-0005-0000-0000-000048050000}"/>
    <cellStyle name="Accent2 17" xfId="1380" xr:uid="{00000000-0005-0000-0000-000049050000}"/>
    <cellStyle name="Accent2 18" xfId="1381" xr:uid="{00000000-0005-0000-0000-00004A050000}"/>
    <cellStyle name="Accent2 19" xfId="1382" xr:uid="{00000000-0005-0000-0000-00004B050000}"/>
    <cellStyle name="Accent2 2" xfId="1383" xr:uid="{00000000-0005-0000-0000-00004C050000}"/>
    <cellStyle name="Accent2 2 10" xfId="1384" xr:uid="{00000000-0005-0000-0000-00004D050000}"/>
    <cellStyle name="Accent2 2 11" xfId="1385" xr:uid="{00000000-0005-0000-0000-00004E050000}"/>
    <cellStyle name="Accent2 2 2" xfId="1386" xr:uid="{00000000-0005-0000-0000-00004F050000}"/>
    <cellStyle name="Accent2 2 2 2" xfId="1387" xr:uid="{00000000-0005-0000-0000-000050050000}"/>
    <cellStyle name="Accent2 2 3" xfId="1388" xr:uid="{00000000-0005-0000-0000-000051050000}"/>
    <cellStyle name="Accent2 2 3 2" xfId="1389" xr:uid="{00000000-0005-0000-0000-000052050000}"/>
    <cellStyle name="Accent2 2 4" xfId="1390" xr:uid="{00000000-0005-0000-0000-000053050000}"/>
    <cellStyle name="Accent2 2 5" xfId="1391" xr:uid="{00000000-0005-0000-0000-000054050000}"/>
    <cellStyle name="Accent2 2 6" xfId="1392" xr:uid="{00000000-0005-0000-0000-000055050000}"/>
    <cellStyle name="Accent2 2 7" xfId="1393" xr:uid="{00000000-0005-0000-0000-000056050000}"/>
    <cellStyle name="Accent2 2 8" xfId="1394" xr:uid="{00000000-0005-0000-0000-000057050000}"/>
    <cellStyle name="Accent2 2 9" xfId="1395" xr:uid="{00000000-0005-0000-0000-000058050000}"/>
    <cellStyle name="Accent2 20" xfId="1396" xr:uid="{00000000-0005-0000-0000-000059050000}"/>
    <cellStyle name="Accent2 21" xfId="1397" xr:uid="{00000000-0005-0000-0000-00005A050000}"/>
    <cellStyle name="Accent2 22" xfId="1398" xr:uid="{00000000-0005-0000-0000-00005B050000}"/>
    <cellStyle name="Accent2 23" xfId="1399" xr:uid="{00000000-0005-0000-0000-00005C050000}"/>
    <cellStyle name="Accent2 24" xfId="1400" xr:uid="{00000000-0005-0000-0000-00005D050000}"/>
    <cellStyle name="Accent2 25" xfId="1401" xr:uid="{00000000-0005-0000-0000-00005E050000}"/>
    <cellStyle name="Accent2 26" xfId="1402" xr:uid="{00000000-0005-0000-0000-00005F050000}"/>
    <cellStyle name="Accent2 27" xfId="1403" xr:uid="{00000000-0005-0000-0000-000060050000}"/>
    <cellStyle name="Accent2 28" xfId="1404" xr:uid="{00000000-0005-0000-0000-000061050000}"/>
    <cellStyle name="Accent2 29" xfId="1405" xr:uid="{00000000-0005-0000-0000-000062050000}"/>
    <cellStyle name="Accent2 3" xfId="1406" xr:uid="{00000000-0005-0000-0000-000063050000}"/>
    <cellStyle name="Accent2 3 2" xfId="1407" xr:uid="{00000000-0005-0000-0000-000064050000}"/>
    <cellStyle name="Accent2 3 2 2" xfId="25806" xr:uid="{10F51799-1A9C-490A-B72B-E0FCE64ED8F1}"/>
    <cellStyle name="Accent2 3 3" xfId="1408" xr:uid="{00000000-0005-0000-0000-000065050000}"/>
    <cellStyle name="Accent2 3 4" xfId="1409" xr:uid="{00000000-0005-0000-0000-000066050000}"/>
    <cellStyle name="Accent2 30" xfId="1410" xr:uid="{00000000-0005-0000-0000-000067050000}"/>
    <cellStyle name="Accent2 31" xfId="1411" xr:uid="{00000000-0005-0000-0000-000068050000}"/>
    <cellStyle name="Accent2 32" xfId="1412" xr:uid="{00000000-0005-0000-0000-000069050000}"/>
    <cellStyle name="Accent2 33" xfId="1413" xr:uid="{00000000-0005-0000-0000-00006A050000}"/>
    <cellStyle name="Accent2 34" xfId="1414" xr:uid="{00000000-0005-0000-0000-00006B050000}"/>
    <cellStyle name="Accent2 35" xfId="1415" xr:uid="{00000000-0005-0000-0000-00006C050000}"/>
    <cellStyle name="Accent2 36" xfId="1416" xr:uid="{00000000-0005-0000-0000-00006D050000}"/>
    <cellStyle name="Accent2 37" xfId="1417" xr:uid="{00000000-0005-0000-0000-00006E050000}"/>
    <cellStyle name="Accent2 38" xfId="1418" xr:uid="{00000000-0005-0000-0000-00006F050000}"/>
    <cellStyle name="Accent2 39" xfId="1419" xr:uid="{00000000-0005-0000-0000-000070050000}"/>
    <cellStyle name="Accent2 4" xfId="1420" xr:uid="{00000000-0005-0000-0000-000071050000}"/>
    <cellStyle name="Accent2 4 2" xfId="1421" xr:uid="{00000000-0005-0000-0000-000072050000}"/>
    <cellStyle name="Accent2 40" xfId="1422" xr:uid="{00000000-0005-0000-0000-000073050000}"/>
    <cellStyle name="Accent2 41" xfId="1423" xr:uid="{00000000-0005-0000-0000-000074050000}"/>
    <cellStyle name="Accent2 42" xfId="1424" xr:uid="{00000000-0005-0000-0000-000075050000}"/>
    <cellStyle name="Accent2 43" xfId="1425" xr:uid="{00000000-0005-0000-0000-000076050000}"/>
    <cellStyle name="Accent2 5" xfId="1426" xr:uid="{00000000-0005-0000-0000-000077050000}"/>
    <cellStyle name="Accent2 5 2" xfId="1427" xr:uid="{00000000-0005-0000-0000-000078050000}"/>
    <cellStyle name="Accent2 6" xfId="1428" xr:uid="{00000000-0005-0000-0000-000079050000}"/>
    <cellStyle name="Accent2 6 2" xfId="1429" xr:uid="{00000000-0005-0000-0000-00007A050000}"/>
    <cellStyle name="Accent2 7" xfId="1430" xr:uid="{00000000-0005-0000-0000-00007B050000}"/>
    <cellStyle name="Accent2 8" xfId="1431" xr:uid="{00000000-0005-0000-0000-00007C050000}"/>
    <cellStyle name="Accent2 9" xfId="1432" xr:uid="{00000000-0005-0000-0000-00007D050000}"/>
    <cellStyle name="Accent3" xfId="27" builtinId="37" customBuiltin="1"/>
    <cellStyle name="Accent3 10" xfId="1433" xr:uid="{00000000-0005-0000-0000-00007F050000}"/>
    <cellStyle name="Accent3 11" xfId="1434" xr:uid="{00000000-0005-0000-0000-000080050000}"/>
    <cellStyle name="Accent3 12" xfId="1435" xr:uid="{00000000-0005-0000-0000-000081050000}"/>
    <cellStyle name="Accent3 13" xfId="1436" xr:uid="{00000000-0005-0000-0000-000082050000}"/>
    <cellStyle name="Accent3 14" xfId="1437" xr:uid="{00000000-0005-0000-0000-000083050000}"/>
    <cellStyle name="Accent3 15" xfId="1438" xr:uid="{00000000-0005-0000-0000-000084050000}"/>
    <cellStyle name="Accent3 16" xfId="1439" xr:uid="{00000000-0005-0000-0000-000085050000}"/>
    <cellStyle name="Accent3 17" xfId="1440" xr:uid="{00000000-0005-0000-0000-000086050000}"/>
    <cellStyle name="Accent3 18" xfId="1441" xr:uid="{00000000-0005-0000-0000-000087050000}"/>
    <cellStyle name="Accent3 19" xfId="1442" xr:uid="{00000000-0005-0000-0000-000088050000}"/>
    <cellStyle name="Accent3 2" xfId="1443" xr:uid="{00000000-0005-0000-0000-000089050000}"/>
    <cellStyle name="Accent3 2 10" xfId="1444" xr:uid="{00000000-0005-0000-0000-00008A050000}"/>
    <cellStyle name="Accent3 2 11" xfId="1445" xr:uid="{00000000-0005-0000-0000-00008B050000}"/>
    <cellStyle name="Accent3 2 2" xfId="1446" xr:uid="{00000000-0005-0000-0000-00008C050000}"/>
    <cellStyle name="Accent3 2 2 2" xfId="1447" xr:uid="{00000000-0005-0000-0000-00008D050000}"/>
    <cellStyle name="Accent3 2 3" xfId="1448" xr:uid="{00000000-0005-0000-0000-00008E050000}"/>
    <cellStyle name="Accent3 2 3 2" xfId="1449" xr:uid="{00000000-0005-0000-0000-00008F050000}"/>
    <cellStyle name="Accent3 2 4" xfId="1450" xr:uid="{00000000-0005-0000-0000-000090050000}"/>
    <cellStyle name="Accent3 2 5" xfId="1451" xr:uid="{00000000-0005-0000-0000-000091050000}"/>
    <cellStyle name="Accent3 2 6" xfId="1452" xr:uid="{00000000-0005-0000-0000-000092050000}"/>
    <cellStyle name="Accent3 2 7" xfId="1453" xr:uid="{00000000-0005-0000-0000-000093050000}"/>
    <cellStyle name="Accent3 2 8" xfId="1454" xr:uid="{00000000-0005-0000-0000-000094050000}"/>
    <cellStyle name="Accent3 2 9" xfId="1455" xr:uid="{00000000-0005-0000-0000-000095050000}"/>
    <cellStyle name="Accent3 20" xfId="1456" xr:uid="{00000000-0005-0000-0000-000096050000}"/>
    <cellStyle name="Accent3 21" xfId="1457" xr:uid="{00000000-0005-0000-0000-000097050000}"/>
    <cellStyle name="Accent3 22" xfId="1458" xr:uid="{00000000-0005-0000-0000-000098050000}"/>
    <cellStyle name="Accent3 23" xfId="1459" xr:uid="{00000000-0005-0000-0000-000099050000}"/>
    <cellStyle name="Accent3 24" xfId="1460" xr:uid="{00000000-0005-0000-0000-00009A050000}"/>
    <cellStyle name="Accent3 25" xfId="1461" xr:uid="{00000000-0005-0000-0000-00009B050000}"/>
    <cellStyle name="Accent3 26" xfId="1462" xr:uid="{00000000-0005-0000-0000-00009C050000}"/>
    <cellStyle name="Accent3 27" xfId="1463" xr:uid="{00000000-0005-0000-0000-00009D050000}"/>
    <cellStyle name="Accent3 28" xfId="1464" xr:uid="{00000000-0005-0000-0000-00009E050000}"/>
    <cellStyle name="Accent3 29" xfId="1465" xr:uid="{00000000-0005-0000-0000-00009F050000}"/>
    <cellStyle name="Accent3 3" xfId="1466" xr:uid="{00000000-0005-0000-0000-0000A0050000}"/>
    <cellStyle name="Accent3 3 2" xfId="1467" xr:uid="{00000000-0005-0000-0000-0000A1050000}"/>
    <cellStyle name="Accent3 3 2 2" xfId="25807" xr:uid="{0419B93F-130B-4838-A72C-59C3376B140E}"/>
    <cellStyle name="Accent3 3 3" xfId="1468" xr:uid="{00000000-0005-0000-0000-0000A2050000}"/>
    <cellStyle name="Accent3 3 4" xfId="1469" xr:uid="{00000000-0005-0000-0000-0000A3050000}"/>
    <cellStyle name="Accent3 30" xfId="1470" xr:uid="{00000000-0005-0000-0000-0000A4050000}"/>
    <cellStyle name="Accent3 31" xfId="1471" xr:uid="{00000000-0005-0000-0000-0000A5050000}"/>
    <cellStyle name="Accent3 32" xfId="1472" xr:uid="{00000000-0005-0000-0000-0000A6050000}"/>
    <cellStyle name="Accent3 33" xfId="1473" xr:uid="{00000000-0005-0000-0000-0000A7050000}"/>
    <cellStyle name="Accent3 34" xfId="1474" xr:uid="{00000000-0005-0000-0000-0000A8050000}"/>
    <cellStyle name="Accent3 35" xfId="1475" xr:uid="{00000000-0005-0000-0000-0000A9050000}"/>
    <cellStyle name="Accent3 36" xfId="1476" xr:uid="{00000000-0005-0000-0000-0000AA050000}"/>
    <cellStyle name="Accent3 37" xfId="1477" xr:uid="{00000000-0005-0000-0000-0000AB050000}"/>
    <cellStyle name="Accent3 38" xfId="1478" xr:uid="{00000000-0005-0000-0000-0000AC050000}"/>
    <cellStyle name="Accent3 39" xfId="1479" xr:uid="{00000000-0005-0000-0000-0000AD050000}"/>
    <cellStyle name="Accent3 4" xfId="1480" xr:uid="{00000000-0005-0000-0000-0000AE050000}"/>
    <cellStyle name="Accent3 4 2" xfId="1481" xr:uid="{00000000-0005-0000-0000-0000AF050000}"/>
    <cellStyle name="Accent3 40" xfId="1482" xr:uid="{00000000-0005-0000-0000-0000B0050000}"/>
    <cellStyle name="Accent3 41" xfId="1483" xr:uid="{00000000-0005-0000-0000-0000B1050000}"/>
    <cellStyle name="Accent3 42" xfId="1484" xr:uid="{00000000-0005-0000-0000-0000B2050000}"/>
    <cellStyle name="Accent3 43" xfId="1485" xr:uid="{00000000-0005-0000-0000-0000B3050000}"/>
    <cellStyle name="Accent3 5" xfId="1486" xr:uid="{00000000-0005-0000-0000-0000B4050000}"/>
    <cellStyle name="Accent3 5 2" xfId="1487" xr:uid="{00000000-0005-0000-0000-0000B5050000}"/>
    <cellStyle name="Accent3 6" xfId="1488" xr:uid="{00000000-0005-0000-0000-0000B6050000}"/>
    <cellStyle name="Accent3 6 2" xfId="1489" xr:uid="{00000000-0005-0000-0000-0000B7050000}"/>
    <cellStyle name="Accent3 7" xfId="1490" xr:uid="{00000000-0005-0000-0000-0000B8050000}"/>
    <cellStyle name="Accent3 8" xfId="1491" xr:uid="{00000000-0005-0000-0000-0000B9050000}"/>
    <cellStyle name="Accent3 9" xfId="1492" xr:uid="{00000000-0005-0000-0000-0000BA050000}"/>
    <cellStyle name="Accent4" xfId="30" builtinId="41" customBuiltin="1"/>
    <cellStyle name="Accent4 10" xfId="1493" xr:uid="{00000000-0005-0000-0000-0000BC050000}"/>
    <cellStyle name="Accent4 11" xfId="1494" xr:uid="{00000000-0005-0000-0000-0000BD050000}"/>
    <cellStyle name="Accent4 12" xfId="1495" xr:uid="{00000000-0005-0000-0000-0000BE050000}"/>
    <cellStyle name="Accent4 13" xfId="1496" xr:uid="{00000000-0005-0000-0000-0000BF050000}"/>
    <cellStyle name="Accent4 14" xfId="1497" xr:uid="{00000000-0005-0000-0000-0000C0050000}"/>
    <cellStyle name="Accent4 15" xfId="1498" xr:uid="{00000000-0005-0000-0000-0000C1050000}"/>
    <cellStyle name="Accent4 16" xfId="1499" xr:uid="{00000000-0005-0000-0000-0000C2050000}"/>
    <cellStyle name="Accent4 17" xfId="1500" xr:uid="{00000000-0005-0000-0000-0000C3050000}"/>
    <cellStyle name="Accent4 18" xfId="1501" xr:uid="{00000000-0005-0000-0000-0000C4050000}"/>
    <cellStyle name="Accent4 19" xfId="1502" xr:uid="{00000000-0005-0000-0000-0000C5050000}"/>
    <cellStyle name="Accent4 2" xfId="1503" xr:uid="{00000000-0005-0000-0000-0000C6050000}"/>
    <cellStyle name="Accent4 2 10" xfId="1504" xr:uid="{00000000-0005-0000-0000-0000C7050000}"/>
    <cellStyle name="Accent4 2 11" xfId="1505" xr:uid="{00000000-0005-0000-0000-0000C8050000}"/>
    <cellStyle name="Accent4 2 2" xfId="1506" xr:uid="{00000000-0005-0000-0000-0000C9050000}"/>
    <cellStyle name="Accent4 2 2 2" xfId="1507" xr:uid="{00000000-0005-0000-0000-0000CA050000}"/>
    <cellStyle name="Accent4 2 3" xfId="1508" xr:uid="{00000000-0005-0000-0000-0000CB050000}"/>
    <cellStyle name="Accent4 2 3 2" xfId="1509" xr:uid="{00000000-0005-0000-0000-0000CC050000}"/>
    <cellStyle name="Accent4 2 4" xfId="1510" xr:uid="{00000000-0005-0000-0000-0000CD050000}"/>
    <cellStyle name="Accent4 2 5" xfId="1511" xr:uid="{00000000-0005-0000-0000-0000CE050000}"/>
    <cellStyle name="Accent4 2 6" xfId="1512" xr:uid="{00000000-0005-0000-0000-0000CF050000}"/>
    <cellStyle name="Accent4 2 7" xfId="1513" xr:uid="{00000000-0005-0000-0000-0000D0050000}"/>
    <cellStyle name="Accent4 2 8" xfId="1514" xr:uid="{00000000-0005-0000-0000-0000D1050000}"/>
    <cellStyle name="Accent4 2 9" xfId="1515" xr:uid="{00000000-0005-0000-0000-0000D2050000}"/>
    <cellStyle name="Accent4 20" xfId="1516" xr:uid="{00000000-0005-0000-0000-0000D3050000}"/>
    <cellStyle name="Accent4 21" xfId="1517" xr:uid="{00000000-0005-0000-0000-0000D4050000}"/>
    <cellStyle name="Accent4 22" xfId="1518" xr:uid="{00000000-0005-0000-0000-0000D5050000}"/>
    <cellStyle name="Accent4 23" xfId="1519" xr:uid="{00000000-0005-0000-0000-0000D6050000}"/>
    <cellStyle name="Accent4 24" xfId="1520" xr:uid="{00000000-0005-0000-0000-0000D7050000}"/>
    <cellStyle name="Accent4 25" xfId="1521" xr:uid="{00000000-0005-0000-0000-0000D8050000}"/>
    <cellStyle name="Accent4 26" xfId="1522" xr:uid="{00000000-0005-0000-0000-0000D9050000}"/>
    <cellStyle name="Accent4 27" xfId="1523" xr:uid="{00000000-0005-0000-0000-0000DA050000}"/>
    <cellStyle name="Accent4 28" xfId="1524" xr:uid="{00000000-0005-0000-0000-0000DB050000}"/>
    <cellStyle name="Accent4 29" xfId="1525" xr:uid="{00000000-0005-0000-0000-0000DC050000}"/>
    <cellStyle name="Accent4 3" xfId="1526" xr:uid="{00000000-0005-0000-0000-0000DD050000}"/>
    <cellStyle name="Accent4 3 2" xfId="1527" xr:uid="{00000000-0005-0000-0000-0000DE050000}"/>
    <cellStyle name="Accent4 3 2 2" xfId="25808" xr:uid="{0794754D-651F-41BC-AF02-26A290D0C9A5}"/>
    <cellStyle name="Accent4 3 3" xfId="1528" xr:uid="{00000000-0005-0000-0000-0000DF050000}"/>
    <cellStyle name="Accent4 3 4" xfId="1529" xr:uid="{00000000-0005-0000-0000-0000E0050000}"/>
    <cellStyle name="Accent4 30" xfId="1530" xr:uid="{00000000-0005-0000-0000-0000E1050000}"/>
    <cellStyle name="Accent4 31" xfId="1531" xr:uid="{00000000-0005-0000-0000-0000E2050000}"/>
    <cellStyle name="Accent4 32" xfId="1532" xr:uid="{00000000-0005-0000-0000-0000E3050000}"/>
    <cellStyle name="Accent4 33" xfId="1533" xr:uid="{00000000-0005-0000-0000-0000E4050000}"/>
    <cellStyle name="Accent4 34" xfId="1534" xr:uid="{00000000-0005-0000-0000-0000E5050000}"/>
    <cellStyle name="Accent4 35" xfId="1535" xr:uid="{00000000-0005-0000-0000-0000E6050000}"/>
    <cellStyle name="Accent4 36" xfId="1536" xr:uid="{00000000-0005-0000-0000-0000E7050000}"/>
    <cellStyle name="Accent4 37" xfId="1537" xr:uid="{00000000-0005-0000-0000-0000E8050000}"/>
    <cellStyle name="Accent4 38" xfId="1538" xr:uid="{00000000-0005-0000-0000-0000E9050000}"/>
    <cellStyle name="Accent4 39" xfId="1539" xr:uid="{00000000-0005-0000-0000-0000EA050000}"/>
    <cellStyle name="Accent4 4" xfId="1540" xr:uid="{00000000-0005-0000-0000-0000EB050000}"/>
    <cellStyle name="Accent4 4 2" xfId="1541" xr:uid="{00000000-0005-0000-0000-0000EC050000}"/>
    <cellStyle name="Accent4 40" xfId="1542" xr:uid="{00000000-0005-0000-0000-0000ED050000}"/>
    <cellStyle name="Accent4 41" xfId="1543" xr:uid="{00000000-0005-0000-0000-0000EE050000}"/>
    <cellStyle name="Accent4 42" xfId="1544" xr:uid="{00000000-0005-0000-0000-0000EF050000}"/>
    <cellStyle name="Accent4 43" xfId="1545" xr:uid="{00000000-0005-0000-0000-0000F0050000}"/>
    <cellStyle name="Accent4 5" xfId="1546" xr:uid="{00000000-0005-0000-0000-0000F1050000}"/>
    <cellStyle name="Accent4 5 2" xfId="1547" xr:uid="{00000000-0005-0000-0000-0000F2050000}"/>
    <cellStyle name="Accent4 6" xfId="1548" xr:uid="{00000000-0005-0000-0000-0000F3050000}"/>
    <cellStyle name="Accent4 6 2" xfId="1549" xr:uid="{00000000-0005-0000-0000-0000F4050000}"/>
    <cellStyle name="Accent4 7" xfId="1550" xr:uid="{00000000-0005-0000-0000-0000F5050000}"/>
    <cellStyle name="Accent4 8" xfId="1551" xr:uid="{00000000-0005-0000-0000-0000F6050000}"/>
    <cellStyle name="Accent4 9" xfId="1552" xr:uid="{00000000-0005-0000-0000-0000F7050000}"/>
    <cellStyle name="Accent5" xfId="33" builtinId="45" customBuiltin="1"/>
    <cellStyle name="Accent5 10" xfId="1553" xr:uid="{00000000-0005-0000-0000-0000F9050000}"/>
    <cellStyle name="Accent5 11" xfId="1554" xr:uid="{00000000-0005-0000-0000-0000FA050000}"/>
    <cellStyle name="Accent5 12" xfId="1555" xr:uid="{00000000-0005-0000-0000-0000FB050000}"/>
    <cellStyle name="Accent5 13" xfId="1556" xr:uid="{00000000-0005-0000-0000-0000FC050000}"/>
    <cellStyle name="Accent5 14" xfId="1557" xr:uid="{00000000-0005-0000-0000-0000FD050000}"/>
    <cellStyle name="Accent5 15" xfId="1558" xr:uid="{00000000-0005-0000-0000-0000FE050000}"/>
    <cellStyle name="Accent5 16" xfId="1559" xr:uid="{00000000-0005-0000-0000-0000FF050000}"/>
    <cellStyle name="Accent5 17" xfId="1560" xr:uid="{00000000-0005-0000-0000-000000060000}"/>
    <cellStyle name="Accent5 18" xfId="1561" xr:uid="{00000000-0005-0000-0000-000001060000}"/>
    <cellStyle name="Accent5 19" xfId="1562" xr:uid="{00000000-0005-0000-0000-000002060000}"/>
    <cellStyle name="Accent5 2" xfId="1563" xr:uid="{00000000-0005-0000-0000-000003060000}"/>
    <cellStyle name="Accent5 2 10" xfId="1564" xr:uid="{00000000-0005-0000-0000-000004060000}"/>
    <cellStyle name="Accent5 2 2" xfId="1565" xr:uid="{00000000-0005-0000-0000-000005060000}"/>
    <cellStyle name="Accent5 2 3" xfId="1566" xr:uid="{00000000-0005-0000-0000-000006060000}"/>
    <cellStyle name="Accent5 2 4" xfId="1567" xr:uid="{00000000-0005-0000-0000-000007060000}"/>
    <cellStyle name="Accent5 2 5" xfId="1568" xr:uid="{00000000-0005-0000-0000-000008060000}"/>
    <cellStyle name="Accent5 2 6" xfId="1569" xr:uid="{00000000-0005-0000-0000-000009060000}"/>
    <cellStyle name="Accent5 2 7" xfId="1570" xr:uid="{00000000-0005-0000-0000-00000A060000}"/>
    <cellStyle name="Accent5 2 8" xfId="1571" xr:uid="{00000000-0005-0000-0000-00000B060000}"/>
    <cellStyle name="Accent5 2 9" xfId="1572" xr:uid="{00000000-0005-0000-0000-00000C060000}"/>
    <cellStyle name="Accent5 20" xfId="1573" xr:uid="{00000000-0005-0000-0000-00000D060000}"/>
    <cellStyle name="Accent5 21" xfId="1574" xr:uid="{00000000-0005-0000-0000-00000E060000}"/>
    <cellStyle name="Accent5 22" xfId="1575" xr:uid="{00000000-0005-0000-0000-00000F060000}"/>
    <cellStyle name="Accent5 23" xfId="1576" xr:uid="{00000000-0005-0000-0000-000010060000}"/>
    <cellStyle name="Accent5 24" xfId="1577" xr:uid="{00000000-0005-0000-0000-000011060000}"/>
    <cellStyle name="Accent5 25" xfId="1578" xr:uid="{00000000-0005-0000-0000-000012060000}"/>
    <cellStyle name="Accent5 26" xfId="1579" xr:uid="{00000000-0005-0000-0000-000013060000}"/>
    <cellStyle name="Accent5 27" xfId="1580" xr:uid="{00000000-0005-0000-0000-000014060000}"/>
    <cellStyle name="Accent5 28" xfId="1581" xr:uid="{00000000-0005-0000-0000-000015060000}"/>
    <cellStyle name="Accent5 29" xfId="1582" xr:uid="{00000000-0005-0000-0000-000016060000}"/>
    <cellStyle name="Accent5 3" xfId="1583" xr:uid="{00000000-0005-0000-0000-000017060000}"/>
    <cellStyle name="Accent5 3 2" xfId="1584" xr:uid="{00000000-0005-0000-0000-000018060000}"/>
    <cellStyle name="Accent5 30" xfId="1585" xr:uid="{00000000-0005-0000-0000-000019060000}"/>
    <cellStyle name="Accent5 31" xfId="1586" xr:uid="{00000000-0005-0000-0000-00001A060000}"/>
    <cellStyle name="Accent5 32" xfId="1587" xr:uid="{00000000-0005-0000-0000-00001B060000}"/>
    <cellStyle name="Accent5 33" xfId="1588" xr:uid="{00000000-0005-0000-0000-00001C060000}"/>
    <cellStyle name="Accent5 34" xfId="1589" xr:uid="{00000000-0005-0000-0000-00001D060000}"/>
    <cellStyle name="Accent5 35" xfId="1590" xr:uid="{00000000-0005-0000-0000-00001E060000}"/>
    <cellStyle name="Accent5 36" xfId="1591" xr:uid="{00000000-0005-0000-0000-00001F060000}"/>
    <cellStyle name="Accent5 37" xfId="1592" xr:uid="{00000000-0005-0000-0000-000020060000}"/>
    <cellStyle name="Accent5 38" xfId="1593" xr:uid="{00000000-0005-0000-0000-000021060000}"/>
    <cellStyle name="Accent5 39" xfId="1594" xr:uid="{00000000-0005-0000-0000-000022060000}"/>
    <cellStyle name="Accent5 4" xfId="1595" xr:uid="{00000000-0005-0000-0000-000023060000}"/>
    <cellStyle name="Accent5 4 2" xfId="1596" xr:uid="{00000000-0005-0000-0000-000024060000}"/>
    <cellStyle name="Accent5 40" xfId="1597" xr:uid="{00000000-0005-0000-0000-000025060000}"/>
    <cellStyle name="Accent5 41" xfId="1598" xr:uid="{00000000-0005-0000-0000-000026060000}"/>
    <cellStyle name="Accent5 42" xfId="1599" xr:uid="{00000000-0005-0000-0000-000027060000}"/>
    <cellStyle name="Accent5 43" xfId="1600" xr:uid="{00000000-0005-0000-0000-000028060000}"/>
    <cellStyle name="Accent5 5" xfId="1601" xr:uid="{00000000-0005-0000-0000-000029060000}"/>
    <cellStyle name="Accent5 5 2" xfId="1602" xr:uid="{00000000-0005-0000-0000-00002A060000}"/>
    <cellStyle name="Accent5 6" xfId="1603" xr:uid="{00000000-0005-0000-0000-00002B060000}"/>
    <cellStyle name="Accent5 6 2" xfId="1604" xr:uid="{00000000-0005-0000-0000-00002C060000}"/>
    <cellStyle name="Accent5 7" xfId="1605" xr:uid="{00000000-0005-0000-0000-00002D060000}"/>
    <cellStyle name="Accent5 8" xfId="1606" xr:uid="{00000000-0005-0000-0000-00002E060000}"/>
    <cellStyle name="Accent5 9" xfId="1607" xr:uid="{00000000-0005-0000-0000-00002F060000}"/>
    <cellStyle name="Accent6" xfId="36" builtinId="49" customBuiltin="1"/>
    <cellStyle name="Accent6 10" xfId="1608" xr:uid="{00000000-0005-0000-0000-000031060000}"/>
    <cellStyle name="Accent6 11" xfId="1609" xr:uid="{00000000-0005-0000-0000-000032060000}"/>
    <cellStyle name="Accent6 12" xfId="1610" xr:uid="{00000000-0005-0000-0000-000033060000}"/>
    <cellStyle name="Accent6 13" xfId="1611" xr:uid="{00000000-0005-0000-0000-000034060000}"/>
    <cellStyle name="Accent6 14" xfId="1612" xr:uid="{00000000-0005-0000-0000-000035060000}"/>
    <cellStyle name="Accent6 15" xfId="1613" xr:uid="{00000000-0005-0000-0000-000036060000}"/>
    <cellStyle name="Accent6 16" xfId="1614" xr:uid="{00000000-0005-0000-0000-000037060000}"/>
    <cellStyle name="Accent6 17" xfId="1615" xr:uid="{00000000-0005-0000-0000-000038060000}"/>
    <cellStyle name="Accent6 18" xfId="1616" xr:uid="{00000000-0005-0000-0000-000039060000}"/>
    <cellStyle name="Accent6 19" xfId="1617" xr:uid="{00000000-0005-0000-0000-00003A060000}"/>
    <cellStyle name="Accent6 2" xfId="1618" xr:uid="{00000000-0005-0000-0000-00003B060000}"/>
    <cellStyle name="Accent6 2 10" xfId="1619" xr:uid="{00000000-0005-0000-0000-00003C060000}"/>
    <cellStyle name="Accent6 2 11" xfId="1620" xr:uid="{00000000-0005-0000-0000-00003D060000}"/>
    <cellStyle name="Accent6 2 2" xfId="1621" xr:uid="{00000000-0005-0000-0000-00003E060000}"/>
    <cellStyle name="Accent6 2 2 2" xfId="1622" xr:uid="{00000000-0005-0000-0000-00003F060000}"/>
    <cellStyle name="Accent6 2 3" xfId="1623" xr:uid="{00000000-0005-0000-0000-000040060000}"/>
    <cellStyle name="Accent6 2 3 2" xfId="1624" xr:uid="{00000000-0005-0000-0000-000041060000}"/>
    <cellStyle name="Accent6 2 4" xfId="1625" xr:uid="{00000000-0005-0000-0000-000042060000}"/>
    <cellStyle name="Accent6 2 5" xfId="1626" xr:uid="{00000000-0005-0000-0000-000043060000}"/>
    <cellStyle name="Accent6 2 6" xfId="1627" xr:uid="{00000000-0005-0000-0000-000044060000}"/>
    <cellStyle name="Accent6 2 7" xfId="1628" xr:uid="{00000000-0005-0000-0000-000045060000}"/>
    <cellStyle name="Accent6 2 8" xfId="1629" xr:uid="{00000000-0005-0000-0000-000046060000}"/>
    <cellStyle name="Accent6 2 9" xfId="1630" xr:uid="{00000000-0005-0000-0000-000047060000}"/>
    <cellStyle name="Accent6 20" xfId="1631" xr:uid="{00000000-0005-0000-0000-000048060000}"/>
    <cellStyle name="Accent6 21" xfId="1632" xr:uid="{00000000-0005-0000-0000-000049060000}"/>
    <cellStyle name="Accent6 22" xfId="1633" xr:uid="{00000000-0005-0000-0000-00004A060000}"/>
    <cellStyle name="Accent6 23" xfId="1634" xr:uid="{00000000-0005-0000-0000-00004B060000}"/>
    <cellStyle name="Accent6 24" xfId="1635" xr:uid="{00000000-0005-0000-0000-00004C060000}"/>
    <cellStyle name="Accent6 25" xfId="1636" xr:uid="{00000000-0005-0000-0000-00004D060000}"/>
    <cellStyle name="Accent6 26" xfId="1637" xr:uid="{00000000-0005-0000-0000-00004E060000}"/>
    <cellStyle name="Accent6 27" xfId="1638" xr:uid="{00000000-0005-0000-0000-00004F060000}"/>
    <cellStyle name="Accent6 28" xfId="1639" xr:uid="{00000000-0005-0000-0000-000050060000}"/>
    <cellStyle name="Accent6 29" xfId="1640" xr:uid="{00000000-0005-0000-0000-000051060000}"/>
    <cellStyle name="Accent6 3" xfId="1641" xr:uid="{00000000-0005-0000-0000-000052060000}"/>
    <cellStyle name="Accent6 3 2" xfId="1642" xr:uid="{00000000-0005-0000-0000-000053060000}"/>
    <cellStyle name="Accent6 3 2 2" xfId="25809" xr:uid="{8DF3F851-E92C-4F99-B604-9C0EF438932E}"/>
    <cellStyle name="Accent6 3 3" xfId="1643" xr:uid="{00000000-0005-0000-0000-000054060000}"/>
    <cellStyle name="Accent6 3 4" xfId="1644" xr:uid="{00000000-0005-0000-0000-000055060000}"/>
    <cellStyle name="Accent6 30" xfId="1645" xr:uid="{00000000-0005-0000-0000-000056060000}"/>
    <cellStyle name="Accent6 31" xfId="1646" xr:uid="{00000000-0005-0000-0000-000057060000}"/>
    <cellStyle name="Accent6 32" xfId="1647" xr:uid="{00000000-0005-0000-0000-000058060000}"/>
    <cellStyle name="Accent6 33" xfId="1648" xr:uid="{00000000-0005-0000-0000-000059060000}"/>
    <cellStyle name="Accent6 34" xfId="1649" xr:uid="{00000000-0005-0000-0000-00005A060000}"/>
    <cellStyle name="Accent6 35" xfId="1650" xr:uid="{00000000-0005-0000-0000-00005B060000}"/>
    <cellStyle name="Accent6 36" xfId="1651" xr:uid="{00000000-0005-0000-0000-00005C060000}"/>
    <cellStyle name="Accent6 37" xfId="1652" xr:uid="{00000000-0005-0000-0000-00005D060000}"/>
    <cellStyle name="Accent6 38" xfId="1653" xr:uid="{00000000-0005-0000-0000-00005E060000}"/>
    <cellStyle name="Accent6 39" xfId="1654" xr:uid="{00000000-0005-0000-0000-00005F060000}"/>
    <cellStyle name="Accent6 4" xfId="1655" xr:uid="{00000000-0005-0000-0000-000060060000}"/>
    <cellStyle name="Accent6 4 2" xfId="1656" xr:uid="{00000000-0005-0000-0000-000061060000}"/>
    <cellStyle name="Accent6 40" xfId="1657" xr:uid="{00000000-0005-0000-0000-000062060000}"/>
    <cellStyle name="Accent6 41" xfId="1658" xr:uid="{00000000-0005-0000-0000-000063060000}"/>
    <cellStyle name="Accent6 42" xfId="1659" xr:uid="{00000000-0005-0000-0000-000064060000}"/>
    <cellStyle name="Accent6 43" xfId="1660" xr:uid="{00000000-0005-0000-0000-000065060000}"/>
    <cellStyle name="Accent6 5" xfId="1661" xr:uid="{00000000-0005-0000-0000-000066060000}"/>
    <cellStyle name="Accent6 5 2" xfId="1662" xr:uid="{00000000-0005-0000-0000-000067060000}"/>
    <cellStyle name="Accent6 6" xfId="1663" xr:uid="{00000000-0005-0000-0000-000068060000}"/>
    <cellStyle name="Accent6 6 2" xfId="1664" xr:uid="{00000000-0005-0000-0000-000069060000}"/>
    <cellStyle name="Accent6 7" xfId="1665" xr:uid="{00000000-0005-0000-0000-00006A060000}"/>
    <cellStyle name="Accent6 8" xfId="1666" xr:uid="{00000000-0005-0000-0000-00006B060000}"/>
    <cellStyle name="Accent6 9" xfId="1667" xr:uid="{00000000-0005-0000-0000-00006C060000}"/>
    <cellStyle name="AggblueBoldCels" xfId="1668" xr:uid="{00000000-0005-0000-0000-00006D060000}"/>
    <cellStyle name="AggblueBoldCels 2" xfId="1669" xr:uid="{00000000-0005-0000-0000-00006E060000}"/>
    <cellStyle name="AggblueCels" xfId="1670" xr:uid="{00000000-0005-0000-0000-00006F060000}"/>
    <cellStyle name="AggblueCels 2" xfId="1671" xr:uid="{00000000-0005-0000-0000-000070060000}"/>
    <cellStyle name="AggblueCels_1x" xfId="1672" xr:uid="{00000000-0005-0000-0000-000071060000}"/>
    <cellStyle name="AggBoldCells" xfId="1673" xr:uid="{00000000-0005-0000-0000-000072060000}"/>
    <cellStyle name="AggBoldCells 2" xfId="1674" xr:uid="{00000000-0005-0000-0000-000073060000}"/>
    <cellStyle name="AggCels" xfId="1675" xr:uid="{00000000-0005-0000-0000-000074060000}"/>
    <cellStyle name="AggCels 2" xfId="1676" xr:uid="{00000000-0005-0000-0000-000075060000}"/>
    <cellStyle name="AggGreen" xfId="1677" xr:uid="{00000000-0005-0000-0000-000076060000}"/>
    <cellStyle name="AggGreen 2" xfId="1678" xr:uid="{00000000-0005-0000-0000-000077060000}"/>
    <cellStyle name="AggGreen_Bbdr" xfId="1679" xr:uid="{00000000-0005-0000-0000-000078060000}"/>
    <cellStyle name="AggGreen12" xfId="1680" xr:uid="{00000000-0005-0000-0000-000079060000}"/>
    <cellStyle name="AggGreen12 2" xfId="1681" xr:uid="{00000000-0005-0000-0000-00007A060000}"/>
    <cellStyle name="AggOrange" xfId="1682" xr:uid="{00000000-0005-0000-0000-00007B060000}"/>
    <cellStyle name="AggOrange 2" xfId="1683" xr:uid="{00000000-0005-0000-0000-00007C060000}"/>
    <cellStyle name="AggOrange_B_border" xfId="1684" xr:uid="{00000000-0005-0000-0000-00007D060000}"/>
    <cellStyle name="AggOrange9" xfId="1685" xr:uid="{00000000-0005-0000-0000-00007E060000}"/>
    <cellStyle name="AggOrange9 2" xfId="1686" xr:uid="{00000000-0005-0000-0000-00007F060000}"/>
    <cellStyle name="AggOrangeLB_2x" xfId="1687" xr:uid="{00000000-0005-0000-0000-000080060000}"/>
    <cellStyle name="AggOrangeLBorder" xfId="1688" xr:uid="{00000000-0005-0000-0000-000081060000}"/>
    <cellStyle name="AggOrangeLBorder 2" xfId="1689" xr:uid="{00000000-0005-0000-0000-000082060000}"/>
    <cellStyle name="AggOrangeRBorder" xfId="1690" xr:uid="{00000000-0005-0000-0000-000083060000}"/>
    <cellStyle name="AggOrangeRBorder 2" xfId="1691" xr:uid="{00000000-0005-0000-0000-000084060000}"/>
    <cellStyle name="Akzent1" xfId="1692" xr:uid="{00000000-0005-0000-0000-000085060000}"/>
    <cellStyle name="Akzent2" xfId="1693" xr:uid="{00000000-0005-0000-0000-000086060000}"/>
    <cellStyle name="Akzent3" xfId="1694" xr:uid="{00000000-0005-0000-0000-000087060000}"/>
    <cellStyle name="Akzent4" xfId="1695" xr:uid="{00000000-0005-0000-0000-000088060000}"/>
    <cellStyle name="Akzent5" xfId="1696" xr:uid="{00000000-0005-0000-0000-000089060000}"/>
    <cellStyle name="Akzent6" xfId="1697" xr:uid="{00000000-0005-0000-0000-00008A060000}"/>
    <cellStyle name="Assumption Heading" xfId="23521" xr:uid="{7EAB417C-4344-43B2-B273-4D7CF4BBE1ED}"/>
    <cellStyle name="Assumptions" xfId="18456" xr:uid="{6EB0C221-C6AE-41B3-BE23-BD17D0F692CD}"/>
    <cellStyle name="Assumptions 2" xfId="23522" xr:uid="{8E78C6A6-E074-410B-8AC6-AE9A19A99227}"/>
    <cellStyle name="Attrib" xfId="18447" xr:uid="{13E4DE2B-BA1E-4AF4-8F89-C0894DE859AB}"/>
    <cellStyle name="Attrib 2" xfId="23524" xr:uid="{1BB38E1E-BB42-4F8C-B810-B975FE2FD8C9}"/>
    <cellStyle name="Attrib 2 2" xfId="23525" xr:uid="{62B21E6A-00FA-40CF-9AE8-F080B9E86621}"/>
    <cellStyle name="Attrib 2 3" xfId="23526" xr:uid="{0A0295A6-5A93-4FCD-8E3E-363A7A787A95}"/>
    <cellStyle name="Attrib 3" xfId="23523" xr:uid="{5F654CEA-A564-4629-A8AA-66932BCA6B7B}"/>
    <cellStyle name="Ausgabe" xfId="1698" xr:uid="{00000000-0005-0000-0000-00008B060000}"/>
    <cellStyle name="Bad" xfId="15" builtinId="27" customBuiltin="1"/>
    <cellStyle name="Bad 10" xfId="1699" xr:uid="{00000000-0005-0000-0000-00008D060000}"/>
    <cellStyle name="Bad 11" xfId="1700" xr:uid="{00000000-0005-0000-0000-00008E060000}"/>
    <cellStyle name="Bad 12" xfId="1701" xr:uid="{00000000-0005-0000-0000-00008F060000}"/>
    <cellStyle name="Bad 13" xfId="1702" xr:uid="{00000000-0005-0000-0000-000090060000}"/>
    <cellStyle name="Bad 14" xfId="1703" xr:uid="{00000000-0005-0000-0000-000091060000}"/>
    <cellStyle name="Bad 15" xfId="1704" xr:uid="{00000000-0005-0000-0000-000092060000}"/>
    <cellStyle name="Bad 16" xfId="1705" xr:uid="{00000000-0005-0000-0000-000093060000}"/>
    <cellStyle name="Bad 17" xfId="1706" xr:uid="{00000000-0005-0000-0000-000094060000}"/>
    <cellStyle name="Bad 18" xfId="1707" xr:uid="{00000000-0005-0000-0000-000095060000}"/>
    <cellStyle name="Bad 19" xfId="1708" xr:uid="{00000000-0005-0000-0000-000096060000}"/>
    <cellStyle name="Bad 2" xfId="1709" xr:uid="{00000000-0005-0000-0000-000097060000}"/>
    <cellStyle name="Bad 2 10" xfId="1710" xr:uid="{00000000-0005-0000-0000-000098060000}"/>
    <cellStyle name="Bad 2 11" xfId="1711" xr:uid="{00000000-0005-0000-0000-000099060000}"/>
    <cellStyle name="Bad 2 2" xfId="1712" xr:uid="{00000000-0005-0000-0000-00009A060000}"/>
    <cellStyle name="Bad 2 2 2" xfId="1713" xr:uid="{00000000-0005-0000-0000-00009B060000}"/>
    <cellStyle name="Bad 2 3" xfId="1714" xr:uid="{00000000-0005-0000-0000-00009C060000}"/>
    <cellStyle name="Bad 2 3 2" xfId="1715" xr:uid="{00000000-0005-0000-0000-00009D060000}"/>
    <cellStyle name="Bad 2 4" xfId="1716" xr:uid="{00000000-0005-0000-0000-00009E060000}"/>
    <cellStyle name="Bad 2 5" xfId="1717" xr:uid="{00000000-0005-0000-0000-00009F060000}"/>
    <cellStyle name="Bad 2 6" xfId="1718" xr:uid="{00000000-0005-0000-0000-0000A0060000}"/>
    <cellStyle name="Bad 2 7" xfId="1719" xr:uid="{00000000-0005-0000-0000-0000A1060000}"/>
    <cellStyle name="Bad 2 8" xfId="1720" xr:uid="{00000000-0005-0000-0000-0000A2060000}"/>
    <cellStyle name="Bad 2 9" xfId="1721" xr:uid="{00000000-0005-0000-0000-0000A3060000}"/>
    <cellStyle name="Bad 20" xfId="1722" xr:uid="{00000000-0005-0000-0000-0000A4060000}"/>
    <cellStyle name="Bad 21" xfId="1723" xr:uid="{00000000-0005-0000-0000-0000A5060000}"/>
    <cellStyle name="Bad 22" xfId="1724" xr:uid="{00000000-0005-0000-0000-0000A6060000}"/>
    <cellStyle name="Bad 23" xfId="1725" xr:uid="{00000000-0005-0000-0000-0000A7060000}"/>
    <cellStyle name="Bad 24" xfId="1726" xr:uid="{00000000-0005-0000-0000-0000A8060000}"/>
    <cellStyle name="Bad 25" xfId="1727" xr:uid="{00000000-0005-0000-0000-0000A9060000}"/>
    <cellStyle name="Bad 26" xfId="1728" xr:uid="{00000000-0005-0000-0000-0000AA060000}"/>
    <cellStyle name="Bad 27" xfId="1729" xr:uid="{00000000-0005-0000-0000-0000AB060000}"/>
    <cellStyle name="Bad 28" xfId="1730" xr:uid="{00000000-0005-0000-0000-0000AC060000}"/>
    <cellStyle name="Bad 29" xfId="1731" xr:uid="{00000000-0005-0000-0000-0000AD060000}"/>
    <cellStyle name="Bad 3" xfId="1732" xr:uid="{00000000-0005-0000-0000-0000AE060000}"/>
    <cellStyle name="Bad 3 2" xfId="1733" xr:uid="{00000000-0005-0000-0000-0000AF060000}"/>
    <cellStyle name="Bad 3 2 2" xfId="25810" xr:uid="{3054C902-9A16-4C00-B4A5-E8D536E1F465}"/>
    <cellStyle name="Bad 3 3" xfId="1734" xr:uid="{00000000-0005-0000-0000-0000B0060000}"/>
    <cellStyle name="Bad 3 4" xfId="1735" xr:uid="{00000000-0005-0000-0000-0000B1060000}"/>
    <cellStyle name="Bad 30" xfId="1736" xr:uid="{00000000-0005-0000-0000-0000B2060000}"/>
    <cellStyle name="Bad 31" xfId="1737" xr:uid="{00000000-0005-0000-0000-0000B3060000}"/>
    <cellStyle name="Bad 32" xfId="1738" xr:uid="{00000000-0005-0000-0000-0000B4060000}"/>
    <cellStyle name="Bad 33" xfId="1739" xr:uid="{00000000-0005-0000-0000-0000B5060000}"/>
    <cellStyle name="Bad 34" xfId="1740" xr:uid="{00000000-0005-0000-0000-0000B6060000}"/>
    <cellStyle name="Bad 35" xfId="1741" xr:uid="{00000000-0005-0000-0000-0000B7060000}"/>
    <cellStyle name="Bad 36" xfId="1742" xr:uid="{00000000-0005-0000-0000-0000B8060000}"/>
    <cellStyle name="Bad 37" xfId="1743" xr:uid="{00000000-0005-0000-0000-0000B9060000}"/>
    <cellStyle name="Bad 38" xfId="1744" xr:uid="{00000000-0005-0000-0000-0000BA060000}"/>
    <cellStyle name="Bad 39" xfId="1745" xr:uid="{00000000-0005-0000-0000-0000BB060000}"/>
    <cellStyle name="Bad 4" xfId="1746" xr:uid="{00000000-0005-0000-0000-0000BC060000}"/>
    <cellStyle name="Bad 4 2" xfId="1747" xr:uid="{00000000-0005-0000-0000-0000BD060000}"/>
    <cellStyle name="Bad 40" xfId="1748" xr:uid="{00000000-0005-0000-0000-0000BE060000}"/>
    <cellStyle name="Bad 41" xfId="1749" xr:uid="{00000000-0005-0000-0000-0000BF060000}"/>
    <cellStyle name="Bad 42" xfId="1750" xr:uid="{00000000-0005-0000-0000-0000C0060000}"/>
    <cellStyle name="Bad 43" xfId="1751" xr:uid="{00000000-0005-0000-0000-0000C1060000}"/>
    <cellStyle name="Bad 44" xfId="1752" xr:uid="{00000000-0005-0000-0000-0000C2060000}"/>
    <cellStyle name="Bad 5" xfId="1753" xr:uid="{00000000-0005-0000-0000-0000C3060000}"/>
    <cellStyle name="Bad 5 2" xfId="1754" xr:uid="{00000000-0005-0000-0000-0000C4060000}"/>
    <cellStyle name="Bad 6" xfId="1755" xr:uid="{00000000-0005-0000-0000-0000C5060000}"/>
    <cellStyle name="Bad 6 2" xfId="1756" xr:uid="{00000000-0005-0000-0000-0000C6060000}"/>
    <cellStyle name="Bad 7" xfId="1757" xr:uid="{00000000-0005-0000-0000-0000C7060000}"/>
    <cellStyle name="Bad 8" xfId="1758" xr:uid="{00000000-0005-0000-0000-0000C8060000}"/>
    <cellStyle name="Bad 9" xfId="1759" xr:uid="{00000000-0005-0000-0000-0000C9060000}"/>
    <cellStyle name="Berechnung" xfId="1760" xr:uid="{00000000-0005-0000-0000-0000CA060000}"/>
    <cellStyle name="Bold GHG Numbers (0.00)" xfId="1761" xr:uid="{00000000-0005-0000-0000-0000CB060000}"/>
    <cellStyle name="calculated" xfId="43471" xr:uid="{75525FDE-A584-4308-8768-BD012AE9E60B}"/>
    <cellStyle name="Calculation" xfId="17" builtinId="22" customBuiltin="1"/>
    <cellStyle name="Calculation 10" xfId="1762" xr:uid="{00000000-0005-0000-0000-0000CD060000}"/>
    <cellStyle name="Calculation 11" xfId="1763" xr:uid="{00000000-0005-0000-0000-0000CE060000}"/>
    <cellStyle name="Calculation 12" xfId="1764" xr:uid="{00000000-0005-0000-0000-0000CF060000}"/>
    <cellStyle name="Calculation 13" xfId="1765" xr:uid="{00000000-0005-0000-0000-0000D0060000}"/>
    <cellStyle name="Calculation 14" xfId="1766" xr:uid="{00000000-0005-0000-0000-0000D1060000}"/>
    <cellStyle name="Calculation 15" xfId="1767" xr:uid="{00000000-0005-0000-0000-0000D2060000}"/>
    <cellStyle name="Calculation 16" xfId="1768" xr:uid="{00000000-0005-0000-0000-0000D3060000}"/>
    <cellStyle name="Calculation 17" xfId="1769" xr:uid="{00000000-0005-0000-0000-0000D4060000}"/>
    <cellStyle name="Calculation 18" xfId="1770" xr:uid="{00000000-0005-0000-0000-0000D5060000}"/>
    <cellStyle name="Calculation 19" xfId="1771" xr:uid="{00000000-0005-0000-0000-0000D6060000}"/>
    <cellStyle name="Calculation 2" xfId="1772" xr:uid="{00000000-0005-0000-0000-0000D7060000}"/>
    <cellStyle name="Calculation 2 10" xfId="1773" xr:uid="{00000000-0005-0000-0000-0000D8060000}"/>
    <cellStyle name="Calculation 2 11" xfId="1774" xr:uid="{00000000-0005-0000-0000-0000D9060000}"/>
    <cellStyle name="Calculation 2 12" xfId="43472" xr:uid="{9675247C-9110-4F93-98BB-4414864F6BD2}"/>
    <cellStyle name="Calculation 2 2" xfId="1775" xr:uid="{00000000-0005-0000-0000-0000DA060000}"/>
    <cellStyle name="Calculation 2 2 2" xfId="1776" xr:uid="{00000000-0005-0000-0000-0000DB060000}"/>
    <cellStyle name="Calculation 2 2 2 2" xfId="23527" xr:uid="{5E4E02E7-98F0-48A4-A64C-6BC17E97E53D}"/>
    <cellStyle name="Calculation 2 3" xfId="1777" xr:uid="{00000000-0005-0000-0000-0000DC060000}"/>
    <cellStyle name="Calculation 2 3 2" xfId="1778" xr:uid="{00000000-0005-0000-0000-0000DD060000}"/>
    <cellStyle name="Calculation 2 3 2 2" xfId="23528" xr:uid="{B8F3BCB5-432A-4BF9-B7DE-B8B795C21609}"/>
    <cellStyle name="Calculation 2 4" xfId="1779" xr:uid="{00000000-0005-0000-0000-0000DE060000}"/>
    <cellStyle name="Calculation 2 5" xfId="1780" xr:uid="{00000000-0005-0000-0000-0000DF060000}"/>
    <cellStyle name="Calculation 2 6" xfId="1781" xr:uid="{00000000-0005-0000-0000-0000E0060000}"/>
    <cellStyle name="Calculation 2 7" xfId="1782" xr:uid="{00000000-0005-0000-0000-0000E1060000}"/>
    <cellStyle name="Calculation 2 8" xfId="1783" xr:uid="{00000000-0005-0000-0000-0000E2060000}"/>
    <cellStyle name="Calculation 2 9" xfId="1784" xr:uid="{00000000-0005-0000-0000-0000E3060000}"/>
    <cellStyle name="Calculation 20" xfId="1785" xr:uid="{00000000-0005-0000-0000-0000E4060000}"/>
    <cellStyle name="Calculation 21" xfId="1786" xr:uid="{00000000-0005-0000-0000-0000E5060000}"/>
    <cellStyle name="Calculation 22" xfId="1787" xr:uid="{00000000-0005-0000-0000-0000E6060000}"/>
    <cellStyle name="Calculation 23" xfId="1788" xr:uid="{00000000-0005-0000-0000-0000E7060000}"/>
    <cellStyle name="Calculation 24" xfId="1789" xr:uid="{00000000-0005-0000-0000-0000E8060000}"/>
    <cellStyle name="Calculation 25" xfId="1790" xr:uid="{00000000-0005-0000-0000-0000E9060000}"/>
    <cellStyle name="Calculation 26" xfId="1791" xr:uid="{00000000-0005-0000-0000-0000EA060000}"/>
    <cellStyle name="Calculation 27" xfId="1792" xr:uid="{00000000-0005-0000-0000-0000EB060000}"/>
    <cellStyle name="Calculation 28" xfId="1793" xr:uid="{00000000-0005-0000-0000-0000EC060000}"/>
    <cellStyle name="Calculation 29" xfId="1794" xr:uid="{00000000-0005-0000-0000-0000ED060000}"/>
    <cellStyle name="Calculation 3" xfId="1795" xr:uid="{00000000-0005-0000-0000-0000EE060000}"/>
    <cellStyle name="Calculation 3 2" xfId="1796" xr:uid="{00000000-0005-0000-0000-0000EF060000}"/>
    <cellStyle name="Calculation 3 2 2" xfId="25811" xr:uid="{82AD10C7-A917-48A1-A7D6-D989B9E3F3EB}"/>
    <cellStyle name="Calculation 3 3" xfId="1797" xr:uid="{00000000-0005-0000-0000-0000F0060000}"/>
    <cellStyle name="Calculation 3 4" xfId="1798" xr:uid="{00000000-0005-0000-0000-0000F1060000}"/>
    <cellStyle name="Calculation 30" xfId="1799" xr:uid="{00000000-0005-0000-0000-0000F2060000}"/>
    <cellStyle name="Calculation 31" xfId="1800" xr:uid="{00000000-0005-0000-0000-0000F3060000}"/>
    <cellStyle name="Calculation 32" xfId="1801" xr:uid="{00000000-0005-0000-0000-0000F4060000}"/>
    <cellStyle name="Calculation 33" xfId="1802" xr:uid="{00000000-0005-0000-0000-0000F5060000}"/>
    <cellStyle name="Calculation 34" xfId="1803" xr:uid="{00000000-0005-0000-0000-0000F6060000}"/>
    <cellStyle name="Calculation 35" xfId="1804" xr:uid="{00000000-0005-0000-0000-0000F7060000}"/>
    <cellStyle name="Calculation 36" xfId="1805" xr:uid="{00000000-0005-0000-0000-0000F8060000}"/>
    <cellStyle name="Calculation 37" xfId="1806" xr:uid="{00000000-0005-0000-0000-0000F9060000}"/>
    <cellStyle name="Calculation 38" xfId="1807" xr:uid="{00000000-0005-0000-0000-0000FA060000}"/>
    <cellStyle name="Calculation 39" xfId="1808" xr:uid="{00000000-0005-0000-0000-0000FB060000}"/>
    <cellStyle name="Calculation 4" xfId="1809" xr:uid="{00000000-0005-0000-0000-0000FC060000}"/>
    <cellStyle name="Calculation 4 2" xfId="1810" xr:uid="{00000000-0005-0000-0000-0000FD060000}"/>
    <cellStyle name="Calculation 40" xfId="1811" xr:uid="{00000000-0005-0000-0000-0000FE060000}"/>
    <cellStyle name="Calculation 41" xfId="1812" xr:uid="{00000000-0005-0000-0000-0000FF060000}"/>
    <cellStyle name="Calculation 42" xfId="1813" xr:uid="{00000000-0005-0000-0000-000000070000}"/>
    <cellStyle name="Calculation 43" xfId="1814" xr:uid="{00000000-0005-0000-0000-000001070000}"/>
    <cellStyle name="Calculation 5" xfId="1815" xr:uid="{00000000-0005-0000-0000-000002070000}"/>
    <cellStyle name="Calculation 5 2" xfId="1816" xr:uid="{00000000-0005-0000-0000-000003070000}"/>
    <cellStyle name="Calculation 6" xfId="1817" xr:uid="{00000000-0005-0000-0000-000004070000}"/>
    <cellStyle name="Calculation 6 2" xfId="1818" xr:uid="{00000000-0005-0000-0000-000005070000}"/>
    <cellStyle name="Calculation 7" xfId="1819" xr:uid="{00000000-0005-0000-0000-000006070000}"/>
    <cellStyle name="Calculation 8" xfId="1820" xr:uid="{00000000-0005-0000-0000-000007070000}"/>
    <cellStyle name="Calculation 9" xfId="1821" xr:uid="{00000000-0005-0000-0000-000008070000}"/>
    <cellStyle name="Char" xfId="18453" xr:uid="{5A2F47DA-6423-4EF2-9464-AF7DF77C28DE}"/>
    <cellStyle name="Check Cell" xfId="19" builtinId="23" customBuiltin="1"/>
    <cellStyle name="Check Cell 10" xfId="1822" xr:uid="{00000000-0005-0000-0000-00000A070000}"/>
    <cellStyle name="Check Cell 11" xfId="1823" xr:uid="{00000000-0005-0000-0000-00000B070000}"/>
    <cellStyle name="Check Cell 12" xfId="1824" xr:uid="{00000000-0005-0000-0000-00000C070000}"/>
    <cellStyle name="Check Cell 13" xfId="1825" xr:uid="{00000000-0005-0000-0000-00000D070000}"/>
    <cellStyle name="Check Cell 14" xfId="1826" xr:uid="{00000000-0005-0000-0000-00000E070000}"/>
    <cellStyle name="Check Cell 15" xfId="1827" xr:uid="{00000000-0005-0000-0000-00000F070000}"/>
    <cellStyle name="Check Cell 16" xfId="1828" xr:uid="{00000000-0005-0000-0000-000010070000}"/>
    <cellStyle name="Check Cell 17" xfId="1829" xr:uid="{00000000-0005-0000-0000-000011070000}"/>
    <cellStyle name="Check Cell 18" xfId="1830" xr:uid="{00000000-0005-0000-0000-000012070000}"/>
    <cellStyle name="Check Cell 19" xfId="1831" xr:uid="{00000000-0005-0000-0000-000013070000}"/>
    <cellStyle name="Check Cell 2" xfId="1832" xr:uid="{00000000-0005-0000-0000-000014070000}"/>
    <cellStyle name="Check Cell 2 10" xfId="1833" xr:uid="{00000000-0005-0000-0000-000015070000}"/>
    <cellStyle name="Check Cell 2 2" xfId="1834" xr:uid="{00000000-0005-0000-0000-000016070000}"/>
    <cellStyle name="Check Cell 2 3" xfId="1835" xr:uid="{00000000-0005-0000-0000-000017070000}"/>
    <cellStyle name="Check Cell 2 4" xfId="1836" xr:uid="{00000000-0005-0000-0000-000018070000}"/>
    <cellStyle name="Check Cell 2 5" xfId="1837" xr:uid="{00000000-0005-0000-0000-000019070000}"/>
    <cellStyle name="Check Cell 2 6" xfId="1838" xr:uid="{00000000-0005-0000-0000-00001A070000}"/>
    <cellStyle name="Check Cell 2 7" xfId="1839" xr:uid="{00000000-0005-0000-0000-00001B070000}"/>
    <cellStyle name="Check Cell 2 8" xfId="1840" xr:uid="{00000000-0005-0000-0000-00001C070000}"/>
    <cellStyle name="Check Cell 2 9" xfId="1841" xr:uid="{00000000-0005-0000-0000-00001D070000}"/>
    <cellStyle name="Check Cell 20" xfId="1842" xr:uid="{00000000-0005-0000-0000-00001E070000}"/>
    <cellStyle name="Check Cell 21" xfId="1843" xr:uid="{00000000-0005-0000-0000-00001F070000}"/>
    <cellStyle name="Check Cell 22" xfId="1844" xr:uid="{00000000-0005-0000-0000-000020070000}"/>
    <cellStyle name="Check Cell 23" xfId="1845" xr:uid="{00000000-0005-0000-0000-000021070000}"/>
    <cellStyle name="Check Cell 24" xfId="1846" xr:uid="{00000000-0005-0000-0000-000022070000}"/>
    <cellStyle name="Check Cell 25" xfId="1847" xr:uid="{00000000-0005-0000-0000-000023070000}"/>
    <cellStyle name="Check Cell 26" xfId="1848" xr:uid="{00000000-0005-0000-0000-000024070000}"/>
    <cellStyle name="Check Cell 27" xfId="1849" xr:uid="{00000000-0005-0000-0000-000025070000}"/>
    <cellStyle name="Check Cell 28" xfId="1850" xr:uid="{00000000-0005-0000-0000-000026070000}"/>
    <cellStyle name="Check Cell 29" xfId="1851" xr:uid="{00000000-0005-0000-0000-000027070000}"/>
    <cellStyle name="Check Cell 3" xfId="1852" xr:uid="{00000000-0005-0000-0000-000028070000}"/>
    <cellStyle name="Check Cell 3 2" xfId="1853" xr:uid="{00000000-0005-0000-0000-000029070000}"/>
    <cellStyle name="Check Cell 30" xfId="1854" xr:uid="{00000000-0005-0000-0000-00002A070000}"/>
    <cellStyle name="Check Cell 31" xfId="1855" xr:uid="{00000000-0005-0000-0000-00002B070000}"/>
    <cellStyle name="Check Cell 32" xfId="1856" xr:uid="{00000000-0005-0000-0000-00002C070000}"/>
    <cellStyle name="Check Cell 33" xfId="1857" xr:uid="{00000000-0005-0000-0000-00002D070000}"/>
    <cellStyle name="Check Cell 34" xfId="1858" xr:uid="{00000000-0005-0000-0000-00002E070000}"/>
    <cellStyle name="Check Cell 35" xfId="1859" xr:uid="{00000000-0005-0000-0000-00002F070000}"/>
    <cellStyle name="Check Cell 36" xfId="1860" xr:uid="{00000000-0005-0000-0000-000030070000}"/>
    <cellStyle name="Check Cell 37" xfId="1861" xr:uid="{00000000-0005-0000-0000-000031070000}"/>
    <cellStyle name="Check Cell 38" xfId="1862" xr:uid="{00000000-0005-0000-0000-000032070000}"/>
    <cellStyle name="Check Cell 39" xfId="1863" xr:uid="{00000000-0005-0000-0000-000033070000}"/>
    <cellStyle name="Check Cell 4" xfId="1864" xr:uid="{00000000-0005-0000-0000-000034070000}"/>
    <cellStyle name="Check Cell 4 2" xfId="1865" xr:uid="{00000000-0005-0000-0000-000035070000}"/>
    <cellStyle name="Check Cell 40" xfId="1866" xr:uid="{00000000-0005-0000-0000-000036070000}"/>
    <cellStyle name="Check Cell 41" xfId="1867" xr:uid="{00000000-0005-0000-0000-000037070000}"/>
    <cellStyle name="Check Cell 42" xfId="1868" xr:uid="{00000000-0005-0000-0000-000038070000}"/>
    <cellStyle name="Check Cell 43" xfId="1869" xr:uid="{00000000-0005-0000-0000-000039070000}"/>
    <cellStyle name="Check Cell 5" xfId="1870" xr:uid="{00000000-0005-0000-0000-00003A070000}"/>
    <cellStyle name="Check Cell 5 2" xfId="1871" xr:uid="{00000000-0005-0000-0000-00003B070000}"/>
    <cellStyle name="Check Cell 6" xfId="1872" xr:uid="{00000000-0005-0000-0000-00003C070000}"/>
    <cellStyle name="Check Cell 6 2" xfId="1873" xr:uid="{00000000-0005-0000-0000-00003D070000}"/>
    <cellStyle name="Check Cell 7" xfId="1874" xr:uid="{00000000-0005-0000-0000-00003E070000}"/>
    <cellStyle name="Check Cell 8" xfId="1875" xr:uid="{00000000-0005-0000-0000-00003F070000}"/>
    <cellStyle name="Check Cell 9" xfId="1876" xr:uid="{00000000-0005-0000-0000-000040070000}"/>
    <cellStyle name="coin" xfId="1877" xr:uid="{00000000-0005-0000-0000-000041070000}"/>
    <cellStyle name="Comma [0] 2 10" xfId="1878" xr:uid="{00000000-0005-0000-0000-000042070000}"/>
    <cellStyle name="Comma [0] 2 10 2" xfId="1879" xr:uid="{00000000-0005-0000-0000-000043070000}"/>
    <cellStyle name="Comma [0] 2 10 2 2" xfId="18460" xr:uid="{D956243A-550F-406B-8D62-DA13C10952F0}"/>
    <cellStyle name="Comma [0] 2 10 2 2 2" xfId="21080" xr:uid="{2C1FF42A-6140-463F-85AF-448BBDCC5083}"/>
    <cellStyle name="Comma [0] 2 10 2 2 3" xfId="19778" xr:uid="{EFC869D3-3F0D-4768-A80D-A50615D0E3D2}"/>
    <cellStyle name="Comma [0] 2 10 2 3" xfId="20429" xr:uid="{A6995C66-06A2-49B9-BB5A-AA45DD57C8D1}"/>
    <cellStyle name="Comma [0] 2 10 2 4" xfId="19119" xr:uid="{5197046A-4A56-49D5-B38D-E5FEB93EF6DB}"/>
    <cellStyle name="Comma [0] 2 10 2 5" xfId="17776" xr:uid="{0FE18E99-6BE9-48D1-8AC3-A25D46A1D11D}"/>
    <cellStyle name="Comma [0] 2 10 2 6" xfId="25180" xr:uid="{B30CD8C1-850C-4AE4-96EB-8C720553FB5D}"/>
    <cellStyle name="Comma [0] 2 10 3" xfId="18459" xr:uid="{467AC653-1AE6-4B78-AC63-71B12BDCE191}"/>
    <cellStyle name="Comma [0] 2 10 3 2" xfId="21079" xr:uid="{3F9F28BE-69F2-47C0-A425-4FE0402B95D6}"/>
    <cellStyle name="Comma [0] 2 10 3 3" xfId="19777" xr:uid="{AAAB2BD0-41E6-4AC2-8211-D8F70513A75F}"/>
    <cellStyle name="Comma [0] 2 10 4" xfId="20428" xr:uid="{6C18CCE7-094B-4E6E-9E2E-D5EF82F41D82}"/>
    <cellStyle name="Comma [0] 2 10 5" xfId="19118" xr:uid="{A13A0337-42A0-40DC-BC9B-35E55BD1AACA}"/>
    <cellStyle name="Comma [0] 2 10 6" xfId="17775" xr:uid="{C09AD858-F2E5-4584-B991-70D1EEAC1A22}"/>
    <cellStyle name="Comma [0] 2 10 7" xfId="21736" xr:uid="{B9E5694F-F1CC-4259-BE53-945C302B10E2}"/>
    <cellStyle name="Comma [0] 2 2" xfId="1880" xr:uid="{00000000-0005-0000-0000-000044070000}"/>
    <cellStyle name="Comma [0] 2 2 2" xfId="1881" xr:uid="{00000000-0005-0000-0000-000045070000}"/>
    <cellStyle name="Comma [0] 2 2 2 2" xfId="18462" xr:uid="{B97053DD-2D85-4050-95AE-E866172E7454}"/>
    <cellStyle name="Comma [0] 2 2 2 2 2" xfId="21082" xr:uid="{B9165150-B34C-4637-B48B-206230C15A2C}"/>
    <cellStyle name="Comma [0] 2 2 2 2 3" xfId="19780" xr:uid="{B07FBC2C-B616-428C-A3E8-83E3FD3C1711}"/>
    <cellStyle name="Comma [0] 2 2 2 3" xfId="20431" xr:uid="{C5EE4EA1-EA65-429E-9D20-BA8441BD9E8C}"/>
    <cellStyle name="Comma [0] 2 2 2 4" xfId="19121" xr:uid="{98326EBC-675A-40A9-ADAA-B374170481E3}"/>
    <cellStyle name="Comma [0] 2 2 2 5" xfId="17778" xr:uid="{223D17F1-DCD6-482E-8390-6625F6079D4E}"/>
    <cellStyle name="Comma [0] 2 2 2 6" xfId="25181" xr:uid="{76FDB910-5680-4EDE-84BE-BE1D3ABE6ED0}"/>
    <cellStyle name="Comma [0] 2 2 3" xfId="18461" xr:uid="{7A415F4A-B0FF-4B8A-951D-94E60132FB3D}"/>
    <cellStyle name="Comma [0] 2 2 3 2" xfId="21081" xr:uid="{90E189FC-A7ED-4F36-ACEE-2D42351767E8}"/>
    <cellStyle name="Comma [0] 2 2 3 3" xfId="19779" xr:uid="{4F764C96-CECD-4DB2-8836-5DB7D9F5F9A9}"/>
    <cellStyle name="Comma [0] 2 2 4" xfId="20430" xr:uid="{BC1CA966-15EB-4481-A3DE-AF35EBEDDEA9}"/>
    <cellStyle name="Comma [0] 2 2 5" xfId="19120" xr:uid="{398E86F8-3193-41F5-908E-10C5969A4732}"/>
    <cellStyle name="Comma [0] 2 2 6" xfId="17777" xr:uid="{FD30AEAA-032B-4DCE-8E37-46569417BFE0}"/>
    <cellStyle name="Comma [0] 2 2 7" xfId="21737" xr:uid="{3FB96843-D7D0-4CE8-90FC-C14BE42666E8}"/>
    <cellStyle name="Comma [0] 2 3" xfId="1882" xr:uid="{00000000-0005-0000-0000-000046070000}"/>
    <cellStyle name="Comma [0] 2 3 2" xfId="1883" xr:uid="{00000000-0005-0000-0000-000047070000}"/>
    <cellStyle name="Comma [0] 2 3 2 2" xfId="18464" xr:uid="{38E9815A-54D9-4216-ACA5-B000F20FDFA8}"/>
    <cellStyle name="Comma [0] 2 3 2 2 2" xfId="21084" xr:uid="{056F4DDF-910D-43F6-9D6C-8D7B161D71B1}"/>
    <cellStyle name="Comma [0] 2 3 2 2 3" xfId="19782" xr:uid="{E55B4DAE-1696-4656-B4FE-7F60B290C77C}"/>
    <cellStyle name="Comma [0] 2 3 2 3" xfId="20433" xr:uid="{804A1568-456B-444F-A7DF-8558608835C3}"/>
    <cellStyle name="Comma [0] 2 3 2 4" xfId="19123" xr:uid="{A3CE4EF7-4C52-42E7-B112-BFCED975AEA2}"/>
    <cellStyle name="Comma [0] 2 3 2 5" xfId="17780" xr:uid="{D944BB86-960F-4804-A984-3DFCDC15B67D}"/>
    <cellStyle name="Comma [0] 2 3 2 6" xfId="25182" xr:uid="{AFC77FC4-D110-4813-9246-51933490A2AB}"/>
    <cellStyle name="Comma [0] 2 3 3" xfId="18463" xr:uid="{5449BEC5-4B0A-4602-867F-76976F8C9886}"/>
    <cellStyle name="Comma [0] 2 3 3 2" xfId="21083" xr:uid="{D7665F38-5AD8-4514-BC37-F037F5986C84}"/>
    <cellStyle name="Comma [0] 2 3 3 3" xfId="19781" xr:uid="{B822BE2C-1A3A-4C57-B23B-7BCE5E3880EC}"/>
    <cellStyle name="Comma [0] 2 3 4" xfId="20432" xr:uid="{2017FDE3-4921-4C79-BC4F-F4BC2C797271}"/>
    <cellStyle name="Comma [0] 2 3 5" xfId="19122" xr:uid="{3D55027A-D11A-40FA-AE58-7B830A261CC0}"/>
    <cellStyle name="Comma [0] 2 3 6" xfId="17779" xr:uid="{4F0D178F-4972-4C93-81F1-43C047BD384B}"/>
    <cellStyle name="Comma [0] 2 3 7" xfId="21738" xr:uid="{75ACCAB3-1929-4571-AD56-298B1AD11CDF}"/>
    <cellStyle name="Comma [0] 2 4" xfId="1884" xr:uid="{00000000-0005-0000-0000-000048070000}"/>
    <cellStyle name="Comma [0] 2 4 2" xfId="1885" xr:uid="{00000000-0005-0000-0000-000049070000}"/>
    <cellStyle name="Comma [0] 2 4 2 2" xfId="18466" xr:uid="{6384582F-2D26-4834-84CA-AB0E7B46A68A}"/>
    <cellStyle name="Comma [0] 2 4 2 2 2" xfId="21086" xr:uid="{8C685052-3422-4850-99F1-BEC03D60E309}"/>
    <cellStyle name="Comma [0] 2 4 2 2 3" xfId="19784" xr:uid="{27F312F8-C91D-489D-8095-972780E65B7A}"/>
    <cellStyle name="Comma [0] 2 4 2 3" xfId="20435" xr:uid="{810B8B70-EF31-4AC6-8131-D3B6E80A0F49}"/>
    <cellStyle name="Comma [0] 2 4 2 4" xfId="19125" xr:uid="{6B4BF797-A6D3-4317-93A5-E8AA6CEE823A}"/>
    <cellStyle name="Comma [0] 2 4 2 5" xfId="17782" xr:uid="{4D8F184A-96B5-462A-B3A6-830A72408A05}"/>
    <cellStyle name="Comma [0] 2 4 2 6" xfId="25183" xr:uid="{55202ADA-4D22-460F-B350-5E810D41F64B}"/>
    <cellStyle name="Comma [0] 2 4 3" xfId="18465" xr:uid="{7C039FF9-F175-4C0F-90C8-65DCEF13333A}"/>
    <cellStyle name="Comma [0] 2 4 3 2" xfId="21085" xr:uid="{6D9D9B02-29A5-4FA7-9DAA-4BB81C76CD14}"/>
    <cellStyle name="Comma [0] 2 4 3 3" xfId="19783" xr:uid="{33D1AD1A-9CE5-4504-9BCA-3C9D4610F54B}"/>
    <cellStyle name="Comma [0] 2 4 4" xfId="20434" xr:uid="{56F5254C-29D4-46C1-A336-C644AD5AFAEF}"/>
    <cellStyle name="Comma [0] 2 4 5" xfId="19124" xr:uid="{475D7512-6D61-4D8D-8839-2496D408D894}"/>
    <cellStyle name="Comma [0] 2 4 6" xfId="17781" xr:uid="{91E9BE2F-F9D1-497F-BC68-8D47C8EB145A}"/>
    <cellStyle name="Comma [0] 2 4 7" xfId="21739" xr:uid="{093AF369-76B4-4DF3-BBCC-4F438A5E8BC7}"/>
    <cellStyle name="Comma [0] 2 5" xfId="1886" xr:uid="{00000000-0005-0000-0000-00004A070000}"/>
    <cellStyle name="Comma [0] 2 5 2" xfId="1887" xr:uid="{00000000-0005-0000-0000-00004B070000}"/>
    <cellStyle name="Comma [0] 2 5 2 2" xfId="18468" xr:uid="{B0880075-F72C-409D-B93C-7926555A6915}"/>
    <cellStyle name="Comma [0] 2 5 2 2 2" xfId="21088" xr:uid="{8659492A-13D1-49D9-9F7D-FE573F479CB8}"/>
    <cellStyle name="Comma [0] 2 5 2 2 3" xfId="19786" xr:uid="{7143FE52-917F-4F04-8FBA-0F0FF028B0B3}"/>
    <cellStyle name="Comma [0] 2 5 2 3" xfId="20437" xr:uid="{82ED495D-9D37-4A80-9387-4A40EB857BA0}"/>
    <cellStyle name="Comma [0] 2 5 2 4" xfId="19127" xr:uid="{06705790-5E2E-4854-93B4-A7EB5F96A098}"/>
    <cellStyle name="Comma [0] 2 5 2 5" xfId="17784" xr:uid="{F41F4B57-FA72-443A-95CE-F0F21D091A9D}"/>
    <cellStyle name="Comma [0] 2 5 2 6" xfId="25184" xr:uid="{FFC8D342-85C2-4A26-99BE-82E9689C325A}"/>
    <cellStyle name="Comma [0] 2 5 3" xfId="18467" xr:uid="{DF12E98C-2E31-4666-AEB3-37D6980A2ECB}"/>
    <cellStyle name="Comma [0] 2 5 3 2" xfId="21087" xr:uid="{BA60F26B-8324-425E-A91D-D99D894D17A4}"/>
    <cellStyle name="Comma [0] 2 5 3 3" xfId="19785" xr:uid="{4AD430A4-7D29-4962-9D87-7070A24EC297}"/>
    <cellStyle name="Comma [0] 2 5 4" xfId="20436" xr:uid="{99456826-2281-4987-95F0-75427D1F89BA}"/>
    <cellStyle name="Comma [0] 2 5 5" xfId="19126" xr:uid="{C75DE83C-59FB-48F3-B7D7-720895E762CA}"/>
    <cellStyle name="Comma [0] 2 5 6" xfId="17783" xr:uid="{3CCA1D4B-5DFC-4052-B7C8-BCE5BF1AEAB3}"/>
    <cellStyle name="Comma [0] 2 5 7" xfId="21740" xr:uid="{918064AD-42F0-443B-89C7-AF939699AF2A}"/>
    <cellStyle name="Comma [0] 2 6" xfId="1888" xr:uid="{00000000-0005-0000-0000-00004C070000}"/>
    <cellStyle name="Comma [0] 2 6 2" xfId="1889" xr:uid="{00000000-0005-0000-0000-00004D070000}"/>
    <cellStyle name="Comma [0] 2 6 2 2" xfId="18470" xr:uid="{22C5563D-186B-4F88-B239-220C83AD1F14}"/>
    <cellStyle name="Comma [0] 2 6 2 2 2" xfId="21090" xr:uid="{16460E8B-64E3-4736-ACA4-4F48272BB72A}"/>
    <cellStyle name="Comma [0] 2 6 2 2 3" xfId="19788" xr:uid="{A104CB9E-C3BF-4069-B160-BF888541AE27}"/>
    <cellStyle name="Comma [0] 2 6 2 3" xfId="20439" xr:uid="{2B4062C1-42F1-4850-AB10-8D03DA186B92}"/>
    <cellStyle name="Comma [0] 2 6 2 4" xfId="19129" xr:uid="{994AB203-DE97-4D21-A0ED-F8E8D4EBD988}"/>
    <cellStyle name="Comma [0] 2 6 2 5" xfId="17786" xr:uid="{2ADD3846-5546-4DB2-9892-5D099E19590F}"/>
    <cellStyle name="Comma [0] 2 6 2 6" xfId="25185" xr:uid="{D2DBCECD-209A-46AA-8BCB-1D9B89DF6F93}"/>
    <cellStyle name="Comma [0] 2 6 3" xfId="18469" xr:uid="{D69D5C8D-8C54-4307-BBF1-F364E4931973}"/>
    <cellStyle name="Comma [0] 2 6 3 2" xfId="21089" xr:uid="{CFCFD9D9-1E1A-4BD1-97CF-865D0331769F}"/>
    <cellStyle name="Comma [0] 2 6 3 3" xfId="19787" xr:uid="{249BAD6F-62CE-49A5-A4D2-14C0D2D757ED}"/>
    <cellStyle name="Comma [0] 2 6 4" xfId="20438" xr:uid="{38334BE8-7120-4007-BA57-12DA7842FB49}"/>
    <cellStyle name="Comma [0] 2 6 5" xfId="19128" xr:uid="{EFD9EDFB-CA22-411C-934E-99903EE8A668}"/>
    <cellStyle name="Comma [0] 2 6 6" xfId="17785" xr:uid="{41F5C37D-B0E8-4E7C-9B2A-52AF4C104DEE}"/>
    <cellStyle name="Comma [0] 2 6 7" xfId="21741" xr:uid="{72892034-9982-4963-A94D-6E21CAAE2036}"/>
    <cellStyle name="Comma [0] 2 7" xfId="1890" xr:uid="{00000000-0005-0000-0000-00004E070000}"/>
    <cellStyle name="Comma [0] 2 7 2" xfId="1891" xr:uid="{00000000-0005-0000-0000-00004F070000}"/>
    <cellStyle name="Comma [0] 2 7 2 2" xfId="18472" xr:uid="{DB3BEA73-C765-43F3-B7DD-1C61E8AE5AA3}"/>
    <cellStyle name="Comma [0] 2 7 2 2 2" xfId="21092" xr:uid="{386C4161-F9C6-491C-A112-6BD4EB53E61B}"/>
    <cellStyle name="Comma [0] 2 7 2 2 3" xfId="19790" xr:uid="{5583BF23-A92F-4F35-8139-1DA3B3602216}"/>
    <cellStyle name="Comma [0] 2 7 2 3" xfId="20441" xr:uid="{11AE3CAC-AEB0-4427-A5C6-1C4F67C0ACA5}"/>
    <cellStyle name="Comma [0] 2 7 2 4" xfId="19131" xr:uid="{25D496C6-05F9-4790-A7E1-26951FC7C692}"/>
    <cellStyle name="Comma [0] 2 7 2 5" xfId="17788" xr:uid="{8E7284C2-CA03-4C03-B994-554A932046D6}"/>
    <cellStyle name="Comma [0] 2 7 2 6" xfId="25186" xr:uid="{2A1AAC4F-E4C2-4C72-89CC-EC9DEC35D06E}"/>
    <cellStyle name="Comma [0] 2 7 3" xfId="18471" xr:uid="{68DD5573-D0CD-414D-85A9-C395FC30CB3C}"/>
    <cellStyle name="Comma [0] 2 7 3 2" xfId="21091" xr:uid="{1B6450D7-42D2-4383-A7C0-1E6820DB58AF}"/>
    <cellStyle name="Comma [0] 2 7 3 3" xfId="19789" xr:uid="{D33FF9D6-D12D-4250-AD47-3C02267C2AD0}"/>
    <cellStyle name="Comma [0] 2 7 4" xfId="20440" xr:uid="{AB9424C3-38B6-4668-92DE-50B9E6C619FF}"/>
    <cellStyle name="Comma [0] 2 7 5" xfId="19130" xr:uid="{47A68396-FE64-45E1-A06F-3399A8021844}"/>
    <cellStyle name="Comma [0] 2 7 6" xfId="17787" xr:uid="{72CC7079-A3AB-4BD6-95F8-ADFC961F9F2F}"/>
    <cellStyle name="Comma [0] 2 7 7" xfId="21742" xr:uid="{75DAF3E7-68E9-491B-AFD7-FD8DADDC9DBE}"/>
    <cellStyle name="Comma [0] 2 8" xfId="1892" xr:uid="{00000000-0005-0000-0000-000050070000}"/>
    <cellStyle name="Comma [0] 2 8 2" xfId="1893" xr:uid="{00000000-0005-0000-0000-000051070000}"/>
    <cellStyle name="Comma [0] 2 8 2 2" xfId="18474" xr:uid="{71409793-34E9-4635-925F-6CA1AE0E383C}"/>
    <cellStyle name="Comma [0] 2 8 2 2 2" xfId="21094" xr:uid="{55D23BAF-F265-4525-9EF1-5134ECBC8AAC}"/>
    <cellStyle name="Comma [0] 2 8 2 2 3" xfId="19792" xr:uid="{34E7BE6B-38F3-4712-BFD1-5016C56B36B1}"/>
    <cellStyle name="Comma [0] 2 8 2 3" xfId="20443" xr:uid="{CCDCAB7F-2D70-4364-B42B-EEACAEB51E0D}"/>
    <cellStyle name="Comma [0] 2 8 2 4" xfId="19133" xr:uid="{C8A9257D-3133-4994-9968-42BD1361AAA2}"/>
    <cellStyle name="Comma [0] 2 8 2 5" xfId="17790" xr:uid="{82B0458F-2D45-45EA-8BFA-3572315CBF02}"/>
    <cellStyle name="Comma [0] 2 8 2 6" xfId="25187" xr:uid="{857EBFF6-F5AE-4002-8961-F6A36F224E9A}"/>
    <cellStyle name="Comma [0] 2 8 3" xfId="18473" xr:uid="{07F6AC9C-3F57-4E61-A473-B051897A6A09}"/>
    <cellStyle name="Comma [0] 2 8 3 2" xfId="21093" xr:uid="{71650E3B-8D22-421A-96C5-06CCDA9961E9}"/>
    <cellStyle name="Comma [0] 2 8 3 3" xfId="19791" xr:uid="{D529FBDF-C69E-44CB-B63E-AFD13271A46F}"/>
    <cellStyle name="Comma [0] 2 8 4" xfId="20442" xr:uid="{C590C90B-7996-4F48-9C02-2DF376496273}"/>
    <cellStyle name="Comma [0] 2 8 5" xfId="19132" xr:uid="{33E61DCB-65C3-4F89-BA2F-68FC051F89A9}"/>
    <cellStyle name="Comma [0] 2 8 6" xfId="17789" xr:uid="{ED3A7074-3CF2-4E27-99A3-EB2B129F1D08}"/>
    <cellStyle name="Comma [0] 2 8 7" xfId="21743" xr:uid="{0FAC50D9-D2C0-408C-BA07-615F7B54A194}"/>
    <cellStyle name="Comma [0] 2 9" xfId="1894" xr:uid="{00000000-0005-0000-0000-000052070000}"/>
    <cellStyle name="Comma [0] 2 9 2" xfId="1895" xr:uid="{00000000-0005-0000-0000-000053070000}"/>
    <cellStyle name="Comma [0] 2 9 2 2" xfId="18476" xr:uid="{0099B799-2FAC-4236-9DDC-3E43512A6583}"/>
    <cellStyle name="Comma [0] 2 9 2 2 2" xfId="21096" xr:uid="{8C266E49-5802-4444-812C-D403C2375B1D}"/>
    <cellStyle name="Comma [0] 2 9 2 2 3" xfId="19794" xr:uid="{7918100C-6ED9-4AA4-8AC5-432A80CE363F}"/>
    <cellStyle name="Comma [0] 2 9 2 3" xfId="20445" xr:uid="{1460EB6C-EDB4-46D5-B064-41D4E18FC570}"/>
    <cellStyle name="Comma [0] 2 9 2 4" xfId="19135" xr:uid="{1A45905D-D305-41C7-9A86-BF3FF75B0266}"/>
    <cellStyle name="Comma [0] 2 9 2 5" xfId="17792" xr:uid="{5D3E60B5-1776-4B62-9417-AC909A1149A5}"/>
    <cellStyle name="Comma [0] 2 9 2 6" xfId="25188" xr:uid="{3E00F7C1-06E1-4A35-9ADF-7982CC3A8B19}"/>
    <cellStyle name="Comma [0] 2 9 3" xfId="18475" xr:uid="{663309F0-5C2E-4571-B90A-EEB17A504918}"/>
    <cellStyle name="Comma [0] 2 9 3 2" xfId="21095" xr:uid="{7B53D48A-F697-48FF-9F15-2CDF79CA48F6}"/>
    <cellStyle name="Comma [0] 2 9 3 3" xfId="19793" xr:uid="{09BCB9A1-F3CD-4CB9-8642-2EEEAF5B6CCA}"/>
    <cellStyle name="Comma [0] 2 9 4" xfId="20444" xr:uid="{82E963F0-F530-4D4E-A571-F148CAEF870D}"/>
    <cellStyle name="Comma [0] 2 9 5" xfId="19134" xr:uid="{457E0512-B8A0-45E0-86D7-B831C1370056}"/>
    <cellStyle name="Comma [0] 2 9 6" xfId="17791" xr:uid="{41B54846-C411-4123-B864-728433D00AD2}"/>
    <cellStyle name="Comma [0] 2 9 7" xfId="21744" xr:uid="{73F2D158-E356-4BEE-957B-7031C61C268A}"/>
    <cellStyle name="Comma 10" xfId="1896" xr:uid="{00000000-0005-0000-0000-000054070000}"/>
    <cellStyle name="Comma 10 10" xfId="18477" xr:uid="{9A5CA996-B5A1-4944-95B5-90792FA70273}"/>
    <cellStyle name="Comma 10 10 2" xfId="21097" xr:uid="{AAF9CE31-4026-4523-992E-74D54EB0142B}"/>
    <cellStyle name="Comma 10 10 2 2" xfId="25813" xr:uid="{9700D61A-E51F-4219-96C3-563C4ADF6D3F}"/>
    <cellStyle name="Comma 10 10 3" xfId="19795" xr:uid="{E186AA56-6B98-431A-9608-49131B865869}"/>
    <cellStyle name="Comma 10 10 3 2" xfId="25814" xr:uid="{F36FB0ED-E2F8-475A-A21F-3A73B30367AB}"/>
    <cellStyle name="Comma 10 10 4" xfId="25812" xr:uid="{B4E11530-6E04-4FC1-814B-B44D72246174}"/>
    <cellStyle name="Comma 10 11" xfId="20446" xr:uid="{BCB21ADD-FF81-4EAF-993A-DEDEDB08A5AA}"/>
    <cellStyle name="Comma 10 11 2" xfId="25815" xr:uid="{EAA43ECE-1BA7-46D9-9943-0B2A55FF79AD}"/>
    <cellStyle name="Comma 10 12" xfId="19136" xr:uid="{41981878-5117-4B9A-BAB9-F48F41EFE72E}"/>
    <cellStyle name="Comma 10 12 2" xfId="25816" xr:uid="{17BC0576-0908-4DE0-8BC3-86CE53521409}"/>
    <cellStyle name="Comma 10 13" xfId="17793" xr:uid="{5D67A9F8-9407-4B0D-9114-3B3F423DED04}"/>
    <cellStyle name="Comma 10 13 2" xfId="25189" xr:uid="{EFE4C35B-3083-4304-9845-42FE0D0CD06E}"/>
    <cellStyle name="Comma 10 14" xfId="43473" xr:uid="{285F9F38-4CF8-4199-827D-0E05F12D1ADB}"/>
    <cellStyle name="Comma 10 2" xfId="1897" xr:uid="{00000000-0005-0000-0000-000055070000}"/>
    <cellStyle name="Comma 10 2 10" xfId="1898" xr:uid="{00000000-0005-0000-0000-000056070000}"/>
    <cellStyle name="Comma 10 2 10 2" xfId="1899" xr:uid="{00000000-0005-0000-0000-000057070000}"/>
    <cellStyle name="Comma 10 2 10 2 2" xfId="18480" xr:uid="{64716FFB-3DB4-461A-BAC8-2AF2CADC83A6}"/>
    <cellStyle name="Comma 10 2 10 2 2 2" xfId="21100" xr:uid="{552DE12D-15FD-4424-BA6C-37C634BE1582}"/>
    <cellStyle name="Comma 10 2 10 2 2 3" xfId="19798" xr:uid="{ED63ACD6-E5C1-4206-A4ED-9832B1A06B17}"/>
    <cellStyle name="Comma 10 2 10 2 3" xfId="20449" xr:uid="{8CF88B1F-ACDF-4E76-8AA3-C39BD1B7CF1A}"/>
    <cellStyle name="Comma 10 2 10 2 4" xfId="19139" xr:uid="{EB5EB74A-3A89-4E75-B151-19436ACDBF43}"/>
    <cellStyle name="Comma 10 2 10 2 5" xfId="17796" xr:uid="{2F579687-575E-4741-9927-5493CFE58298}"/>
    <cellStyle name="Comma 10 2 10 2 6" xfId="25191" xr:uid="{246B0401-FD8B-4AD7-9E5D-CE42F2D314ED}"/>
    <cellStyle name="Comma 10 2 10 3" xfId="18479" xr:uid="{78F2CDFC-2507-4C1E-85DD-CBB71C670B42}"/>
    <cellStyle name="Comma 10 2 10 3 2" xfId="21099" xr:uid="{9D7C516D-7248-4027-97E5-44E8AC361531}"/>
    <cellStyle name="Comma 10 2 10 3 3" xfId="19797" xr:uid="{C347A031-6FA5-4E99-AE48-6FD953B137FF}"/>
    <cellStyle name="Comma 10 2 10 4" xfId="20448" xr:uid="{6D488252-2FFC-4AA7-A646-5D514A794DE2}"/>
    <cellStyle name="Comma 10 2 10 5" xfId="19138" xr:uid="{55B41607-A803-45ED-805A-A0F29D18BF66}"/>
    <cellStyle name="Comma 10 2 10 6" xfId="17795" xr:uid="{25CE660E-7EAB-4B95-9AAE-9F451279BAEE}"/>
    <cellStyle name="Comma 10 2 10 7" xfId="21746" xr:uid="{12E4130E-8238-4A79-81E1-5A14DB3836B4}"/>
    <cellStyle name="Comma 10 2 11" xfId="1900" xr:uid="{00000000-0005-0000-0000-000058070000}"/>
    <cellStyle name="Comma 10 2 11 2" xfId="1901" xr:uid="{00000000-0005-0000-0000-000059070000}"/>
    <cellStyle name="Comma 10 2 11 2 2" xfId="18482" xr:uid="{957F872F-1E13-41A4-98B8-A034351768FA}"/>
    <cellStyle name="Comma 10 2 11 2 2 2" xfId="21102" xr:uid="{3075417F-9140-4005-82DE-3FA10B2F32D6}"/>
    <cellStyle name="Comma 10 2 11 2 2 3" xfId="19800" xr:uid="{5BE1456A-7C78-4C44-9D50-9BC811813F05}"/>
    <cellStyle name="Comma 10 2 11 2 3" xfId="20451" xr:uid="{68E9595B-5A30-4A1D-B065-FE764B896842}"/>
    <cellStyle name="Comma 10 2 11 2 4" xfId="19141" xr:uid="{5F180899-3824-4FB5-9669-06FAE6C48133}"/>
    <cellStyle name="Comma 10 2 11 2 5" xfId="17798" xr:uid="{D7F6D5E3-CCB0-47A9-8039-94D7C36DF234}"/>
    <cellStyle name="Comma 10 2 11 2 6" xfId="25192" xr:uid="{F3914AD2-BFBC-46FB-9164-34E453E15051}"/>
    <cellStyle name="Comma 10 2 11 3" xfId="18481" xr:uid="{0599AC74-52BE-43D8-A815-25811F8CBDE4}"/>
    <cellStyle name="Comma 10 2 11 3 2" xfId="21101" xr:uid="{70FE05C6-7E33-4824-8550-1669C731D184}"/>
    <cellStyle name="Comma 10 2 11 3 3" xfId="19799" xr:uid="{C8E7E1FB-6E6D-4A2F-8C05-CD1FABEF17A6}"/>
    <cellStyle name="Comma 10 2 11 4" xfId="20450" xr:uid="{372C3D58-4830-4AB4-8F2E-340E6F75DBDB}"/>
    <cellStyle name="Comma 10 2 11 5" xfId="19140" xr:uid="{555F854D-8845-4B95-A10A-8C3F86DD7667}"/>
    <cellStyle name="Comma 10 2 11 6" xfId="17797" xr:uid="{62AC1006-2585-4986-9664-2A3E7AA1565A}"/>
    <cellStyle name="Comma 10 2 11 7" xfId="21747" xr:uid="{9ED7A4AD-008B-4572-9EBE-895A4409C77A}"/>
    <cellStyle name="Comma 10 2 12" xfId="1902" xr:uid="{00000000-0005-0000-0000-00005A070000}"/>
    <cellStyle name="Comma 10 2 12 2" xfId="1903" xr:uid="{00000000-0005-0000-0000-00005B070000}"/>
    <cellStyle name="Comma 10 2 12 2 2" xfId="18484" xr:uid="{D82C55A7-283B-4C93-A16C-30618219EFEE}"/>
    <cellStyle name="Comma 10 2 12 2 2 2" xfId="21104" xr:uid="{F70FA434-D875-4DB6-9D48-5AF22DFD0345}"/>
    <cellStyle name="Comma 10 2 12 2 2 3" xfId="19802" xr:uid="{C365590C-584B-457C-A570-E1BF7B158DAA}"/>
    <cellStyle name="Comma 10 2 12 2 3" xfId="20453" xr:uid="{2D7486E3-133A-492E-A244-E628417C8AE3}"/>
    <cellStyle name="Comma 10 2 12 2 4" xfId="19143" xr:uid="{86B0FFC5-CBBD-476B-8E09-7F56D1FC4C2F}"/>
    <cellStyle name="Comma 10 2 12 2 5" xfId="17800" xr:uid="{6A066447-E70F-4AD4-82B9-A685394D74C1}"/>
    <cellStyle name="Comma 10 2 12 2 6" xfId="25193" xr:uid="{11726F0A-44F8-419A-B7A5-DD27354230DE}"/>
    <cellStyle name="Comma 10 2 12 3" xfId="18483" xr:uid="{A80D8344-B496-4469-A7A1-51C65ED8B96F}"/>
    <cellStyle name="Comma 10 2 12 3 2" xfId="21103" xr:uid="{A9BD603B-9D7E-4359-B95D-78B1E961DCEB}"/>
    <cellStyle name="Comma 10 2 12 3 3" xfId="19801" xr:uid="{070E58EE-16CB-4D89-8FC5-29E4C901C30D}"/>
    <cellStyle name="Comma 10 2 12 4" xfId="20452" xr:uid="{FA0F9BCE-B499-4B07-9E43-E1BC33C6860D}"/>
    <cellStyle name="Comma 10 2 12 5" xfId="19142" xr:uid="{506327BA-E70F-4EE3-BCAF-41BA0950D2FD}"/>
    <cellStyle name="Comma 10 2 12 6" xfId="17799" xr:uid="{1B15AEBD-81F2-44E9-98A4-F69A0297F870}"/>
    <cellStyle name="Comma 10 2 12 7" xfId="21748" xr:uid="{E74B6555-DC4B-4EE8-B1F1-2DA5985F4DFD}"/>
    <cellStyle name="Comma 10 2 13" xfId="1904" xr:uid="{00000000-0005-0000-0000-00005C070000}"/>
    <cellStyle name="Comma 10 2 13 2" xfId="1905" xr:uid="{00000000-0005-0000-0000-00005D070000}"/>
    <cellStyle name="Comma 10 2 13 2 2" xfId="18486" xr:uid="{8D19E687-39C4-485C-B436-6736A5580021}"/>
    <cellStyle name="Comma 10 2 13 2 2 2" xfId="21106" xr:uid="{9468690B-A6F6-4DB1-9DBD-C3ED2138868D}"/>
    <cellStyle name="Comma 10 2 13 2 2 3" xfId="19804" xr:uid="{8D1354E4-CD53-4AE2-88E9-5E7D4591D1DA}"/>
    <cellStyle name="Comma 10 2 13 2 3" xfId="20455" xr:uid="{07CB45FE-3A73-4AB8-A604-5D94467E4428}"/>
    <cellStyle name="Comma 10 2 13 2 4" xfId="19145" xr:uid="{950DDB18-0EA7-430C-8F4D-DFA0802CB672}"/>
    <cellStyle name="Comma 10 2 13 2 5" xfId="17802" xr:uid="{0CAE3176-E534-4C2B-AB69-D34E493AA0C2}"/>
    <cellStyle name="Comma 10 2 13 2 6" xfId="25194" xr:uid="{ADA1C396-8BBF-4F93-A9F5-37B5406CF511}"/>
    <cellStyle name="Comma 10 2 13 3" xfId="18485" xr:uid="{C3C13419-3FE2-4822-9F87-964EDBCE0D4F}"/>
    <cellStyle name="Comma 10 2 13 3 2" xfId="21105" xr:uid="{4E56DD6B-AE8A-4151-9CC2-D5E5A95FE4F3}"/>
    <cellStyle name="Comma 10 2 13 3 3" xfId="19803" xr:uid="{FF666424-19C3-4F1D-9782-DAEB739D8ED5}"/>
    <cellStyle name="Comma 10 2 13 4" xfId="20454" xr:uid="{90728599-BA8D-4D4D-B841-25768108014C}"/>
    <cellStyle name="Comma 10 2 13 5" xfId="19144" xr:uid="{FFA26888-A215-41CA-9C84-5D2AF37348EA}"/>
    <cellStyle name="Comma 10 2 13 6" xfId="17801" xr:uid="{F99BD721-43F3-4427-B574-1D717AB97611}"/>
    <cellStyle name="Comma 10 2 13 7" xfId="21749" xr:uid="{2F8A56A3-C4C4-4CC7-9497-CE9BCFCC499B}"/>
    <cellStyle name="Comma 10 2 14" xfId="1906" xr:uid="{00000000-0005-0000-0000-00005E070000}"/>
    <cellStyle name="Comma 10 2 14 2" xfId="1907" xr:uid="{00000000-0005-0000-0000-00005F070000}"/>
    <cellStyle name="Comma 10 2 14 2 2" xfId="18488" xr:uid="{E3872C7E-D521-4321-BB72-5BEF9DE54D20}"/>
    <cellStyle name="Comma 10 2 14 2 2 2" xfId="21108" xr:uid="{E0A336EA-318E-41FA-B032-D91664CB972D}"/>
    <cellStyle name="Comma 10 2 14 2 2 3" xfId="19806" xr:uid="{6D4DA06E-8D7A-4192-92E0-999085BF5E87}"/>
    <cellStyle name="Comma 10 2 14 2 3" xfId="20457" xr:uid="{FC26D3E3-C92E-475F-9D14-E2B9BD684D60}"/>
    <cellStyle name="Comma 10 2 14 2 4" xfId="19147" xr:uid="{0281AB88-3AF2-48EC-AD82-5E5FD8044230}"/>
    <cellStyle name="Comma 10 2 14 2 5" xfId="17804" xr:uid="{382B300E-6E36-4F3C-BA70-082C40D3B150}"/>
    <cellStyle name="Comma 10 2 14 2 6" xfId="25195" xr:uid="{FF8D20B5-6374-4D42-98A9-49D6358C1E5B}"/>
    <cellStyle name="Comma 10 2 14 3" xfId="18487" xr:uid="{B614033B-3410-42FD-AC7B-FF88EE3DA2C9}"/>
    <cellStyle name="Comma 10 2 14 3 2" xfId="21107" xr:uid="{52BF4700-4371-4FD9-9DB9-D39BB5C250D0}"/>
    <cellStyle name="Comma 10 2 14 3 3" xfId="19805" xr:uid="{AED83053-2D45-498D-9604-C044C192CDF5}"/>
    <cellStyle name="Comma 10 2 14 4" xfId="20456" xr:uid="{A3E3DDAF-DE23-48E0-93AC-49D6C7BE710A}"/>
    <cellStyle name="Comma 10 2 14 5" xfId="19146" xr:uid="{DF964A41-1016-4ACD-9B78-08C762295749}"/>
    <cellStyle name="Comma 10 2 14 6" xfId="17803" xr:uid="{AF91BF72-2593-41A8-B937-3FC25EB30878}"/>
    <cellStyle name="Comma 10 2 14 7" xfId="21750" xr:uid="{BFDF1868-F42C-43BA-9BA9-9654135156D8}"/>
    <cellStyle name="Comma 10 2 15" xfId="1908" xr:uid="{00000000-0005-0000-0000-000060070000}"/>
    <cellStyle name="Comma 10 2 15 2" xfId="1909" xr:uid="{00000000-0005-0000-0000-000061070000}"/>
    <cellStyle name="Comma 10 2 15 2 2" xfId="18490" xr:uid="{F9BCC317-B5A3-454A-BA50-D2A5D3EC7002}"/>
    <cellStyle name="Comma 10 2 15 2 2 2" xfId="21110" xr:uid="{4E0D882E-6A42-4185-8A97-39EA3A19C92D}"/>
    <cellStyle name="Comma 10 2 15 2 2 3" xfId="19808" xr:uid="{9317C27D-C7FC-447F-B329-98E6A54BD05A}"/>
    <cellStyle name="Comma 10 2 15 2 3" xfId="20459" xr:uid="{963FED67-E758-4F5F-A8BB-57200C76C79E}"/>
    <cellStyle name="Comma 10 2 15 2 4" xfId="19149" xr:uid="{5DEF2B5C-10D0-4311-9CD1-65C03533DCA6}"/>
    <cellStyle name="Comma 10 2 15 2 5" xfId="17806" xr:uid="{144E584C-DB74-49B6-B069-AC224CBC3A69}"/>
    <cellStyle name="Comma 10 2 15 2 6" xfId="25196" xr:uid="{0AAD3985-67BB-45DA-93E5-74E4129405F0}"/>
    <cellStyle name="Comma 10 2 15 3" xfId="18489" xr:uid="{B5F6FF9B-1DBD-4D3E-A4C2-A8185678DCBE}"/>
    <cellStyle name="Comma 10 2 15 3 2" xfId="21109" xr:uid="{EA0546AD-73FB-4736-93E4-4CDAA1D2F5E9}"/>
    <cellStyle name="Comma 10 2 15 3 3" xfId="19807" xr:uid="{DF78FC6A-2BBE-4B04-8C9A-EAC9AA41250E}"/>
    <cellStyle name="Comma 10 2 15 4" xfId="20458" xr:uid="{55D26AC2-6B9E-4A2E-9FCD-E0008CEE2232}"/>
    <cellStyle name="Comma 10 2 15 5" xfId="19148" xr:uid="{FFDECCEE-80B4-48A3-BE5C-6ECC5D095D73}"/>
    <cellStyle name="Comma 10 2 15 6" xfId="17805" xr:uid="{8D265ECF-7731-4E9D-B194-D34975A49D94}"/>
    <cellStyle name="Comma 10 2 15 7" xfId="21751" xr:uid="{3DD891CC-9E65-4F24-84EC-0E9D5C2750E8}"/>
    <cellStyle name="Comma 10 2 16" xfId="1910" xr:uid="{00000000-0005-0000-0000-000062070000}"/>
    <cellStyle name="Comma 10 2 16 2" xfId="1911" xr:uid="{00000000-0005-0000-0000-000063070000}"/>
    <cellStyle name="Comma 10 2 16 2 2" xfId="18492" xr:uid="{4729928E-6481-4103-B31C-B91C7819407A}"/>
    <cellStyle name="Comma 10 2 16 2 2 2" xfId="21112" xr:uid="{EAC2268C-5BD7-4420-9945-1F57FF68C65E}"/>
    <cellStyle name="Comma 10 2 16 2 2 3" xfId="19810" xr:uid="{BC9A359C-020F-4D0E-93EC-BEB8F05032E5}"/>
    <cellStyle name="Comma 10 2 16 2 3" xfId="20461" xr:uid="{7A27479A-D51D-43C7-8D08-0DA65E1F1E3A}"/>
    <cellStyle name="Comma 10 2 16 2 4" xfId="19151" xr:uid="{FCF9AEE5-1580-4B7F-BE43-F7BD57AF8237}"/>
    <cellStyle name="Comma 10 2 16 2 5" xfId="17808" xr:uid="{E9A6F593-5069-4BE1-8336-14C786D37618}"/>
    <cellStyle name="Comma 10 2 16 2 6" xfId="25197" xr:uid="{CC978011-27B0-4B32-824D-56D6E6C8E352}"/>
    <cellStyle name="Comma 10 2 16 3" xfId="18491" xr:uid="{2BF789CA-7FFF-4853-8DDD-A984B109C8DC}"/>
    <cellStyle name="Comma 10 2 16 3 2" xfId="21111" xr:uid="{0BE0BA3B-8B63-42CF-A5F4-95AE162F975D}"/>
    <cellStyle name="Comma 10 2 16 3 3" xfId="19809" xr:uid="{759D7B7B-3FD4-4B58-B3E1-2B4A98D146EF}"/>
    <cellStyle name="Comma 10 2 16 4" xfId="20460" xr:uid="{FBC99BD4-25BB-4E8D-8854-CC097DE48EC0}"/>
    <cellStyle name="Comma 10 2 16 5" xfId="19150" xr:uid="{CAF43F00-9434-4919-8124-0224C2EA65EC}"/>
    <cellStyle name="Comma 10 2 16 6" xfId="17807" xr:uid="{309358AA-F6B7-459A-88DA-223736CB63B2}"/>
    <cellStyle name="Comma 10 2 16 7" xfId="21752" xr:uid="{6842663A-ACCA-4F3A-9354-57C8912FB8D3}"/>
    <cellStyle name="Comma 10 2 17" xfId="1912" xr:uid="{00000000-0005-0000-0000-000064070000}"/>
    <cellStyle name="Comma 10 2 17 2" xfId="1913" xr:uid="{00000000-0005-0000-0000-000065070000}"/>
    <cellStyle name="Comma 10 2 17 2 2" xfId="18494" xr:uid="{18D2E1A9-F8DF-448A-A337-08926BFDB011}"/>
    <cellStyle name="Comma 10 2 17 2 2 2" xfId="21114" xr:uid="{308F5735-D748-4866-BF0E-66B881019020}"/>
    <cellStyle name="Comma 10 2 17 2 2 3" xfId="19812" xr:uid="{AF998224-E62A-4B17-A1AE-DF2A24035CC2}"/>
    <cellStyle name="Comma 10 2 17 2 3" xfId="20463" xr:uid="{25CCEAFA-C108-4764-82AE-E44401497F61}"/>
    <cellStyle name="Comma 10 2 17 2 4" xfId="19153" xr:uid="{666EEE2B-AA39-4219-AF74-04063EBD6E23}"/>
    <cellStyle name="Comma 10 2 17 2 5" xfId="17810" xr:uid="{51258FAC-2A7D-4238-BCD8-0B736F56D843}"/>
    <cellStyle name="Comma 10 2 17 2 6" xfId="25198" xr:uid="{6748E2B7-D99C-4336-8135-635B2F4982F3}"/>
    <cellStyle name="Comma 10 2 17 3" xfId="18493" xr:uid="{5C3DC707-B830-41A4-86FD-17910FAAF3B1}"/>
    <cellStyle name="Comma 10 2 17 3 2" xfId="21113" xr:uid="{BCCE2E26-778C-418E-A286-5C2222A99483}"/>
    <cellStyle name="Comma 10 2 17 3 3" xfId="19811" xr:uid="{5626E191-21F3-4B1E-A479-A75A5E0C29D8}"/>
    <cellStyle name="Comma 10 2 17 4" xfId="20462" xr:uid="{6408C514-6DBA-446C-962F-89088BAFB325}"/>
    <cellStyle name="Comma 10 2 17 5" xfId="19152" xr:uid="{053FEC5E-81E5-4FF5-ABEF-CCB881F08DDA}"/>
    <cellStyle name="Comma 10 2 17 6" xfId="17809" xr:uid="{AAC23754-8DD1-4138-82DE-05DACB47CA05}"/>
    <cellStyle name="Comma 10 2 17 7" xfId="21753" xr:uid="{97BC100B-1F19-4087-A9DD-7CDCC937B3DE}"/>
    <cellStyle name="Comma 10 2 18" xfId="1914" xr:uid="{00000000-0005-0000-0000-000066070000}"/>
    <cellStyle name="Comma 10 2 18 2" xfId="18495" xr:uid="{948E29D4-413E-40DB-B782-902B73567986}"/>
    <cellStyle name="Comma 10 2 18 2 2" xfId="21115" xr:uid="{DC6BD9D2-37B7-4EF9-AB32-9C8262F916DC}"/>
    <cellStyle name="Comma 10 2 18 2 3" xfId="19813" xr:uid="{4D36E1E1-2DC7-4A79-BA71-522E5A8E65BC}"/>
    <cellStyle name="Comma 10 2 18 3" xfId="20464" xr:uid="{91B9EE12-EDCF-4B36-89AF-521007FD1DB6}"/>
    <cellStyle name="Comma 10 2 18 4" xfId="19154" xr:uid="{2087869A-DC6F-4F57-B45C-CAF3C1968667}"/>
    <cellStyle name="Comma 10 2 18 5" xfId="17811" xr:uid="{CBC83AEC-2812-4EB8-90A8-3527A11C8250}"/>
    <cellStyle name="Comma 10 2 18 6" xfId="25190" xr:uid="{B4B09055-73D1-4542-BA8C-3C4A1F314FDA}"/>
    <cellStyle name="Comma 10 2 19" xfId="18478" xr:uid="{00DAD06B-5CDF-4DE9-B83E-6D0AFD81EFBB}"/>
    <cellStyle name="Comma 10 2 19 2" xfId="21098" xr:uid="{B9521030-639E-454C-A7F0-96FCC4BA6C06}"/>
    <cellStyle name="Comma 10 2 19 3" xfId="19796" xr:uid="{A18DA977-36F0-4E4A-BAD7-45899B8D6311}"/>
    <cellStyle name="Comma 10 2 2" xfId="1915" xr:uid="{00000000-0005-0000-0000-000067070000}"/>
    <cellStyle name="Comma 10 2 2 2" xfId="1916" xr:uid="{00000000-0005-0000-0000-000068070000}"/>
    <cellStyle name="Comma 10 2 2 2 2" xfId="18497" xr:uid="{A0D2E5C2-9C21-4D81-910F-E3EB71D7FA36}"/>
    <cellStyle name="Comma 10 2 2 2 2 2" xfId="21117" xr:uid="{BE090481-9885-4043-9121-A0612D536F48}"/>
    <cellStyle name="Comma 10 2 2 2 2 3" xfId="19815" xr:uid="{87068CE7-3A16-490B-A057-34EF8F0FA361}"/>
    <cellStyle name="Comma 10 2 2 2 3" xfId="20466" xr:uid="{2E81B6EC-AC30-4ED7-9910-3E8CE434CCCE}"/>
    <cellStyle name="Comma 10 2 2 2 4" xfId="19156" xr:uid="{DAF4341C-F710-43F9-9CD2-C8D76CACB34C}"/>
    <cellStyle name="Comma 10 2 2 2 5" xfId="17813" xr:uid="{C27F0E01-3141-4282-9FD9-F9947E862FBB}"/>
    <cellStyle name="Comma 10 2 2 2 6" xfId="25199" xr:uid="{386D1F8A-68F3-4415-90F2-144A1934F92C}"/>
    <cellStyle name="Comma 10 2 2 3" xfId="18496" xr:uid="{4E3A2873-7439-4985-859F-4CCB663D3949}"/>
    <cellStyle name="Comma 10 2 2 3 2" xfId="21116" xr:uid="{318E6125-2302-4088-8723-60562B63F102}"/>
    <cellStyle name="Comma 10 2 2 3 3" xfId="19814" xr:uid="{D28EEE4C-86A3-4E55-BBE8-EF0A28DB1F00}"/>
    <cellStyle name="Comma 10 2 2 4" xfId="20465" xr:uid="{42351FAA-C03E-4636-B95D-5BA9C575E929}"/>
    <cellStyle name="Comma 10 2 2 5" xfId="19155" xr:uid="{8564A6A0-FA12-439A-B340-E7AAE31F6135}"/>
    <cellStyle name="Comma 10 2 2 6" xfId="17812" xr:uid="{A44CA0E2-FBE0-4EA1-A876-854BE140420D}"/>
    <cellStyle name="Comma 10 2 2 7" xfId="21754" xr:uid="{46F45CF7-ED42-4FA9-828A-BF9F5D22C46E}"/>
    <cellStyle name="Comma 10 2 20" xfId="20447" xr:uid="{CB83A397-4094-4889-8E10-E6C666DAE278}"/>
    <cellStyle name="Comma 10 2 21" xfId="19137" xr:uid="{CDE4F666-EF8F-4F4D-83E3-9D3B3C66CD34}"/>
    <cellStyle name="Comma 10 2 22" xfId="17794" xr:uid="{28844843-9D2E-4048-B06A-ED9212D38F3E}"/>
    <cellStyle name="Comma 10 2 23" xfId="21745" xr:uid="{A18C5088-6AF9-479E-8977-8A601945F6E5}"/>
    <cellStyle name="Comma 10 2 24" xfId="43492" xr:uid="{C3143F18-903C-4073-8AC3-326703F8D0BC}"/>
    <cellStyle name="Comma 10 2 3" xfId="1917" xr:uid="{00000000-0005-0000-0000-000069070000}"/>
    <cellStyle name="Comma 10 2 3 2" xfId="1918" xr:uid="{00000000-0005-0000-0000-00006A070000}"/>
    <cellStyle name="Comma 10 2 3 2 2" xfId="18499" xr:uid="{EE0AB1BA-C6AC-48C3-8DD5-CB62729FE514}"/>
    <cellStyle name="Comma 10 2 3 2 2 2" xfId="21119" xr:uid="{C32C0EFA-8AC7-48F9-A30D-99D35AEB50E1}"/>
    <cellStyle name="Comma 10 2 3 2 2 3" xfId="19817" xr:uid="{75C1A1EA-DCAC-4B9C-9F60-922F194D9EC3}"/>
    <cellStyle name="Comma 10 2 3 2 3" xfId="20468" xr:uid="{4C29FCD9-3B0B-42F4-B0D7-1C192E02B52E}"/>
    <cellStyle name="Comma 10 2 3 2 4" xfId="19158" xr:uid="{3299B5EA-2C91-4D91-8B72-B1789F92901A}"/>
    <cellStyle name="Comma 10 2 3 2 5" xfId="17815" xr:uid="{36BEA78C-5997-44D6-90A9-2C91B65E55C5}"/>
    <cellStyle name="Comma 10 2 3 2 6" xfId="25200" xr:uid="{DF2ADC33-6F40-40DE-9C3F-15B40275C33F}"/>
    <cellStyle name="Comma 10 2 3 3" xfId="18498" xr:uid="{A4AC45AE-18E4-4E4C-85B5-FAA8E97B2760}"/>
    <cellStyle name="Comma 10 2 3 3 2" xfId="21118" xr:uid="{56ACB5EB-B7CF-443D-B8E2-A359E8137BA2}"/>
    <cellStyle name="Comma 10 2 3 3 3" xfId="19816" xr:uid="{C1E5D634-F4C9-4BE6-9295-BA1D80BB62CD}"/>
    <cellStyle name="Comma 10 2 3 4" xfId="20467" xr:uid="{9677D928-4B1D-4577-801D-6EBAD7BEE086}"/>
    <cellStyle name="Comma 10 2 3 5" xfId="19157" xr:uid="{0CB29A57-7E41-4407-B6C2-4C0CA0408AEB}"/>
    <cellStyle name="Comma 10 2 3 6" xfId="17814" xr:uid="{791F35E9-D0E7-485F-8D3D-1DAF8C5CC13D}"/>
    <cellStyle name="Comma 10 2 3 7" xfId="21755" xr:uid="{DA7C2F65-0178-47FA-A428-DD3B6D0CA4A0}"/>
    <cellStyle name="Comma 10 2 4" xfId="1919" xr:uid="{00000000-0005-0000-0000-00006B070000}"/>
    <cellStyle name="Comma 10 2 4 2" xfId="1920" xr:uid="{00000000-0005-0000-0000-00006C070000}"/>
    <cellStyle name="Comma 10 2 4 2 2" xfId="18501" xr:uid="{AFCCE1C6-60E7-4F3D-8B2E-77DF21F144EC}"/>
    <cellStyle name="Comma 10 2 4 2 2 2" xfId="21121" xr:uid="{A3623839-BDE0-4A56-A100-1D3358224F6D}"/>
    <cellStyle name="Comma 10 2 4 2 2 3" xfId="19819" xr:uid="{71D0229B-A6E8-46AB-9F83-F73F9D840330}"/>
    <cellStyle name="Comma 10 2 4 2 3" xfId="20470" xr:uid="{36A0C0FE-82E7-4B04-B549-E22C64921689}"/>
    <cellStyle name="Comma 10 2 4 2 4" xfId="19160" xr:uid="{E57B0AF7-F250-4598-8949-E4423BB2C100}"/>
    <cellStyle name="Comma 10 2 4 2 5" xfId="17817" xr:uid="{7F54E7A7-8210-4D5B-A14C-D9A77065627C}"/>
    <cellStyle name="Comma 10 2 4 2 6" xfId="25201" xr:uid="{96EF830A-AFD2-4301-8EA0-7841486C447B}"/>
    <cellStyle name="Comma 10 2 4 3" xfId="18500" xr:uid="{271A2B7C-3D1D-4807-BFD2-E8B44DBDB8C3}"/>
    <cellStyle name="Comma 10 2 4 3 2" xfId="21120" xr:uid="{B719F60D-50EE-4016-8F69-2CDBF80AA839}"/>
    <cellStyle name="Comma 10 2 4 3 3" xfId="19818" xr:uid="{E6DE6D2F-325E-4D0E-AFB7-ACA9D5E2A9AE}"/>
    <cellStyle name="Comma 10 2 4 4" xfId="20469" xr:uid="{1EE1B016-BC82-471C-9099-AF716EFE78EA}"/>
    <cellStyle name="Comma 10 2 4 5" xfId="19159" xr:uid="{442138E0-4E53-49F0-B31C-10160F2D6893}"/>
    <cellStyle name="Comma 10 2 4 6" xfId="17816" xr:uid="{85A02A61-9F5F-4902-ABA8-AC12A4F9A1F4}"/>
    <cellStyle name="Comma 10 2 4 7" xfId="21756" xr:uid="{6E590376-6D6A-4E3E-953E-4A076AF3FD85}"/>
    <cellStyle name="Comma 10 2 5" xfId="1921" xr:uid="{00000000-0005-0000-0000-00006D070000}"/>
    <cellStyle name="Comma 10 2 5 2" xfId="1922" xr:uid="{00000000-0005-0000-0000-00006E070000}"/>
    <cellStyle name="Comma 10 2 5 2 2" xfId="18503" xr:uid="{F64075B0-6CA4-4A3D-A705-8868304D8D95}"/>
    <cellStyle name="Comma 10 2 5 2 2 2" xfId="21123" xr:uid="{A5D49291-FA46-49D3-AE0B-648C3A7B6B07}"/>
    <cellStyle name="Comma 10 2 5 2 2 3" xfId="19821" xr:uid="{26ACADA0-B021-4A46-9C2B-D504AEBB997B}"/>
    <cellStyle name="Comma 10 2 5 2 3" xfId="20472" xr:uid="{12C59CFD-BDCD-4A08-B76F-0AA0D9A3031F}"/>
    <cellStyle name="Comma 10 2 5 2 4" xfId="19162" xr:uid="{A1EC5818-6063-44A0-AFCD-819B49BC3DEC}"/>
    <cellStyle name="Comma 10 2 5 2 5" xfId="17819" xr:uid="{25ECF1B5-8CB7-4645-BD7C-CA4D09C7873A}"/>
    <cellStyle name="Comma 10 2 5 2 6" xfId="25202" xr:uid="{E2865769-5AC9-4331-B999-0558FD8601A7}"/>
    <cellStyle name="Comma 10 2 5 3" xfId="18502" xr:uid="{F66B2689-F7FF-40FF-90A3-24C5A02A2F28}"/>
    <cellStyle name="Comma 10 2 5 3 2" xfId="21122" xr:uid="{AA4E08A5-07BD-4A2A-B7BF-E0C96DC32B68}"/>
    <cellStyle name="Comma 10 2 5 3 3" xfId="19820" xr:uid="{A44D171F-4304-4200-BA84-678E0EC2B373}"/>
    <cellStyle name="Comma 10 2 5 4" xfId="20471" xr:uid="{8C834972-57DA-4F08-849A-2F2FBDBF8169}"/>
    <cellStyle name="Comma 10 2 5 5" xfId="19161" xr:uid="{4F3B9913-0409-4DF9-9ABB-392D9F703342}"/>
    <cellStyle name="Comma 10 2 5 6" xfId="17818" xr:uid="{32A91A20-085F-4BBE-8D19-87930B7239C0}"/>
    <cellStyle name="Comma 10 2 5 7" xfId="21757" xr:uid="{88F17270-5DA4-408D-9D87-1F8E84CDBEF8}"/>
    <cellStyle name="Comma 10 2 6" xfId="1923" xr:uid="{00000000-0005-0000-0000-00006F070000}"/>
    <cellStyle name="Comma 10 2 6 2" xfId="1924" xr:uid="{00000000-0005-0000-0000-000070070000}"/>
    <cellStyle name="Comma 10 2 6 2 2" xfId="18505" xr:uid="{C403340D-224E-4CA7-82FE-D2023283A113}"/>
    <cellStyle name="Comma 10 2 6 2 2 2" xfId="21125" xr:uid="{1DB6BDE9-5EAE-47D4-8228-64CAE5B83516}"/>
    <cellStyle name="Comma 10 2 6 2 2 3" xfId="19823" xr:uid="{C6C566A8-1959-49DB-BC2F-30106566D9EB}"/>
    <cellStyle name="Comma 10 2 6 2 3" xfId="20474" xr:uid="{A5CD7F3A-C145-40A1-8F75-ECFE4F93EF5C}"/>
    <cellStyle name="Comma 10 2 6 2 4" xfId="19164" xr:uid="{BADAB6A0-C212-4D40-A013-5C20C62E2B0E}"/>
    <cellStyle name="Comma 10 2 6 2 5" xfId="17821" xr:uid="{0B3D38D4-1DEA-4ECC-B8BA-EEFE74B20A17}"/>
    <cellStyle name="Comma 10 2 6 2 6" xfId="25203" xr:uid="{0A23A58E-DBB7-4A9A-8E05-7A567A794665}"/>
    <cellStyle name="Comma 10 2 6 3" xfId="18504" xr:uid="{75304A8D-D616-4872-8015-55E74D4A96CB}"/>
    <cellStyle name="Comma 10 2 6 3 2" xfId="21124" xr:uid="{439B41AF-0222-4F6E-9CBB-75D40D86D91E}"/>
    <cellStyle name="Comma 10 2 6 3 3" xfId="19822" xr:uid="{B7D8AA20-7D60-4F5A-81E4-820A9DA78ECE}"/>
    <cellStyle name="Comma 10 2 6 4" xfId="20473" xr:uid="{77F5E074-3A0E-413B-B174-FDD78616C5B6}"/>
    <cellStyle name="Comma 10 2 6 5" xfId="19163" xr:uid="{6995A750-BE94-4A10-B55A-909DAB1654D4}"/>
    <cellStyle name="Comma 10 2 6 6" xfId="17820" xr:uid="{853399BE-17D4-465A-92E0-2FF561D5A905}"/>
    <cellStyle name="Comma 10 2 6 7" xfId="21758" xr:uid="{39E3A8EF-DB76-4C6C-AAA0-5536FEF3C1B3}"/>
    <cellStyle name="Comma 10 2 7" xfId="1925" xr:uid="{00000000-0005-0000-0000-000071070000}"/>
    <cellStyle name="Comma 10 2 7 2" xfId="1926" xr:uid="{00000000-0005-0000-0000-000072070000}"/>
    <cellStyle name="Comma 10 2 7 2 2" xfId="18507" xr:uid="{4E48B829-DA57-4905-AC29-330D262DE33D}"/>
    <cellStyle name="Comma 10 2 7 2 2 2" xfId="21127" xr:uid="{EB4448B3-A927-4CA6-942F-B12FEB2373B5}"/>
    <cellStyle name="Comma 10 2 7 2 2 3" xfId="19825" xr:uid="{4B7A2DC1-1574-475A-89B5-D9EC5AE6F033}"/>
    <cellStyle name="Comma 10 2 7 2 3" xfId="20476" xr:uid="{D781345B-7964-42A4-9BD2-D809798530C8}"/>
    <cellStyle name="Comma 10 2 7 2 4" xfId="19166" xr:uid="{32A490E6-308A-443C-9FB2-67E9E35CA114}"/>
    <cellStyle name="Comma 10 2 7 2 5" xfId="17823" xr:uid="{91D7C3C1-C843-4FEE-BDEC-14C2E4F52077}"/>
    <cellStyle name="Comma 10 2 7 2 6" xfId="25204" xr:uid="{AED9A090-20F3-479A-8947-A76A7CAE72F9}"/>
    <cellStyle name="Comma 10 2 7 3" xfId="18506" xr:uid="{09A75854-D231-40A8-9401-3EA00A5E606C}"/>
    <cellStyle name="Comma 10 2 7 3 2" xfId="21126" xr:uid="{00208C10-E341-492C-ADFF-D7404E6A491A}"/>
    <cellStyle name="Comma 10 2 7 3 3" xfId="19824" xr:uid="{33B97E09-6766-4867-937A-62979C3FF986}"/>
    <cellStyle name="Comma 10 2 7 4" xfId="20475" xr:uid="{138D13AB-2E5E-4466-96D4-AE5AF5519BDC}"/>
    <cellStyle name="Comma 10 2 7 5" xfId="19165" xr:uid="{283FCFB1-F92F-4536-8FF6-1ED09278EF05}"/>
    <cellStyle name="Comma 10 2 7 6" xfId="17822" xr:uid="{3F176BD8-8028-4504-A9FE-E820EE1579A6}"/>
    <cellStyle name="Comma 10 2 7 7" xfId="21759" xr:uid="{8165B301-F567-417B-8D2F-2C1903CCDD1C}"/>
    <cellStyle name="Comma 10 2 8" xfId="1927" xr:uid="{00000000-0005-0000-0000-000073070000}"/>
    <cellStyle name="Comma 10 2 8 2" xfId="1928" xr:uid="{00000000-0005-0000-0000-000074070000}"/>
    <cellStyle name="Comma 10 2 8 2 2" xfId="18509" xr:uid="{5548E51D-B894-4CB3-9858-D6CE35F7E21B}"/>
    <cellStyle name="Comma 10 2 8 2 2 2" xfId="21129" xr:uid="{4E90EA45-2E35-478D-BE13-B9D3FA404BAD}"/>
    <cellStyle name="Comma 10 2 8 2 2 3" xfId="19827" xr:uid="{2E10329B-0BCD-4868-B7CD-C39B90B8EFEC}"/>
    <cellStyle name="Comma 10 2 8 2 3" xfId="20478" xr:uid="{A768B2D5-70A1-4A6E-9E7C-75A317BCDEEA}"/>
    <cellStyle name="Comma 10 2 8 2 4" xfId="19168" xr:uid="{91753E5C-AA19-4F0D-B8EB-18FD336F7EF8}"/>
    <cellStyle name="Comma 10 2 8 2 5" xfId="17825" xr:uid="{7866F7EF-735C-45C2-9A27-4C6E12F90871}"/>
    <cellStyle name="Comma 10 2 8 2 6" xfId="25205" xr:uid="{65F7D9ED-302D-4632-BC22-7FEB1D371239}"/>
    <cellStyle name="Comma 10 2 8 3" xfId="18508" xr:uid="{E511C5C0-2C93-47D0-9513-4E6907167F1B}"/>
    <cellStyle name="Comma 10 2 8 3 2" xfId="21128" xr:uid="{7B4BFDFA-D0FF-4610-8F8A-8A140C481C77}"/>
    <cellStyle name="Comma 10 2 8 3 3" xfId="19826" xr:uid="{32F8069E-1BF9-499A-ABE4-868132F68818}"/>
    <cellStyle name="Comma 10 2 8 4" xfId="20477" xr:uid="{0F473D3D-26DE-4EF2-BE4A-6A247A5AB044}"/>
    <cellStyle name="Comma 10 2 8 5" xfId="19167" xr:uid="{663BB3A2-3066-4C2A-91E0-ADE53CA69D4E}"/>
    <cellStyle name="Comma 10 2 8 6" xfId="17824" xr:uid="{94026B6E-3F33-4929-88F4-29707169CB67}"/>
    <cellStyle name="Comma 10 2 8 7" xfId="21760" xr:uid="{99AC4CCA-813E-452B-80B9-2B28662AEF9D}"/>
    <cellStyle name="Comma 10 2 9" xfId="1929" xr:uid="{00000000-0005-0000-0000-000075070000}"/>
    <cellStyle name="Comma 10 2 9 2" xfId="1930" xr:uid="{00000000-0005-0000-0000-000076070000}"/>
    <cellStyle name="Comma 10 2 9 2 2" xfId="18511" xr:uid="{83031EBA-6353-47C0-83CF-A4F52EC11D1A}"/>
    <cellStyle name="Comma 10 2 9 2 2 2" xfId="21131" xr:uid="{B55834EE-932F-409E-8795-96986F5A8974}"/>
    <cellStyle name="Comma 10 2 9 2 2 3" xfId="19829" xr:uid="{7231BB83-0C94-4E23-B7C2-FEEDA6C01C34}"/>
    <cellStyle name="Comma 10 2 9 2 3" xfId="20480" xr:uid="{E1C5B6D4-D27E-477C-9910-10FF1D5061C2}"/>
    <cellStyle name="Comma 10 2 9 2 4" xfId="19170" xr:uid="{913BDDA9-3059-4D74-A6F1-127955834A7B}"/>
    <cellStyle name="Comma 10 2 9 2 5" xfId="17827" xr:uid="{D3F5F31A-F450-4BFE-85CE-B9F43665B508}"/>
    <cellStyle name="Comma 10 2 9 2 6" xfId="25206" xr:uid="{7D0BD03C-72C1-4DE8-AF13-68BBC02DA8F7}"/>
    <cellStyle name="Comma 10 2 9 3" xfId="18510" xr:uid="{0DD2000C-4CFA-4F5C-ACBD-2F7B4D63C6D5}"/>
    <cellStyle name="Comma 10 2 9 3 2" xfId="21130" xr:uid="{66266D99-78AB-4C76-819B-1DBC1355E0DC}"/>
    <cellStyle name="Comma 10 2 9 3 3" xfId="19828" xr:uid="{39828D74-CCC7-4DC3-B232-9EE9C595B789}"/>
    <cellStyle name="Comma 10 2 9 4" xfId="20479" xr:uid="{5D8F635C-4F0D-48D7-98DE-555AFA234155}"/>
    <cellStyle name="Comma 10 2 9 5" xfId="19169" xr:uid="{8735F05F-19D7-4559-970E-87B3B73149FE}"/>
    <cellStyle name="Comma 10 2 9 6" xfId="17826" xr:uid="{A34DB5CE-428C-4C60-9C7C-E71C8085FE59}"/>
    <cellStyle name="Comma 10 2 9 7" xfId="21761" xr:uid="{844407E8-ABDC-4C42-A9B8-52DFF6D124DE}"/>
    <cellStyle name="Comma 10 3" xfId="1931" xr:uid="{00000000-0005-0000-0000-000077070000}"/>
    <cellStyle name="Comma 10 3 10" xfId="1932" xr:uid="{00000000-0005-0000-0000-000078070000}"/>
    <cellStyle name="Comma 10 3 10 2" xfId="1933" xr:uid="{00000000-0005-0000-0000-000079070000}"/>
    <cellStyle name="Comma 10 3 10 2 2" xfId="18514" xr:uid="{739C763D-1420-4394-87D6-FC5C50082E91}"/>
    <cellStyle name="Comma 10 3 10 2 2 2" xfId="21134" xr:uid="{77751491-DA4E-4E1F-9ECF-EE4C80852EFC}"/>
    <cellStyle name="Comma 10 3 10 2 2 3" xfId="19832" xr:uid="{3A0B9993-5891-475D-83B6-B366BDBB969E}"/>
    <cellStyle name="Comma 10 3 10 2 3" xfId="20483" xr:uid="{17BDDD94-68BE-416E-8158-0BE9C1B39096}"/>
    <cellStyle name="Comma 10 3 10 2 4" xfId="19173" xr:uid="{E860701E-4578-4B9F-B9B4-BDEC5AA91DF3}"/>
    <cellStyle name="Comma 10 3 10 2 5" xfId="17830" xr:uid="{BB657285-1F53-4CAA-ADBD-3B284745B8F9}"/>
    <cellStyle name="Comma 10 3 10 2 6" xfId="25208" xr:uid="{00AF232D-7013-4263-B40F-4CFDD4DA59A5}"/>
    <cellStyle name="Comma 10 3 10 3" xfId="18513" xr:uid="{C5B20CF6-DA2D-4FA5-8423-FE75331206BA}"/>
    <cellStyle name="Comma 10 3 10 3 2" xfId="21133" xr:uid="{AE3D3A6C-4C27-4181-BCE6-C1B1CBAFBA1E}"/>
    <cellStyle name="Comma 10 3 10 3 3" xfId="19831" xr:uid="{CC335384-6F37-4D15-8F5A-01BB5F1953FB}"/>
    <cellStyle name="Comma 10 3 10 4" xfId="20482" xr:uid="{55288925-1478-4CA6-BA41-79F475D12882}"/>
    <cellStyle name="Comma 10 3 10 5" xfId="19172" xr:uid="{A404FF00-A999-4B99-B704-F8E588EB73D8}"/>
    <cellStyle name="Comma 10 3 10 6" xfId="17829" xr:uid="{48FA82D4-F74E-4283-BAB7-61A341251951}"/>
    <cellStyle name="Comma 10 3 10 7" xfId="21763" xr:uid="{8A8E3D13-F9D9-42AA-AC28-DAA77C6A507C}"/>
    <cellStyle name="Comma 10 3 11" xfId="1934" xr:uid="{00000000-0005-0000-0000-00007A070000}"/>
    <cellStyle name="Comma 10 3 11 2" xfId="1935" xr:uid="{00000000-0005-0000-0000-00007B070000}"/>
    <cellStyle name="Comma 10 3 11 2 2" xfId="18516" xr:uid="{C3AA19A6-FA92-4F58-8431-69AA6C224F18}"/>
    <cellStyle name="Comma 10 3 11 2 2 2" xfId="21136" xr:uid="{4E61DED5-61C6-4417-804E-EDDD57099CF2}"/>
    <cellStyle name="Comma 10 3 11 2 2 3" xfId="19834" xr:uid="{6123CBA0-6634-4919-A8B3-39B1BD16BED3}"/>
    <cellStyle name="Comma 10 3 11 2 3" xfId="20485" xr:uid="{6BC32606-EF04-4DAD-B3FC-D95CB2FC1022}"/>
    <cellStyle name="Comma 10 3 11 2 4" xfId="19175" xr:uid="{AF2C5873-E28B-4873-91A1-62DB5C926868}"/>
    <cellStyle name="Comma 10 3 11 2 5" xfId="17832" xr:uid="{1A987601-A2B4-42CC-B04B-92A78FA982EB}"/>
    <cellStyle name="Comma 10 3 11 2 6" xfId="25209" xr:uid="{800DDDCF-F081-44FC-862C-0D5C98407255}"/>
    <cellStyle name="Comma 10 3 11 3" xfId="18515" xr:uid="{9BC7B610-C032-42C6-A89F-770D518DD1CF}"/>
    <cellStyle name="Comma 10 3 11 3 2" xfId="21135" xr:uid="{1EFEF34F-9AAC-4469-BBA5-5BFB7E282ADB}"/>
    <cellStyle name="Comma 10 3 11 3 3" xfId="19833" xr:uid="{12DC396D-14C7-4BEA-B86A-2F7B1DA0FB91}"/>
    <cellStyle name="Comma 10 3 11 4" xfId="20484" xr:uid="{1940EA0A-0177-46AA-9662-DCB26CA11EFD}"/>
    <cellStyle name="Comma 10 3 11 5" xfId="19174" xr:uid="{3A33645A-83E3-4164-A371-A7B6B84115B5}"/>
    <cellStyle name="Comma 10 3 11 6" xfId="17831" xr:uid="{178A2507-6017-48CA-9594-347271B2B6E7}"/>
    <cellStyle name="Comma 10 3 11 7" xfId="21764" xr:uid="{BB2913F7-5E4D-4C7C-AC72-8FF07BCFE44C}"/>
    <cellStyle name="Comma 10 3 12" xfId="1936" xr:uid="{00000000-0005-0000-0000-00007C070000}"/>
    <cellStyle name="Comma 10 3 12 2" xfId="1937" xr:uid="{00000000-0005-0000-0000-00007D070000}"/>
    <cellStyle name="Comma 10 3 12 2 2" xfId="18518" xr:uid="{42B0228F-A765-43D7-A925-3ECD64497101}"/>
    <cellStyle name="Comma 10 3 12 2 2 2" xfId="21138" xr:uid="{2BADAD58-7185-4290-A764-EE0A3DE9B79D}"/>
    <cellStyle name="Comma 10 3 12 2 2 3" xfId="19836" xr:uid="{61B6F187-9FAF-43D0-B09E-5D5A62CFA1AE}"/>
    <cellStyle name="Comma 10 3 12 2 3" xfId="20487" xr:uid="{016CA2A1-A030-4D24-8F59-88DE7A7C2543}"/>
    <cellStyle name="Comma 10 3 12 2 4" xfId="19177" xr:uid="{92DD5EFF-9A5D-4ACC-9CDF-A5BC2FC344AA}"/>
    <cellStyle name="Comma 10 3 12 2 5" xfId="17834" xr:uid="{707C438F-6854-4501-A69C-94928DA4F1AD}"/>
    <cellStyle name="Comma 10 3 12 2 6" xfId="25210" xr:uid="{7A9A05CC-1324-46C5-98E9-84B1F68517CE}"/>
    <cellStyle name="Comma 10 3 12 3" xfId="18517" xr:uid="{FAC4E0A7-4C9B-4C30-8F69-423FF43A5384}"/>
    <cellStyle name="Comma 10 3 12 3 2" xfId="21137" xr:uid="{7E869582-8454-41D0-80A1-2206586A3A3E}"/>
    <cellStyle name="Comma 10 3 12 3 3" xfId="19835" xr:uid="{FCE943AE-556E-4FDD-915A-BB6B1168C759}"/>
    <cellStyle name="Comma 10 3 12 4" xfId="20486" xr:uid="{C41841FD-BB64-4008-B738-D01DEFFB4EEE}"/>
    <cellStyle name="Comma 10 3 12 5" xfId="19176" xr:uid="{505C46C3-10EA-4AD6-97FA-D1648751D2E6}"/>
    <cellStyle name="Comma 10 3 12 6" xfId="17833" xr:uid="{092E0174-417A-471B-AAC7-C97D8EA5481D}"/>
    <cellStyle name="Comma 10 3 12 7" xfId="21765" xr:uid="{8F2086BD-CFDD-4D67-A540-34EE477BDEC9}"/>
    <cellStyle name="Comma 10 3 13" xfId="1938" xr:uid="{00000000-0005-0000-0000-00007E070000}"/>
    <cellStyle name="Comma 10 3 13 2" xfId="1939" xr:uid="{00000000-0005-0000-0000-00007F070000}"/>
    <cellStyle name="Comma 10 3 13 2 2" xfId="18520" xr:uid="{BB577D23-9C8D-4703-BF1B-6AEFA56B90BA}"/>
    <cellStyle name="Comma 10 3 13 2 2 2" xfId="21140" xr:uid="{AFD66DBB-B210-4A22-81AA-BEBA1D8835D2}"/>
    <cellStyle name="Comma 10 3 13 2 2 3" xfId="19838" xr:uid="{CB27AD12-B0D5-4780-B63C-26F70A0176C3}"/>
    <cellStyle name="Comma 10 3 13 2 3" xfId="20489" xr:uid="{09805CD9-BF4A-466F-A6D3-A9CEBE9876E6}"/>
    <cellStyle name="Comma 10 3 13 2 4" xfId="19179" xr:uid="{09910429-B8AE-4FCE-A274-573C941DA4D9}"/>
    <cellStyle name="Comma 10 3 13 2 5" xfId="17836" xr:uid="{055242E7-9B94-495E-9D4F-3BE7C54B403B}"/>
    <cellStyle name="Comma 10 3 13 2 6" xfId="25211" xr:uid="{58E300D3-A1F5-4E3E-B9E4-EE3546F91956}"/>
    <cellStyle name="Comma 10 3 13 3" xfId="18519" xr:uid="{0B010085-FD59-435C-86EA-A437ADAFE21F}"/>
    <cellStyle name="Comma 10 3 13 3 2" xfId="21139" xr:uid="{7A34A519-475B-462E-8CAB-612EB4B25565}"/>
    <cellStyle name="Comma 10 3 13 3 3" xfId="19837" xr:uid="{0C68BA7E-3726-4E29-A1C7-9561F7353174}"/>
    <cellStyle name="Comma 10 3 13 4" xfId="20488" xr:uid="{98E1331B-3479-4F6D-929D-40119E664D82}"/>
    <cellStyle name="Comma 10 3 13 5" xfId="19178" xr:uid="{EDEDE012-231A-4165-ABC0-1FC99C529496}"/>
    <cellStyle name="Comma 10 3 13 6" xfId="17835" xr:uid="{4094D511-C61C-4F81-9474-8506AF468412}"/>
    <cellStyle name="Comma 10 3 13 7" xfId="21766" xr:uid="{58A570D9-CE45-414F-82C8-10BBBE18CCC0}"/>
    <cellStyle name="Comma 10 3 14" xfId="1940" xr:uid="{00000000-0005-0000-0000-000080070000}"/>
    <cellStyle name="Comma 10 3 14 2" xfId="1941" xr:uid="{00000000-0005-0000-0000-000081070000}"/>
    <cellStyle name="Comma 10 3 14 2 2" xfId="18522" xr:uid="{86FB600C-596B-4347-87FD-B3F57EF82457}"/>
    <cellStyle name="Comma 10 3 14 2 2 2" xfId="21142" xr:uid="{0994D6B3-04CA-4E93-828B-126DC213F7AE}"/>
    <cellStyle name="Comma 10 3 14 2 2 3" xfId="19840" xr:uid="{1E99CD70-4F2E-426B-A63E-4C1487C202BD}"/>
    <cellStyle name="Comma 10 3 14 2 3" xfId="20491" xr:uid="{6A839783-C310-4F9B-9CCD-6DB934BB1C77}"/>
    <cellStyle name="Comma 10 3 14 2 4" xfId="19181" xr:uid="{F06E8DCE-6E2E-44BA-A53A-239F00EE3679}"/>
    <cellStyle name="Comma 10 3 14 2 5" xfId="17838" xr:uid="{7E9D7982-CD49-4695-B8CD-F744EB1A723B}"/>
    <cellStyle name="Comma 10 3 14 2 6" xfId="25212" xr:uid="{55CDB92A-C630-4E12-84EE-AE16D0B450B1}"/>
    <cellStyle name="Comma 10 3 14 3" xfId="18521" xr:uid="{80E406CB-BBD8-4EE2-9FCC-ED1565DA1BC0}"/>
    <cellStyle name="Comma 10 3 14 3 2" xfId="21141" xr:uid="{724457FA-F907-48C5-9C34-B31B4D92762A}"/>
    <cellStyle name="Comma 10 3 14 3 3" xfId="19839" xr:uid="{39CEE08F-F668-4B4C-B7E0-6E688799F6FB}"/>
    <cellStyle name="Comma 10 3 14 4" xfId="20490" xr:uid="{736BCFD4-A4BB-40EA-A192-B76F37C4B823}"/>
    <cellStyle name="Comma 10 3 14 5" xfId="19180" xr:uid="{1419149F-F9D7-42F0-A498-9C979E88072D}"/>
    <cellStyle name="Comma 10 3 14 6" xfId="17837" xr:uid="{77AA969E-53CF-44F0-A125-39AC3C4CDDFD}"/>
    <cellStyle name="Comma 10 3 14 7" xfId="21767" xr:uid="{30BE606B-D95E-4BF9-864F-CCF4BFB67ED3}"/>
    <cellStyle name="Comma 10 3 15" xfId="1942" xr:uid="{00000000-0005-0000-0000-000082070000}"/>
    <cellStyle name="Comma 10 3 15 2" xfId="1943" xr:uid="{00000000-0005-0000-0000-000083070000}"/>
    <cellStyle name="Comma 10 3 15 2 2" xfId="18524" xr:uid="{C66164A4-6BE4-4F22-868B-8FBE3C315BC0}"/>
    <cellStyle name="Comma 10 3 15 2 2 2" xfId="21144" xr:uid="{BB6BAC0F-99F6-47DB-9F20-33F4F41112C8}"/>
    <cellStyle name="Comma 10 3 15 2 2 3" xfId="19842" xr:uid="{13850D0B-B7F2-427A-8AB8-B2F87EC2FAEB}"/>
    <cellStyle name="Comma 10 3 15 2 3" xfId="20493" xr:uid="{A7038427-3E72-498D-9CD2-DE78004C5214}"/>
    <cellStyle name="Comma 10 3 15 2 4" xfId="19183" xr:uid="{DFE60E72-91B7-4876-AF55-6911F2B9AA0B}"/>
    <cellStyle name="Comma 10 3 15 2 5" xfId="17840" xr:uid="{8CA32643-BD46-42A7-8576-8AB2DE6F742B}"/>
    <cellStyle name="Comma 10 3 15 2 6" xfId="25213" xr:uid="{38CE1CA8-4967-4148-8F05-71B790F5E0D7}"/>
    <cellStyle name="Comma 10 3 15 3" xfId="18523" xr:uid="{29EEFECC-30CA-4642-A57C-532B6B416074}"/>
    <cellStyle name="Comma 10 3 15 3 2" xfId="21143" xr:uid="{9DD018BE-6ECF-454E-AEB7-04CAD2A7403F}"/>
    <cellStyle name="Comma 10 3 15 3 3" xfId="19841" xr:uid="{8777ED9B-F6ED-414A-B094-59462E5FC3E1}"/>
    <cellStyle name="Comma 10 3 15 4" xfId="20492" xr:uid="{2BA64C5F-1F95-4D2F-867A-BE076C83FCEB}"/>
    <cellStyle name="Comma 10 3 15 5" xfId="19182" xr:uid="{75748ED1-26A4-4788-AB83-118BC06116C0}"/>
    <cellStyle name="Comma 10 3 15 6" xfId="17839" xr:uid="{A0662D37-53C2-43C4-9E26-39BABEBE374B}"/>
    <cellStyle name="Comma 10 3 15 7" xfId="21768" xr:uid="{29638634-C732-41F2-A44A-7669CE2D5E1A}"/>
    <cellStyle name="Comma 10 3 16" xfId="1944" xr:uid="{00000000-0005-0000-0000-000084070000}"/>
    <cellStyle name="Comma 10 3 16 2" xfId="1945" xr:uid="{00000000-0005-0000-0000-000085070000}"/>
    <cellStyle name="Comma 10 3 16 2 2" xfId="18526" xr:uid="{476A2428-9D30-418F-9CAA-D36AB0A37BA5}"/>
    <cellStyle name="Comma 10 3 16 2 2 2" xfId="21146" xr:uid="{B070E75D-7D5F-4B45-8F27-D08ADA2D7168}"/>
    <cellStyle name="Comma 10 3 16 2 2 3" xfId="19844" xr:uid="{753C1F90-FCB2-451C-957C-5FCB12DFC974}"/>
    <cellStyle name="Comma 10 3 16 2 3" xfId="20495" xr:uid="{643CECED-AFF0-4CFF-B70D-36F43BA9C735}"/>
    <cellStyle name="Comma 10 3 16 2 4" xfId="19185" xr:uid="{21050CE7-1356-4F6E-812C-C03502701E02}"/>
    <cellStyle name="Comma 10 3 16 2 5" xfId="17842" xr:uid="{944E29C2-01F3-49BC-826A-D0B3ADE2967E}"/>
    <cellStyle name="Comma 10 3 16 2 6" xfId="25214" xr:uid="{7CF28A99-5046-4E6B-B5B9-EFC68A3453E0}"/>
    <cellStyle name="Comma 10 3 16 3" xfId="18525" xr:uid="{B6143FDD-D45C-4471-A3CE-18238653EF2C}"/>
    <cellStyle name="Comma 10 3 16 3 2" xfId="21145" xr:uid="{89CBBABF-15CA-41E8-B19E-64335FF19C4E}"/>
    <cellStyle name="Comma 10 3 16 3 3" xfId="19843" xr:uid="{B9824277-806E-4E06-B65C-2E2714A9B915}"/>
    <cellStyle name="Comma 10 3 16 4" xfId="20494" xr:uid="{BCF35DEA-A56C-46D1-99BC-2FB7B42781EB}"/>
    <cellStyle name="Comma 10 3 16 5" xfId="19184" xr:uid="{C8A7ED71-41C3-4C0D-BAD4-0D94239C7C35}"/>
    <cellStyle name="Comma 10 3 16 6" xfId="17841" xr:uid="{72BE3EFB-542C-4F53-83CE-FB0680F888FD}"/>
    <cellStyle name="Comma 10 3 16 7" xfId="21769" xr:uid="{4C27327C-8348-46E7-8390-003DBAA2E1A2}"/>
    <cellStyle name="Comma 10 3 17" xfId="1946" xr:uid="{00000000-0005-0000-0000-000086070000}"/>
    <cellStyle name="Comma 10 3 17 2" xfId="1947" xr:uid="{00000000-0005-0000-0000-000087070000}"/>
    <cellStyle name="Comma 10 3 17 2 2" xfId="18528" xr:uid="{64A5C175-4DEB-4F4D-88C5-0F08831C8EC3}"/>
    <cellStyle name="Comma 10 3 17 2 2 2" xfId="21148" xr:uid="{9930B682-47E8-41BC-B879-D521AE1A7230}"/>
    <cellStyle name="Comma 10 3 17 2 2 3" xfId="19846" xr:uid="{3DF21F8C-B90E-41B8-BC3E-27DB973F2DE3}"/>
    <cellStyle name="Comma 10 3 17 2 3" xfId="20497" xr:uid="{3E29ECA7-5B46-49EC-BCAD-12F0793D2F6C}"/>
    <cellStyle name="Comma 10 3 17 2 4" xfId="19187" xr:uid="{B624F9EB-B26E-4559-87EE-EFB5E1C596B0}"/>
    <cellStyle name="Comma 10 3 17 2 5" xfId="17844" xr:uid="{29B74018-1D97-4F98-AA22-D885D0F8F913}"/>
    <cellStyle name="Comma 10 3 17 2 6" xfId="25215" xr:uid="{699B67E6-C091-492D-91CE-33146EAB4B6A}"/>
    <cellStyle name="Comma 10 3 17 3" xfId="18527" xr:uid="{F9B22C70-7331-44B1-A8EC-67C6D0586950}"/>
    <cellStyle name="Comma 10 3 17 3 2" xfId="21147" xr:uid="{FD9528BE-F8B1-47F0-9A70-13FAE5C5EF60}"/>
    <cellStyle name="Comma 10 3 17 3 3" xfId="19845" xr:uid="{6D35715C-0940-44F9-AF00-790F030ABD07}"/>
    <cellStyle name="Comma 10 3 17 4" xfId="20496" xr:uid="{63945B2B-D78F-4275-83EE-B69E6D83548D}"/>
    <cellStyle name="Comma 10 3 17 5" xfId="19186" xr:uid="{22EBBA8E-E95D-4470-BC7D-F181C8EE295A}"/>
    <cellStyle name="Comma 10 3 17 6" xfId="17843" xr:uid="{09AF1891-283B-4FDD-9CF9-EB27C0CBCC4A}"/>
    <cellStyle name="Comma 10 3 17 7" xfId="21770" xr:uid="{5325B49B-F478-4CBB-BDA2-C384B1AAD20B}"/>
    <cellStyle name="Comma 10 3 18" xfId="1948" xr:uid="{00000000-0005-0000-0000-000088070000}"/>
    <cellStyle name="Comma 10 3 18 2" xfId="18529" xr:uid="{046EF2BE-FFFF-421D-988D-199ACCF4D10E}"/>
    <cellStyle name="Comma 10 3 18 2 2" xfId="21149" xr:uid="{26F9F189-703A-4D50-A383-D82949E41A5D}"/>
    <cellStyle name="Comma 10 3 18 2 3" xfId="19847" xr:uid="{76CE9B20-BE03-40C0-822A-2086EDA74833}"/>
    <cellStyle name="Comma 10 3 18 3" xfId="20498" xr:uid="{60B6117E-7A27-4495-A1FA-64233F7C0708}"/>
    <cellStyle name="Comma 10 3 18 4" xfId="19188" xr:uid="{F6491565-C090-4D1D-8E29-E4FC4A44801F}"/>
    <cellStyle name="Comma 10 3 18 5" xfId="17845" xr:uid="{EFF8333B-174D-4DF9-B3FD-688EC813FF5A}"/>
    <cellStyle name="Comma 10 3 18 6" xfId="25207" xr:uid="{0A82BFA0-B70E-4448-A2B4-66DB72E3FB7C}"/>
    <cellStyle name="Comma 10 3 19" xfId="18512" xr:uid="{EC30DCCC-B7BB-466D-8A39-8FFA4BA49540}"/>
    <cellStyle name="Comma 10 3 19 2" xfId="21132" xr:uid="{C362F2A9-68E4-47E0-9E06-FF8BB5C1820F}"/>
    <cellStyle name="Comma 10 3 19 3" xfId="19830" xr:uid="{900B1756-BE0D-4469-93EC-9D13ADD5B671}"/>
    <cellStyle name="Comma 10 3 2" xfId="1949" xr:uid="{00000000-0005-0000-0000-000089070000}"/>
    <cellStyle name="Comma 10 3 2 2" xfId="1950" xr:uid="{00000000-0005-0000-0000-00008A070000}"/>
    <cellStyle name="Comma 10 3 2 2 2" xfId="18531" xr:uid="{EFB0CC33-FB71-4D43-B29F-0AD3A85CDB51}"/>
    <cellStyle name="Comma 10 3 2 2 2 2" xfId="21151" xr:uid="{BE190C43-CD03-4795-A10C-9696F9AB8057}"/>
    <cellStyle name="Comma 10 3 2 2 2 3" xfId="19849" xr:uid="{AB987EDE-5CAA-4D04-B632-F73BAA487F2F}"/>
    <cellStyle name="Comma 10 3 2 2 3" xfId="20500" xr:uid="{55388684-7456-40BB-9A9E-C1F0A532CDAC}"/>
    <cellStyle name="Comma 10 3 2 2 4" xfId="19190" xr:uid="{5EB6FFC6-E7B2-4FA0-A73E-FF26CA8839F4}"/>
    <cellStyle name="Comma 10 3 2 2 5" xfId="17847" xr:uid="{474FCAD9-E63C-4E67-ADFD-9F2857E57C24}"/>
    <cellStyle name="Comma 10 3 2 2 6" xfId="25216" xr:uid="{A8897485-7B94-465D-8334-A4D0EB067CE9}"/>
    <cellStyle name="Comma 10 3 2 3" xfId="18530" xr:uid="{265B638A-AFA0-48F2-B22E-204789CCCD51}"/>
    <cellStyle name="Comma 10 3 2 3 2" xfId="21150" xr:uid="{D8B87853-8712-4B95-A777-965BB82F8344}"/>
    <cellStyle name="Comma 10 3 2 3 3" xfId="19848" xr:uid="{534CB02D-2056-464D-ADF1-4C239AE5F563}"/>
    <cellStyle name="Comma 10 3 2 4" xfId="20499" xr:uid="{A035D1E2-16FD-4F33-A9A5-85148AA01F32}"/>
    <cellStyle name="Comma 10 3 2 5" xfId="19189" xr:uid="{82FE4F5E-4B8F-47A6-A7E5-19024874667F}"/>
    <cellStyle name="Comma 10 3 2 6" xfId="17846" xr:uid="{BBB5FC00-1669-4787-A06A-6C5F64B005D0}"/>
    <cellStyle name="Comma 10 3 2 7" xfId="21771" xr:uid="{4F64058B-4D2F-4275-B089-F616A7347462}"/>
    <cellStyle name="Comma 10 3 20" xfId="20481" xr:uid="{7F73AA12-32B8-402D-9DA2-C63611A54F84}"/>
    <cellStyle name="Comma 10 3 21" xfId="19171" xr:uid="{0BA8F478-B20C-4961-9253-8AEBE0D83DF0}"/>
    <cellStyle name="Comma 10 3 22" xfId="17828" xr:uid="{98958B2C-8339-44B5-A7C1-8C07595EEB9A}"/>
    <cellStyle name="Comma 10 3 23" xfId="21762" xr:uid="{D8720F80-65DD-40D7-8B8E-7EA55768305D}"/>
    <cellStyle name="Comma 10 3 3" xfId="1951" xr:uid="{00000000-0005-0000-0000-00008B070000}"/>
    <cellStyle name="Comma 10 3 3 2" xfId="1952" xr:uid="{00000000-0005-0000-0000-00008C070000}"/>
    <cellStyle name="Comma 10 3 3 2 2" xfId="18533" xr:uid="{DD53D392-4909-4232-B746-808CD66A1C14}"/>
    <cellStyle name="Comma 10 3 3 2 2 2" xfId="21153" xr:uid="{6D5F3066-8EB7-433C-BC9B-E69760929C44}"/>
    <cellStyle name="Comma 10 3 3 2 2 3" xfId="19851" xr:uid="{C6CBA23A-30F4-4299-B920-DED472772596}"/>
    <cellStyle name="Comma 10 3 3 2 3" xfId="20502" xr:uid="{199A6549-12D1-4F70-8334-7ADEFA084B2C}"/>
    <cellStyle name="Comma 10 3 3 2 4" xfId="19192" xr:uid="{2D661C60-5B2E-479E-B5C8-130C2E888A07}"/>
    <cellStyle name="Comma 10 3 3 2 5" xfId="17849" xr:uid="{608E5512-F059-496F-A838-ECCFB6594055}"/>
    <cellStyle name="Comma 10 3 3 2 6" xfId="25217" xr:uid="{A67F2BB0-120D-468D-9AA8-2FD5D1D013EA}"/>
    <cellStyle name="Comma 10 3 3 3" xfId="18532" xr:uid="{850A8744-6421-439F-BFE0-5EA8CD115415}"/>
    <cellStyle name="Comma 10 3 3 3 2" xfId="21152" xr:uid="{F0329EC7-E8E6-49E0-8CF5-483116092705}"/>
    <cellStyle name="Comma 10 3 3 3 3" xfId="19850" xr:uid="{F37D1CF9-D1C2-426A-ABE0-EA4BB11C1985}"/>
    <cellStyle name="Comma 10 3 3 4" xfId="20501" xr:uid="{DFEC4513-F3B8-4887-BE73-688A7B68BC05}"/>
    <cellStyle name="Comma 10 3 3 5" xfId="19191" xr:uid="{D4FA6327-1566-4806-871C-751F9C7DB4F0}"/>
    <cellStyle name="Comma 10 3 3 6" xfId="17848" xr:uid="{771D197A-4087-4FCF-828C-E50FC93C1530}"/>
    <cellStyle name="Comma 10 3 3 7" xfId="21772" xr:uid="{99748142-02BE-41CE-8DE6-664E4A6BD8D3}"/>
    <cellStyle name="Comma 10 3 4" xfId="1953" xr:uid="{00000000-0005-0000-0000-00008D070000}"/>
    <cellStyle name="Comma 10 3 4 2" xfId="1954" xr:uid="{00000000-0005-0000-0000-00008E070000}"/>
    <cellStyle name="Comma 10 3 4 2 2" xfId="18535" xr:uid="{F5E635D0-39DA-4C8F-A69F-62E48F59CA73}"/>
    <cellStyle name="Comma 10 3 4 2 2 2" xfId="21155" xr:uid="{D4200CC0-9803-4117-81E3-8A396E1DB84C}"/>
    <cellStyle name="Comma 10 3 4 2 2 3" xfId="19853" xr:uid="{A571AC7C-9FBC-4D0A-8696-8DA378C30E14}"/>
    <cellStyle name="Comma 10 3 4 2 3" xfId="20504" xr:uid="{17420299-2940-4393-8BE3-16994659F697}"/>
    <cellStyle name="Comma 10 3 4 2 4" xfId="19194" xr:uid="{C5AE507B-A487-4275-BF7A-F6FF38AE9A10}"/>
    <cellStyle name="Comma 10 3 4 2 5" xfId="17851" xr:uid="{FBE03804-934E-4428-928D-B8C3229D22E4}"/>
    <cellStyle name="Comma 10 3 4 2 6" xfId="25218" xr:uid="{79CA9565-692E-49CB-BCD1-B85AD608298C}"/>
    <cellStyle name="Comma 10 3 4 3" xfId="18534" xr:uid="{5DA7D398-4C09-4DB9-ACAF-2836E0832387}"/>
    <cellStyle name="Comma 10 3 4 3 2" xfId="21154" xr:uid="{0CDF6B4E-8CBD-44C6-AEED-565E93F927E8}"/>
    <cellStyle name="Comma 10 3 4 3 3" xfId="19852" xr:uid="{75D9240E-25FF-4B37-BB15-95A7EAF567DB}"/>
    <cellStyle name="Comma 10 3 4 4" xfId="20503" xr:uid="{6326D285-6569-47DA-B181-9626A48D77E1}"/>
    <cellStyle name="Comma 10 3 4 5" xfId="19193" xr:uid="{DAFAE196-52BF-4A86-B830-11EFF830B769}"/>
    <cellStyle name="Comma 10 3 4 6" xfId="17850" xr:uid="{805D2BDF-1003-4EC1-9961-1FAF334DF00B}"/>
    <cellStyle name="Comma 10 3 4 7" xfId="21773" xr:uid="{DE13A176-30F2-4F2B-A736-4EE6D4A73702}"/>
    <cellStyle name="Comma 10 3 5" xfId="1955" xr:uid="{00000000-0005-0000-0000-00008F070000}"/>
    <cellStyle name="Comma 10 3 5 2" xfId="1956" xr:uid="{00000000-0005-0000-0000-000090070000}"/>
    <cellStyle name="Comma 10 3 5 2 2" xfId="18537" xr:uid="{71C656EE-FE0C-4A2F-8363-BB3B4BA77EB0}"/>
    <cellStyle name="Comma 10 3 5 2 2 2" xfId="21157" xr:uid="{98CBD6CA-3766-4D7A-B523-B37AF3BBF1E6}"/>
    <cellStyle name="Comma 10 3 5 2 2 3" xfId="19855" xr:uid="{2C166605-2A77-4984-9753-4AF0E133C4E8}"/>
    <cellStyle name="Comma 10 3 5 2 3" xfId="20506" xr:uid="{7AFB27FB-778B-45D9-B1B0-54D106CDB1F5}"/>
    <cellStyle name="Comma 10 3 5 2 4" xfId="19196" xr:uid="{24E42220-BE2D-42CB-9BE6-A05F269E3BA0}"/>
    <cellStyle name="Comma 10 3 5 2 5" xfId="17853" xr:uid="{012E85AA-1E98-4CB1-B65E-0603EBC025CC}"/>
    <cellStyle name="Comma 10 3 5 2 6" xfId="25219" xr:uid="{199EEDD5-7C02-45AE-BBED-C83D96271E23}"/>
    <cellStyle name="Comma 10 3 5 3" xfId="18536" xr:uid="{C6D9DCF3-E915-4CCE-839B-665D09F4B023}"/>
    <cellStyle name="Comma 10 3 5 3 2" xfId="21156" xr:uid="{F6F089E9-5A21-4AE5-BA5E-824CCC282893}"/>
    <cellStyle name="Comma 10 3 5 3 3" xfId="19854" xr:uid="{D5802F43-AC83-47F1-B61E-DE994CBDD64E}"/>
    <cellStyle name="Comma 10 3 5 4" xfId="20505" xr:uid="{743859A8-E67D-4E6B-8D8B-BD26C3614807}"/>
    <cellStyle name="Comma 10 3 5 5" xfId="19195" xr:uid="{DC8B4595-1306-4D04-BDB7-CAE161924459}"/>
    <cellStyle name="Comma 10 3 5 6" xfId="17852" xr:uid="{E8E37FF7-487E-4517-9A77-E70818763B3E}"/>
    <cellStyle name="Comma 10 3 5 7" xfId="21774" xr:uid="{CED70201-B6F0-4C89-ACA3-FDCF8A0C7A2A}"/>
    <cellStyle name="Comma 10 3 6" xfId="1957" xr:uid="{00000000-0005-0000-0000-000091070000}"/>
    <cellStyle name="Comma 10 3 6 2" xfId="1958" xr:uid="{00000000-0005-0000-0000-000092070000}"/>
    <cellStyle name="Comma 10 3 6 2 2" xfId="18539" xr:uid="{42FF9B13-8441-46FE-8167-261BEE65B687}"/>
    <cellStyle name="Comma 10 3 6 2 2 2" xfId="21159" xr:uid="{3412A273-CFCA-4421-B8C3-F25CA1120488}"/>
    <cellStyle name="Comma 10 3 6 2 2 3" xfId="19857" xr:uid="{51875B54-CB17-4464-A558-F2E03D4039CC}"/>
    <cellStyle name="Comma 10 3 6 2 3" xfId="20508" xr:uid="{74E82623-F88A-4EAB-AEF6-F2D302E06318}"/>
    <cellStyle name="Comma 10 3 6 2 4" xfId="19198" xr:uid="{EDD2519F-5AC5-4E09-82E0-EE09D8A77F4E}"/>
    <cellStyle name="Comma 10 3 6 2 5" xfId="17855" xr:uid="{47FAE0EF-9010-4248-991D-5DAFF131E948}"/>
    <cellStyle name="Comma 10 3 6 2 6" xfId="25220" xr:uid="{B43CBD41-2DE2-470E-A649-8EF3DECB5C61}"/>
    <cellStyle name="Comma 10 3 6 3" xfId="18538" xr:uid="{A3E16460-F4DB-4BF9-A551-A60915EC0B13}"/>
    <cellStyle name="Comma 10 3 6 3 2" xfId="21158" xr:uid="{A576CAB7-E988-41F8-825E-B7B12BE84C60}"/>
    <cellStyle name="Comma 10 3 6 3 3" xfId="19856" xr:uid="{52FF57F1-5372-407F-9B80-CAF04E1A1326}"/>
    <cellStyle name="Comma 10 3 6 4" xfId="20507" xr:uid="{0315E9A1-98F4-4BB2-8228-FF42F7A789CF}"/>
    <cellStyle name="Comma 10 3 6 5" xfId="19197" xr:uid="{629EB8B7-74AC-4468-BEC0-80AD670FB176}"/>
    <cellStyle name="Comma 10 3 6 6" xfId="17854" xr:uid="{6F3DA48F-5944-44EB-A280-548AFBE6F5B3}"/>
    <cellStyle name="Comma 10 3 6 7" xfId="21775" xr:uid="{B02E9D6C-B098-4856-9F62-AC6B99CB075B}"/>
    <cellStyle name="Comma 10 3 7" xfId="1959" xr:uid="{00000000-0005-0000-0000-000093070000}"/>
    <cellStyle name="Comma 10 3 7 2" xfId="1960" xr:uid="{00000000-0005-0000-0000-000094070000}"/>
    <cellStyle name="Comma 10 3 7 2 2" xfId="18541" xr:uid="{919E0A7F-D5FD-4BCA-A0C3-F8FE525F71A0}"/>
    <cellStyle name="Comma 10 3 7 2 2 2" xfId="21161" xr:uid="{649BA3DD-D1E7-4DB5-BBEF-6986BC74326A}"/>
    <cellStyle name="Comma 10 3 7 2 2 3" xfId="19859" xr:uid="{7BD3A38B-B2FC-45F3-A242-8FAFF5AB29F7}"/>
    <cellStyle name="Comma 10 3 7 2 3" xfId="20510" xr:uid="{3424F20A-975D-4DB9-8644-A44F9658C5A4}"/>
    <cellStyle name="Comma 10 3 7 2 4" xfId="19200" xr:uid="{095CFB4E-7D7E-42C9-B896-22760A907985}"/>
    <cellStyle name="Comma 10 3 7 2 5" xfId="17857" xr:uid="{4C45BF5D-3DF2-48C6-BEED-732B6093EB4C}"/>
    <cellStyle name="Comma 10 3 7 2 6" xfId="25221" xr:uid="{AF4A8853-3CF5-493E-BC9C-A6CF34D9D8ED}"/>
    <cellStyle name="Comma 10 3 7 3" xfId="18540" xr:uid="{43FECFBA-F769-49BD-99E2-CCA48A25022D}"/>
    <cellStyle name="Comma 10 3 7 3 2" xfId="21160" xr:uid="{8A4EB4A9-1A16-4037-AA70-7AE1160A2EF3}"/>
    <cellStyle name="Comma 10 3 7 3 3" xfId="19858" xr:uid="{A93DDB5D-B70B-479E-BE51-4A1D673A3A8B}"/>
    <cellStyle name="Comma 10 3 7 4" xfId="20509" xr:uid="{2D8A20F7-6D15-43F1-8BB9-C3026CA210B8}"/>
    <cellStyle name="Comma 10 3 7 5" xfId="19199" xr:uid="{9D8E81F3-0A8A-4A4E-B1D8-191892A87218}"/>
    <cellStyle name="Comma 10 3 7 6" xfId="17856" xr:uid="{9568B055-4806-47F7-8A73-334403FBBA14}"/>
    <cellStyle name="Comma 10 3 7 7" xfId="21776" xr:uid="{16858B41-794C-413F-A6F1-1ED4B367368B}"/>
    <cellStyle name="Comma 10 3 8" xfId="1961" xr:uid="{00000000-0005-0000-0000-000095070000}"/>
    <cellStyle name="Comma 10 3 8 2" xfId="1962" xr:uid="{00000000-0005-0000-0000-000096070000}"/>
    <cellStyle name="Comma 10 3 8 2 2" xfId="18543" xr:uid="{87155469-8F23-4BBD-BA07-8061158386A4}"/>
    <cellStyle name="Comma 10 3 8 2 2 2" xfId="21163" xr:uid="{A1F91634-E6B9-4E6E-AA7C-49381A8E8255}"/>
    <cellStyle name="Comma 10 3 8 2 2 3" xfId="19861" xr:uid="{80C5E3C8-A997-496C-9396-B4654346DDED}"/>
    <cellStyle name="Comma 10 3 8 2 3" xfId="20512" xr:uid="{962A8BFE-5C94-4BBB-A73C-BC7FC8EB19DE}"/>
    <cellStyle name="Comma 10 3 8 2 4" xfId="19202" xr:uid="{82154509-3A20-466F-A56A-645D41BB275B}"/>
    <cellStyle name="Comma 10 3 8 2 5" xfId="17859" xr:uid="{FC57937C-5400-4E89-96C6-3D4C8BBBB225}"/>
    <cellStyle name="Comma 10 3 8 2 6" xfId="25222" xr:uid="{C7D67FD2-4156-44EF-B96C-CC2DB2BC696D}"/>
    <cellStyle name="Comma 10 3 8 3" xfId="18542" xr:uid="{CACDD832-CB90-4C21-A774-CDB311413C59}"/>
    <cellStyle name="Comma 10 3 8 3 2" xfId="21162" xr:uid="{47CE58D9-D0E6-43BC-BB31-DEDC29FA0689}"/>
    <cellStyle name="Comma 10 3 8 3 3" xfId="19860" xr:uid="{BFB9F9E9-F595-46C8-8C82-CE264708BBBF}"/>
    <cellStyle name="Comma 10 3 8 4" xfId="20511" xr:uid="{228DC07A-3E85-4071-8994-77699BEE1A82}"/>
    <cellStyle name="Comma 10 3 8 5" xfId="19201" xr:uid="{C161593B-2EB7-4825-8238-A7F533954E72}"/>
    <cellStyle name="Comma 10 3 8 6" xfId="17858" xr:uid="{091F97DB-4A43-4220-91B5-8DC27B986D97}"/>
    <cellStyle name="Comma 10 3 8 7" xfId="21777" xr:uid="{034359CC-2113-494D-ABB7-152D146B4563}"/>
    <cellStyle name="Comma 10 3 9" xfId="1963" xr:uid="{00000000-0005-0000-0000-000097070000}"/>
    <cellStyle name="Comma 10 3 9 2" xfId="1964" xr:uid="{00000000-0005-0000-0000-000098070000}"/>
    <cellStyle name="Comma 10 3 9 2 2" xfId="18545" xr:uid="{D859DA66-7F4C-4548-80B1-5C22BF0E1121}"/>
    <cellStyle name="Comma 10 3 9 2 2 2" xfId="21165" xr:uid="{4E60EADC-C1D7-44B1-8D22-D0A1C79158CF}"/>
    <cellStyle name="Comma 10 3 9 2 2 3" xfId="19863" xr:uid="{239AFAE9-D209-4168-BA7C-8247F29AC156}"/>
    <cellStyle name="Comma 10 3 9 2 3" xfId="20514" xr:uid="{4BF5F261-AE07-4F1B-B737-D6F4F5CDDB04}"/>
    <cellStyle name="Comma 10 3 9 2 4" xfId="19204" xr:uid="{72F3BACA-7943-42E8-A8CD-6CFDA582093C}"/>
    <cellStyle name="Comma 10 3 9 2 5" xfId="17861" xr:uid="{8EF87E66-9A98-4205-803D-16738A017B8F}"/>
    <cellStyle name="Comma 10 3 9 2 6" xfId="25223" xr:uid="{10C323CD-E8D4-4E5B-9876-217C48D99F4E}"/>
    <cellStyle name="Comma 10 3 9 3" xfId="18544" xr:uid="{68730506-35C9-4CF6-AA4C-ECF115D2DD96}"/>
    <cellStyle name="Comma 10 3 9 3 2" xfId="21164" xr:uid="{8225E4E5-83F5-4C7C-9037-E4704F145BE4}"/>
    <cellStyle name="Comma 10 3 9 3 3" xfId="19862" xr:uid="{8275E6EF-B0C6-43DF-A5CF-614D32FD65BB}"/>
    <cellStyle name="Comma 10 3 9 4" xfId="20513" xr:uid="{59C9C41D-2368-4604-A932-730507D8C756}"/>
    <cellStyle name="Comma 10 3 9 5" xfId="19203" xr:uid="{959CB89E-976F-41B8-8B92-67A28532971D}"/>
    <cellStyle name="Comma 10 3 9 6" xfId="17860" xr:uid="{DE98E7A0-12AC-45DE-BEB6-B28A75399351}"/>
    <cellStyle name="Comma 10 3 9 7" xfId="21778" xr:uid="{F6B84BEE-975F-4EE3-8CF0-56035C98EF5E}"/>
    <cellStyle name="Comma 10 4" xfId="1965" xr:uid="{00000000-0005-0000-0000-000099070000}"/>
    <cellStyle name="Comma 10 4 10" xfId="1966" xr:uid="{00000000-0005-0000-0000-00009A070000}"/>
    <cellStyle name="Comma 10 4 10 2" xfId="1967" xr:uid="{00000000-0005-0000-0000-00009B070000}"/>
    <cellStyle name="Comma 10 4 10 2 2" xfId="18548" xr:uid="{9F46EF1F-C7FF-490C-B00D-08A32FAA268F}"/>
    <cellStyle name="Comma 10 4 10 2 2 2" xfId="21168" xr:uid="{4899C50F-9423-47A6-BDA0-75666D3CD01D}"/>
    <cellStyle name="Comma 10 4 10 2 2 3" xfId="19866" xr:uid="{43A6E318-FC91-49A3-9E4E-C7EFCBB25A61}"/>
    <cellStyle name="Comma 10 4 10 2 3" xfId="20517" xr:uid="{86F30413-57B2-4AC5-A14C-0093CAD3D840}"/>
    <cellStyle name="Comma 10 4 10 2 4" xfId="19207" xr:uid="{756F96E3-1441-4C11-B715-597132AE0730}"/>
    <cellStyle name="Comma 10 4 10 2 5" xfId="17864" xr:uid="{DB2EC468-144C-4973-9D63-F45D7B71B378}"/>
    <cellStyle name="Comma 10 4 10 2 6" xfId="25225" xr:uid="{0F5441C4-EAD1-4250-9463-1E61EB745F3F}"/>
    <cellStyle name="Comma 10 4 10 3" xfId="18547" xr:uid="{1E31170C-4321-41E8-B5F7-3B646E892FA1}"/>
    <cellStyle name="Comma 10 4 10 3 2" xfId="21167" xr:uid="{23DAA562-3F3D-495B-80F7-6AA8EEBCC94E}"/>
    <cellStyle name="Comma 10 4 10 3 3" xfId="19865" xr:uid="{205B9E8A-2928-4205-97D2-C380D26502A6}"/>
    <cellStyle name="Comma 10 4 10 4" xfId="20516" xr:uid="{B370323A-2C3A-4889-B3DE-EB1D8E2A6282}"/>
    <cellStyle name="Comma 10 4 10 5" xfId="19206" xr:uid="{0BB97C53-E9B9-42F3-B8AA-D62DDFB7EFDA}"/>
    <cellStyle name="Comma 10 4 10 6" xfId="17863" xr:uid="{F4D81DAB-2484-4327-976A-4810E78406B9}"/>
    <cellStyle name="Comma 10 4 10 7" xfId="21780" xr:uid="{4509DF96-88E9-475B-8047-9D88FD1E8427}"/>
    <cellStyle name="Comma 10 4 11" xfId="1968" xr:uid="{00000000-0005-0000-0000-00009C070000}"/>
    <cellStyle name="Comma 10 4 11 2" xfId="1969" xr:uid="{00000000-0005-0000-0000-00009D070000}"/>
    <cellStyle name="Comma 10 4 11 2 2" xfId="18550" xr:uid="{03430246-B2E5-4176-9965-9D5704C95D3C}"/>
    <cellStyle name="Comma 10 4 11 2 2 2" xfId="21170" xr:uid="{4A003304-128C-4828-8CD7-4F2EF1F4F49E}"/>
    <cellStyle name="Comma 10 4 11 2 2 3" xfId="19868" xr:uid="{9A663564-2BAD-4C96-8CAF-EC96F4A3B7AE}"/>
    <cellStyle name="Comma 10 4 11 2 3" xfId="20519" xr:uid="{E0441DFF-571F-425B-A3BE-07461522C18F}"/>
    <cellStyle name="Comma 10 4 11 2 4" xfId="19209" xr:uid="{614E8619-044E-4A0D-94E8-034EB009CA62}"/>
    <cellStyle name="Comma 10 4 11 2 5" xfId="17866" xr:uid="{A77834E2-7E9B-48BA-915D-CD6E14A92C97}"/>
    <cellStyle name="Comma 10 4 11 2 6" xfId="25226" xr:uid="{2DB6D409-670E-4F9F-9CCD-ECFD722AF2A5}"/>
    <cellStyle name="Comma 10 4 11 3" xfId="18549" xr:uid="{72F3A18C-D1B2-4081-AC64-7706DE54B18A}"/>
    <cellStyle name="Comma 10 4 11 3 2" xfId="21169" xr:uid="{F7608DF1-98AA-4A71-A21F-A62A8CB82878}"/>
    <cellStyle name="Comma 10 4 11 3 3" xfId="19867" xr:uid="{2A07ADB0-65B9-4947-AA5B-315CF9EA3AD2}"/>
    <cellStyle name="Comma 10 4 11 4" xfId="20518" xr:uid="{05F8A884-F47F-413D-B1FD-65BB0034BEA8}"/>
    <cellStyle name="Comma 10 4 11 5" xfId="19208" xr:uid="{45896A9C-DAFA-4F48-AC12-B1C48BB95D1F}"/>
    <cellStyle name="Comma 10 4 11 6" xfId="17865" xr:uid="{A582712C-D17F-4745-9A4A-49A6C4E3D9E8}"/>
    <cellStyle name="Comma 10 4 11 7" xfId="21781" xr:uid="{60B17E35-A0DD-4ADF-9C83-BF059243E300}"/>
    <cellStyle name="Comma 10 4 12" xfId="1970" xr:uid="{00000000-0005-0000-0000-00009E070000}"/>
    <cellStyle name="Comma 10 4 12 2" xfId="1971" xr:uid="{00000000-0005-0000-0000-00009F070000}"/>
    <cellStyle name="Comma 10 4 12 2 2" xfId="18552" xr:uid="{673D3BD0-2FBB-4A56-9D7C-45D36174FD14}"/>
    <cellStyle name="Comma 10 4 12 2 2 2" xfId="21172" xr:uid="{5A9DD1A4-9892-4565-AC01-88C85E5FB674}"/>
    <cellStyle name="Comma 10 4 12 2 2 3" xfId="19870" xr:uid="{C8A797BF-90FE-4796-BC78-A65353CB2EB1}"/>
    <cellStyle name="Comma 10 4 12 2 3" xfId="20521" xr:uid="{A4835B60-1548-46C9-85D4-01D30C2C2BB2}"/>
    <cellStyle name="Comma 10 4 12 2 4" xfId="19211" xr:uid="{3FE23B82-F0EB-492A-8808-C7D4C9BDB999}"/>
    <cellStyle name="Comma 10 4 12 2 5" xfId="17868" xr:uid="{B5F44DED-08B1-47CC-B2BC-88E5F6B9FFD4}"/>
    <cellStyle name="Comma 10 4 12 2 6" xfId="25227" xr:uid="{948D35F6-70B6-4B45-8FAF-6C7D533A3790}"/>
    <cellStyle name="Comma 10 4 12 3" xfId="18551" xr:uid="{A8736E2A-F205-4389-BE8B-24A7720FF312}"/>
    <cellStyle name="Comma 10 4 12 3 2" xfId="21171" xr:uid="{7BB72640-7064-4D75-B422-3EF53E5A3AD7}"/>
    <cellStyle name="Comma 10 4 12 3 3" xfId="19869" xr:uid="{700C0FC1-45B6-4AED-A9DD-82B5BBA894A6}"/>
    <cellStyle name="Comma 10 4 12 4" xfId="20520" xr:uid="{4B7DAC1F-BB6B-4E31-9554-F1AD119A50BB}"/>
    <cellStyle name="Comma 10 4 12 5" xfId="19210" xr:uid="{C0A3BD01-224F-4CEA-9074-3454B177B852}"/>
    <cellStyle name="Comma 10 4 12 6" xfId="17867" xr:uid="{EFE1F90B-5098-4FBF-A364-B70EC0AB642D}"/>
    <cellStyle name="Comma 10 4 12 7" xfId="21782" xr:uid="{5CF4AA11-B493-4AAD-8724-3AF560DB7A20}"/>
    <cellStyle name="Comma 10 4 13" xfId="1972" xr:uid="{00000000-0005-0000-0000-0000A0070000}"/>
    <cellStyle name="Comma 10 4 13 2" xfId="1973" xr:uid="{00000000-0005-0000-0000-0000A1070000}"/>
    <cellStyle name="Comma 10 4 13 2 2" xfId="18554" xr:uid="{714C3036-A192-48FA-A679-52FE678589AE}"/>
    <cellStyle name="Comma 10 4 13 2 2 2" xfId="21174" xr:uid="{33CF7B9D-8F34-42CA-B2DB-6CB7CCDE539B}"/>
    <cellStyle name="Comma 10 4 13 2 2 3" xfId="19872" xr:uid="{1991616F-B520-4A54-AF91-2D8188400580}"/>
    <cellStyle name="Comma 10 4 13 2 3" xfId="20523" xr:uid="{14BA5A31-3B29-40FC-9501-DE68AF734487}"/>
    <cellStyle name="Comma 10 4 13 2 4" xfId="19213" xr:uid="{682102C1-CC83-4CB5-B423-B9A480FC554F}"/>
    <cellStyle name="Comma 10 4 13 2 5" xfId="17870" xr:uid="{E14359E0-FEC1-429C-AC52-8785CDC4E9AE}"/>
    <cellStyle name="Comma 10 4 13 2 6" xfId="25228" xr:uid="{D680F7D4-0035-4FF0-9088-0E5015864594}"/>
    <cellStyle name="Comma 10 4 13 3" xfId="18553" xr:uid="{512330C1-36F7-453D-9E7D-9A436B443A6F}"/>
    <cellStyle name="Comma 10 4 13 3 2" xfId="21173" xr:uid="{3230D5FC-0ACD-471D-8CE4-DDEFC420CBBF}"/>
    <cellStyle name="Comma 10 4 13 3 3" xfId="19871" xr:uid="{6B780C45-ED7A-48DB-96CF-CE660B9A16C5}"/>
    <cellStyle name="Comma 10 4 13 4" xfId="20522" xr:uid="{5C0F8FD8-C0A0-46C0-B765-9ABF65F9D900}"/>
    <cellStyle name="Comma 10 4 13 5" xfId="19212" xr:uid="{33C3CFEB-46BC-4942-9F38-B5806DF41CAE}"/>
    <cellStyle name="Comma 10 4 13 6" xfId="17869" xr:uid="{A854EDA0-D996-4EA6-9590-29FE8B519C3D}"/>
    <cellStyle name="Comma 10 4 13 7" xfId="21783" xr:uid="{8648C2BC-D3EE-4BBB-A454-8874BA799617}"/>
    <cellStyle name="Comma 10 4 14" xfId="1974" xr:uid="{00000000-0005-0000-0000-0000A2070000}"/>
    <cellStyle name="Comma 10 4 14 2" xfId="1975" xr:uid="{00000000-0005-0000-0000-0000A3070000}"/>
    <cellStyle name="Comma 10 4 14 2 2" xfId="18556" xr:uid="{9D44B5E4-BC75-467B-9E43-D4A57714F166}"/>
    <cellStyle name="Comma 10 4 14 2 2 2" xfId="21176" xr:uid="{83EB88A3-ECA9-4D32-8111-0E5C7EB642EC}"/>
    <cellStyle name="Comma 10 4 14 2 2 3" xfId="19874" xr:uid="{CCB7F671-B89C-4484-8351-8FC03681AEF3}"/>
    <cellStyle name="Comma 10 4 14 2 3" xfId="20525" xr:uid="{D4EBF94B-FDCB-4805-B2B2-3371B42A2762}"/>
    <cellStyle name="Comma 10 4 14 2 4" xfId="19215" xr:uid="{CFD4B806-3257-46E4-8DC7-54996A9CAF11}"/>
    <cellStyle name="Comma 10 4 14 2 5" xfId="17872" xr:uid="{A01A4023-81EF-4054-B5E9-187AA377CE8E}"/>
    <cellStyle name="Comma 10 4 14 2 6" xfId="25229" xr:uid="{00B255F0-4273-4BEB-947F-F94B61FDD464}"/>
    <cellStyle name="Comma 10 4 14 3" xfId="18555" xr:uid="{09751ADF-8009-43D3-807F-E0BCD9E0F1F7}"/>
    <cellStyle name="Comma 10 4 14 3 2" xfId="21175" xr:uid="{409B1881-2AD2-479B-B01F-01E3479CEEC8}"/>
    <cellStyle name="Comma 10 4 14 3 3" xfId="19873" xr:uid="{62E3961C-7392-42FB-A86E-F6AF23BE804C}"/>
    <cellStyle name="Comma 10 4 14 4" xfId="20524" xr:uid="{2CDF714D-F1EB-4C77-9225-CA61C7952437}"/>
    <cellStyle name="Comma 10 4 14 5" xfId="19214" xr:uid="{4953468F-4E2A-4C8B-B9FE-12FC27C1C606}"/>
    <cellStyle name="Comma 10 4 14 6" xfId="17871" xr:uid="{1168C1B2-90AD-453A-96E6-AB6EA7DC7FE0}"/>
    <cellStyle name="Comma 10 4 14 7" xfId="21784" xr:uid="{BA2FCEB3-476E-4EF4-A98E-B8868FCE1232}"/>
    <cellStyle name="Comma 10 4 15" xfId="1976" xr:uid="{00000000-0005-0000-0000-0000A4070000}"/>
    <cellStyle name="Comma 10 4 15 2" xfId="1977" xr:uid="{00000000-0005-0000-0000-0000A5070000}"/>
    <cellStyle name="Comma 10 4 15 2 2" xfId="18558" xr:uid="{11700F07-ADD6-4BDE-AAF0-98C02B8962C7}"/>
    <cellStyle name="Comma 10 4 15 2 2 2" xfId="21178" xr:uid="{52877AEE-1995-434A-9755-0C309F04E3D8}"/>
    <cellStyle name="Comma 10 4 15 2 2 3" xfId="19876" xr:uid="{13C33127-6F93-4856-9A96-F311DCF0D424}"/>
    <cellStyle name="Comma 10 4 15 2 3" xfId="20527" xr:uid="{D5B53FD3-4FB6-4751-B2B6-B5435188C3E6}"/>
    <cellStyle name="Comma 10 4 15 2 4" xfId="19217" xr:uid="{37CA2247-F90A-4072-A737-59344853CF7F}"/>
    <cellStyle name="Comma 10 4 15 2 5" xfId="17874" xr:uid="{76C7F3B8-A102-4B27-80CA-13AB2E3D4FA5}"/>
    <cellStyle name="Comma 10 4 15 2 6" xfId="25230" xr:uid="{B54BF9ED-39E5-4609-B775-E3E5CB788766}"/>
    <cellStyle name="Comma 10 4 15 3" xfId="18557" xr:uid="{78BA356D-D718-409A-9CEC-85FD6E752E34}"/>
    <cellStyle name="Comma 10 4 15 3 2" xfId="21177" xr:uid="{598F384E-428A-43AB-B35A-5B72EF51EDC1}"/>
    <cellStyle name="Comma 10 4 15 3 3" xfId="19875" xr:uid="{D062ADB5-32B9-4FDA-8230-E381FF9AB700}"/>
    <cellStyle name="Comma 10 4 15 4" xfId="20526" xr:uid="{DBD57869-2855-4EC5-A767-4928F774FDB1}"/>
    <cellStyle name="Comma 10 4 15 5" xfId="19216" xr:uid="{B1C402B1-53C3-4119-91D1-CF6ED58D6F98}"/>
    <cellStyle name="Comma 10 4 15 6" xfId="17873" xr:uid="{64D51BB3-6C2E-4A42-A3FE-327076486B84}"/>
    <cellStyle name="Comma 10 4 15 7" xfId="21785" xr:uid="{7565DA95-54A9-4332-8695-2F3E11A3037F}"/>
    <cellStyle name="Comma 10 4 16" xfId="1978" xr:uid="{00000000-0005-0000-0000-0000A6070000}"/>
    <cellStyle name="Comma 10 4 16 2" xfId="1979" xr:uid="{00000000-0005-0000-0000-0000A7070000}"/>
    <cellStyle name="Comma 10 4 16 2 2" xfId="18560" xr:uid="{66B8A09A-B013-426B-AEC8-E42D02D65675}"/>
    <cellStyle name="Comma 10 4 16 2 2 2" xfId="21180" xr:uid="{AF8931D4-0E59-4B85-A58B-AA2A452017FB}"/>
    <cellStyle name="Comma 10 4 16 2 2 3" xfId="19878" xr:uid="{133B22FA-5218-4738-9C84-79B2820ED2DD}"/>
    <cellStyle name="Comma 10 4 16 2 3" xfId="20529" xr:uid="{985B2F9E-E42B-471F-93CF-713749F8C1BA}"/>
    <cellStyle name="Comma 10 4 16 2 4" xfId="19219" xr:uid="{47F07FAE-2CEB-4DF1-9A16-2BF3FCEEA690}"/>
    <cellStyle name="Comma 10 4 16 2 5" xfId="17876" xr:uid="{6C9849E3-6ABC-4DDF-AEA4-A9FB0FCCFAB9}"/>
    <cellStyle name="Comma 10 4 16 2 6" xfId="25231" xr:uid="{9E298B8E-14D7-4539-9FA7-F2856916BAC6}"/>
    <cellStyle name="Comma 10 4 16 3" xfId="18559" xr:uid="{DF3E5280-130C-4D13-8997-8ACB77285DB5}"/>
    <cellStyle name="Comma 10 4 16 3 2" xfId="21179" xr:uid="{B19FA1F0-1E12-4BDC-B268-7D344624E17F}"/>
    <cellStyle name="Comma 10 4 16 3 3" xfId="19877" xr:uid="{C12EE8A0-EE47-459E-B43C-09BB0F8C7739}"/>
    <cellStyle name="Comma 10 4 16 4" xfId="20528" xr:uid="{3858AFA7-A5AB-4894-B175-3297A24721A0}"/>
    <cellStyle name="Comma 10 4 16 5" xfId="19218" xr:uid="{8A271A99-31BA-4158-8442-1333CDA2EEBD}"/>
    <cellStyle name="Comma 10 4 16 6" xfId="17875" xr:uid="{E500DA51-BD4C-4BE8-AE64-C9B0D4AD3436}"/>
    <cellStyle name="Comma 10 4 16 7" xfId="21786" xr:uid="{32CA9CBA-5ABA-4101-A942-79DF33E52B2E}"/>
    <cellStyle name="Comma 10 4 17" xfId="1980" xr:uid="{00000000-0005-0000-0000-0000A8070000}"/>
    <cellStyle name="Comma 10 4 17 2" xfId="1981" xr:uid="{00000000-0005-0000-0000-0000A9070000}"/>
    <cellStyle name="Comma 10 4 17 2 2" xfId="18562" xr:uid="{DA77A3EF-6C11-411F-B440-4D0466DDF958}"/>
    <cellStyle name="Comma 10 4 17 2 2 2" xfId="21182" xr:uid="{F88FFEDD-3057-4B77-B312-D895C311184A}"/>
    <cellStyle name="Comma 10 4 17 2 2 3" xfId="19880" xr:uid="{C06B6428-EA09-4B1E-8868-22FF38253C3E}"/>
    <cellStyle name="Comma 10 4 17 2 3" xfId="20531" xr:uid="{0541C709-08EC-4BEA-B2BA-C2E88421CD24}"/>
    <cellStyle name="Comma 10 4 17 2 4" xfId="19221" xr:uid="{5321D25D-3C85-43C4-8F46-2187FA17233B}"/>
    <cellStyle name="Comma 10 4 17 2 5" xfId="17878" xr:uid="{4EA6452E-23A7-4E22-AB8E-7182FC596C7B}"/>
    <cellStyle name="Comma 10 4 17 2 6" xfId="25232" xr:uid="{8C882A05-8AF9-445A-9D8A-CFBCF4CF1F0D}"/>
    <cellStyle name="Comma 10 4 17 3" xfId="18561" xr:uid="{DEEF4BB9-8006-442D-9F93-BE2708BDD345}"/>
    <cellStyle name="Comma 10 4 17 3 2" xfId="21181" xr:uid="{3FA070BB-EB45-47C2-9875-A5AB723627E6}"/>
    <cellStyle name="Comma 10 4 17 3 3" xfId="19879" xr:uid="{8237A35F-56D6-4F55-8CEE-FCB7E18B3BF3}"/>
    <cellStyle name="Comma 10 4 17 4" xfId="20530" xr:uid="{F0C77C21-2BCB-41BC-8688-A9DA24245DA5}"/>
    <cellStyle name="Comma 10 4 17 5" xfId="19220" xr:uid="{13C709C2-96B5-456D-AB94-6ADADEE6EC05}"/>
    <cellStyle name="Comma 10 4 17 6" xfId="17877" xr:uid="{99B7D649-14AC-4CD6-8C9D-F4F0459A59AE}"/>
    <cellStyle name="Comma 10 4 17 7" xfId="21787" xr:uid="{93394ABD-1AAF-4AA8-A670-3720C3188E39}"/>
    <cellStyle name="Comma 10 4 18" xfId="1982" xr:uid="{00000000-0005-0000-0000-0000AA070000}"/>
    <cellStyle name="Comma 10 4 18 2" xfId="18563" xr:uid="{6F3D7BC0-E39F-4EF8-B035-E3200B96F1BC}"/>
    <cellStyle name="Comma 10 4 18 2 2" xfId="21183" xr:uid="{84B5C4F6-0BB9-476C-951D-B443155EF1D4}"/>
    <cellStyle name="Comma 10 4 18 2 3" xfId="19881" xr:uid="{018E3F25-B01B-47D6-B055-12BA76BA1FBF}"/>
    <cellStyle name="Comma 10 4 18 3" xfId="20532" xr:uid="{29BE53EA-A291-4B4B-A640-6F364729E2FF}"/>
    <cellStyle name="Comma 10 4 18 4" xfId="19222" xr:uid="{5AB8034A-B43D-41A2-AF62-339F0808CB7D}"/>
    <cellStyle name="Comma 10 4 18 5" xfId="17879" xr:uid="{B4B07160-773E-4B89-BE07-2D82CA7B98EA}"/>
    <cellStyle name="Comma 10 4 18 6" xfId="25224" xr:uid="{F22EA358-12A6-46EC-91F2-AF91A1997A3E}"/>
    <cellStyle name="Comma 10 4 19" xfId="18546" xr:uid="{DB83A0FA-0BDD-4B33-BF0C-CBF5CBC7F500}"/>
    <cellStyle name="Comma 10 4 19 2" xfId="21166" xr:uid="{310F70A6-6E24-40FD-824F-593A6BAF446F}"/>
    <cellStyle name="Comma 10 4 19 3" xfId="19864" xr:uid="{31B2CCAE-0BDD-438A-A811-E9D1D712C796}"/>
    <cellStyle name="Comma 10 4 2" xfId="1983" xr:uid="{00000000-0005-0000-0000-0000AB070000}"/>
    <cellStyle name="Comma 10 4 2 2" xfId="1984" xr:uid="{00000000-0005-0000-0000-0000AC070000}"/>
    <cellStyle name="Comma 10 4 2 2 2" xfId="18565" xr:uid="{42B041B1-65CB-4EED-8B75-12FC541980B6}"/>
    <cellStyle name="Comma 10 4 2 2 2 2" xfId="21185" xr:uid="{68DC3460-174A-4513-A3BE-2D69033A4BEA}"/>
    <cellStyle name="Comma 10 4 2 2 2 3" xfId="19883" xr:uid="{1B84DC0F-FEAB-4C54-A78A-424944056303}"/>
    <cellStyle name="Comma 10 4 2 2 3" xfId="20534" xr:uid="{6AC11DA1-ADBB-4B3C-8C4C-C147A942E4AC}"/>
    <cellStyle name="Comma 10 4 2 2 4" xfId="19224" xr:uid="{B59DD805-CB7D-4F55-BE38-D0C24127CA11}"/>
    <cellStyle name="Comma 10 4 2 2 5" xfId="17881" xr:uid="{3A092E50-BF60-4DB5-A113-8C456DE514BA}"/>
    <cellStyle name="Comma 10 4 2 2 6" xfId="25233" xr:uid="{426B27B8-C3D2-4A83-8439-5106A4907B87}"/>
    <cellStyle name="Comma 10 4 2 3" xfId="18564" xr:uid="{3EC17621-3F87-45FF-9B2B-83C9663BF8BD}"/>
    <cellStyle name="Comma 10 4 2 3 2" xfId="21184" xr:uid="{49E27F2B-4B13-4EF9-87E7-EA8ACC57E1DF}"/>
    <cellStyle name="Comma 10 4 2 3 3" xfId="19882" xr:uid="{5B5D3319-91D7-43CF-986C-410AFD520580}"/>
    <cellStyle name="Comma 10 4 2 4" xfId="20533" xr:uid="{FBE4CE3B-D19B-4C73-8555-7E7186C03E06}"/>
    <cellStyle name="Comma 10 4 2 5" xfId="19223" xr:uid="{7FF399F6-ADDD-4571-A07A-3AEC5D1663B5}"/>
    <cellStyle name="Comma 10 4 2 6" xfId="17880" xr:uid="{F4E4916F-B6B4-46AD-80AC-76B6067AF8FF}"/>
    <cellStyle name="Comma 10 4 2 7" xfId="21788" xr:uid="{2EABA18B-0331-4150-9A2C-351A4DFD0407}"/>
    <cellStyle name="Comma 10 4 20" xfId="20515" xr:uid="{E8447D19-0D94-4A9F-96C0-F99025A0DCAE}"/>
    <cellStyle name="Comma 10 4 21" xfId="19205" xr:uid="{378EA8F6-A117-4230-80CE-6BBE8E65758D}"/>
    <cellStyle name="Comma 10 4 22" xfId="17862" xr:uid="{12B1EF64-44AE-4701-87BD-91D785C53DBE}"/>
    <cellStyle name="Comma 10 4 23" xfId="21779" xr:uid="{802F365C-6403-47A2-B200-70D84F5BB58D}"/>
    <cellStyle name="Comma 10 4 3" xfId="1985" xr:uid="{00000000-0005-0000-0000-0000AD070000}"/>
    <cellStyle name="Comma 10 4 3 2" xfId="1986" xr:uid="{00000000-0005-0000-0000-0000AE070000}"/>
    <cellStyle name="Comma 10 4 3 2 2" xfId="18567" xr:uid="{364CA0DF-A599-4932-8E4C-FD5801385271}"/>
    <cellStyle name="Comma 10 4 3 2 2 2" xfId="21187" xr:uid="{43C860D6-CBE5-4403-92B7-7A10B97CB117}"/>
    <cellStyle name="Comma 10 4 3 2 2 3" xfId="19885" xr:uid="{38C7C8BC-B1DC-468B-AD5C-AEC668DC4B1B}"/>
    <cellStyle name="Comma 10 4 3 2 3" xfId="20536" xr:uid="{8D89981A-EA46-4AE5-BDC3-0E8673A484E2}"/>
    <cellStyle name="Comma 10 4 3 2 4" xfId="19226" xr:uid="{51F28F29-4A02-4567-B3FD-C6446F2AEAA9}"/>
    <cellStyle name="Comma 10 4 3 2 5" xfId="17883" xr:uid="{9B61C33B-725D-4CCD-8879-B7D0FA25064D}"/>
    <cellStyle name="Comma 10 4 3 2 6" xfId="25234" xr:uid="{77B9C3ED-7A18-4680-8FA0-1E9D2D4E9D46}"/>
    <cellStyle name="Comma 10 4 3 3" xfId="18566" xr:uid="{D793CD7F-C56D-4DE9-9EB9-BB6AE5B3F02B}"/>
    <cellStyle name="Comma 10 4 3 3 2" xfId="21186" xr:uid="{65D13C82-BE5A-481A-A5F3-5BCEDE48BB09}"/>
    <cellStyle name="Comma 10 4 3 3 3" xfId="19884" xr:uid="{27A0F310-9BE6-48C2-AC6C-6804821E8952}"/>
    <cellStyle name="Comma 10 4 3 4" xfId="20535" xr:uid="{162D4F32-AD5E-4B88-83CC-4691EFF95CD6}"/>
    <cellStyle name="Comma 10 4 3 5" xfId="19225" xr:uid="{CDD1D6BF-6B1C-4281-9939-36A2D566ABB9}"/>
    <cellStyle name="Comma 10 4 3 6" xfId="17882" xr:uid="{90C5EF18-9508-43D5-A39B-CC34B9DAFA37}"/>
    <cellStyle name="Comma 10 4 3 7" xfId="21789" xr:uid="{7F755DB6-6CC3-4BE9-A119-7E5B9BA185C3}"/>
    <cellStyle name="Comma 10 4 4" xfId="1987" xr:uid="{00000000-0005-0000-0000-0000AF070000}"/>
    <cellStyle name="Comma 10 4 4 2" xfId="1988" xr:uid="{00000000-0005-0000-0000-0000B0070000}"/>
    <cellStyle name="Comma 10 4 4 2 2" xfId="18569" xr:uid="{6BE4CFFA-0A09-43E6-B561-AE160ADBAA0A}"/>
    <cellStyle name="Comma 10 4 4 2 2 2" xfId="21189" xr:uid="{56166CF3-5BC3-4D3E-88E1-E01C73F72C8B}"/>
    <cellStyle name="Comma 10 4 4 2 2 3" xfId="19887" xr:uid="{718F9963-82FE-4C50-A9B4-02767A5DB6BA}"/>
    <cellStyle name="Comma 10 4 4 2 3" xfId="20538" xr:uid="{846E8066-2EEB-4075-89BB-D86372468B3F}"/>
    <cellStyle name="Comma 10 4 4 2 4" xfId="19228" xr:uid="{A24B20FD-2FF5-414D-A29B-92B08165D7CC}"/>
    <cellStyle name="Comma 10 4 4 2 5" xfId="17885" xr:uid="{F442CB5E-B987-4AD0-9F1C-20C068087C04}"/>
    <cellStyle name="Comma 10 4 4 2 6" xfId="25235" xr:uid="{93BABCBC-705A-44E9-814C-5DC2C6722B03}"/>
    <cellStyle name="Comma 10 4 4 3" xfId="18568" xr:uid="{007ABA70-BE11-434B-BF7C-33C03DC20892}"/>
    <cellStyle name="Comma 10 4 4 3 2" xfId="21188" xr:uid="{B55D4FA9-89E9-4FE1-B6D9-F3023460F898}"/>
    <cellStyle name="Comma 10 4 4 3 3" xfId="19886" xr:uid="{6F35A293-8889-4C5B-8D6D-90EF2E20F0A8}"/>
    <cellStyle name="Comma 10 4 4 4" xfId="20537" xr:uid="{4B4DADA4-C405-4860-8EEE-9B058CAF9AFC}"/>
    <cellStyle name="Comma 10 4 4 5" xfId="19227" xr:uid="{2D4B6D5B-DA84-48E2-A516-EA094B2566F2}"/>
    <cellStyle name="Comma 10 4 4 6" xfId="17884" xr:uid="{FE257F08-CBDD-4FC0-893F-72C52CD54826}"/>
    <cellStyle name="Comma 10 4 4 7" xfId="21790" xr:uid="{1F1394CB-14F7-4CDA-A5E6-29B67F3CB9DF}"/>
    <cellStyle name="Comma 10 4 5" xfId="1989" xr:uid="{00000000-0005-0000-0000-0000B1070000}"/>
    <cellStyle name="Comma 10 4 5 2" xfId="1990" xr:uid="{00000000-0005-0000-0000-0000B2070000}"/>
    <cellStyle name="Comma 10 4 5 2 2" xfId="18571" xr:uid="{D1C5927F-4B9E-46B8-9ECD-753B3925618A}"/>
    <cellStyle name="Comma 10 4 5 2 2 2" xfId="21191" xr:uid="{B2261575-A8AC-4975-BD03-1C858DA777FF}"/>
    <cellStyle name="Comma 10 4 5 2 2 3" xfId="19889" xr:uid="{2A30F693-A29B-4D53-959C-9C696F3491EB}"/>
    <cellStyle name="Comma 10 4 5 2 3" xfId="20540" xr:uid="{F62BB6D6-8ED7-481C-87DF-05E3B41E6769}"/>
    <cellStyle name="Comma 10 4 5 2 4" xfId="19230" xr:uid="{12D84AEA-7AFB-46F0-AAF7-6069E50630FE}"/>
    <cellStyle name="Comma 10 4 5 2 5" xfId="17887" xr:uid="{1795DB63-CB65-4E19-8279-C2E82045A52B}"/>
    <cellStyle name="Comma 10 4 5 2 6" xfId="25236" xr:uid="{646BACAD-1EB5-4C07-84C7-6BF6CE3DCAB0}"/>
    <cellStyle name="Comma 10 4 5 3" xfId="18570" xr:uid="{FE714C13-B5BD-45A5-96A9-923A023E3F45}"/>
    <cellStyle name="Comma 10 4 5 3 2" xfId="21190" xr:uid="{7335E87E-35EE-4F3B-9ED2-29B7EAB15137}"/>
    <cellStyle name="Comma 10 4 5 3 3" xfId="19888" xr:uid="{8CF86ED6-7754-42B3-A7FF-86B7B60B40AC}"/>
    <cellStyle name="Comma 10 4 5 4" xfId="20539" xr:uid="{B61AE9C5-CF93-4CCA-88D0-D6A4BB6A6B31}"/>
    <cellStyle name="Comma 10 4 5 5" xfId="19229" xr:uid="{FB210107-8B47-4BE0-ABDD-1679F8682F15}"/>
    <cellStyle name="Comma 10 4 5 6" xfId="17886" xr:uid="{97EF4197-6285-47D0-8927-56CA87E27272}"/>
    <cellStyle name="Comma 10 4 5 7" xfId="21791" xr:uid="{59B21299-29F7-4C46-B654-B564E6C0A253}"/>
    <cellStyle name="Comma 10 4 6" xfId="1991" xr:uid="{00000000-0005-0000-0000-0000B3070000}"/>
    <cellStyle name="Comma 10 4 6 2" xfId="1992" xr:uid="{00000000-0005-0000-0000-0000B4070000}"/>
    <cellStyle name="Comma 10 4 6 2 2" xfId="18573" xr:uid="{09957FA5-D8F2-41A2-A148-79B67DC66AC9}"/>
    <cellStyle name="Comma 10 4 6 2 2 2" xfId="21193" xr:uid="{4DEA0B4B-8E03-4F11-B4D9-BD2777DAA759}"/>
    <cellStyle name="Comma 10 4 6 2 2 3" xfId="19891" xr:uid="{E5807C55-F07E-4CB7-9EEF-78C7069E01A3}"/>
    <cellStyle name="Comma 10 4 6 2 3" xfId="20542" xr:uid="{ECBC50C9-E56C-4E96-9D46-D5E48FE603F4}"/>
    <cellStyle name="Comma 10 4 6 2 4" xfId="19232" xr:uid="{3062205E-4185-4F30-9EBC-0DEEECBEA616}"/>
    <cellStyle name="Comma 10 4 6 2 5" xfId="17889" xr:uid="{619EEFB5-F832-4937-AD7C-AF224C022ED8}"/>
    <cellStyle name="Comma 10 4 6 2 6" xfId="25237" xr:uid="{EA05C03F-2334-42E5-9196-B68CFE745EC6}"/>
    <cellStyle name="Comma 10 4 6 3" xfId="18572" xr:uid="{9F5CCB8F-CDC3-49AE-BB2D-581817D191FC}"/>
    <cellStyle name="Comma 10 4 6 3 2" xfId="21192" xr:uid="{1F769AC4-7D3D-4D60-AF06-BE33D698F65A}"/>
    <cellStyle name="Comma 10 4 6 3 3" xfId="19890" xr:uid="{97EEBCA0-7248-42A9-A4D4-CC0168D65679}"/>
    <cellStyle name="Comma 10 4 6 4" xfId="20541" xr:uid="{4BB40DCC-84A3-47E9-8FAD-BE57F703FF1B}"/>
    <cellStyle name="Comma 10 4 6 5" xfId="19231" xr:uid="{D9F598C9-CC33-4D1C-B7EF-F7131E086A4D}"/>
    <cellStyle name="Comma 10 4 6 6" xfId="17888" xr:uid="{8D9E57AF-890F-4AD8-B97A-5C6FFBF48E12}"/>
    <cellStyle name="Comma 10 4 6 7" xfId="21792" xr:uid="{7C830395-26D0-40F0-B167-AAD5D39678E7}"/>
    <cellStyle name="Comma 10 4 7" xfId="1993" xr:uid="{00000000-0005-0000-0000-0000B5070000}"/>
    <cellStyle name="Comma 10 4 7 2" xfId="1994" xr:uid="{00000000-0005-0000-0000-0000B6070000}"/>
    <cellStyle name="Comma 10 4 7 2 2" xfId="18575" xr:uid="{B924C88E-7D3A-4BEB-9F3A-7D59FBA9C962}"/>
    <cellStyle name="Comma 10 4 7 2 2 2" xfId="21195" xr:uid="{035647CF-5B8B-48CC-9EEE-682233A30AA8}"/>
    <cellStyle name="Comma 10 4 7 2 2 3" xfId="19893" xr:uid="{220D45DF-B675-40A1-AD9D-70E18805A58B}"/>
    <cellStyle name="Comma 10 4 7 2 3" xfId="20544" xr:uid="{11D0CC56-6E99-46C9-9DA0-D65748ECA38F}"/>
    <cellStyle name="Comma 10 4 7 2 4" xfId="19234" xr:uid="{51025393-A153-4C5C-9442-8442F6332170}"/>
    <cellStyle name="Comma 10 4 7 2 5" xfId="17891" xr:uid="{82E99B69-6FDE-41F6-ABEB-01AC0DE4E456}"/>
    <cellStyle name="Comma 10 4 7 2 6" xfId="25238" xr:uid="{32C8DD69-DAB8-449B-BBCE-D8021B8DCED4}"/>
    <cellStyle name="Comma 10 4 7 3" xfId="18574" xr:uid="{FD3BDF36-94AB-4B83-AF24-22540C5117C9}"/>
    <cellStyle name="Comma 10 4 7 3 2" xfId="21194" xr:uid="{4A6597C6-B4D6-4F98-A19A-79E1E9430B6D}"/>
    <cellStyle name="Comma 10 4 7 3 3" xfId="19892" xr:uid="{0DE8CE4E-AEDA-4435-86C4-7D2EFA36454A}"/>
    <cellStyle name="Comma 10 4 7 4" xfId="20543" xr:uid="{54F5FFE3-A173-4C4F-893F-984E80056FFE}"/>
    <cellStyle name="Comma 10 4 7 5" xfId="19233" xr:uid="{8FC65429-6B91-42F6-B35F-4EF5F7CADB58}"/>
    <cellStyle name="Comma 10 4 7 6" xfId="17890" xr:uid="{7E084402-465A-43DF-B9AB-C2BABCD9B4A9}"/>
    <cellStyle name="Comma 10 4 7 7" xfId="21793" xr:uid="{32F87D74-6B5A-4B89-918E-083E1BAB35BE}"/>
    <cellStyle name="Comma 10 4 8" xfId="1995" xr:uid="{00000000-0005-0000-0000-0000B7070000}"/>
    <cellStyle name="Comma 10 4 8 2" xfId="1996" xr:uid="{00000000-0005-0000-0000-0000B8070000}"/>
    <cellStyle name="Comma 10 4 8 2 2" xfId="18577" xr:uid="{53045BED-4805-454F-945D-E4A1AAB7E9D9}"/>
    <cellStyle name="Comma 10 4 8 2 2 2" xfId="21197" xr:uid="{DF5FAA69-4AFD-4402-B5B2-19FF0A5C943D}"/>
    <cellStyle name="Comma 10 4 8 2 2 3" xfId="19895" xr:uid="{C5AA93FF-EAB3-4336-BA74-89F2BC4992A6}"/>
    <cellStyle name="Comma 10 4 8 2 3" xfId="20546" xr:uid="{2153FD9D-A80C-422C-86EB-033D122B9F01}"/>
    <cellStyle name="Comma 10 4 8 2 4" xfId="19236" xr:uid="{1BB88DE9-B69F-4307-A323-35B34C0E43B2}"/>
    <cellStyle name="Comma 10 4 8 2 5" xfId="17893" xr:uid="{B87EFE4E-3335-4189-92F5-2A90ADB4E9EC}"/>
    <cellStyle name="Comma 10 4 8 2 6" xfId="25239" xr:uid="{2BF856B6-78C5-43EF-A331-135F5FC68D35}"/>
    <cellStyle name="Comma 10 4 8 3" xfId="18576" xr:uid="{4319E484-C0F7-4BE1-A6F3-955FA4BB73D5}"/>
    <cellStyle name="Comma 10 4 8 3 2" xfId="21196" xr:uid="{9A648698-AA2D-4B29-AEFD-97EEF48F4A1B}"/>
    <cellStyle name="Comma 10 4 8 3 3" xfId="19894" xr:uid="{747B7E63-4F5E-4D3B-B5C4-510F29A74FDC}"/>
    <cellStyle name="Comma 10 4 8 4" xfId="20545" xr:uid="{02EAE674-A3B4-409D-87EC-BC5A082E8363}"/>
    <cellStyle name="Comma 10 4 8 5" xfId="19235" xr:uid="{629761B2-B9C3-4633-BDAB-B124EBB50C98}"/>
    <cellStyle name="Comma 10 4 8 6" xfId="17892" xr:uid="{FC55CFCF-C174-4836-8A7C-14315484BDF0}"/>
    <cellStyle name="Comma 10 4 8 7" xfId="21794" xr:uid="{92BA17F5-51E3-4178-9A29-B834F4C3DCBA}"/>
    <cellStyle name="Comma 10 4 9" xfId="1997" xr:uid="{00000000-0005-0000-0000-0000B9070000}"/>
    <cellStyle name="Comma 10 4 9 2" xfId="1998" xr:uid="{00000000-0005-0000-0000-0000BA070000}"/>
    <cellStyle name="Comma 10 4 9 2 2" xfId="18579" xr:uid="{B0EB0F80-FABB-4CDE-A325-A706523BC4F9}"/>
    <cellStyle name="Comma 10 4 9 2 2 2" xfId="21199" xr:uid="{0FA0387E-0FA8-4507-ADB3-EC1C775A6CE8}"/>
    <cellStyle name="Comma 10 4 9 2 2 3" xfId="19897" xr:uid="{FAAEA216-2BF2-487C-BAB2-51DD6A2763D8}"/>
    <cellStyle name="Comma 10 4 9 2 3" xfId="20548" xr:uid="{A0DE2C53-1DAD-46F1-9F88-2E3B227FD766}"/>
    <cellStyle name="Comma 10 4 9 2 4" xfId="19238" xr:uid="{E4B1BFA0-D0EE-49DC-BB8F-B1B55AE639C7}"/>
    <cellStyle name="Comma 10 4 9 2 5" xfId="17895" xr:uid="{D13D902F-AEE9-4023-9733-68D1FBE553ED}"/>
    <cellStyle name="Comma 10 4 9 2 6" xfId="25240" xr:uid="{5EB6B693-B1E3-483F-982C-3EEBD6A8D0B7}"/>
    <cellStyle name="Comma 10 4 9 3" xfId="18578" xr:uid="{785A7FB0-160A-4067-8F66-D40FB9B5C87C}"/>
    <cellStyle name="Comma 10 4 9 3 2" xfId="21198" xr:uid="{CBC7DE29-1A03-4D28-BECF-3946FDE3C55B}"/>
    <cellStyle name="Comma 10 4 9 3 3" xfId="19896" xr:uid="{28FEC4DA-51BB-4E6D-A848-EFB3A92D36A1}"/>
    <cellStyle name="Comma 10 4 9 4" xfId="20547" xr:uid="{C24F5B61-CB0C-422C-97BB-A3670AF941D3}"/>
    <cellStyle name="Comma 10 4 9 5" xfId="19237" xr:uid="{750C54DD-AAEB-47FA-B795-E81D7AC60C56}"/>
    <cellStyle name="Comma 10 4 9 6" xfId="17894" xr:uid="{3101A2D2-2931-4954-B0EA-02008F0FEBA0}"/>
    <cellStyle name="Comma 10 4 9 7" xfId="21795" xr:uid="{0C061249-F9B4-448F-821B-629C7E3C3C38}"/>
    <cellStyle name="Comma 10 5" xfId="1999" xr:uid="{00000000-0005-0000-0000-0000BB070000}"/>
    <cellStyle name="Comma 10 5 10" xfId="2000" xr:uid="{00000000-0005-0000-0000-0000BC070000}"/>
    <cellStyle name="Comma 10 5 10 2" xfId="2001" xr:uid="{00000000-0005-0000-0000-0000BD070000}"/>
    <cellStyle name="Comma 10 5 10 2 2" xfId="18582" xr:uid="{CA119F71-6264-47D4-A6F8-6ACD7101B418}"/>
    <cellStyle name="Comma 10 5 10 2 2 2" xfId="21202" xr:uid="{41FD3DF4-832A-4E0D-AF39-D35B668AB811}"/>
    <cellStyle name="Comma 10 5 10 2 2 3" xfId="19900" xr:uid="{44C3EA82-E8F5-4556-AF60-F6F464934563}"/>
    <cellStyle name="Comma 10 5 10 2 3" xfId="20551" xr:uid="{CDC2B79B-6B46-4938-A729-DE5674BEDB8B}"/>
    <cellStyle name="Comma 10 5 10 2 4" xfId="19241" xr:uid="{A9693F77-E301-480D-83D8-CDEB00EA7289}"/>
    <cellStyle name="Comma 10 5 10 2 5" xfId="17898" xr:uid="{FA259A13-4F23-41AD-8878-0164FADE305D}"/>
    <cellStyle name="Comma 10 5 10 2 6" xfId="25242" xr:uid="{E9A3CFD9-6F13-493D-9BF9-1727895D734C}"/>
    <cellStyle name="Comma 10 5 10 3" xfId="18581" xr:uid="{6799BF17-206F-48DF-B8FF-A3DB2AD78267}"/>
    <cellStyle name="Comma 10 5 10 3 2" xfId="21201" xr:uid="{C25EE56B-A4E7-4857-8F71-E717AEC4478C}"/>
    <cellStyle name="Comma 10 5 10 3 3" xfId="19899" xr:uid="{28C135F2-7F63-4C07-8C0D-C34D593546F3}"/>
    <cellStyle name="Comma 10 5 10 4" xfId="20550" xr:uid="{D523D40B-1212-4CC6-85EE-65C5B29D6DFF}"/>
    <cellStyle name="Comma 10 5 10 5" xfId="19240" xr:uid="{880D3E6F-7D5A-4563-96CA-E6D087230EC5}"/>
    <cellStyle name="Comma 10 5 10 6" xfId="17897" xr:uid="{783CB4C6-B985-4C0F-B844-CCA43CB36C1A}"/>
    <cellStyle name="Comma 10 5 10 7" xfId="21797" xr:uid="{E4BBB1C6-9376-47B8-8A25-E0BC42ACBDE1}"/>
    <cellStyle name="Comma 10 5 11" xfId="2002" xr:uid="{00000000-0005-0000-0000-0000BE070000}"/>
    <cellStyle name="Comma 10 5 11 2" xfId="2003" xr:uid="{00000000-0005-0000-0000-0000BF070000}"/>
    <cellStyle name="Comma 10 5 11 2 2" xfId="18584" xr:uid="{B5AAE959-4F6C-47CA-8A17-145E5F6979EE}"/>
    <cellStyle name="Comma 10 5 11 2 2 2" xfId="21204" xr:uid="{E1FDB7BA-E93E-4B8F-BB5F-F16BEF89C245}"/>
    <cellStyle name="Comma 10 5 11 2 2 3" xfId="19902" xr:uid="{375EA6F7-45D7-458E-B25C-EA1D08987AB9}"/>
    <cellStyle name="Comma 10 5 11 2 3" xfId="20553" xr:uid="{05E924AB-CBB1-4359-9735-286280173155}"/>
    <cellStyle name="Comma 10 5 11 2 4" xfId="19243" xr:uid="{5C6F80BC-752A-4DEF-9C8E-29CF908688B4}"/>
    <cellStyle name="Comma 10 5 11 2 5" xfId="17900" xr:uid="{C029B2B8-4110-4460-8867-E9A7BDCFF6A3}"/>
    <cellStyle name="Comma 10 5 11 2 6" xfId="25243" xr:uid="{48BBC4E5-490E-4041-8D9C-5B3BE4083111}"/>
    <cellStyle name="Comma 10 5 11 3" xfId="18583" xr:uid="{051220A8-614F-47EA-868B-B13339D57F77}"/>
    <cellStyle name="Comma 10 5 11 3 2" xfId="21203" xr:uid="{A5DB5802-EEEC-460B-A9F9-FBEBD9D52A52}"/>
    <cellStyle name="Comma 10 5 11 3 3" xfId="19901" xr:uid="{013B1870-804B-429C-AAB1-5E164E4FEB5E}"/>
    <cellStyle name="Comma 10 5 11 4" xfId="20552" xr:uid="{851BC034-E7A8-4A1F-A26D-07C74C78B7D0}"/>
    <cellStyle name="Comma 10 5 11 5" xfId="19242" xr:uid="{1805EAEF-C70E-45E8-A982-34FFEEC2B58E}"/>
    <cellStyle name="Comma 10 5 11 6" xfId="17899" xr:uid="{793334EB-6911-4730-BC2E-C9659557C220}"/>
    <cellStyle name="Comma 10 5 11 7" xfId="21798" xr:uid="{9E9332DD-9F45-490A-8230-B3FF6A2BED73}"/>
    <cellStyle name="Comma 10 5 12" xfId="2004" xr:uid="{00000000-0005-0000-0000-0000C0070000}"/>
    <cellStyle name="Comma 10 5 12 2" xfId="2005" xr:uid="{00000000-0005-0000-0000-0000C1070000}"/>
    <cellStyle name="Comma 10 5 12 2 2" xfId="18586" xr:uid="{0001400E-7205-41CC-BAE1-71569466738D}"/>
    <cellStyle name="Comma 10 5 12 2 2 2" xfId="21206" xr:uid="{D9D8082C-2444-4DF4-A56F-606A0F0FA3B5}"/>
    <cellStyle name="Comma 10 5 12 2 2 3" xfId="19904" xr:uid="{6851964F-0FB9-40B7-973C-9EA6236D68D0}"/>
    <cellStyle name="Comma 10 5 12 2 3" xfId="20555" xr:uid="{35A5A802-D78F-4D6A-ADAD-DDDDEEFC4C27}"/>
    <cellStyle name="Comma 10 5 12 2 4" xfId="19245" xr:uid="{36D8661D-C401-4C20-AE57-6917A531791D}"/>
    <cellStyle name="Comma 10 5 12 2 5" xfId="17902" xr:uid="{8BE1DC5D-C59D-44FB-B97A-90B9D6F46939}"/>
    <cellStyle name="Comma 10 5 12 2 6" xfId="25244" xr:uid="{113C48C4-E4EE-4022-974F-F94EFC1E45E8}"/>
    <cellStyle name="Comma 10 5 12 3" xfId="18585" xr:uid="{CC78136D-7673-4251-92D1-E11267B4F3B1}"/>
    <cellStyle name="Comma 10 5 12 3 2" xfId="21205" xr:uid="{CDE84133-3596-4B69-8221-E64406388ACC}"/>
    <cellStyle name="Comma 10 5 12 3 3" xfId="19903" xr:uid="{306C52A7-D48D-400A-9CA2-F11C377A8B22}"/>
    <cellStyle name="Comma 10 5 12 4" xfId="20554" xr:uid="{40DE0E01-C037-49C2-A610-11457750F979}"/>
    <cellStyle name="Comma 10 5 12 5" xfId="19244" xr:uid="{3664AE90-D4FC-4FE5-8CBF-CEDB97AACC52}"/>
    <cellStyle name="Comma 10 5 12 6" xfId="17901" xr:uid="{18A4E33C-C907-4467-975D-D50028B162BC}"/>
    <cellStyle name="Comma 10 5 12 7" xfId="21799" xr:uid="{37EC3ACE-84BD-4DC3-85A6-E5B36A2B9F3E}"/>
    <cellStyle name="Comma 10 5 13" xfId="2006" xr:uid="{00000000-0005-0000-0000-0000C2070000}"/>
    <cellStyle name="Comma 10 5 13 2" xfId="2007" xr:uid="{00000000-0005-0000-0000-0000C3070000}"/>
    <cellStyle name="Comma 10 5 13 2 2" xfId="18588" xr:uid="{9791B646-16A3-476F-A468-0E4163EFABE9}"/>
    <cellStyle name="Comma 10 5 13 2 2 2" xfId="21208" xr:uid="{DC39E63B-1C68-4280-8C8E-69F8F64D41DE}"/>
    <cellStyle name="Comma 10 5 13 2 2 3" xfId="19906" xr:uid="{9D3CFFA5-6EFC-4217-AED8-7BA0A07F7AAB}"/>
    <cellStyle name="Comma 10 5 13 2 3" xfId="20557" xr:uid="{AE988364-3D26-42FC-946F-6AE86A2E7C24}"/>
    <cellStyle name="Comma 10 5 13 2 4" xfId="19247" xr:uid="{AF61F089-282C-4619-B1F9-77C4C413916E}"/>
    <cellStyle name="Comma 10 5 13 2 5" xfId="17904" xr:uid="{5F46EEB5-FC13-4F5D-A5F8-3D42C59B9054}"/>
    <cellStyle name="Comma 10 5 13 2 6" xfId="25245" xr:uid="{2F71305A-8BCD-4E34-92CE-71ACC3184C16}"/>
    <cellStyle name="Comma 10 5 13 3" xfId="18587" xr:uid="{F4478D32-A31D-4E63-B305-E49D251D2D57}"/>
    <cellStyle name="Comma 10 5 13 3 2" xfId="21207" xr:uid="{5D3129C9-6C75-46C7-B15C-2B4A88F8C698}"/>
    <cellStyle name="Comma 10 5 13 3 3" xfId="19905" xr:uid="{B701ACB5-FEA2-4B41-8130-968B614C31CA}"/>
    <cellStyle name="Comma 10 5 13 4" xfId="20556" xr:uid="{B358E8DD-C8D1-42AE-A47F-57B846A2B836}"/>
    <cellStyle name="Comma 10 5 13 5" xfId="19246" xr:uid="{00DA3721-F17A-4241-B117-E1216BB746F2}"/>
    <cellStyle name="Comma 10 5 13 6" xfId="17903" xr:uid="{8C07DE8C-B4EF-466A-822B-CAD9ADCEE7F2}"/>
    <cellStyle name="Comma 10 5 13 7" xfId="21800" xr:uid="{1AAA2957-AEC2-441A-B8F4-DF10A3EE5CBC}"/>
    <cellStyle name="Comma 10 5 14" xfId="2008" xr:uid="{00000000-0005-0000-0000-0000C4070000}"/>
    <cellStyle name="Comma 10 5 14 2" xfId="2009" xr:uid="{00000000-0005-0000-0000-0000C5070000}"/>
    <cellStyle name="Comma 10 5 14 2 2" xfId="18590" xr:uid="{02F94755-B724-4072-8E88-69DBC7D61B4A}"/>
    <cellStyle name="Comma 10 5 14 2 2 2" xfId="21210" xr:uid="{BA551E2D-BEF5-4B73-AE13-88D7A1142A04}"/>
    <cellStyle name="Comma 10 5 14 2 2 3" xfId="19908" xr:uid="{2AF27EB7-5884-4B68-860C-033FAE2635C4}"/>
    <cellStyle name="Comma 10 5 14 2 3" xfId="20559" xr:uid="{B89852D6-B6E8-4140-A559-F58DD86ABA38}"/>
    <cellStyle name="Comma 10 5 14 2 4" xfId="19249" xr:uid="{F8794756-F748-4CB4-9265-A0F0C2B32E18}"/>
    <cellStyle name="Comma 10 5 14 2 5" xfId="17906" xr:uid="{E2E3CD17-68B7-45F1-963E-A4C45F943B69}"/>
    <cellStyle name="Comma 10 5 14 2 6" xfId="25246" xr:uid="{8F6291DF-A96B-45BE-9DB0-03CC63848549}"/>
    <cellStyle name="Comma 10 5 14 3" xfId="18589" xr:uid="{56D9B983-5B76-4A4F-826C-CE156249EB7C}"/>
    <cellStyle name="Comma 10 5 14 3 2" xfId="21209" xr:uid="{F9E80CA9-E838-48FC-839A-93D626419CBC}"/>
    <cellStyle name="Comma 10 5 14 3 3" xfId="19907" xr:uid="{5010DD66-3068-4A54-B1CA-47F712D92FA8}"/>
    <cellStyle name="Comma 10 5 14 4" xfId="20558" xr:uid="{65E01CA5-17E7-4C69-8881-77AA6D3B49C2}"/>
    <cellStyle name="Comma 10 5 14 5" xfId="19248" xr:uid="{E32B592D-E8EF-40CF-953C-2CA90C4F4979}"/>
    <cellStyle name="Comma 10 5 14 6" xfId="17905" xr:uid="{0E20D4E6-C1E1-4358-B2B8-0DB1B13F81ED}"/>
    <cellStyle name="Comma 10 5 14 7" xfId="21801" xr:uid="{57756B49-F2FF-40CF-A553-CC08F9AED2B8}"/>
    <cellStyle name="Comma 10 5 15" xfId="2010" xr:uid="{00000000-0005-0000-0000-0000C6070000}"/>
    <cellStyle name="Comma 10 5 15 2" xfId="2011" xr:uid="{00000000-0005-0000-0000-0000C7070000}"/>
    <cellStyle name="Comma 10 5 15 2 2" xfId="18592" xr:uid="{2AA518BB-1280-4ACC-A6DB-5185B830C04D}"/>
    <cellStyle name="Comma 10 5 15 2 2 2" xfId="21212" xr:uid="{DBF591DD-57DA-4A6A-9AD9-524D23C62E61}"/>
    <cellStyle name="Comma 10 5 15 2 2 3" xfId="19910" xr:uid="{108F8DCB-2914-4AC4-A6C4-49023A51E43A}"/>
    <cellStyle name="Comma 10 5 15 2 3" xfId="20561" xr:uid="{B8A68BB7-4D77-41B9-94E3-28F02ED8B4EB}"/>
    <cellStyle name="Comma 10 5 15 2 4" xfId="19251" xr:uid="{6C4DF916-3A17-4D48-81A1-9818C08D7C13}"/>
    <cellStyle name="Comma 10 5 15 2 5" xfId="17908" xr:uid="{D1BAFDFB-1C75-4139-821D-E157BA80B810}"/>
    <cellStyle name="Comma 10 5 15 2 6" xfId="25247" xr:uid="{05EDF7E8-AE48-40E2-83AB-9D342E076FA0}"/>
    <cellStyle name="Comma 10 5 15 3" xfId="18591" xr:uid="{E9BC970E-F301-4A3D-8C73-66B6A8820AA9}"/>
    <cellStyle name="Comma 10 5 15 3 2" xfId="21211" xr:uid="{DD5F68BF-EB2A-4D73-A33D-F779A76823CA}"/>
    <cellStyle name="Comma 10 5 15 3 3" xfId="19909" xr:uid="{8A0EA85C-FE8D-428D-A996-DF3C00788D24}"/>
    <cellStyle name="Comma 10 5 15 4" xfId="20560" xr:uid="{78AFF642-AC96-4928-9F34-415D458B75CD}"/>
    <cellStyle name="Comma 10 5 15 5" xfId="19250" xr:uid="{7D8C2D38-D99A-41A8-9F31-7233A64E67BA}"/>
    <cellStyle name="Comma 10 5 15 6" xfId="17907" xr:uid="{E2F78115-E6DF-401C-AB99-6ACC84B0865C}"/>
    <cellStyle name="Comma 10 5 15 7" xfId="21802" xr:uid="{F5E6F0A1-0354-47CA-94BF-1D5860D661DD}"/>
    <cellStyle name="Comma 10 5 16" xfId="2012" xr:uid="{00000000-0005-0000-0000-0000C8070000}"/>
    <cellStyle name="Comma 10 5 16 2" xfId="2013" xr:uid="{00000000-0005-0000-0000-0000C9070000}"/>
    <cellStyle name="Comma 10 5 16 2 2" xfId="18594" xr:uid="{DB772C9F-3963-4787-AB35-E375DD274631}"/>
    <cellStyle name="Comma 10 5 16 2 2 2" xfId="21214" xr:uid="{EBB5DBBA-94F2-4C73-B9C7-B8C2A52104D2}"/>
    <cellStyle name="Comma 10 5 16 2 2 3" xfId="19912" xr:uid="{B301B2BD-2CB0-4151-98CD-A2FAA9683F3F}"/>
    <cellStyle name="Comma 10 5 16 2 3" xfId="20563" xr:uid="{99221A2B-5BEB-4B7D-AC89-0058EE0FAD0E}"/>
    <cellStyle name="Comma 10 5 16 2 4" xfId="19253" xr:uid="{CFEC6AE9-03BB-462A-AE84-64112A3DD202}"/>
    <cellStyle name="Comma 10 5 16 2 5" xfId="17910" xr:uid="{54A43895-C3FF-4266-A17C-85F4B10CD9BA}"/>
    <cellStyle name="Comma 10 5 16 2 6" xfId="25248" xr:uid="{EEDE509F-FD39-49AA-8A70-B5471AC35E4B}"/>
    <cellStyle name="Comma 10 5 16 3" xfId="18593" xr:uid="{FA9D9C4B-EBE6-44C2-BCFB-AE79A984A042}"/>
    <cellStyle name="Comma 10 5 16 3 2" xfId="21213" xr:uid="{CCE5C1B0-5940-4F75-9FFB-D2E7912352F7}"/>
    <cellStyle name="Comma 10 5 16 3 3" xfId="19911" xr:uid="{E214C78B-0B36-4FD4-85A0-3E136255D948}"/>
    <cellStyle name="Comma 10 5 16 4" xfId="20562" xr:uid="{F6270277-34C9-40F7-9F12-C3A374CDF153}"/>
    <cellStyle name="Comma 10 5 16 5" xfId="19252" xr:uid="{543E40A3-F81A-4168-816C-94239FE06DDB}"/>
    <cellStyle name="Comma 10 5 16 6" xfId="17909" xr:uid="{D2B2DB64-C24A-415D-A797-AECC2841C63C}"/>
    <cellStyle name="Comma 10 5 16 7" xfId="21803" xr:uid="{3CDBCCD2-C405-44E3-8929-3BCC69FC391E}"/>
    <cellStyle name="Comma 10 5 17" xfId="2014" xr:uid="{00000000-0005-0000-0000-0000CA070000}"/>
    <cellStyle name="Comma 10 5 17 2" xfId="2015" xr:uid="{00000000-0005-0000-0000-0000CB070000}"/>
    <cellStyle name="Comma 10 5 17 2 2" xfId="18596" xr:uid="{2C011BA3-7CA8-4A9D-AD27-4138C30D3D2B}"/>
    <cellStyle name="Comma 10 5 17 2 2 2" xfId="21216" xr:uid="{544E5AC9-E217-4892-9980-72CB66F554E0}"/>
    <cellStyle name="Comma 10 5 17 2 2 3" xfId="19914" xr:uid="{5C463E69-34CF-4A6A-9C21-F74A0C377EAA}"/>
    <cellStyle name="Comma 10 5 17 2 3" xfId="20565" xr:uid="{BEBC4A21-32D2-404B-84F3-571CF191D2A1}"/>
    <cellStyle name="Comma 10 5 17 2 4" xfId="19255" xr:uid="{74F92C41-D96F-4EB6-ACF9-835D63604976}"/>
    <cellStyle name="Comma 10 5 17 2 5" xfId="17912" xr:uid="{B282E60E-4131-4DAE-9786-DF1AA5C35541}"/>
    <cellStyle name="Comma 10 5 17 2 6" xfId="25249" xr:uid="{3685B725-362D-4A77-BF1B-E7E688555287}"/>
    <cellStyle name="Comma 10 5 17 3" xfId="18595" xr:uid="{BF0376EF-EFA8-45FA-9533-041BA460A10A}"/>
    <cellStyle name="Comma 10 5 17 3 2" xfId="21215" xr:uid="{2E378055-2641-43D2-8F7B-A5C24C8585CF}"/>
    <cellStyle name="Comma 10 5 17 3 3" xfId="19913" xr:uid="{36101F1F-63BD-4A64-A36E-5BE3B1FBD5C9}"/>
    <cellStyle name="Comma 10 5 17 4" xfId="20564" xr:uid="{EADD202C-81D7-4DA3-B86D-2B9F4CEB0F81}"/>
    <cellStyle name="Comma 10 5 17 5" xfId="19254" xr:uid="{651FB210-7AC1-47B9-AFC5-CA8A18D11F9B}"/>
    <cellStyle name="Comma 10 5 17 6" xfId="17911" xr:uid="{FAA1552E-C531-44FE-BC14-CAEA832087AA}"/>
    <cellStyle name="Comma 10 5 17 7" xfId="21804" xr:uid="{33AF2AD5-1C7B-4759-ADA2-50B76959DAD5}"/>
    <cellStyle name="Comma 10 5 18" xfId="2016" xr:uid="{00000000-0005-0000-0000-0000CC070000}"/>
    <cellStyle name="Comma 10 5 18 2" xfId="18597" xr:uid="{18AD5AF1-EF3D-4A81-A3B2-A8338F903398}"/>
    <cellStyle name="Comma 10 5 18 2 2" xfId="21217" xr:uid="{AE878A57-C530-4A64-B942-369DC72C4984}"/>
    <cellStyle name="Comma 10 5 18 2 3" xfId="19915" xr:uid="{6132B17A-46F2-49FA-9E79-CAFC34F5A266}"/>
    <cellStyle name="Comma 10 5 18 3" xfId="20566" xr:uid="{168ECC76-E3DD-457C-B7E2-79A5C9B16306}"/>
    <cellStyle name="Comma 10 5 18 4" xfId="19256" xr:uid="{F422457A-8FF6-4CEB-8B57-1005BCEE7695}"/>
    <cellStyle name="Comma 10 5 18 5" xfId="17913" xr:uid="{5D95FE69-2572-4D86-9294-F3E608B381F6}"/>
    <cellStyle name="Comma 10 5 18 6" xfId="25241" xr:uid="{118E9FF9-FBD6-417B-B90F-1A84D5DE4761}"/>
    <cellStyle name="Comma 10 5 19" xfId="18580" xr:uid="{67CAA85B-2707-4EF6-9434-350625BC3528}"/>
    <cellStyle name="Comma 10 5 19 2" xfId="21200" xr:uid="{1712E9E1-2E2E-45AD-82C7-38C6A4817D10}"/>
    <cellStyle name="Comma 10 5 19 3" xfId="19898" xr:uid="{10EC56D8-33E7-487B-B40B-D25FD24DE624}"/>
    <cellStyle name="Comma 10 5 2" xfId="2017" xr:uid="{00000000-0005-0000-0000-0000CD070000}"/>
    <cellStyle name="Comma 10 5 2 2" xfId="2018" xr:uid="{00000000-0005-0000-0000-0000CE070000}"/>
    <cellStyle name="Comma 10 5 2 2 2" xfId="18599" xr:uid="{30F21E8E-F76E-4E16-A69A-AA2B4FA1FB40}"/>
    <cellStyle name="Comma 10 5 2 2 2 2" xfId="21219" xr:uid="{56BA6B00-622E-421E-8C10-E3BE472E4433}"/>
    <cellStyle name="Comma 10 5 2 2 2 3" xfId="19917" xr:uid="{00556220-B1E5-43EB-99BE-A4AB9DE77304}"/>
    <cellStyle name="Comma 10 5 2 2 3" xfId="20568" xr:uid="{099C35E4-A266-42F5-ACB2-98B7A7914915}"/>
    <cellStyle name="Comma 10 5 2 2 4" xfId="19258" xr:uid="{2B56ECBE-C9F8-4FB6-9ADA-5F743BC3AF3C}"/>
    <cellStyle name="Comma 10 5 2 2 5" xfId="17915" xr:uid="{82AD465B-538F-421D-BFA6-91E247DF35EE}"/>
    <cellStyle name="Comma 10 5 2 2 6" xfId="25250" xr:uid="{29E41809-E5AE-4D9F-8F6E-2A829075FCCB}"/>
    <cellStyle name="Comma 10 5 2 3" xfId="18598" xr:uid="{BF445E80-64F6-4005-86D0-CF709835A7DE}"/>
    <cellStyle name="Comma 10 5 2 3 2" xfId="21218" xr:uid="{D360FF15-42CF-4BFB-8AE3-A127216A697D}"/>
    <cellStyle name="Comma 10 5 2 3 3" xfId="19916" xr:uid="{FF39ADA9-ECDC-416E-9CCE-0A2A44B875D8}"/>
    <cellStyle name="Comma 10 5 2 4" xfId="20567" xr:uid="{11EF5C7E-D964-4922-959F-F7DBD81CFA5E}"/>
    <cellStyle name="Comma 10 5 2 5" xfId="19257" xr:uid="{63444E19-0E83-44EA-B2E1-B091786622CA}"/>
    <cellStyle name="Comma 10 5 2 6" xfId="17914" xr:uid="{3C60FE40-AD92-4CD2-B4E7-8E1174939136}"/>
    <cellStyle name="Comma 10 5 2 7" xfId="21805" xr:uid="{B871DDB0-376F-4145-AC14-41F0F05E3DB5}"/>
    <cellStyle name="Comma 10 5 20" xfId="20549" xr:uid="{84B5ED17-8DA0-4E10-B826-A4070E3A1DC0}"/>
    <cellStyle name="Comma 10 5 21" xfId="19239" xr:uid="{591FB8C4-7FF7-4668-B695-F5E72B3E0828}"/>
    <cellStyle name="Comma 10 5 22" xfId="17896" xr:uid="{56D29505-647E-4E90-84BF-46DF55C8669B}"/>
    <cellStyle name="Comma 10 5 23" xfId="21796" xr:uid="{4E2D32C2-EC17-4811-9EC8-2DEFDAD72D79}"/>
    <cellStyle name="Comma 10 5 3" xfId="2019" xr:uid="{00000000-0005-0000-0000-0000CF070000}"/>
    <cellStyle name="Comma 10 5 3 2" xfId="2020" xr:uid="{00000000-0005-0000-0000-0000D0070000}"/>
    <cellStyle name="Comma 10 5 3 2 2" xfId="18601" xr:uid="{84F28198-06A7-4350-A3CD-BC272AEB20A7}"/>
    <cellStyle name="Comma 10 5 3 2 2 2" xfId="21221" xr:uid="{6F37502B-58D9-4700-80D9-223F3993C3CD}"/>
    <cellStyle name="Comma 10 5 3 2 2 3" xfId="19919" xr:uid="{CC8862C1-6C2B-45C3-AFEF-F7F6DF64433B}"/>
    <cellStyle name="Comma 10 5 3 2 3" xfId="20570" xr:uid="{6FFE4DE0-5F73-4135-82AD-2C0C51BF4638}"/>
    <cellStyle name="Comma 10 5 3 2 4" xfId="19260" xr:uid="{7E065378-26B4-4369-992F-26CD564420E5}"/>
    <cellStyle name="Comma 10 5 3 2 5" xfId="17917" xr:uid="{78C35B0E-491F-4C71-841C-A57518EDC555}"/>
    <cellStyle name="Comma 10 5 3 2 6" xfId="25251" xr:uid="{997BEB3B-8A21-4BFC-9997-15DDF737CA67}"/>
    <cellStyle name="Comma 10 5 3 3" xfId="18600" xr:uid="{81A9CE32-C8A2-47F2-B50C-F22EBCDF33F4}"/>
    <cellStyle name="Comma 10 5 3 3 2" xfId="21220" xr:uid="{CD7EBE26-C822-4E6C-A933-7DB491999649}"/>
    <cellStyle name="Comma 10 5 3 3 3" xfId="19918" xr:uid="{8D58F642-DD95-4937-A78F-BE4F511F35C8}"/>
    <cellStyle name="Comma 10 5 3 4" xfId="20569" xr:uid="{102BD5FB-5798-4286-8E2E-D7503FD23DCC}"/>
    <cellStyle name="Comma 10 5 3 5" xfId="19259" xr:uid="{77FE3491-CF34-4CE9-99F9-0102D875B863}"/>
    <cellStyle name="Comma 10 5 3 6" xfId="17916" xr:uid="{D22BAC00-D3AA-4E40-95C9-04B8FF9D4C96}"/>
    <cellStyle name="Comma 10 5 3 7" xfId="21806" xr:uid="{0EDBFB4E-9F31-4DAD-AC78-14D0CA6CE25B}"/>
    <cellStyle name="Comma 10 5 4" xfId="2021" xr:uid="{00000000-0005-0000-0000-0000D1070000}"/>
    <cellStyle name="Comma 10 5 4 2" xfId="2022" xr:uid="{00000000-0005-0000-0000-0000D2070000}"/>
    <cellStyle name="Comma 10 5 4 2 2" xfId="18603" xr:uid="{616E99C3-542A-41EB-A7D7-95171625F902}"/>
    <cellStyle name="Comma 10 5 4 2 2 2" xfId="21223" xr:uid="{8563581D-9F90-4F95-9A04-186A773CDDB5}"/>
    <cellStyle name="Comma 10 5 4 2 2 3" xfId="19921" xr:uid="{A5468564-6AD3-4C6A-9D9C-5A636564EB99}"/>
    <cellStyle name="Comma 10 5 4 2 3" xfId="20572" xr:uid="{27A0C0A0-6A26-4C73-A339-C2B4B1E44AFA}"/>
    <cellStyle name="Comma 10 5 4 2 4" xfId="19262" xr:uid="{1B3BA350-AE6E-43CC-ABED-DF1940CC95D0}"/>
    <cellStyle name="Comma 10 5 4 2 5" xfId="17919" xr:uid="{5D37DF80-4FF2-4818-A2C8-D5D23F988187}"/>
    <cellStyle name="Comma 10 5 4 2 6" xfId="25252" xr:uid="{12C9C2C6-BA2D-455D-BB6C-4FEBC25CC4A7}"/>
    <cellStyle name="Comma 10 5 4 3" xfId="18602" xr:uid="{47CF7C01-87F0-4FCC-9FE1-C198FC229405}"/>
    <cellStyle name="Comma 10 5 4 3 2" xfId="21222" xr:uid="{AA78B071-9782-4BD8-A7EE-07D49A8628F4}"/>
    <cellStyle name="Comma 10 5 4 3 3" xfId="19920" xr:uid="{62FD2E8F-BDA4-44D4-9401-4564C79285AB}"/>
    <cellStyle name="Comma 10 5 4 4" xfId="20571" xr:uid="{9D8BB4C6-0085-4AE3-9769-BEC705FC1D4E}"/>
    <cellStyle name="Comma 10 5 4 5" xfId="19261" xr:uid="{BF2F3D34-8F3B-41EF-B3EA-51EDD73C8610}"/>
    <cellStyle name="Comma 10 5 4 6" xfId="17918" xr:uid="{D378D585-6BA6-4DCF-A4B0-CCF4B6DF7632}"/>
    <cellStyle name="Comma 10 5 4 7" xfId="21807" xr:uid="{FEEEDDF1-F081-4BF5-8428-215F36F171D5}"/>
    <cellStyle name="Comma 10 5 5" xfId="2023" xr:uid="{00000000-0005-0000-0000-0000D3070000}"/>
    <cellStyle name="Comma 10 5 5 2" xfId="2024" xr:uid="{00000000-0005-0000-0000-0000D4070000}"/>
    <cellStyle name="Comma 10 5 5 2 2" xfId="18605" xr:uid="{2253E4D7-F81A-437B-8F00-A7E9AB9FCB57}"/>
    <cellStyle name="Comma 10 5 5 2 2 2" xfId="21225" xr:uid="{8E82382F-A4E0-43CA-AA69-8C4059073BFF}"/>
    <cellStyle name="Comma 10 5 5 2 2 3" xfId="19923" xr:uid="{525863F0-2D24-45AA-B048-21025D9D5F65}"/>
    <cellStyle name="Comma 10 5 5 2 3" xfId="20574" xr:uid="{4C95249F-7512-4CB1-9E9D-27CF717F99A8}"/>
    <cellStyle name="Comma 10 5 5 2 4" xfId="19264" xr:uid="{19BC294B-085A-46BC-93EC-2001134DABFA}"/>
    <cellStyle name="Comma 10 5 5 2 5" xfId="17921" xr:uid="{2C2DA957-A9AB-40E7-938D-42395FA2D568}"/>
    <cellStyle name="Comma 10 5 5 2 6" xfId="25253" xr:uid="{78FECFE8-68D4-44FD-9B55-6D4B4FB66066}"/>
    <cellStyle name="Comma 10 5 5 3" xfId="18604" xr:uid="{EC593A8A-0108-43F5-85A4-F18CB0102BCF}"/>
    <cellStyle name="Comma 10 5 5 3 2" xfId="21224" xr:uid="{08038AFA-3BFD-48B3-9441-9FF6E71412E0}"/>
    <cellStyle name="Comma 10 5 5 3 3" xfId="19922" xr:uid="{E5A6F047-A3C1-4096-AE64-6BE43EEF1B45}"/>
    <cellStyle name="Comma 10 5 5 4" xfId="20573" xr:uid="{88D76ADE-4B70-4408-A42E-C2B8E8A7F089}"/>
    <cellStyle name="Comma 10 5 5 5" xfId="19263" xr:uid="{911B9729-5278-4A3E-82A0-7E08797E6399}"/>
    <cellStyle name="Comma 10 5 5 6" xfId="17920" xr:uid="{69E10F81-40A9-460F-BE45-CB09DA3FD9AE}"/>
    <cellStyle name="Comma 10 5 5 7" xfId="21808" xr:uid="{93FAEB64-6E6F-4C3D-B628-6AC288C0D6D6}"/>
    <cellStyle name="Comma 10 5 6" xfId="2025" xr:uid="{00000000-0005-0000-0000-0000D5070000}"/>
    <cellStyle name="Comma 10 5 6 2" xfId="2026" xr:uid="{00000000-0005-0000-0000-0000D6070000}"/>
    <cellStyle name="Comma 10 5 6 2 2" xfId="18607" xr:uid="{530ED033-62C7-4A9A-AD4B-A266334A922E}"/>
    <cellStyle name="Comma 10 5 6 2 2 2" xfId="21227" xr:uid="{8AE9F309-C80F-4EC7-9FC2-11A8791ECA11}"/>
    <cellStyle name="Comma 10 5 6 2 2 3" xfId="19925" xr:uid="{8580A33B-5653-4236-87B3-928E6318123B}"/>
    <cellStyle name="Comma 10 5 6 2 3" xfId="20576" xr:uid="{E76FE483-5547-47D8-8257-21279977E246}"/>
    <cellStyle name="Comma 10 5 6 2 4" xfId="19266" xr:uid="{93969B95-6E29-41F9-B39C-69FF17D58E9E}"/>
    <cellStyle name="Comma 10 5 6 2 5" xfId="17923" xr:uid="{FB9C2707-60EE-4FB0-9168-F2D480CC8647}"/>
    <cellStyle name="Comma 10 5 6 2 6" xfId="25254" xr:uid="{BC09B942-9BB3-4DA7-92A7-47A7E99CE74C}"/>
    <cellStyle name="Comma 10 5 6 3" xfId="18606" xr:uid="{9134EE1B-8227-4869-8B96-9B560B221394}"/>
    <cellStyle name="Comma 10 5 6 3 2" xfId="21226" xr:uid="{8FB863B0-61AB-44FB-9863-9558D7C4D3D9}"/>
    <cellStyle name="Comma 10 5 6 3 3" xfId="19924" xr:uid="{27975E07-B862-4AB3-B2C5-4283AB70EDF4}"/>
    <cellStyle name="Comma 10 5 6 4" xfId="20575" xr:uid="{5DEBE9B1-8A05-43E2-A2A0-8830AD149727}"/>
    <cellStyle name="Comma 10 5 6 5" xfId="19265" xr:uid="{E53861A5-D999-4417-A5E0-BC7C96A68D0B}"/>
    <cellStyle name="Comma 10 5 6 6" xfId="17922" xr:uid="{46100CB3-EED4-43AC-BB00-8DF172EF1ADB}"/>
    <cellStyle name="Comma 10 5 6 7" xfId="21809" xr:uid="{B1DA8E6D-DA86-4034-AA33-932DC156BFA5}"/>
    <cellStyle name="Comma 10 5 7" xfId="2027" xr:uid="{00000000-0005-0000-0000-0000D7070000}"/>
    <cellStyle name="Comma 10 5 7 2" xfId="2028" xr:uid="{00000000-0005-0000-0000-0000D8070000}"/>
    <cellStyle name="Comma 10 5 7 2 2" xfId="18609" xr:uid="{79397916-A90E-4318-8DDD-2D71114062D7}"/>
    <cellStyle name="Comma 10 5 7 2 2 2" xfId="21229" xr:uid="{5F3EF0D0-F953-43CA-BBE6-846508579FAA}"/>
    <cellStyle name="Comma 10 5 7 2 2 3" xfId="19927" xr:uid="{EF6FFB59-FEB6-40B2-B23E-485E51530167}"/>
    <cellStyle name="Comma 10 5 7 2 3" xfId="20578" xr:uid="{A78E8032-FA6F-46D0-9477-FDAC69DDD634}"/>
    <cellStyle name="Comma 10 5 7 2 4" xfId="19268" xr:uid="{2ED5110D-6D87-469D-B218-4E2A4D913C09}"/>
    <cellStyle name="Comma 10 5 7 2 5" xfId="17925" xr:uid="{C0F2BD53-BED3-4751-8EA4-EC516C513BBB}"/>
    <cellStyle name="Comma 10 5 7 2 6" xfId="25255" xr:uid="{0B6AAEBF-D544-43C7-A832-F9F4BAAD31A8}"/>
    <cellStyle name="Comma 10 5 7 3" xfId="18608" xr:uid="{C02E3CAD-82B9-4927-BBFA-866E1497DC73}"/>
    <cellStyle name="Comma 10 5 7 3 2" xfId="21228" xr:uid="{4E4B7CAA-C030-4CCA-BB9B-408498C6DC5F}"/>
    <cellStyle name="Comma 10 5 7 3 3" xfId="19926" xr:uid="{07B03916-63C6-44C6-923E-5C334621437A}"/>
    <cellStyle name="Comma 10 5 7 4" xfId="20577" xr:uid="{AEF74EA8-ACD0-488C-A64A-47B313CCCBC1}"/>
    <cellStyle name="Comma 10 5 7 5" xfId="19267" xr:uid="{ABC45605-C185-4BA0-B52D-924D57D55209}"/>
    <cellStyle name="Comma 10 5 7 6" xfId="17924" xr:uid="{4BA79E81-B172-4596-8479-BC10FC62B5D4}"/>
    <cellStyle name="Comma 10 5 7 7" xfId="21810" xr:uid="{859ADBCC-A763-4EC2-A2DE-48D6A605109C}"/>
    <cellStyle name="Comma 10 5 8" xfId="2029" xr:uid="{00000000-0005-0000-0000-0000D9070000}"/>
    <cellStyle name="Comma 10 5 8 2" xfId="2030" xr:uid="{00000000-0005-0000-0000-0000DA070000}"/>
    <cellStyle name="Comma 10 5 8 2 2" xfId="18611" xr:uid="{A4D492B2-851A-41F4-9B6F-A02D799D34DF}"/>
    <cellStyle name="Comma 10 5 8 2 2 2" xfId="21231" xr:uid="{56A63958-FA83-41F3-B845-AE14BCED915B}"/>
    <cellStyle name="Comma 10 5 8 2 2 3" xfId="19929" xr:uid="{BD5DB857-AAE6-40F6-9D35-420AE25B5CC8}"/>
    <cellStyle name="Comma 10 5 8 2 3" xfId="20580" xr:uid="{282506ED-162D-4327-A57E-BE370F08731C}"/>
    <cellStyle name="Comma 10 5 8 2 4" xfId="19270" xr:uid="{205231A4-1BF0-4EC1-AEEA-8E3BE76ED12F}"/>
    <cellStyle name="Comma 10 5 8 2 5" xfId="17927" xr:uid="{9D64D082-7549-4E85-A408-5C0D0D3ED7E1}"/>
    <cellStyle name="Comma 10 5 8 2 6" xfId="25256" xr:uid="{8E4ECD72-7A0F-461A-9E94-700D57FF9C74}"/>
    <cellStyle name="Comma 10 5 8 3" xfId="18610" xr:uid="{0627AF35-91F5-4737-95DF-4B8351E9E102}"/>
    <cellStyle name="Comma 10 5 8 3 2" xfId="21230" xr:uid="{122ED5E7-16A7-40AE-9664-1B67D979EED6}"/>
    <cellStyle name="Comma 10 5 8 3 3" xfId="19928" xr:uid="{9D88913B-04B9-4C79-88FB-81A6792CB6BF}"/>
    <cellStyle name="Comma 10 5 8 4" xfId="20579" xr:uid="{DC0E28E4-D3E8-4FBB-8B43-1668562025AB}"/>
    <cellStyle name="Comma 10 5 8 5" xfId="19269" xr:uid="{431804C8-00A4-46D7-A682-41727611374B}"/>
    <cellStyle name="Comma 10 5 8 6" xfId="17926" xr:uid="{C9C8C722-3A23-4867-BA0B-4C39B691CA84}"/>
    <cellStyle name="Comma 10 5 8 7" xfId="21811" xr:uid="{F1937CC7-C270-42DC-B2A4-DBB3B641DD95}"/>
    <cellStyle name="Comma 10 5 9" xfId="2031" xr:uid="{00000000-0005-0000-0000-0000DB070000}"/>
    <cellStyle name="Comma 10 5 9 2" xfId="2032" xr:uid="{00000000-0005-0000-0000-0000DC070000}"/>
    <cellStyle name="Comma 10 5 9 2 2" xfId="18613" xr:uid="{EA7F43DA-BA30-4B1A-A249-E159C6F0B2C9}"/>
    <cellStyle name="Comma 10 5 9 2 2 2" xfId="21233" xr:uid="{0A5541C7-1DC2-45FB-9EEA-05A5898E7DAE}"/>
    <cellStyle name="Comma 10 5 9 2 2 3" xfId="19931" xr:uid="{A62170DE-B990-4466-B88F-9FA2A70D354F}"/>
    <cellStyle name="Comma 10 5 9 2 3" xfId="20582" xr:uid="{5C6DCA45-718C-4C13-84C1-4D9452E88051}"/>
    <cellStyle name="Comma 10 5 9 2 4" xfId="19272" xr:uid="{862EFCFA-F89D-464B-986C-A46DD64E4A45}"/>
    <cellStyle name="Comma 10 5 9 2 5" xfId="17929" xr:uid="{643CD540-0F93-4C95-926C-46F41DB56535}"/>
    <cellStyle name="Comma 10 5 9 2 6" xfId="25257" xr:uid="{CF08378F-BCD9-49AA-8609-23873EC3245A}"/>
    <cellStyle name="Comma 10 5 9 3" xfId="18612" xr:uid="{843EED7B-8564-4E8C-88A6-E50CEBA1CECF}"/>
    <cellStyle name="Comma 10 5 9 3 2" xfId="21232" xr:uid="{45C3CA20-6A42-4D78-B7BA-6D9318585D87}"/>
    <cellStyle name="Comma 10 5 9 3 3" xfId="19930" xr:uid="{A2C80879-0CAD-4614-AB76-2CA4B8C6189A}"/>
    <cellStyle name="Comma 10 5 9 4" xfId="20581" xr:uid="{0751FFE5-21ED-4810-AAA7-EAE0B3EBA595}"/>
    <cellStyle name="Comma 10 5 9 5" xfId="19271" xr:uid="{4024F34A-90E1-469A-A5D9-DCC49F5EAEF0}"/>
    <cellStyle name="Comma 10 5 9 6" xfId="17928" xr:uid="{32A5CCAE-397F-4B66-BDCA-B1FD75BC4E18}"/>
    <cellStyle name="Comma 10 5 9 7" xfId="21812" xr:uid="{BB10E6F8-E6FC-46E0-A03A-1350D507AFB4}"/>
    <cellStyle name="Comma 10 6" xfId="2033" xr:uid="{00000000-0005-0000-0000-0000DD070000}"/>
    <cellStyle name="Comma 10 6 10" xfId="2034" xr:uid="{00000000-0005-0000-0000-0000DE070000}"/>
    <cellStyle name="Comma 10 6 10 2" xfId="2035" xr:uid="{00000000-0005-0000-0000-0000DF070000}"/>
    <cellStyle name="Comma 10 6 10 2 2" xfId="18616" xr:uid="{057C8862-6904-4FB8-BE6E-AF668626AAF7}"/>
    <cellStyle name="Comma 10 6 10 2 2 2" xfId="21236" xr:uid="{60FC794D-3136-4381-91F8-761E59DAD159}"/>
    <cellStyle name="Comma 10 6 10 2 2 3" xfId="19934" xr:uid="{AA021C40-A272-4E3E-A25C-81495297B284}"/>
    <cellStyle name="Comma 10 6 10 2 3" xfId="20585" xr:uid="{3532A2D9-A4A2-42C4-81D6-A5FC4FA1DDE2}"/>
    <cellStyle name="Comma 10 6 10 2 4" xfId="19275" xr:uid="{B4120B81-28CC-40B9-81EC-24C1908E8B0A}"/>
    <cellStyle name="Comma 10 6 10 2 5" xfId="17932" xr:uid="{0FBABF25-228B-46E8-8F82-5F98C915164C}"/>
    <cellStyle name="Comma 10 6 10 2 6" xfId="25259" xr:uid="{7DEFB620-4C33-4538-A09A-4DF122CE2297}"/>
    <cellStyle name="Comma 10 6 10 3" xfId="18615" xr:uid="{D1B78A7D-A9B0-4F7C-B11B-7BE8265EF9E6}"/>
    <cellStyle name="Comma 10 6 10 3 2" xfId="21235" xr:uid="{237DB40C-FE6A-4015-8935-58F03432D3A8}"/>
    <cellStyle name="Comma 10 6 10 3 3" xfId="19933" xr:uid="{82760931-1463-4885-B11E-BE25D3B61743}"/>
    <cellStyle name="Comma 10 6 10 4" xfId="20584" xr:uid="{577991F5-640C-4449-8675-38CB8524E89E}"/>
    <cellStyle name="Comma 10 6 10 5" xfId="19274" xr:uid="{01AE458F-CEDB-4CD7-A54C-A5670553543A}"/>
    <cellStyle name="Comma 10 6 10 6" xfId="17931" xr:uid="{7E386C46-0ED4-450E-A113-5C8A9F37FA24}"/>
    <cellStyle name="Comma 10 6 10 7" xfId="21814" xr:uid="{6C60A199-431F-4F74-8952-6BECABC13D00}"/>
    <cellStyle name="Comma 10 6 11" xfId="2036" xr:uid="{00000000-0005-0000-0000-0000E0070000}"/>
    <cellStyle name="Comma 10 6 11 2" xfId="2037" xr:uid="{00000000-0005-0000-0000-0000E1070000}"/>
    <cellStyle name="Comma 10 6 11 2 2" xfId="18618" xr:uid="{1D53B21C-1C3E-418D-8E6D-B8F0CF99FAA6}"/>
    <cellStyle name="Comma 10 6 11 2 2 2" xfId="21238" xr:uid="{C8E7BA4E-259B-4338-9B07-C2A476406FC8}"/>
    <cellStyle name="Comma 10 6 11 2 2 3" xfId="19936" xr:uid="{9690DD83-CCD5-49C2-9A7F-D3F90505D51F}"/>
    <cellStyle name="Comma 10 6 11 2 3" xfId="20587" xr:uid="{FBE2E5B8-6712-4161-ACDD-4E04F3EF44F8}"/>
    <cellStyle name="Comma 10 6 11 2 4" xfId="19277" xr:uid="{C1A2A8A2-5693-4D54-8D97-E34CDE761F12}"/>
    <cellStyle name="Comma 10 6 11 2 5" xfId="17934" xr:uid="{3A4FD9AD-F964-4560-AF23-F8CB534E5E2E}"/>
    <cellStyle name="Comma 10 6 11 2 6" xfId="25260" xr:uid="{D227DF31-E2A7-44BF-AB91-7507C3A604C7}"/>
    <cellStyle name="Comma 10 6 11 3" xfId="18617" xr:uid="{6063E80E-B982-44C0-B1BD-FD039A293E5F}"/>
    <cellStyle name="Comma 10 6 11 3 2" xfId="21237" xr:uid="{51E9F24E-29A0-4E69-95AD-080D6EE94572}"/>
    <cellStyle name="Comma 10 6 11 3 3" xfId="19935" xr:uid="{09603DE5-DCC0-45BB-953C-8D17A3828379}"/>
    <cellStyle name="Comma 10 6 11 4" xfId="20586" xr:uid="{7862BAF4-A5A5-4DEF-BB34-12D1FC8FFAE1}"/>
    <cellStyle name="Comma 10 6 11 5" xfId="19276" xr:uid="{4219DB79-47BE-4BE0-8DA2-C55E7DF3756F}"/>
    <cellStyle name="Comma 10 6 11 6" xfId="17933" xr:uid="{87C86C8D-1BB0-464E-BCBB-C827FCEB4833}"/>
    <cellStyle name="Comma 10 6 11 7" xfId="21815" xr:uid="{2193E1BB-EB04-4883-A866-0678AA424D87}"/>
    <cellStyle name="Comma 10 6 12" xfId="2038" xr:uid="{00000000-0005-0000-0000-0000E2070000}"/>
    <cellStyle name="Comma 10 6 12 2" xfId="2039" xr:uid="{00000000-0005-0000-0000-0000E3070000}"/>
    <cellStyle name="Comma 10 6 12 2 2" xfId="18620" xr:uid="{0FA02115-D4AE-4004-9CC7-5CD692AF54A1}"/>
    <cellStyle name="Comma 10 6 12 2 2 2" xfId="21240" xr:uid="{66BEF6F7-4A13-41FA-981B-EDE77723DC06}"/>
    <cellStyle name="Comma 10 6 12 2 2 3" xfId="19938" xr:uid="{94B50F65-EE9C-40BE-80DB-9E76AA54857A}"/>
    <cellStyle name="Comma 10 6 12 2 3" xfId="20589" xr:uid="{4D8A90EE-0009-4AD3-A503-2F0EF5A5F1F3}"/>
    <cellStyle name="Comma 10 6 12 2 4" xfId="19279" xr:uid="{A6107CFB-BE83-4197-AC04-AC7E3B9B915C}"/>
    <cellStyle name="Comma 10 6 12 2 5" xfId="17936" xr:uid="{9644E53E-9BD9-4BC5-9839-ECD57EA876D2}"/>
    <cellStyle name="Comma 10 6 12 2 6" xfId="25261" xr:uid="{1AAB81BF-6F8E-4BE1-B38B-0DB684753A34}"/>
    <cellStyle name="Comma 10 6 12 3" xfId="18619" xr:uid="{E5B22576-8D6B-42D3-9F3A-D42AC89ED091}"/>
    <cellStyle name="Comma 10 6 12 3 2" xfId="21239" xr:uid="{7CE07BCE-6CD7-4C0D-9507-A5E69D088274}"/>
    <cellStyle name="Comma 10 6 12 3 3" xfId="19937" xr:uid="{F578098A-8D58-4ECF-8B81-2B48E821B041}"/>
    <cellStyle name="Comma 10 6 12 4" xfId="20588" xr:uid="{11D3AEE8-EB75-4486-A4A5-84EAD58FD384}"/>
    <cellStyle name="Comma 10 6 12 5" xfId="19278" xr:uid="{19F2AB26-11E1-4DB2-8B8E-3074AE341FCA}"/>
    <cellStyle name="Comma 10 6 12 6" xfId="17935" xr:uid="{6DCE9E52-39F9-4FC8-9A8A-2BBD92ADE4C9}"/>
    <cellStyle name="Comma 10 6 12 7" xfId="21816" xr:uid="{02AD538D-E2C3-42D0-8AA5-FF5AEFDA3639}"/>
    <cellStyle name="Comma 10 6 13" xfId="2040" xr:uid="{00000000-0005-0000-0000-0000E4070000}"/>
    <cellStyle name="Comma 10 6 13 2" xfId="2041" xr:uid="{00000000-0005-0000-0000-0000E5070000}"/>
    <cellStyle name="Comma 10 6 13 2 2" xfId="18622" xr:uid="{A52334DA-0AE3-4474-A251-D4416B1AEB21}"/>
    <cellStyle name="Comma 10 6 13 2 2 2" xfId="21242" xr:uid="{6531A019-141D-4617-9E60-71AC527E7F5B}"/>
    <cellStyle name="Comma 10 6 13 2 2 3" xfId="19940" xr:uid="{4EC3AC27-8040-4BF9-9279-624C866C22F1}"/>
    <cellStyle name="Comma 10 6 13 2 3" xfId="20591" xr:uid="{ECE4AFB1-15B2-4ED8-A072-DF9440E296B5}"/>
    <cellStyle name="Comma 10 6 13 2 4" xfId="19281" xr:uid="{096E50DD-D04F-4389-A8A2-653A33A5F149}"/>
    <cellStyle name="Comma 10 6 13 2 5" xfId="17938" xr:uid="{97F5F321-1F46-4D36-81C3-6DEBAF9D3F35}"/>
    <cellStyle name="Comma 10 6 13 2 6" xfId="25262" xr:uid="{5FC43DC0-23A2-43D6-883C-E11EC933F18B}"/>
    <cellStyle name="Comma 10 6 13 3" xfId="18621" xr:uid="{60EBF797-BE21-4B64-A347-05261361F2DC}"/>
    <cellStyle name="Comma 10 6 13 3 2" xfId="21241" xr:uid="{8E62C55D-B0F8-4470-B5EE-8B8F8E477D84}"/>
    <cellStyle name="Comma 10 6 13 3 3" xfId="19939" xr:uid="{4E433DDD-8793-4271-A8AC-82204D0ECAEE}"/>
    <cellStyle name="Comma 10 6 13 4" xfId="20590" xr:uid="{CA6D3684-03E4-4CE3-824D-6DC85A1EFEC4}"/>
    <cellStyle name="Comma 10 6 13 5" xfId="19280" xr:uid="{6314E9BB-0626-44B3-9C25-715122313EA0}"/>
    <cellStyle name="Comma 10 6 13 6" xfId="17937" xr:uid="{0406025E-AE36-490C-8459-51DF78FD5402}"/>
    <cellStyle name="Comma 10 6 13 7" xfId="21817" xr:uid="{9F91B2D1-0E5A-47CD-BEFB-214A4468FE06}"/>
    <cellStyle name="Comma 10 6 14" xfId="2042" xr:uid="{00000000-0005-0000-0000-0000E6070000}"/>
    <cellStyle name="Comma 10 6 14 2" xfId="2043" xr:uid="{00000000-0005-0000-0000-0000E7070000}"/>
    <cellStyle name="Comma 10 6 14 2 2" xfId="18624" xr:uid="{31F9A134-4B66-410F-8C34-5BDC03193310}"/>
    <cellStyle name="Comma 10 6 14 2 2 2" xfId="21244" xr:uid="{DCC93344-A7C0-43A3-B396-24613610BA34}"/>
    <cellStyle name="Comma 10 6 14 2 2 3" xfId="19942" xr:uid="{29262F01-1733-4A4B-AD7A-3184628BFBB8}"/>
    <cellStyle name="Comma 10 6 14 2 3" xfId="20593" xr:uid="{1C14B498-9493-4A2F-8EF9-E2C82E92F9B7}"/>
    <cellStyle name="Comma 10 6 14 2 4" xfId="19283" xr:uid="{E7EF867D-6363-4717-BE21-BD5CA22D63C1}"/>
    <cellStyle name="Comma 10 6 14 2 5" xfId="17940" xr:uid="{BBFAA61B-4D61-413F-A49A-1ECD5778021B}"/>
    <cellStyle name="Comma 10 6 14 2 6" xfId="25263" xr:uid="{FE054126-4993-471A-A9D9-BCBFE1BC55AE}"/>
    <cellStyle name="Comma 10 6 14 3" xfId="18623" xr:uid="{08AD232C-FB6D-4039-AE37-8C1414142A85}"/>
    <cellStyle name="Comma 10 6 14 3 2" xfId="21243" xr:uid="{6B6859EF-D755-4493-A852-7629A28BA364}"/>
    <cellStyle name="Comma 10 6 14 3 3" xfId="19941" xr:uid="{138DE665-3E98-459D-8C43-C0A8D3183475}"/>
    <cellStyle name="Comma 10 6 14 4" xfId="20592" xr:uid="{AF7EBA33-1159-4C6B-ACF2-3EA65F20A6F4}"/>
    <cellStyle name="Comma 10 6 14 5" xfId="19282" xr:uid="{74930EAD-593B-4860-B71C-9DCEDA806B01}"/>
    <cellStyle name="Comma 10 6 14 6" xfId="17939" xr:uid="{D70C2A2A-3071-43F9-8D89-7535F9BC050E}"/>
    <cellStyle name="Comma 10 6 14 7" xfId="21818" xr:uid="{2DB81468-9690-4896-B297-324F2A58BD4A}"/>
    <cellStyle name="Comma 10 6 15" xfId="2044" xr:uid="{00000000-0005-0000-0000-0000E8070000}"/>
    <cellStyle name="Comma 10 6 15 2" xfId="2045" xr:uid="{00000000-0005-0000-0000-0000E9070000}"/>
    <cellStyle name="Comma 10 6 15 2 2" xfId="18626" xr:uid="{9209B2E2-58A5-4039-B2F1-A1A886A50E67}"/>
    <cellStyle name="Comma 10 6 15 2 2 2" xfId="21246" xr:uid="{98F98578-0052-47F0-A8C4-E200A544A455}"/>
    <cellStyle name="Comma 10 6 15 2 2 3" xfId="19944" xr:uid="{5ED35B7D-C553-4499-B1B1-F4CE8DC5BF39}"/>
    <cellStyle name="Comma 10 6 15 2 3" xfId="20595" xr:uid="{E12837AD-EA79-4537-B7AA-DF78364714FA}"/>
    <cellStyle name="Comma 10 6 15 2 4" xfId="19285" xr:uid="{69240ADA-DE98-454D-BE7A-96E4574CAA03}"/>
    <cellStyle name="Comma 10 6 15 2 5" xfId="17942" xr:uid="{97E3024E-B0DB-4CA6-9EF4-B0DD8BDA8035}"/>
    <cellStyle name="Comma 10 6 15 2 6" xfId="25264" xr:uid="{AFD53015-68A1-44CB-919F-915F8E44D3B6}"/>
    <cellStyle name="Comma 10 6 15 3" xfId="18625" xr:uid="{A4C3757C-C3B9-4586-8E9E-64A876B5F191}"/>
    <cellStyle name="Comma 10 6 15 3 2" xfId="21245" xr:uid="{4EA00B68-BEDE-474E-BA9F-6E476D28A3F1}"/>
    <cellStyle name="Comma 10 6 15 3 3" xfId="19943" xr:uid="{F1E41FE2-0073-4D1B-8DCC-24F70D6F0CDD}"/>
    <cellStyle name="Comma 10 6 15 4" xfId="20594" xr:uid="{CB1FFA00-A940-4BD1-8949-043667A63D8C}"/>
    <cellStyle name="Comma 10 6 15 5" xfId="19284" xr:uid="{033A302B-9162-44FC-A1BA-8436C220A643}"/>
    <cellStyle name="Comma 10 6 15 6" xfId="17941" xr:uid="{6BCB4520-0EEA-4BE4-A71C-0D132090C39F}"/>
    <cellStyle name="Comma 10 6 15 7" xfId="21819" xr:uid="{D7D922B8-FDEE-4FBE-8CD4-4AE5CC0FE41B}"/>
    <cellStyle name="Comma 10 6 16" xfId="2046" xr:uid="{00000000-0005-0000-0000-0000EA070000}"/>
    <cellStyle name="Comma 10 6 16 2" xfId="2047" xr:uid="{00000000-0005-0000-0000-0000EB070000}"/>
    <cellStyle name="Comma 10 6 16 2 2" xfId="18628" xr:uid="{61DB0621-B95C-4D13-98B9-C21C9EEC3EE8}"/>
    <cellStyle name="Comma 10 6 16 2 2 2" xfId="21248" xr:uid="{95146383-A218-41CF-804E-A00283C59631}"/>
    <cellStyle name="Comma 10 6 16 2 2 3" xfId="19946" xr:uid="{0D40EC24-F9FB-47F5-A11D-50AD0B35D2A5}"/>
    <cellStyle name="Comma 10 6 16 2 3" xfId="20597" xr:uid="{004F59B6-4812-4B2E-B49B-194C9D22873A}"/>
    <cellStyle name="Comma 10 6 16 2 4" xfId="19287" xr:uid="{1DCFF5DC-A3AC-4F61-B37C-08F0E70FFF24}"/>
    <cellStyle name="Comma 10 6 16 2 5" xfId="17944" xr:uid="{19CC755B-AA8F-4EF6-9EE5-44BBFDB961BD}"/>
    <cellStyle name="Comma 10 6 16 2 6" xfId="25265" xr:uid="{5FB7B33F-FC20-4E14-A183-68C7FCFEEE12}"/>
    <cellStyle name="Comma 10 6 16 3" xfId="18627" xr:uid="{3BD621C8-E955-4BCB-BD4A-82952C39D86D}"/>
    <cellStyle name="Comma 10 6 16 3 2" xfId="21247" xr:uid="{D75715FC-28FB-4142-A573-62FC5A7FD1CB}"/>
    <cellStyle name="Comma 10 6 16 3 3" xfId="19945" xr:uid="{BF970B24-DCE1-4E07-8DC5-3862E9DBF3B9}"/>
    <cellStyle name="Comma 10 6 16 4" xfId="20596" xr:uid="{7887A57E-F1E5-4E2A-B5F0-A4A81512F35C}"/>
    <cellStyle name="Comma 10 6 16 5" xfId="19286" xr:uid="{837BFED4-93CE-4528-AD41-0CAAF40C8F14}"/>
    <cellStyle name="Comma 10 6 16 6" xfId="17943" xr:uid="{B78A4C4E-1010-4B22-A099-E314D170DB28}"/>
    <cellStyle name="Comma 10 6 16 7" xfId="21820" xr:uid="{139448E5-6254-4FD9-8E41-DEDB1034DD14}"/>
    <cellStyle name="Comma 10 6 17" xfId="2048" xr:uid="{00000000-0005-0000-0000-0000EC070000}"/>
    <cellStyle name="Comma 10 6 17 2" xfId="2049" xr:uid="{00000000-0005-0000-0000-0000ED070000}"/>
    <cellStyle name="Comma 10 6 17 2 2" xfId="18630" xr:uid="{BBF671CB-9428-4AE8-804D-F983B6CACD01}"/>
    <cellStyle name="Comma 10 6 17 2 2 2" xfId="21250" xr:uid="{4984DA1B-B849-4A46-A6CB-EFDDE7FE68CC}"/>
    <cellStyle name="Comma 10 6 17 2 2 3" xfId="19948" xr:uid="{92E2DC2B-66CD-4F92-B342-3ABBB39FE725}"/>
    <cellStyle name="Comma 10 6 17 2 3" xfId="20599" xr:uid="{8FF50D8C-DF65-45B9-A027-59E241608B83}"/>
    <cellStyle name="Comma 10 6 17 2 4" xfId="19289" xr:uid="{8389876C-5708-4DD9-9572-0F1AE551F6B1}"/>
    <cellStyle name="Comma 10 6 17 2 5" xfId="17946" xr:uid="{09C91E0F-8D30-498C-A0AB-C7A3109D0247}"/>
    <cellStyle name="Comma 10 6 17 2 6" xfId="25266" xr:uid="{9837B74C-75A8-4ADF-BAE7-D36E6E603A34}"/>
    <cellStyle name="Comma 10 6 17 3" xfId="18629" xr:uid="{49C39230-96A8-4397-B312-E4173E7432C8}"/>
    <cellStyle name="Comma 10 6 17 3 2" xfId="21249" xr:uid="{079782FD-12F2-449E-9A07-B47D28C9A399}"/>
    <cellStyle name="Comma 10 6 17 3 3" xfId="19947" xr:uid="{DE8F7750-7FC1-443B-B467-6A0F7A3E06A1}"/>
    <cellStyle name="Comma 10 6 17 4" xfId="20598" xr:uid="{F67B3C4D-9BF6-48CA-816F-FFDEC11FEB44}"/>
    <cellStyle name="Comma 10 6 17 5" xfId="19288" xr:uid="{D8B86487-F01A-4FF6-8BD5-610D394E03BF}"/>
    <cellStyle name="Comma 10 6 17 6" xfId="17945" xr:uid="{1F8D7CE3-E6FD-452B-A625-A6D0F0B720DD}"/>
    <cellStyle name="Comma 10 6 17 7" xfId="21821" xr:uid="{7BE2C487-BB0C-4014-B5B2-CE5B8DCEC611}"/>
    <cellStyle name="Comma 10 6 18" xfId="2050" xr:uid="{00000000-0005-0000-0000-0000EE070000}"/>
    <cellStyle name="Comma 10 6 18 2" xfId="18631" xr:uid="{81A55F4E-F438-43AB-B459-DCBDBD9AD3F0}"/>
    <cellStyle name="Comma 10 6 18 2 2" xfId="21251" xr:uid="{8876791D-1060-4AEC-92B5-1102A238E794}"/>
    <cellStyle name="Comma 10 6 18 2 3" xfId="19949" xr:uid="{397A6B70-3A61-4EDF-93D9-F84A470D4D0A}"/>
    <cellStyle name="Comma 10 6 18 3" xfId="20600" xr:uid="{7A688E16-E50D-45DC-83F3-DD81BFD0BACE}"/>
    <cellStyle name="Comma 10 6 18 4" xfId="19290" xr:uid="{B74119A4-C722-4C56-B9E6-E878DC26BEBC}"/>
    <cellStyle name="Comma 10 6 18 5" xfId="17947" xr:uid="{A8433C38-046B-46B7-B319-100074A68D74}"/>
    <cellStyle name="Comma 10 6 18 6" xfId="25258" xr:uid="{F1CBA458-64DE-4A03-A0CD-9C0207B44DD0}"/>
    <cellStyle name="Comma 10 6 19" xfId="18614" xr:uid="{7DBFE43E-7E94-4D3C-9E4F-F07F091B48BA}"/>
    <cellStyle name="Comma 10 6 19 2" xfId="21234" xr:uid="{1F46076A-59DB-4E39-A966-7727F98FCF7E}"/>
    <cellStyle name="Comma 10 6 19 3" xfId="19932" xr:uid="{9E63A4A7-84C2-4F82-BDB4-4D4FD62A772D}"/>
    <cellStyle name="Comma 10 6 2" xfId="2051" xr:uid="{00000000-0005-0000-0000-0000EF070000}"/>
    <cellStyle name="Comma 10 6 2 2" xfId="2052" xr:uid="{00000000-0005-0000-0000-0000F0070000}"/>
    <cellStyle name="Comma 10 6 2 2 2" xfId="18633" xr:uid="{AA7C2EDE-1C35-4F77-8C6F-03933E4A805E}"/>
    <cellStyle name="Comma 10 6 2 2 2 2" xfId="21253" xr:uid="{7586AAC6-CD37-484F-A34D-0B5258A0A999}"/>
    <cellStyle name="Comma 10 6 2 2 2 3" xfId="19951" xr:uid="{71D64F46-5257-4A5D-B54D-DD6E9DE15934}"/>
    <cellStyle name="Comma 10 6 2 2 3" xfId="20602" xr:uid="{979EDFBA-9E84-438A-9B4F-2494C7E7F83F}"/>
    <cellStyle name="Comma 10 6 2 2 4" xfId="19292" xr:uid="{B673B1E9-79E5-486C-AB51-49BF2E99E3C6}"/>
    <cellStyle name="Comma 10 6 2 2 5" xfId="17949" xr:uid="{8752CF25-FDB4-49B7-9920-CD533C8A9E46}"/>
    <cellStyle name="Comma 10 6 2 2 6" xfId="25267" xr:uid="{DDA8904C-E199-400B-A98B-CE3434E4B108}"/>
    <cellStyle name="Comma 10 6 2 3" xfId="18632" xr:uid="{39AE4784-BF37-458B-9BB2-87DC852C206B}"/>
    <cellStyle name="Comma 10 6 2 3 2" xfId="21252" xr:uid="{16C321A0-9697-484E-8F6C-0ACBB317B662}"/>
    <cellStyle name="Comma 10 6 2 3 3" xfId="19950" xr:uid="{D2C9D580-362E-46FF-8768-A91D6E046AD5}"/>
    <cellStyle name="Comma 10 6 2 4" xfId="20601" xr:uid="{9E4647FC-34FD-4CDB-9BA9-24B3A69ED4A7}"/>
    <cellStyle name="Comma 10 6 2 5" xfId="19291" xr:uid="{A5AFAB68-F6B5-4C34-B125-60F811CDB366}"/>
    <cellStyle name="Comma 10 6 2 6" xfId="17948" xr:uid="{41FD2C83-DA7E-4BA6-930E-260585AB803D}"/>
    <cellStyle name="Comma 10 6 2 7" xfId="21822" xr:uid="{E9B268A0-9FEB-438F-AA3C-F145FD4082B5}"/>
    <cellStyle name="Comma 10 6 20" xfId="20583" xr:uid="{CC2EE3A7-1BF8-4099-B85C-5603C8D5038F}"/>
    <cellStyle name="Comma 10 6 21" xfId="19273" xr:uid="{A010A696-86A6-441A-9192-E74CF0AA1D97}"/>
    <cellStyle name="Comma 10 6 22" xfId="17930" xr:uid="{64589B7E-4939-4370-B6FA-A5ADD90670EC}"/>
    <cellStyle name="Comma 10 6 23" xfId="21813" xr:uid="{C5792776-74D5-4E36-AD9E-F173D19235E6}"/>
    <cellStyle name="Comma 10 6 3" xfId="2053" xr:uid="{00000000-0005-0000-0000-0000F1070000}"/>
    <cellStyle name="Comma 10 6 3 2" xfId="2054" xr:uid="{00000000-0005-0000-0000-0000F2070000}"/>
    <cellStyle name="Comma 10 6 3 2 2" xfId="18635" xr:uid="{6C5B511B-03B5-428D-B504-660CAD55F17E}"/>
    <cellStyle name="Comma 10 6 3 2 2 2" xfId="21255" xr:uid="{497C95A2-1F53-4D34-B2E0-06824BABEB30}"/>
    <cellStyle name="Comma 10 6 3 2 2 3" xfId="19953" xr:uid="{412FA2E1-6731-43E0-A294-A985E444014B}"/>
    <cellStyle name="Comma 10 6 3 2 3" xfId="20604" xr:uid="{010A0014-A5AC-423A-AD6F-84E8AEB65422}"/>
    <cellStyle name="Comma 10 6 3 2 4" xfId="19294" xr:uid="{EE7A27F3-69FA-4CF3-A503-5F20CD26FBD0}"/>
    <cellStyle name="Comma 10 6 3 2 5" xfId="17951" xr:uid="{186A47F7-6E42-4881-AB53-1E6644E701CC}"/>
    <cellStyle name="Comma 10 6 3 2 6" xfId="25268" xr:uid="{1B73B649-4C80-49FE-9E95-BFA0309A9E62}"/>
    <cellStyle name="Comma 10 6 3 3" xfId="18634" xr:uid="{E75CD449-4938-4928-B11B-B06E9AAC9ED1}"/>
    <cellStyle name="Comma 10 6 3 3 2" xfId="21254" xr:uid="{CCD7CB54-903F-4DAC-BE03-C3EBA6202969}"/>
    <cellStyle name="Comma 10 6 3 3 3" xfId="19952" xr:uid="{371316F5-F15C-4A8F-9C39-A43D7B732DF7}"/>
    <cellStyle name="Comma 10 6 3 4" xfId="20603" xr:uid="{7746E250-BDA0-4905-9412-9660F4B713E7}"/>
    <cellStyle name="Comma 10 6 3 5" xfId="19293" xr:uid="{7C27C055-40FB-4ABE-AF3C-3C9453243131}"/>
    <cellStyle name="Comma 10 6 3 6" xfId="17950" xr:uid="{4C32CA5C-B6C7-4388-8255-44E61320220D}"/>
    <cellStyle name="Comma 10 6 3 7" xfId="21823" xr:uid="{34B0D0EC-2A28-41BC-B896-B6AFA6FEEE5D}"/>
    <cellStyle name="Comma 10 6 4" xfId="2055" xr:uid="{00000000-0005-0000-0000-0000F3070000}"/>
    <cellStyle name="Comma 10 6 4 2" xfId="2056" xr:uid="{00000000-0005-0000-0000-0000F4070000}"/>
    <cellStyle name="Comma 10 6 4 2 2" xfId="18637" xr:uid="{575021DE-570F-4BDD-9F33-EA25642E17E9}"/>
    <cellStyle name="Comma 10 6 4 2 2 2" xfId="21257" xr:uid="{035B9D44-2D5B-471F-B297-3B44E6A53181}"/>
    <cellStyle name="Comma 10 6 4 2 2 3" xfId="19955" xr:uid="{3D7A1F78-8A2B-4CBB-B1AE-64FA60949182}"/>
    <cellStyle name="Comma 10 6 4 2 3" xfId="20606" xr:uid="{B0AB7C26-26E4-4159-A524-6946A5664D84}"/>
    <cellStyle name="Comma 10 6 4 2 4" xfId="19296" xr:uid="{0F67EFED-7F58-4379-9D2E-CF44989B8D9B}"/>
    <cellStyle name="Comma 10 6 4 2 5" xfId="17953" xr:uid="{69A9934B-00D0-4013-8ED7-5DB8404EC098}"/>
    <cellStyle name="Comma 10 6 4 2 6" xfId="25269" xr:uid="{EFF5FC45-150D-4AB5-92F0-728FF02926EC}"/>
    <cellStyle name="Comma 10 6 4 3" xfId="18636" xr:uid="{64F2135C-3A8D-4311-985B-62020F66E70E}"/>
    <cellStyle name="Comma 10 6 4 3 2" xfId="21256" xr:uid="{CCF98A23-AC1A-451C-8A61-A5BC98C0DF8C}"/>
    <cellStyle name="Comma 10 6 4 3 3" xfId="19954" xr:uid="{7FEBC082-C9B0-4295-A8D4-915412B82677}"/>
    <cellStyle name="Comma 10 6 4 4" xfId="20605" xr:uid="{CF589D8A-61DB-4E96-8538-C9963B50A33E}"/>
    <cellStyle name="Comma 10 6 4 5" xfId="19295" xr:uid="{2B32B918-BE44-4BD8-ACBD-69AE5AC43F39}"/>
    <cellStyle name="Comma 10 6 4 6" xfId="17952" xr:uid="{9EEFECBD-1D99-41F1-86FC-9BD47055BAA6}"/>
    <cellStyle name="Comma 10 6 4 7" xfId="21824" xr:uid="{22E101E1-0A1C-40C5-AD83-37C92BE77AF8}"/>
    <cellStyle name="Comma 10 6 5" xfId="2057" xr:uid="{00000000-0005-0000-0000-0000F5070000}"/>
    <cellStyle name="Comma 10 6 5 2" xfId="2058" xr:uid="{00000000-0005-0000-0000-0000F6070000}"/>
    <cellStyle name="Comma 10 6 5 2 2" xfId="18639" xr:uid="{9352F709-36F4-46D7-A707-5CF96FD12289}"/>
    <cellStyle name="Comma 10 6 5 2 2 2" xfId="21259" xr:uid="{E6887B26-DD4E-4A42-95F9-2F43EAF579DD}"/>
    <cellStyle name="Comma 10 6 5 2 2 3" xfId="19957" xr:uid="{7EB58ECA-52FC-42AF-9757-5E5B2B2CF0CA}"/>
    <cellStyle name="Comma 10 6 5 2 3" xfId="20608" xr:uid="{ACDCF521-E7D4-4FF0-81D5-0F7E50E372B8}"/>
    <cellStyle name="Comma 10 6 5 2 4" xfId="19298" xr:uid="{E6052805-95FE-4745-BA73-F6F3A6EA643F}"/>
    <cellStyle name="Comma 10 6 5 2 5" xfId="17955" xr:uid="{20C9D7CE-ACD3-47C5-8F5A-9448A7A56E60}"/>
    <cellStyle name="Comma 10 6 5 2 6" xfId="25270" xr:uid="{F9D26266-B6CE-4589-8DAD-119D76B42FC3}"/>
    <cellStyle name="Comma 10 6 5 3" xfId="18638" xr:uid="{EBEC5F38-5BB1-4AE9-B209-5073BFF54F1F}"/>
    <cellStyle name="Comma 10 6 5 3 2" xfId="21258" xr:uid="{769B6E7A-539D-4288-86CB-BD9E78A9FAF2}"/>
    <cellStyle name="Comma 10 6 5 3 3" xfId="19956" xr:uid="{C3CEAB74-C528-47E9-A89B-CB7B88315CD5}"/>
    <cellStyle name="Comma 10 6 5 4" xfId="20607" xr:uid="{7FE4A0C8-3123-4226-A444-62C873E0AC20}"/>
    <cellStyle name="Comma 10 6 5 5" xfId="19297" xr:uid="{79314460-3B27-436E-913C-44D80A7B42B4}"/>
    <cellStyle name="Comma 10 6 5 6" xfId="17954" xr:uid="{1D5307F1-5D47-4B7D-94B6-CC90A35101C9}"/>
    <cellStyle name="Comma 10 6 5 7" xfId="21825" xr:uid="{0803003A-07D4-4271-8867-68D8A1EBD5BE}"/>
    <cellStyle name="Comma 10 6 6" xfId="2059" xr:uid="{00000000-0005-0000-0000-0000F7070000}"/>
    <cellStyle name="Comma 10 6 6 2" xfId="2060" xr:uid="{00000000-0005-0000-0000-0000F8070000}"/>
    <cellStyle name="Comma 10 6 6 2 2" xfId="18641" xr:uid="{0A2407DA-1D9F-4ADC-9110-C047C0F8C6D8}"/>
    <cellStyle name="Comma 10 6 6 2 2 2" xfId="21261" xr:uid="{4ADAE168-35F5-4072-985C-1C9B42ABB348}"/>
    <cellStyle name="Comma 10 6 6 2 2 3" xfId="19959" xr:uid="{C68F0063-0ACF-4AD5-8BF9-7812045F2488}"/>
    <cellStyle name="Comma 10 6 6 2 3" xfId="20610" xr:uid="{65ECCCA1-DD32-4527-BCBC-8991B916C42F}"/>
    <cellStyle name="Comma 10 6 6 2 4" xfId="19300" xr:uid="{5C5F5897-080E-46C7-B12F-CF80281E7381}"/>
    <cellStyle name="Comma 10 6 6 2 5" xfId="17957" xr:uid="{FAFDFE0A-3C15-4680-9E37-ABA876D59932}"/>
    <cellStyle name="Comma 10 6 6 2 6" xfId="25271" xr:uid="{31733AB7-7CC9-48C4-B2A4-7DBBA534FBA8}"/>
    <cellStyle name="Comma 10 6 6 3" xfId="18640" xr:uid="{AA8947F7-5C1B-48BD-8D82-36328FC731A7}"/>
    <cellStyle name="Comma 10 6 6 3 2" xfId="21260" xr:uid="{8E2578F7-AA4D-4227-9262-B70C215D693D}"/>
    <cellStyle name="Comma 10 6 6 3 3" xfId="19958" xr:uid="{FF35E067-7A35-4DCD-8683-FE23548E2EB6}"/>
    <cellStyle name="Comma 10 6 6 4" xfId="20609" xr:uid="{78EF2668-85F5-4D30-9485-C139C0DD81E8}"/>
    <cellStyle name="Comma 10 6 6 5" xfId="19299" xr:uid="{1F3F0B66-79AF-4FD2-825E-E1C9C9A181F9}"/>
    <cellStyle name="Comma 10 6 6 6" xfId="17956" xr:uid="{5CAF3DB8-CE4C-4573-A01E-DF8731574DCB}"/>
    <cellStyle name="Comma 10 6 6 7" xfId="21826" xr:uid="{016EF710-D1C3-4367-AF6A-A17FA3A08150}"/>
    <cellStyle name="Comma 10 6 7" xfId="2061" xr:uid="{00000000-0005-0000-0000-0000F9070000}"/>
    <cellStyle name="Comma 10 6 7 2" xfId="2062" xr:uid="{00000000-0005-0000-0000-0000FA070000}"/>
    <cellStyle name="Comma 10 6 7 2 2" xfId="18643" xr:uid="{BCF3CA71-8F83-4F30-AD58-AD487B7C7EE5}"/>
    <cellStyle name="Comma 10 6 7 2 2 2" xfId="21263" xr:uid="{4F70900F-C4B2-41A3-91CC-20BAF97E7275}"/>
    <cellStyle name="Comma 10 6 7 2 2 3" xfId="19961" xr:uid="{E92C44BC-5633-42E3-A2B6-2C3640C32356}"/>
    <cellStyle name="Comma 10 6 7 2 3" xfId="20612" xr:uid="{6DC499F5-4E86-4FFB-A417-9857C5F1001F}"/>
    <cellStyle name="Comma 10 6 7 2 4" xfId="19302" xr:uid="{2E15BD5A-A49C-4567-90B9-8AA3D35EE24B}"/>
    <cellStyle name="Comma 10 6 7 2 5" xfId="17959" xr:uid="{024046E4-0631-4ADC-A7A1-B429BDCD2D4E}"/>
    <cellStyle name="Comma 10 6 7 2 6" xfId="25272" xr:uid="{574956EA-5FF1-49A2-A3E8-429BB75D3D8F}"/>
    <cellStyle name="Comma 10 6 7 3" xfId="18642" xr:uid="{78B6F820-1787-44B4-9B3A-22EB82EA0E06}"/>
    <cellStyle name="Comma 10 6 7 3 2" xfId="21262" xr:uid="{DCACC0E2-4EA8-4475-85E5-D44B070A5FDB}"/>
    <cellStyle name="Comma 10 6 7 3 3" xfId="19960" xr:uid="{44A4305B-D8B4-453D-8825-1C2962941732}"/>
    <cellStyle name="Comma 10 6 7 4" xfId="20611" xr:uid="{6335352E-B184-4A1D-84B4-2ED597424DBF}"/>
    <cellStyle name="Comma 10 6 7 5" xfId="19301" xr:uid="{2314D47B-2F5A-422D-87AF-A3F96BD5E097}"/>
    <cellStyle name="Comma 10 6 7 6" xfId="17958" xr:uid="{62D56B5D-7966-4818-80C0-D48C74C59411}"/>
    <cellStyle name="Comma 10 6 7 7" xfId="21827" xr:uid="{1760D730-7BA3-4B25-AB34-D3A09434E875}"/>
    <cellStyle name="Comma 10 6 8" xfId="2063" xr:uid="{00000000-0005-0000-0000-0000FB070000}"/>
    <cellStyle name="Comma 10 6 8 2" xfId="2064" xr:uid="{00000000-0005-0000-0000-0000FC070000}"/>
    <cellStyle name="Comma 10 6 8 2 2" xfId="18645" xr:uid="{34C67B52-5642-45E4-B8F6-D877CED1C5FF}"/>
    <cellStyle name="Comma 10 6 8 2 2 2" xfId="21265" xr:uid="{6852C6B5-F964-4213-ADF9-CFF56533CA39}"/>
    <cellStyle name="Comma 10 6 8 2 2 3" xfId="19963" xr:uid="{AA87BE12-BC51-414E-AF42-BF4B581ABAB0}"/>
    <cellStyle name="Comma 10 6 8 2 3" xfId="20614" xr:uid="{BB3507B2-E6E1-49E4-9F24-269FFC03B390}"/>
    <cellStyle name="Comma 10 6 8 2 4" xfId="19304" xr:uid="{E77B1241-490F-4419-A9DE-6C919ABC06EC}"/>
    <cellStyle name="Comma 10 6 8 2 5" xfId="17961" xr:uid="{E5C27710-035A-4557-A5B5-26C5BC5FC226}"/>
    <cellStyle name="Comma 10 6 8 2 6" xfId="25273" xr:uid="{F28291C1-4B12-4AC0-88E5-2720F5854CEA}"/>
    <cellStyle name="Comma 10 6 8 3" xfId="18644" xr:uid="{F014CAA3-7832-45E9-827B-0336E1A04435}"/>
    <cellStyle name="Comma 10 6 8 3 2" xfId="21264" xr:uid="{E5E7E398-6449-4C13-9416-11CDB69B0E37}"/>
    <cellStyle name="Comma 10 6 8 3 3" xfId="19962" xr:uid="{DE7DED20-1FD8-424E-A438-E201BC166CEB}"/>
    <cellStyle name="Comma 10 6 8 4" xfId="20613" xr:uid="{7653DC48-422C-4728-8A54-280088F6FE4D}"/>
    <cellStyle name="Comma 10 6 8 5" xfId="19303" xr:uid="{3C06D8CE-4764-4AE9-980B-BFAA6132AFF6}"/>
    <cellStyle name="Comma 10 6 8 6" xfId="17960" xr:uid="{DDA6F471-BE2E-4379-819F-EDEFF2973704}"/>
    <cellStyle name="Comma 10 6 8 7" xfId="21828" xr:uid="{EE42DE42-B68E-4119-A7C4-EC29921D0BD3}"/>
    <cellStyle name="Comma 10 6 9" xfId="2065" xr:uid="{00000000-0005-0000-0000-0000FD070000}"/>
    <cellStyle name="Comma 10 6 9 2" xfId="2066" xr:uid="{00000000-0005-0000-0000-0000FE070000}"/>
    <cellStyle name="Comma 10 6 9 2 2" xfId="18647" xr:uid="{AD35D8BB-2A02-4BE6-B891-7856D41A7CCC}"/>
    <cellStyle name="Comma 10 6 9 2 2 2" xfId="21267" xr:uid="{3DE523F5-791E-4C96-9879-FD6A69D2DA18}"/>
    <cellStyle name="Comma 10 6 9 2 2 3" xfId="19965" xr:uid="{6B566C37-E086-4B8D-8078-3E4DB8788E58}"/>
    <cellStyle name="Comma 10 6 9 2 3" xfId="20616" xr:uid="{BC67EB74-D480-4F5A-B1E7-6003D865D082}"/>
    <cellStyle name="Comma 10 6 9 2 4" xfId="19306" xr:uid="{F84EA663-BC68-4921-AB2D-F1A8C01184EC}"/>
    <cellStyle name="Comma 10 6 9 2 5" xfId="17963" xr:uid="{B8710D28-C471-490F-88CF-94AB21968B7C}"/>
    <cellStyle name="Comma 10 6 9 2 6" xfId="25274" xr:uid="{0518A423-90DE-4FF1-9C95-24A64CD2F100}"/>
    <cellStyle name="Comma 10 6 9 3" xfId="18646" xr:uid="{86BDC98C-300F-4E71-8384-F160B15D0B70}"/>
    <cellStyle name="Comma 10 6 9 3 2" xfId="21266" xr:uid="{A989B9F1-9594-467B-BDC5-51D1CE551C0C}"/>
    <cellStyle name="Comma 10 6 9 3 3" xfId="19964" xr:uid="{E08C5982-C01A-4DCF-B9C0-4EA90A5E796F}"/>
    <cellStyle name="Comma 10 6 9 4" xfId="20615" xr:uid="{23BF3857-49D4-406B-8EC8-15E44A3726A5}"/>
    <cellStyle name="Comma 10 6 9 5" xfId="19305" xr:uid="{E3E82D60-7900-4BC3-AF25-8609CF7A01F8}"/>
    <cellStyle name="Comma 10 6 9 6" xfId="17962" xr:uid="{CCED0D48-3338-4E63-B91C-E7008759DF1A}"/>
    <cellStyle name="Comma 10 6 9 7" xfId="21829" xr:uid="{16619BCA-579A-4A80-88D9-0856C4B5B5BB}"/>
    <cellStyle name="Comma 10 7" xfId="2067" xr:uid="{00000000-0005-0000-0000-0000FF070000}"/>
    <cellStyle name="Comma 10 7 10" xfId="2068" xr:uid="{00000000-0005-0000-0000-000000080000}"/>
    <cellStyle name="Comma 10 7 10 2" xfId="2069" xr:uid="{00000000-0005-0000-0000-000001080000}"/>
    <cellStyle name="Comma 10 7 10 2 2" xfId="18650" xr:uid="{63CBD3FB-EF77-4DFA-AF5C-545C14350AC8}"/>
    <cellStyle name="Comma 10 7 10 2 2 2" xfId="21270" xr:uid="{34F25803-E005-4450-8037-A08E056ADE51}"/>
    <cellStyle name="Comma 10 7 10 2 2 3" xfId="19968" xr:uid="{B34AA116-31DA-4968-8DBF-A7C4AE962DFB}"/>
    <cellStyle name="Comma 10 7 10 2 3" xfId="20619" xr:uid="{A4E136A7-A2FC-4250-81BD-2AA9C8093077}"/>
    <cellStyle name="Comma 10 7 10 2 4" xfId="19309" xr:uid="{769E30F6-008F-4BF4-9D44-32113AF7BA79}"/>
    <cellStyle name="Comma 10 7 10 2 5" xfId="17966" xr:uid="{F592B1FD-D415-45C9-B9A5-10D86BFCBF83}"/>
    <cellStyle name="Comma 10 7 10 2 6" xfId="25276" xr:uid="{82441DD3-1712-4D7B-930A-8E78D73A0D57}"/>
    <cellStyle name="Comma 10 7 10 3" xfId="18649" xr:uid="{C947D019-7D18-490D-95E2-8CA191B210CF}"/>
    <cellStyle name="Comma 10 7 10 3 2" xfId="21269" xr:uid="{12B13020-FC0E-4AFB-9767-38F27B751DD3}"/>
    <cellStyle name="Comma 10 7 10 3 3" xfId="19967" xr:uid="{44B83882-EE91-4010-854B-9A7DADA0BE79}"/>
    <cellStyle name="Comma 10 7 10 4" xfId="20618" xr:uid="{F14E95C6-CEE5-4CC0-B4F8-E999D3E77010}"/>
    <cellStyle name="Comma 10 7 10 5" xfId="19308" xr:uid="{8C9B2E99-7581-406D-B444-C796C7AC0F25}"/>
    <cellStyle name="Comma 10 7 10 6" xfId="17965" xr:uid="{F77C5591-83CA-4D97-9AD5-4ACA32B0E49A}"/>
    <cellStyle name="Comma 10 7 10 7" xfId="21831" xr:uid="{C9898A18-C955-434C-8197-EDB420E591DB}"/>
    <cellStyle name="Comma 10 7 11" xfId="2070" xr:uid="{00000000-0005-0000-0000-000002080000}"/>
    <cellStyle name="Comma 10 7 11 2" xfId="2071" xr:uid="{00000000-0005-0000-0000-000003080000}"/>
    <cellStyle name="Comma 10 7 11 2 2" xfId="18652" xr:uid="{627FE57E-D230-442B-BA2C-BA2761DCB7D1}"/>
    <cellStyle name="Comma 10 7 11 2 2 2" xfId="21272" xr:uid="{4D5C61C8-4BD7-4152-AE65-85EF5BC76B07}"/>
    <cellStyle name="Comma 10 7 11 2 2 3" xfId="19970" xr:uid="{E6FEDD90-7714-4571-9C05-FAD9AE233279}"/>
    <cellStyle name="Comma 10 7 11 2 3" xfId="20621" xr:uid="{C8583CEC-423A-460B-A0E6-B23DC92A57EC}"/>
    <cellStyle name="Comma 10 7 11 2 4" xfId="19311" xr:uid="{BB52BA1C-C7A5-4580-B9FB-F768EE03277D}"/>
    <cellStyle name="Comma 10 7 11 2 5" xfId="17968" xr:uid="{B9D4F18F-F715-4B1B-9102-51F54E3D8D99}"/>
    <cellStyle name="Comma 10 7 11 2 6" xfId="25277" xr:uid="{652C4A7B-63D0-42B9-8BB1-38D264D441C8}"/>
    <cellStyle name="Comma 10 7 11 3" xfId="18651" xr:uid="{35B04C06-4900-46B6-83FE-8B38AD783AE3}"/>
    <cellStyle name="Comma 10 7 11 3 2" xfId="21271" xr:uid="{DB0ABD25-6AB2-443A-AEFC-E462ED4D42B3}"/>
    <cellStyle name="Comma 10 7 11 3 3" xfId="19969" xr:uid="{17B5EC45-6862-4DC7-9791-71B1974A0465}"/>
    <cellStyle name="Comma 10 7 11 4" xfId="20620" xr:uid="{B858AFC6-D454-406D-9142-CCB0B410BEEA}"/>
    <cellStyle name="Comma 10 7 11 5" xfId="19310" xr:uid="{4E905D5F-1C61-459E-823E-812F426C04E3}"/>
    <cellStyle name="Comma 10 7 11 6" xfId="17967" xr:uid="{3372CB70-DCA0-4157-94E6-8B9566E40A31}"/>
    <cellStyle name="Comma 10 7 11 7" xfId="21832" xr:uid="{57D8942D-A725-4930-BA86-184C3CFE9F2B}"/>
    <cellStyle name="Comma 10 7 12" xfId="2072" xr:uid="{00000000-0005-0000-0000-000004080000}"/>
    <cellStyle name="Comma 10 7 12 2" xfId="2073" xr:uid="{00000000-0005-0000-0000-000005080000}"/>
    <cellStyle name="Comma 10 7 12 2 2" xfId="18654" xr:uid="{E57975BC-2E5E-4CD5-B073-4C9FCDAC2EBE}"/>
    <cellStyle name="Comma 10 7 12 2 2 2" xfId="21274" xr:uid="{B3057081-6EB5-4A4E-AA14-FAEF51B40089}"/>
    <cellStyle name="Comma 10 7 12 2 2 3" xfId="19972" xr:uid="{618374D9-67DA-4301-AA03-E2631BC2FFF1}"/>
    <cellStyle name="Comma 10 7 12 2 3" xfId="20623" xr:uid="{D83089E4-CF57-4377-A237-54EA61C78502}"/>
    <cellStyle name="Comma 10 7 12 2 4" xfId="19313" xr:uid="{B173C249-1CE1-4EF8-A5F4-F18ED24D9F34}"/>
    <cellStyle name="Comma 10 7 12 2 5" xfId="17970" xr:uid="{7A2C4313-D91A-4F2A-98BB-7E1FF533761A}"/>
    <cellStyle name="Comma 10 7 12 2 6" xfId="25278" xr:uid="{E50CDEC8-6F64-4D0F-AC6A-3807E4C15D45}"/>
    <cellStyle name="Comma 10 7 12 3" xfId="18653" xr:uid="{C83531A3-7401-4925-B8D1-762F483EACF3}"/>
    <cellStyle name="Comma 10 7 12 3 2" xfId="21273" xr:uid="{21788D1F-13BD-44D0-B6B1-6BF0A161140E}"/>
    <cellStyle name="Comma 10 7 12 3 3" xfId="19971" xr:uid="{253BF99D-2A03-4096-9435-A9FD1CF20392}"/>
    <cellStyle name="Comma 10 7 12 4" xfId="20622" xr:uid="{7D91FFC3-62C6-4B6B-A075-115ED0EE92A0}"/>
    <cellStyle name="Comma 10 7 12 5" xfId="19312" xr:uid="{626C6421-DF35-4F62-B57D-C5C5A832C4CD}"/>
    <cellStyle name="Comma 10 7 12 6" xfId="17969" xr:uid="{11CC3BBB-EDD8-496E-BABB-9159C1C69403}"/>
    <cellStyle name="Comma 10 7 12 7" xfId="21833" xr:uid="{E506FC2E-6DAB-4615-8096-0C848289A445}"/>
    <cellStyle name="Comma 10 7 13" xfId="2074" xr:uid="{00000000-0005-0000-0000-000006080000}"/>
    <cellStyle name="Comma 10 7 13 2" xfId="2075" xr:uid="{00000000-0005-0000-0000-000007080000}"/>
    <cellStyle name="Comma 10 7 13 2 2" xfId="18656" xr:uid="{C286C99E-E4A6-408D-8C65-DD273EEF31ED}"/>
    <cellStyle name="Comma 10 7 13 2 2 2" xfId="21276" xr:uid="{0EA63F4D-DC47-4CFD-9A96-E296D08ABF9F}"/>
    <cellStyle name="Comma 10 7 13 2 2 3" xfId="19974" xr:uid="{B4B15D16-AE5F-4DA3-8799-F28E4539EA00}"/>
    <cellStyle name="Comma 10 7 13 2 3" xfId="20625" xr:uid="{CC27BAD3-FB62-4FD3-A197-71ADE0FF7045}"/>
    <cellStyle name="Comma 10 7 13 2 4" xfId="19315" xr:uid="{F6AC9641-F196-4AF4-A446-D8EB7423F9B1}"/>
    <cellStyle name="Comma 10 7 13 2 5" xfId="17972" xr:uid="{ADF1B078-A0DD-433F-AB4C-1F1C6D4CF6A1}"/>
    <cellStyle name="Comma 10 7 13 2 6" xfId="25279" xr:uid="{C5F35744-094C-4BC2-9445-ACEF46A8336A}"/>
    <cellStyle name="Comma 10 7 13 3" xfId="18655" xr:uid="{55FE28F7-EEBF-4A91-9967-8D3975E5D616}"/>
    <cellStyle name="Comma 10 7 13 3 2" xfId="21275" xr:uid="{152DC521-D8EF-4A5F-A131-0753A7E69B94}"/>
    <cellStyle name="Comma 10 7 13 3 3" xfId="19973" xr:uid="{9A813BB2-7112-45A5-9A90-D73CA2E80A58}"/>
    <cellStyle name="Comma 10 7 13 4" xfId="20624" xr:uid="{2839FEF7-080F-4221-898A-27757851C472}"/>
    <cellStyle name="Comma 10 7 13 5" xfId="19314" xr:uid="{AE9AF171-9E54-4F4B-9FA9-B04A3019D0A9}"/>
    <cellStyle name="Comma 10 7 13 6" xfId="17971" xr:uid="{90F6A429-5DEC-4608-AF22-D5A049FF2E3E}"/>
    <cellStyle name="Comma 10 7 13 7" xfId="21834" xr:uid="{71A28DBD-EDA5-44D6-AEBD-E7B8ADFA8778}"/>
    <cellStyle name="Comma 10 7 14" xfId="2076" xr:uid="{00000000-0005-0000-0000-000008080000}"/>
    <cellStyle name="Comma 10 7 14 2" xfId="2077" xr:uid="{00000000-0005-0000-0000-000009080000}"/>
    <cellStyle name="Comma 10 7 14 2 2" xfId="18658" xr:uid="{0C5F7E0E-3190-4949-A348-7EF4829A2081}"/>
    <cellStyle name="Comma 10 7 14 2 2 2" xfId="21278" xr:uid="{CA76B6BE-F916-45E3-AF97-34F759EF4A8A}"/>
    <cellStyle name="Comma 10 7 14 2 2 3" xfId="19976" xr:uid="{58CF674B-DF95-42FC-A2A9-D6790BEFC270}"/>
    <cellStyle name="Comma 10 7 14 2 3" xfId="20627" xr:uid="{2D5DFDE1-27E5-4218-A770-8C0112795A5E}"/>
    <cellStyle name="Comma 10 7 14 2 4" xfId="19317" xr:uid="{0E894327-8ED9-46D7-B24E-47D052088566}"/>
    <cellStyle name="Comma 10 7 14 2 5" xfId="17974" xr:uid="{CF84DCC1-1998-4580-913A-37637DA66557}"/>
    <cellStyle name="Comma 10 7 14 2 6" xfId="25280" xr:uid="{E03943BA-88F7-417C-8EC5-AC40D7595197}"/>
    <cellStyle name="Comma 10 7 14 3" xfId="18657" xr:uid="{7BCA4DA2-161F-490A-9BC2-1C122B146796}"/>
    <cellStyle name="Comma 10 7 14 3 2" xfId="21277" xr:uid="{DA931967-3EC5-406C-A6ED-86E0F22B08D2}"/>
    <cellStyle name="Comma 10 7 14 3 3" xfId="19975" xr:uid="{F1C2BBB7-3BFF-432F-B213-5E85253BDE2E}"/>
    <cellStyle name="Comma 10 7 14 4" xfId="20626" xr:uid="{12B2D110-9E1A-4EDE-83F0-C0B473C0BCFC}"/>
    <cellStyle name="Comma 10 7 14 5" xfId="19316" xr:uid="{15457644-1A3A-4812-923B-C61816B65178}"/>
    <cellStyle name="Comma 10 7 14 6" xfId="17973" xr:uid="{EE549608-58D7-469F-B4F8-561419E0CE93}"/>
    <cellStyle name="Comma 10 7 14 7" xfId="21835" xr:uid="{EBC9FF9A-0A88-4DE2-82E9-971042731BEB}"/>
    <cellStyle name="Comma 10 7 15" xfId="2078" xr:uid="{00000000-0005-0000-0000-00000A080000}"/>
    <cellStyle name="Comma 10 7 15 2" xfId="2079" xr:uid="{00000000-0005-0000-0000-00000B080000}"/>
    <cellStyle name="Comma 10 7 15 2 2" xfId="18660" xr:uid="{4F112FC1-37BF-42E9-9ECD-A7DDC618813A}"/>
    <cellStyle name="Comma 10 7 15 2 2 2" xfId="21280" xr:uid="{80CFA49E-6264-4956-9BBC-523B3B15354B}"/>
    <cellStyle name="Comma 10 7 15 2 2 3" xfId="19978" xr:uid="{CD63A3F1-EFD8-44F4-A108-304360DC856A}"/>
    <cellStyle name="Comma 10 7 15 2 3" xfId="20629" xr:uid="{C3AF2DF9-80D8-4313-A747-E7FCF00C7DDC}"/>
    <cellStyle name="Comma 10 7 15 2 4" xfId="19319" xr:uid="{A3BD589B-DF57-41A1-B54D-02C150BF25C8}"/>
    <cellStyle name="Comma 10 7 15 2 5" xfId="17976" xr:uid="{9E10A919-7AF5-4568-8BE0-D2F4840A8854}"/>
    <cellStyle name="Comma 10 7 15 2 6" xfId="25281" xr:uid="{835DD3BF-7172-45AF-92D6-9D7EBDD80648}"/>
    <cellStyle name="Comma 10 7 15 3" xfId="18659" xr:uid="{100F3AFD-D107-43C1-9A4C-6F31A09B442D}"/>
    <cellStyle name="Comma 10 7 15 3 2" xfId="21279" xr:uid="{57E21F67-9EA6-4211-8EFB-DB6789B1C3C3}"/>
    <cellStyle name="Comma 10 7 15 3 3" xfId="19977" xr:uid="{06D5DF1D-9059-4DEC-8091-42FFE3BBE9B1}"/>
    <cellStyle name="Comma 10 7 15 4" xfId="20628" xr:uid="{9ED50C8C-F46D-4BD3-B541-15D3FBA3CC15}"/>
    <cellStyle name="Comma 10 7 15 5" xfId="19318" xr:uid="{4064046C-8368-4851-82ED-DDFACB794DCE}"/>
    <cellStyle name="Comma 10 7 15 6" xfId="17975" xr:uid="{03198457-49C2-4180-ACEF-7B17AE63666F}"/>
    <cellStyle name="Comma 10 7 15 7" xfId="21836" xr:uid="{7D549F1E-2B3B-473D-B2B3-2AFC6E893DB2}"/>
    <cellStyle name="Comma 10 7 16" xfId="2080" xr:uid="{00000000-0005-0000-0000-00000C080000}"/>
    <cellStyle name="Comma 10 7 16 2" xfId="2081" xr:uid="{00000000-0005-0000-0000-00000D080000}"/>
    <cellStyle name="Comma 10 7 16 2 2" xfId="18662" xr:uid="{45D6B38F-E208-4E71-8DFA-F7FB64D9AF4E}"/>
    <cellStyle name="Comma 10 7 16 2 2 2" xfId="21282" xr:uid="{42442B28-96E8-4EC8-85C1-A6F735A4199A}"/>
    <cellStyle name="Comma 10 7 16 2 2 3" xfId="19980" xr:uid="{DF98C2D9-FF3F-43EB-A914-53DC05261F36}"/>
    <cellStyle name="Comma 10 7 16 2 3" xfId="20631" xr:uid="{C6CE8655-E4E5-443B-9CEF-C9CB995390FE}"/>
    <cellStyle name="Comma 10 7 16 2 4" xfId="19321" xr:uid="{CC4AD0D3-50DA-4C34-9D3B-B10DAF0795B1}"/>
    <cellStyle name="Comma 10 7 16 2 5" xfId="17978" xr:uid="{DE9290BD-3AE5-424C-BA60-264D99C4424D}"/>
    <cellStyle name="Comma 10 7 16 2 6" xfId="25282" xr:uid="{680B924D-45A5-4FB7-82BD-5687DE55573D}"/>
    <cellStyle name="Comma 10 7 16 3" xfId="18661" xr:uid="{279164E8-0DFA-41FD-871B-366771733AB8}"/>
    <cellStyle name="Comma 10 7 16 3 2" xfId="21281" xr:uid="{AA44EBCB-DEA5-4F68-86FD-3A286D15B303}"/>
    <cellStyle name="Comma 10 7 16 3 3" xfId="19979" xr:uid="{ABDBD3A7-EAFD-4148-ACE7-E7C960A72E94}"/>
    <cellStyle name="Comma 10 7 16 4" xfId="20630" xr:uid="{8C3FABFB-90DD-47FA-ADA2-16221D0BCDA2}"/>
    <cellStyle name="Comma 10 7 16 5" xfId="19320" xr:uid="{8B0CF547-DC4E-4D34-B8A6-8BDF580758EE}"/>
    <cellStyle name="Comma 10 7 16 6" xfId="17977" xr:uid="{FFB5558D-A674-4888-A802-E3F82A75160B}"/>
    <cellStyle name="Comma 10 7 16 7" xfId="21837" xr:uid="{588D653B-0BFB-42F3-8D49-D1C0C5743C41}"/>
    <cellStyle name="Comma 10 7 17" xfId="2082" xr:uid="{00000000-0005-0000-0000-00000E080000}"/>
    <cellStyle name="Comma 10 7 17 2" xfId="2083" xr:uid="{00000000-0005-0000-0000-00000F080000}"/>
    <cellStyle name="Comma 10 7 17 2 2" xfId="18664" xr:uid="{74E96BC1-88B6-4F0A-9037-2F621E21AF31}"/>
    <cellStyle name="Comma 10 7 17 2 2 2" xfId="21284" xr:uid="{D6B106DE-CE2D-46C0-B223-482170DA8156}"/>
    <cellStyle name="Comma 10 7 17 2 2 3" xfId="19982" xr:uid="{18F82E56-4FA6-420B-B2F9-0C2E19101B2E}"/>
    <cellStyle name="Comma 10 7 17 2 3" xfId="20633" xr:uid="{6AAAAAAC-C558-47C5-B176-619612CD990C}"/>
    <cellStyle name="Comma 10 7 17 2 4" xfId="19323" xr:uid="{CAC44963-FEAD-4962-85FC-9FD2B71D77AB}"/>
    <cellStyle name="Comma 10 7 17 2 5" xfId="17980" xr:uid="{E78F7E92-2193-496A-94AD-764174B92F82}"/>
    <cellStyle name="Comma 10 7 17 2 6" xfId="25283" xr:uid="{B4307CC2-6F16-4F4B-92CD-741BDBE298EB}"/>
    <cellStyle name="Comma 10 7 17 3" xfId="18663" xr:uid="{D1AA19F5-2C0D-4CD1-B5F6-4E19B4C3A06A}"/>
    <cellStyle name="Comma 10 7 17 3 2" xfId="21283" xr:uid="{EACCF37B-70A7-493E-8ACF-2AF2B1250462}"/>
    <cellStyle name="Comma 10 7 17 3 3" xfId="19981" xr:uid="{08D64273-28FF-467C-890F-ADFBB30A4CB4}"/>
    <cellStyle name="Comma 10 7 17 4" xfId="20632" xr:uid="{9C38A01F-123A-4BBA-9D5B-AE6CD5A50EAD}"/>
    <cellStyle name="Comma 10 7 17 5" xfId="19322" xr:uid="{D2D401E9-5181-4984-9B7E-D2348DC52237}"/>
    <cellStyle name="Comma 10 7 17 6" xfId="17979" xr:uid="{ECB27A65-BB37-4B26-8079-06B8E0C3A046}"/>
    <cellStyle name="Comma 10 7 17 7" xfId="21838" xr:uid="{602B9D92-A86D-4E86-9DFE-981FDF114B66}"/>
    <cellStyle name="Comma 10 7 18" xfId="2084" xr:uid="{00000000-0005-0000-0000-000010080000}"/>
    <cellStyle name="Comma 10 7 18 2" xfId="18665" xr:uid="{B4621B1F-CC5A-4AB7-A979-303CBD39DD6F}"/>
    <cellStyle name="Comma 10 7 18 2 2" xfId="21285" xr:uid="{8022F206-72DB-49A6-9967-4B4CA860FEE1}"/>
    <cellStyle name="Comma 10 7 18 2 3" xfId="19983" xr:uid="{71BE8902-ED07-4494-84E0-4F0541FA669F}"/>
    <cellStyle name="Comma 10 7 18 3" xfId="20634" xr:uid="{F2489B20-5292-4606-B416-D3F619EB3CB4}"/>
    <cellStyle name="Comma 10 7 18 4" xfId="19324" xr:uid="{E01A0EAD-3C84-46E9-8684-9EF59B1D84AB}"/>
    <cellStyle name="Comma 10 7 18 5" xfId="17981" xr:uid="{CBC88D53-F575-4456-83D4-8C942D0EBECB}"/>
    <cellStyle name="Comma 10 7 18 6" xfId="25275" xr:uid="{FFC2E1EF-FCAC-4133-91F1-EC8D0FDC3FE7}"/>
    <cellStyle name="Comma 10 7 19" xfId="18648" xr:uid="{5B6CEF31-EE03-4916-9C18-C4352C5F6CEC}"/>
    <cellStyle name="Comma 10 7 19 2" xfId="21268" xr:uid="{9DC1BFF2-BCBC-4BF7-88D6-24DF855CF5F3}"/>
    <cellStyle name="Comma 10 7 19 3" xfId="19966" xr:uid="{963FE569-59BB-46D3-862A-E33A1A1D6705}"/>
    <cellStyle name="Comma 10 7 2" xfId="2085" xr:uid="{00000000-0005-0000-0000-000011080000}"/>
    <cellStyle name="Comma 10 7 2 2" xfId="2086" xr:uid="{00000000-0005-0000-0000-000012080000}"/>
    <cellStyle name="Comma 10 7 2 2 2" xfId="18667" xr:uid="{BA561C8B-0E8C-4FC9-A8CF-E4138796562F}"/>
    <cellStyle name="Comma 10 7 2 2 2 2" xfId="21287" xr:uid="{D5D85FD3-4964-40E1-B8CB-35D1804D7C11}"/>
    <cellStyle name="Comma 10 7 2 2 2 3" xfId="19985" xr:uid="{11BA6142-F6BD-48B4-A76F-0784DCAA8D7D}"/>
    <cellStyle name="Comma 10 7 2 2 3" xfId="20636" xr:uid="{804BABEE-0271-41B2-800A-D8DEB26A6E6E}"/>
    <cellStyle name="Comma 10 7 2 2 4" xfId="19326" xr:uid="{1BF5E651-46B6-4EC1-8F94-7965325B2FFE}"/>
    <cellStyle name="Comma 10 7 2 2 5" xfId="17983" xr:uid="{BEF9E91A-AE66-4AA3-9E4D-C42BDD070A1D}"/>
    <cellStyle name="Comma 10 7 2 2 6" xfId="25284" xr:uid="{F39C8211-BEB3-435C-8CF7-70C549CA8560}"/>
    <cellStyle name="Comma 10 7 2 3" xfId="18666" xr:uid="{231ED36F-5B3E-42C9-AE1A-8EEB2F027DD3}"/>
    <cellStyle name="Comma 10 7 2 3 2" xfId="21286" xr:uid="{6D072C9C-AD10-4BD6-AB12-FE713902B207}"/>
    <cellStyle name="Comma 10 7 2 3 3" xfId="19984" xr:uid="{C4C3F3DB-20D6-438E-957A-158C8DF39BF3}"/>
    <cellStyle name="Comma 10 7 2 4" xfId="20635" xr:uid="{478BEF89-20D8-4810-9BD0-F97EBF17B413}"/>
    <cellStyle name="Comma 10 7 2 5" xfId="19325" xr:uid="{B4BBFC1A-62CC-4E18-A694-CE30B2A55830}"/>
    <cellStyle name="Comma 10 7 2 6" xfId="17982" xr:uid="{D2331D2D-FF59-43F4-B482-74AC80AEE5A2}"/>
    <cellStyle name="Comma 10 7 2 7" xfId="21839" xr:uid="{509733D6-FB9A-4D3D-A2D8-BF0F09F7F3ED}"/>
    <cellStyle name="Comma 10 7 20" xfId="20617" xr:uid="{338618CB-47CD-46EB-BB8D-EDFAC22547F3}"/>
    <cellStyle name="Comma 10 7 21" xfId="19307" xr:uid="{722AA9CE-61C1-49A3-B8FD-1F71E090CE3E}"/>
    <cellStyle name="Comma 10 7 22" xfId="17964" xr:uid="{F0080BE0-5792-43DF-85C5-7502DD5E2E8B}"/>
    <cellStyle name="Comma 10 7 23" xfId="21830" xr:uid="{1962CFE2-52D7-49BE-8A9D-0CB29B695DBA}"/>
    <cellStyle name="Comma 10 7 3" xfId="2087" xr:uid="{00000000-0005-0000-0000-000013080000}"/>
    <cellStyle name="Comma 10 7 3 2" xfId="2088" xr:uid="{00000000-0005-0000-0000-000014080000}"/>
    <cellStyle name="Comma 10 7 3 2 2" xfId="18669" xr:uid="{410877F3-1F5B-41CA-8F54-4D548D6FDD87}"/>
    <cellStyle name="Comma 10 7 3 2 2 2" xfId="21289" xr:uid="{31DFC3B9-604C-4903-BD56-BD1D1B335635}"/>
    <cellStyle name="Comma 10 7 3 2 2 3" xfId="19987" xr:uid="{B9E76555-9000-43C2-B4A4-7E2E786A9247}"/>
    <cellStyle name="Comma 10 7 3 2 3" xfId="20638" xr:uid="{7CAB1C06-98B4-455A-A390-1FFBD157FEA7}"/>
    <cellStyle name="Comma 10 7 3 2 4" xfId="19328" xr:uid="{24A9D705-0AF0-4FA0-874C-C16D17069038}"/>
    <cellStyle name="Comma 10 7 3 2 5" xfId="17985" xr:uid="{55929255-EDED-437E-898C-11F9429D9AE0}"/>
    <cellStyle name="Comma 10 7 3 2 6" xfId="25285" xr:uid="{883D7D17-ECCF-44C3-B82E-B98504ED65D9}"/>
    <cellStyle name="Comma 10 7 3 3" xfId="18668" xr:uid="{01467E04-EA6E-4FAB-AEDA-44BCAB2C7709}"/>
    <cellStyle name="Comma 10 7 3 3 2" xfId="21288" xr:uid="{F251EC3F-4162-447D-8D2C-27927CDBA82E}"/>
    <cellStyle name="Comma 10 7 3 3 3" xfId="19986" xr:uid="{C1894DED-D74B-4F56-8AD9-46228D56B857}"/>
    <cellStyle name="Comma 10 7 3 4" xfId="20637" xr:uid="{1A4D0D28-E260-4432-91AB-909D6F538C63}"/>
    <cellStyle name="Comma 10 7 3 5" xfId="19327" xr:uid="{67E7EA93-554C-41A8-B71E-19E9F0072387}"/>
    <cellStyle name="Comma 10 7 3 6" xfId="17984" xr:uid="{A6AC9940-3479-4220-825C-6BD6901AD86F}"/>
    <cellStyle name="Comma 10 7 3 7" xfId="21840" xr:uid="{394386E7-FAFF-4645-9C8F-348090657480}"/>
    <cellStyle name="Comma 10 7 4" xfId="2089" xr:uid="{00000000-0005-0000-0000-000015080000}"/>
    <cellStyle name="Comma 10 7 4 2" xfId="2090" xr:uid="{00000000-0005-0000-0000-000016080000}"/>
    <cellStyle name="Comma 10 7 4 2 2" xfId="18671" xr:uid="{5E657005-25B8-4198-B161-E56124667A5D}"/>
    <cellStyle name="Comma 10 7 4 2 2 2" xfId="21291" xr:uid="{5AB917C7-DE35-4BB7-B174-12AAF7582E20}"/>
    <cellStyle name="Comma 10 7 4 2 2 3" xfId="19989" xr:uid="{4C43E70D-9852-4728-9339-7F63519F2E44}"/>
    <cellStyle name="Comma 10 7 4 2 3" xfId="20640" xr:uid="{4CFB54A8-5659-48FF-8448-88333684BFE8}"/>
    <cellStyle name="Comma 10 7 4 2 4" xfId="19330" xr:uid="{5EC533E7-21A1-4AD6-B52C-4E38B56DE147}"/>
    <cellStyle name="Comma 10 7 4 2 5" xfId="17987" xr:uid="{893ECADB-B905-4043-B25F-5B0512CD91A5}"/>
    <cellStyle name="Comma 10 7 4 2 6" xfId="25286" xr:uid="{D044B1BF-D23C-4BEE-BF2A-581797F47C30}"/>
    <cellStyle name="Comma 10 7 4 3" xfId="18670" xr:uid="{D57288C0-A931-4600-A524-80321838536E}"/>
    <cellStyle name="Comma 10 7 4 3 2" xfId="21290" xr:uid="{35691848-100A-415A-B54E-002EFAAF6757}"/>
    <cellStyle name="Comma 10 7 4 3 3" xfId="19988" xr:uid="{097C9A9A-A8C0-491C-B3E4-EFB92EA29509}"/>
    <cellStyle name="Comma 10 7 4 4" xfId="20639" xr:uid="{165ECB24-2C17-488D-B30D-034F2EA08021}"/>
    <cellStyle name="Comma 10 7 4 5" xfId="19329" xr:uid="{81ACFB3B-3D04-48A2-B9ED-F64EF8C6CED2}"/>
    <cellStyle name="Comma 10 7 4 6" xfId="17986" xr:uid="{CCEEE8DF-9915-4B7C-AA0E-6461EBC138BF}"/>
    <cellStyle name="Comma 10 7 4 7" xfId="21841" xr:uid="{BCB5FB7C-ED98-431D-9864-0DAC1E532982}"/>
    <cellStyle name="Comma 10 7 5" xfId="2091" xr:uid="{00000000-0005-0000-0000-000017080000}"/>
    <cellStyle name="Comma 10 7 5 2" xfId="2092" xr:uid="{00000000-0005-0000-0000-000018080000}"/>
    <cellStyle name="Comma 10 7 5 2 2" xfId="18673" xr:uid="{E5047377-FC42-4C6F-920A-362C366A3777}"/>
    <cellStyle name="Comma 10 7 5 2 2 2" xfId="21293" xr:uid="{5549EA6D-34F3-4FFE-A6F2-D189157EDEF7}"/>
    <cellStyle name="Comma 10 7 5 2 2 3" xfId="19991" xr:uid="{9584A012-86DC-4869-BAB7-D67CAFE99442}"/>
    <cellStyle name="Comma 10 7 5 2 3" xfId="20642" xr:uid="{18CC418C-FF74-4F3E-8446-336205AD3DEA}"/>
    <cellStyle name="Comma 10 7 5 2 4" xfId="19332" xr:uid="{420FB85D-909D-4BFA-88B9-288183E09366}"/>
    <cellStyle name="Comma 10 7 5 2 5" xfId="17989" xr:uid="{8B533267-52E5-456C-9D65-380268EEC9D7}"/>
    <cellStyle name="Comma 10 7 5 2 6" xfId="25287" xr:uid="{1D5BE492-DEF8-4581-BB4C-CBC0FCE86593}"/>
    <cellStyle name="Comma 10 7 5 3" xfId="18672" xr:uid="{8181557F-99BC-49E0-A133-932F77B2B7B9}"/>
    <cellStyle name="Comma 10 7 5 3 2" xfId="21292" xr:uid="{1F6B88AC-F6A6-4E70-AD07-0A7B5F9D5A82}"/>
    <cellStyle name="Comma 10 7 5 3 3" xfId="19990" xr:uid="{61CB28C6-D264-4DE9-ABEA-7FA58375BD6E}"/>
    <cellStyle name="Comma 10 7 5 4" xfId="20641" xr:uid="{6AB81193-8056-4A34-B8AC-58AF6BFF4201}"/>
    <cellStyle name="Comma 10 7 5 5" xfId="19331" xr:uid="{89AEB22B-0EF7-4AE3-A838-4F4EB0D3BC61}"/>
    <cellStyle name="Comma 10 7 5 6" xfId="17988" xr:uid="{47427F4D-3277-407B-92F4-5B80663BA57D}"/>
    <cellStyle name="Comma 10 7 5 7" xfId="21842" xr:uid="{8277618F-74A4-433E-831D-005EE4972D94}"/>
    <cellStyle name="Comma 10 7 6" xfId="2093" xr:uid="{00000000-0005-0000-0000-000019080000}"/>
    <cellStyle name="Comma 10 7 6 2" xfId="2094" xr:uid="{00000000-0005-0000-0000-00001A080000}"/>
    <cellStyle name="Comma 10 7 6 2 2" xfId="18675" xr:uid="{F08511E4-C927-46F6-83EA-A001E19808A5}"/>
    <cellStyle name="Comma 10 7 6 2 2 2" xfId="21295" xr:uid="{DA43A006-7BFC-4CED-9388-109F6DBCF68B}"/>
    <cellStyle name="Comma 10 7 6 2 2 3" xfId="19993" xr:uid="{CE244450-5DDB-474D-858B-9DC2B8627CFE}"/>
    <cellStyle name="Comma 10 7 6 2 3" xfId="20644" xr:uid="{82BD74A3-1527-41AD-8A80-0A6CC0E0B461}"/>
    <cellStyle name="Comma 10 7 6 2 4" xfId="19334" xr:uid="{30DA3734-8EC9-467B-8232-EA2C12F522F9}"/>
    <cellStyle name="Comma 10 7 6 2 5" xfId="17991" xr:uid="{3E3A8D36-DE4B-4FD1-BCC0-94EF9ED265F9}"/>
    <cellStyle name="Comma 10 7 6 2 6" xfId="25288" xr:uid="{1D7FFBEA-4578-4696-A2D7-8D7E0FC70451}"/>
    <cellStyle name="Comma 10 7 6 3" xfId="18674" xr:uid="{910DA2D3-F203-4D75-98C1-90BA379D476F}"/>
    <cellStyle name="Comma 10 7 6 3 2" xfId="21294" xr:uid="{A376CA17-9C48-47C3-BD18-CA35455BC4D8}"/>
    <cellStyle name="Comma 10 7 6 3 3" xfId="19992" xr:uid="{C1E16357-C05A-4CB9-98DD-2B4BC59A5AC3}"/>
    <cellStyle name="Comma 10 7 6 4" xfId="20643" xr:uid="{BEAC3D9E-0D75-4099-99F0-E885FE4F522C}"/>
    <cellStyle name="Comma 10 7 6 5" xfId="19333" xr:uid="{04307A25-5189-4EA1-BD9C-CF64E7287647}"/>
    <cellStyle name="Comma 10 7 6 6" xfId="17990" xr:uid="{B3A9205C-3FEC-44FC-9126-333B74D1E6F7}"/>
    <cellStyle name="Comma 10 7 6 7" xfId="21843" xr:uid="{0522643F-914D-4412-BEA2-B0BD6055A578}"/>
    <cellStyle name="Comma 10 7 7" xfId="2095" xr:uid="{00000000-0005-0000-0000-00001B080000}"/>
    <cellStyle name="Comma 10 7 7 2" xfId="2096" xr:uid="{00000000-0005-0000-0000-00001C080000}"/>
    <cellStyle name="Comma 10 7 7 2 2" xfId="18677" xr:uid="{9E14B5FC-216A-4E19-BEAB-693B5A850F95}"/>
    <cellStyle name="Comma 10 7 7 2 2 2" xfId="21297" xr:uid="{149D4F75-D993-4D87-BB86-23D948EECC9B}"/>
    <cellStyle name="Comma 10 7 7 2 2 3" xfId="19995" xr:uid="{6FC4F35D-CD6F-451D-BB37-6D67D3550EC5}"/>
    <cellStyle name="Comma 10 7 7 2 3" xfId="20646" xr:uid="{4D8EB1AE-14C3-48E1-9AAE-7428E9A938C8}"/>
    <cellStyle name="Comma 10 7 7 2 4" xfId="19336" xr:uid="{FEC6EE9C-BC1F-4C6F-9A8E-DE89C7856A15}"/>
    <cellStyle name="Comma 10 7 7 2 5" xfId="17993" xr:uid="{D732114F-FE76-4DAD-89BC-98C48E1E8F72}"/>
    <cellStyle name="Comma 10 7 7 2 6" xfId="25289" xr:uid="{16D281A9-BA3E-4425-A1B8-C32AFBEA40B2}"/>
    <cellStyle name="Comma 10 7 7 3" xfId="18676" xr:uid="{04A9179B-9C83-41E8-8942-CBDE6B262C24}"/>
    <cellStyle name="Comma 10 7 7 3 2" xfId="21296" xr:uid="{73962A21-63DC-43D6-AC37-340A8B878A9B}"/>
    <cellStyle name="Comma 10 7 7 3 3" xfId="19994" xr:uid="{2085139C-4470-4E3E-806E-2BCB8AC5114C}"/>
    <cellStyle name="Comma 10 7 7 4" xfId="20645" xr:uid="{8FFAFA58-6CF4-4200-B75C-3F0DDC124595}"/>
    <cellStyle name="Comma 10 7 7 5" xfId="19335" xr:uid="{AE4B038B-DC7D-4C52-A7FE-7BB97F7B9779}"/>
    <cellStyle name="Comma 10 7 7 6" xfId="17992" xr:uid="{E8D94C95-DE3A-4F45-AB75-70B45BFB32C0}"/>
    <cellStyle name="Comma 10 7 7 7" xfId="21844" xr:uid="{13F3E482-EB63-43A9-992B-0799C892E874}"/>
    <cellStyle name="Comma 10 7 8" xfId="2097" xr:uid="{00000000-0005-0000-0000-00001D080000}"/>
    <cellStyle name="Comma 10 7 8 2" xfId="2098" xr:uid="{00000000-0005-0000-0000-00001E080000}"/>
    <cellStyle name="Comma 10 7 8 2 2" xfId="18679" xr:uid="{F0AFBC1F-CD6A-4BD0-823D-F9D60B50EC6D}"/>
    <cellStyle name="Comma 10 7 8 2 2 2" xfId="21299" xr:uid="{89A6419F-0C2E-4E12-A6AD-A99CE2590CFA}"/>
    <cellStyle name="Comma 10 7 8 2 2 3" xfId="19997" xr:uid="{C8BED950-2F39-4F42-9D67-E500F2B53F75}"/>
    <cellStyle name="Comma 10 7 8 2 3" xfId="20648" xr:uid="{1F90A2D4-F648-4E53-92AF-847EA74425B3}"/>
    <cellStyle name="Comma 10 7 8 2 4" xfId="19338" xr:uid="{F0689484-A120-476E-8921-B566F587CAAE}"/>
    <cellStyle name="Comma 10 7 8 2 5" xfId="17995" xr:uid="{2624C784-4411-4218-88F2-2C823BB7E2EC}"/>
    <cellStyle name="Comma 10 7 8 2 6" xfId="25290" xr:uid="{A5F4D69E-4750-4109-83AF-6114A9BC8D01}"/>
    <cellStyle name="Comma 10 7 8 3" xfId="18678" xr:uid="{06EAE3D3-F075-4BF9-B06B-9750F8A5D308}"/>
    <cellStyle name="Comma 10 7 8 3 2" xfId="21298" xr:uid="{A9C69049-D861-43BF-8DC3-339E4776BF09}"/>
    <cellStyle name="Comma 10 7 8 3 3" xfId="19996" xr:uid="{ACFBDE78-B863-468A-959F-607365F9B2C7}"/>
    <cellStyle name="Comma 10 7 8 4" xfId="20647" xr:uid="{B670EE0D-EEE6-4A3B-BD4F-8E5A3D48B88F}"/>
    <cellStyle name="Comma 10 7 8 5" xfId="19337" xr:uid="{77980747-B79A-40FB-8B7A-AA98469738F5}"/>
    <cellStyle name="Comma 10 7 8 6" xfId="17994" xr:uid="{1402F607-A867-4539-AA41-28313F443A63}"/>
    <cellStyle name="Comma 10 7 8 7" xfId="21845" xr:uid="{E8CF9906-084F-4DA9-8047-9715FD9315DE}"/>
    <cellStyle name="Comma 10 7 9" xfId="2099" xr:uid="{00000000-0005-0000-0000-00001F080000}"/>
    <cellStyle name="Comma 10 7 9 2" xfId="2100" xr:uid="{00000000-0005-0000-0000-000020080000}"/>
    <cellStyle name="Comma 10 7 9 2 2" xfId="18681" xr:uid="{3B0915A9-132E-4A64-9CB4-39297F300C8B}"/>
    <cellStyle name="Comma 10 7 9 2 2 2" xfId="21301" xr:uid="{0614AC7E-6393-4B0B-BEB5-1BBBA198BAEA}"/>
    <cellStyle name="Comma 10 7 9 2 2 3" xfId="19999" xr:uid="{A13F6036-BBAB-4476-BCDE-86675FB2B21B}"/>
    <cellStyle name="Comma 10 7 9 2 3" xfId="20650" xr:uid="{0DDBF406-D4BC-49DA-AB0D-E41283FF7781}"/>
    <cellStyle name="Comma 10 7 9 2 4" xfId="19340" xr:uid="{ED9167D8-D706-4449-8746-BC0B93B2A28B}"/>
    <cellStyle name="Comma 10 7 9 2 5" xfId="17997" xr:uid="{80FC84F0-6FA1-4D19-AC21-3A6332A85923}"/>
    <cellStyle name="Comma 10 7 9 2 6" xfId="25291" xr:uid="{A4FEA462-8895-4004-AD1A-65EAE9440FE7}"/>
    <cellStyle name="Comma 10 7 9 3" xfId="18680" xr:uid="{3F775584-EFA1-4F1E-9440-980DA0FC89B2}"/>
    <cellStyle name="Comma 10 7 9 3 2" xfId="21300" xr:uid="{3AA9F2BF-28C6-4836-95C0-7C915B68E54D}"/>
    <cellStyle name="Comma 10 7 9 3 3" xfId="19998" xr:uid="{D7804DE7-3AA2-4E7F-9F8A-E623ABD901C9}"/>
    <cellStyle name="Comma 10 7 9 4" xfId="20649" xr:uid="{C9195008-94E4-466B-BA50-627B8238E6FF}"/>
    <cellStyle name="Comma 10 7 9 5" xfId="19339" xr:uid="{20769EC5-0630-4F39-B19E-BBF8DCFC15F6}"/>
    <cellStyle name="Comma 10 7 9 6" xfId="17996" xr:uid="{41200217-6FF0-4591-AB26-58AB5032D23E}"/>
    <cellStyle name="Comma 10 7 9 7" xfId="21846" xr:uid="{86C1D22C-0874-478D-9002-AFFEAB12D516}"/>
    <cellStyle name="Comma 10 8" xfId="2101" xr:uid="{00000000-0005-0000-0000-000021080000}"/>
    <cellStyle name="Comma 10 8 10" xfId="2102" xr:uid="{00000000-0005-0000-0000-000022080000}"/>
    <cellStyle name="Comma 10 8 10 2" xfId="2103" xr:uid="{00000000-0005-0000-0000-000023080000}"/>
    <cellStyle name="Comma 10 8 10 2 2" xfId="18684" xr:uid="{56B047FF-22A2-45E2-8DDC-8A5E20F09C20}"/>
    <cellStyle name="Comma 10 8 10 2 2 2" xfId="21304" xr:uid="{9ED9EC12-A49C-41E0-B374-A7C97086A80F}"/>
    <cellStyle name="Comma 10 8 10 2 2 3" xfId="20002" xr:uid="{695C0FEA-16FF-4B79-8026-C0CCEAA7832F}"/>
    <cellStyle name="Comma 10 8 10 2 3" xfId="20653" xr:uid="{B9BD0133-AD22-469A-B55E-F0E9DD28B400}"/>
    <cellStyle name="Comma 10 8 10 2 4" xfId="19343" xr:uid="{86365A91-2CAE-4551-AEC3-89F9D631FA92}"/>
    <cellStyle name="Comma 10 8 10 2 5" xfId="18000" xr:uid="{317FC4EF-484A-41E7-B6D6-35F5A8BE0A45}"/>
    <cellStyle name="Comma 10 8 10 2 6" xfId="25293" xr:uid="{345EE6DA-70B8-4EC7-9FC4-A8C56BD95162}"/>
    <cellStyle name="Comma 10 8 10 3" xfId="18683" xr:uid="{FFCC23FA-AD0A-47A8-9A5C-F3BA0D51485D}"/>
    <cellStyle name="Comma 10 8 10 3 2" xfId="21303" xr:uid="{F0F1D3A1-07E7-4916-9208-5C9C6467131B}"/>
    <cellStyle name="Comma 10 8 10 3 3" xfId="20001" xr:uid="{0D6207DA-7A5F-4F3E-B7C7-99C8D339712A}"/>
    <cellStyle name="Comma 10 8 10 4" xfId="20652" xr:uid="{8BBE3484-2F4C-4AD5-B80F-5B046646CEEB}"/>
    <cellStyle name="Comma 10 8 10 5" xfId="19342" xr:uid="{82212963-861D-463D-91E5-3298E3FC3DC3}"/>
    <cellStyle name="Comma 10 8 10 6" xfId="17999" xr:uid="{22D19A6F-5B45-4BCD-A099-252BDD8ACB6A}"/>
    <cellStyle name="Comma 10 8 10 7" xfId="21848" xr:uid="{CD8370B1-9ED3-4ADA-B71F-C730F8AFED52}"/>
    <cellStyle name="Comma 10 8 11" xfId="2104" xr:uid="{00000000-0005-0000-0000-000024080000}"/>
    <cellStyle name="Comma 10 8 11 2" xfId="2105" xr:uid="{00000000-0005-0000-0000-000025080000}"/>
    <cellStyle name="Comma 10 8 11 2 2" xfId="18686" xr:uid="{5ACFA406-EE40-409C-A2A9-E6F0D647C6F1}"/>
    <cellStyle name="Comma 10 8 11 2 2 2" xfId="21306" xr:uid="{2D16312C-19DA-418B-8817-0696EB63CD87}"/>
    <cellStyle name="Comma 10 8 11 2 2 3" xfId="20004" xr:uid="{975761F4-BA16-4F99-AD17-4304097F55BD}"/>
    <cellStyle name="Comma 10 8 11 2 3" xfId="20655" xr:uid="{BEC48FAB-030A-4949-A583-B73CEDF37660}"/>
    <cellStyle name="Comma 10 8 11 2 4" xfId="19345" xr:uid="{686D425C-DD4D-43AF-A4E7-611EDFF8EDE0}"/>
    <cellStyle name="Comma 10 8 11 2 5" xfId="18002" xr:uid="{EA274DA2-BFFD-43F2-BCC8-DB987B441627}"/>
    <cellStyle name="Comma 10 8 11 2 6" xfId="25294" xr:uid="{A3934F39-258F-44D4-BB3C-5EA30B0E807C}"/>
    <cellStyle name="Comma 10 8 11 3" xfId="18685" xr:uid="{8177FB52-8C6D-41FC-B929-ADA16B9DAB5E}"/>
    <cellStyle name="Comma 10 8 11 3 2" xfId="21305" xr:uid="{9D1256A7-5431-4B86-A551-F43C87481389}"/>
    <cellStyle name="Comma 10 8 11 3 3" xfId="20003" xr:uid="{BF0C92F5-6348-4621-B260-B4AA7A8407F2}"/>
    <cellStyle name="Comma 10 8 11 4" xfId="20654" xr:uid="{41A4E55A-E1A7-40E9-8C8A-7842030ED374}"/>
    <cellStyle name="Comma 10 8 11 5" xfId="19344" xr:uid="{14265C62-CC92-4397-8DF7-42C154DDA15C}"/>
    <cellStyle name="Comma 10 8 11 6" xfId="18001" xr:uid="{C346C245-63D8-41D1-9E1C-1B1FEEF36D84}"/>
    <cellStyle name="Comma 10 8 11 7" xfId="21849" xr:uid="{1C6339D0-D754-4E0A-A214-574D70A66D76}"/>
    <cellStyle name="Comma 10 8 12" xfId="2106" xr:uid="{00000000-0005-0000-0000-000026080000}"/>
    <cellStyle name="Comma 10 8 12 2" xfId="2107" xr:uid="{00000000-0005-0000-0000-000027080000}"/>
    <cellStyle name="Comma 10 8 12 2 2" xfId="18688" xr:uid="{D24A3F2A-B28C-45F6-8B1A-547851986B85}"/>
    <cellStyle name="Comma 10 8 12 2 2 2" xfId="21308" xr:uid="{67763E51-34FE-44CB-BCD6-7C837056428D}"/>
    <cellStyle name="Comma 10 8 12 2 2 3" xfId="20006" xr:uid="{F9E058E1-8090-4383-BF7E-0CC006439A12}"/>
    <cellStyle name="Comma 10 8 12 2 3" xfId="20657" xr:uid="{1469E9A6-E10A-4E77-B753-339D01536374}"/>
    <cellStyle name="Comma 10 8 12 2 4" xfId="19347" xr:uid="{A747D2BA-833A-44C8-B466-96E66FC62009}"/>
    <cellStyle name="Comma 10 8 12 2 5" xfId="18004" xr:uid="{EF7A159F-F644-4700-97AE-17783875CBC3}"/>
    <cellStyle name="Comma 10 8 12 2 6" xfId="25295" xr:uid="{5C4C1ECE-67C3-447F-B152-5D04A34FC3FF}"/>
    <cellStyle name="Comma 10 8 12 3" xfId="18687" xr:uid="{A23E00B7-E178-4A04-AF07-A22682EFDD4B}"/>
    <cellStyle name="Comma 10 8 12 3 2" xfId="21307" xr:uid="{5604FE83-6A00-4568-A5A6-24F0D88D421C}"/>
    <cellStyle name="Comma 10 8 12 3 3" xfId="20005" xr:uid="{A2A64A3F-109B-4A60-A73E-63132D9CCAD7}"/>
    <cellStyle name="Comma 10 8 12 4" xfId="20656" xr:uid="{FB5E194B-8E2C-40EE-9CD5-2DDD4CE093AE}"/>
    <cellStyle name="Comma 10 8 12 5" xfId="19346" xr:uid="{9EF56718-1B4A-42AB-B931-7E2CBEF678F8}"/>
    <cellStyle name="Comma 10 8 12 6" xfId="18003" xr:uid="{27E94C71-65FE-4B60-9948-8DFC27D124F4}"/>
    <cellStyle name="Comma 10 8 12 7" xfId="21850" xr:uid="{C0CAA816-D003-4821-B3DB-21A77A9B0B19}"/>
    <cellStyle name="Comma 10 8 13" xfId="2108" xr:uid="{00000000-0005-0000-0000-000028080000}"/>
    <cellStyle name="Comma 10 8 13 2" xfId="2109" xr:uid="{00000000-0005-0000-0000-000029080000}"/>
    <cellStyle name="Comma 10 8 13 2 2" xfId="18690" xr:uid="{A02A8CC6-E2A5-48E2-8336-F76B948C46F0}"/>
    <cellStyle name="Comma 10 8 13 2 2 2" xfId="21310" xr:uid="{20C5FE5B-61FF-493D-90EF-9DEA4B80AAA6}"/>
    <cellStyle name="Comma 10 8 13 2 2 3" xfId="20008" xr:uid="{B72DDFC1-DFED-4CBD-A846-D6B0DBFB180F}"/>
    <cellStyle name="Comma 10 8 13 2 3" xfId="20659" xr:uid="{7DD9C8CC-6681-46DD-B076-2D9AB8E20861}"/>
    <cellStyle name="Comma 10 8 13 2 4" xfId="19349" xr:uid="{36104D44-B443-4396-B89C-1F0A7333D7E3}"/>
    <cellStyle name="Comma 10 8 13 2 5" xfId="18006" xr:uid="{464AEBD8-06E5-4784-8608-0D4823DC3E7B}"/>
    <cellStyle name="Comma 10 8 13 2 6" xfId="25296" xr:uid="{7C2ED00D-9636-4EDE-AF6E-8DF97AE04E64}"/>
    <cellStyle name="Comma 10 8 13 3" xfId="18689" xr:uid="{23D0641B-3120-4C5C-B03E-F6A95A2514D9}"/>
    <cellStyle name="Comma 10 8 13 3 2" xfId="21309" xr:uid="{5E03EFF7-0889-413A-89FA-66A41B421A87}"/>
    <cellStyle name="Comma 10 8 13 3 3" xfId="20007" xr:uid="{50108C3E-01BF-4FA6-A28D-4324F90DE20E}"/>
    <cellStyle name="Comma 10 8 13 4" xfId="20658" xr:uid="{F6BF6BF4-B90A-42FD-AD5A-BC76AA75E867}"/>
    <cellStyle name="Comma 10 8 13 5" xfId="19348" xr:uid="{756A09BB-9EF7-4F31-9E04-B88204836B71}"/>
    <cellStyle name="Comma 10 8 13 6" xfId="18005" xr:uid="{935C72D3-CD58-4BAF-BAFC-5273424DA730}"/>
    <cellStyle name="Comma 10 8 13 7" xfId="21851" xr:uid="{E631DD08-189B-4739-9F5B-AF0A0AA31D48}"/>
    <cellStyle name="Comma 10 8 14" xfId="2110" xr:uid="{00000000-0005-0000-0000-00002A080000}"/>
    <cellStyle name="Comma 10 8 14 2" xfId="2111" xr:uid="{00000000-0005-0000-0000-00002B080000}"/>
    <cellStyle name="Comma 10 8 14 2 2" xfId="18692" xr:uid="{CA6FAE7A-A659-4028-B63F-C4A429834050}"/>
    <cellStyle name="Comma 10 8 14 2 2 2" xfId="21312" xr:uid="{57AC59D5-0E3D-4FC8-9D89-FA9734878A2C}"/>
    <cellStyle name="Comma 10 8 14 2 2 3" xfId="20010" xr:uid="{CE0DDE0D-AE99-40F3-80D4-E05D8533628F}"/>
    <cellStyle name="Comma 10 8 14 2 3" xfId="20661" xr:uid="{67D02FA7-010D-4DE3-A1FF-9300E2E0FA8A}"/>
    <cellStyle name="Comma 10 8 14 2 4" xfId="19351" xr:uid="{3BE8260A-75C3-4C99-8C8C-14E7CB1F3D37}"/>
    <cellStyle name="Comma 10 8 14 2 5" xfId="18008" xr:uid="{2FE77E36-94D3-4829-B9FD-A68519DA3AEF}"/>
    <cellStyle name="Comma 10 8 14 2 6" xfId="25297" xr:uid="{56423814-B390-4398-A5F2-AE4041337FEF}"/>
    <cellStyle name="Comma 10 8 14 3" xfId="18691" xr:uid="{F0049601-AF89-4BF6-B3F6-DC211B783F93}"/>
    <cellStyle name="Comma 10 8 14 3 2" xfId="21311" xr:uid="{C60FBE23-AF7C-498D-AF42-2106BA66FEA2}"/>
    <cellStyle name="Comma 10 8 14 3 3" xfId="20009" xr:uid="{E6DE2DEC-4CCD-46C6-B4E3-9A32933C1AEF}"/>
    <cellStyle name="Comma 10 8 14 4" xfId="20660" xr:uid="{FFA85356-A3EE-477B-A20B-5A30591DDC1C}"/>
    <cellStyle name="Comma 10 8 14 5" xfId="19350" xr:uid="{DEF60A22-05F1-4711-848C-542DA23F3B24}"/>
    <cellStyle name="Comma 10 8 14 6" xfId="18007" xr:uid="{CFF43CD4-2D50-4694-ABC2-D70F8B78E2F5}"/>
    <cellStyle name="Comma 10 8 14 7" xfId="21852" xr:uid="{6A50C670-26A9-4646-A78A-A5544B4D270E}"/>
    <cellStyle name="Comma 10 8 15" xfId="2112" xr:uid="{00000000-0005-0000-0000-00002C080000}"/>
    <cellStyle name="Comma 10 8 15 2" xfId="2113" xr:uid="{00000000-0005-0000-0000-00002D080000}"/>
    <cellStyle name="Comma 10 8 15 2 2" xfId="18694" xr:uid="{278210CF-4527-41F5-93C2-E857002484DA}"/>
    <cellStyle name="Comma 10 8 15 2 2 2" xfId="21314" xr:uid="{70B0CECD-3B03-4C9E-9D88-AF894ED0499C}"/>
    <cellStyle name="Comma 10 8 15 2 2 3" xfId="20012" xr:uid="{8A94A55E-CB09-4EA1-97B0-24CC9A5D79F3}"/>
    <cellStyle name="Comma 10 8 15 2 3" xfId="20663" xr:uid="{F23DBC3B-59B5-41EA-972A-0D712EDB1163}"/>
    <cellStyle name="Comma 10 8 15 2 4" xfId="19353" xr:uid="{861130FC-AA0B-45B3-820F-AEAE55D6D447}"/>
    <cellStyle name="Comma 10 8 15 2 5" xfId="18010" xr:uid="{2AD4AB53-9E62-410E-B201-2C2ED308ADF4}"/>
    <cellStyle name="Comma 10 8 15 2 6" xfId="25298" xr:uid="{F4526385-925B-4C73-956C-43B5612C8020}"/>
    <cellStyle name="Comma 10 8 15 3" xfId="18693" xr:uid="{425543BC-2355-46EB-9E41-C6814BB8A8D6}"/>
    <cellStyle name="Comma 10 8 15 3 2" xfId="21313" xr:uid="{C1F1D06B-459D-4D6C-8E93-AB2570975605}"/>
    <cellStyle name="Comma 10 8 15 3 3" xfId="20011" xr:uid="{D0933DAF-484C-4B3E-8DF3-8A4756C16FB1}"/>
    <cellStyle name="Comma 10 8 15 4" xfId="20662" xr:uid="{DF07091F-FC68-4786-A29B-FEB86FC5493C}"/>
    <cellStyle name="Comma 10 8 15 5" xfId="19352" xr:uid="{B11B7096-1614-4AEB-AB08-C7ADEB508218}"/>
    <cellStyle name="Comma 10 8 15 6" xfId="18009" xr:uid="{00BFDCB9-6C40-4D23-B759-2964BC0E0F04}"/>
    <cellStyle name="Comma 10 8 15 7" xfId="21853" xr:uid="{09368299-1DCD-4A3A-992C-C0CC6357DF59}"/>
    <cellStyle name="Comma 10 8 16" xfId="2114" xr:uid="{00000000-0005-0000-0000-00002E080000}"/>
    <cellStyle name="Comma 10 8 16 2" xfId="2115" xr:uid="{00000000-0005-0000-0000-00002F080000}"/>
    <cellStyle name="Comma 10 8 16 2 2" xfId="18696" xr:uid="{53CB8145-4C67-4C5F-8652-9DD72AF88A44}"/>
    <cellStyle name="Comma 10 8 16 2 2 2" xfId="21316" xr:uid="{4449694F-34A0-4B6C-851A-06CC72BA62D9}"/>
    <cellStyle name="Comma 10 8 16 2 2 3" xfId="20014" xr:uid="{D07AE7E2-AE09-4A4B-88E5-62AE15D75945}"/>
    <cellStyle name="Comma 10 8 16 2 3" xfId="20665" xr:uid="{466D28CD-171B-4E51-8D85-15C1363AEA17}"/>
    <cellStyle name="Comma 10 8 16 2 4" xfId="19355" xr:uid="{BE09DEA1-D8EA-41A3-8000-6F6561125355}"/>
    <cellStyle name="Comma 10 8 16 2 5" xfId="18012" xr:uid="{58580487-0049-4D4E-BD66-F5152A64686B}"/>
    <cellStyle name="Comma 10 8 16 2 6" xfId="25299" xr:uid="{CBA3971B-01F4-40C5-8CB2-E2BEB72E16ED}"/>
    <cellStyle name="Comma 10 8 16 3" xfId="18695" xr:uid="{A5093B5B-50A4-404C-8F41-018C9B69A7B6}"/>
    <cellStyle name="Comma 10 8 16 3 2" xfId="21315" xr:uid="{DA7E12AE-B7ED-433E-81BD-60D66180D076}"/>
    <cellStyle name="Comma 10 8 16 3 3" xfId="20013" xr:uid="{FA1FC90E-DB4D-42E8-8C77-1DA919F51818}"/>
    <cellStyle name="Comma 10 8 16 4" xfId="20664" xr:uid="{4B6A2A93-DA92-4387-9BB8-218E34FFD699}"/>
    <cellStyle name="Comma 10 8 16 5" xfId="19354" xr:uid="{E3D2DA80-636E-4B08-A621-42FB9DB2F5BC}"/>
    <cellStyle name="Comma 10 8 16 6" xfId="18011" xr:uid="{912010B7-4167-467B-9845-8CF9D010886C}"/>
    <cellStyle name="Comma 10 8 16 7" xfId="21854" xr:uid="{CD025694-EA95-404D-8D8F-C92FC1D766E8}"/>
    <cellStyle name="Comma 10 8 17" xfId="2116" xr:uid="{00000000-0005-0000-0000-000030080000}"/>
    <cellStyle name="Comma 10 8 17 2" xfId="2117" xr:uid="{00000000-0005-0000-0000-000031080000}"/>
    <cellStyle name="Comma 10 8 17 2 2" xfId="18698" xr:uid="{553C5719-2AC9-4CF0-BEDA-EA205450D6FE}"/>
    <cellStyle name="Comma 10 8 17 2 2 2" xfId="21318" xr:uid="{4AC286DC-FABF-4FDF-896B-E74647712850}"/>
    <cellStyle name="Comma 10 8 17 2 2 3" xfId="20016" xr:uid="{625186D1-48F9-4A29-91D3-B4AF4D5B03A0}"/>
    <cellStyle name="Comma 10 8 17 2 3" xfId="20667" xr:uid="{0C57A813-A546-4267-AC12-E4713C2DCEF7}"/>
    <cellStyle name="Comma 10 8 17 2 4" xfId="19357" xr:uid="{1D1AF430-617F-42B9-859F-34BE30C9B1DD}"/>
    <cellStyle name="Comma 10 8 17 2 5" xfId="18014" xr:uid="{83C4C652-6A0D-45F8-9905-1C342728CAEB}"/>
    <cellStyle name="Comma 10 8 17 2 6" xfId="25300" xr:uid="{38760C2F-1520-42B9-A892-3C2DDC83E1E5}"/>
    <cellStyle name="Comma 10 8 17 3" xfId="18697" xr:uid="{5DB90F72-9C66-4334-A7CF-4B5D8723833D}"/>
    <cellStyle name="Comma 10 8 17 3 2" xfId="21317" xr:uid="{71DE8E2B-40A6-44BC-A8A6-7B383A5B18CB}"/>
    <cellStyle name="Comma 10 8 17 3 3" xfId="20015" xr:uid="{025B7E79-8106-4BA3-ABA5-85060A02D142}"/>
    <cellStyle name="Comma 10 8 17 4" xfId="20666" xr:uid="{0120BCBD-27A6-497D-9D28-2B71A922C2EB}"/>
    <cellStyle name="Comma 10 8 17 5" xfId="19356" xr:uid="{02034628-2A2D-4510-A062-4969B1F69D8E}"/>
    <cellStyle name="Comma 10 8 17 6" xfId="18013" xr:uid="{E25F7B15-7A69-4B88-9BEB-6FA00929090E}"/>
    <cellStyle name="Comma 10 8 17 7" xfId="21855" xr:uid="{E29FB88D-47CB-4D77-B543-5022BA76FB49}"/>
    <cellStyle name="Comma 10 8 18" xfId="2118" xr:uid="{00000000-0005-0000-0000-000032080000}"/>
    <cellStyle name="Comma 10 8 18 2" xfId="18699" xr:uid="{D63353B8-81AD-4B12-ACA4-451135E7CAD6}"/>
    <cellStyle name="Comma 10 8 18 2 2" xfId="21319" xr:uid="{6B78214F-25DE-43DB-BCC5-8668DFCD07B1}"/>
    <cellStyle name="Comma 10 8 18 2 3" xfId="20017" xr:uid="{5309DD67-0D2B-414A-B525-AE55FBB0EB6E}"/>
    <cellStyle name="Comma 10 8 18 3" xfId="20668" xr:uid="{ABFDCB3E-91BF-4EB7-80B8-BB800E66C354}"/>
    <cellStyle name="Comma 10 8 18 4" xfId="19358" xr:uid="{9E53C7BB-8573-44F9-9578-C78BDB7B2C10}"/>
    <cellStyle name="Comma 10 8 18 5" xfId="18015" xr:uid="{85BC2E9F-1C5C-449A-A50C-DEF3E1117124}"/>
    <cellStyle name="Comma 10 8 18 6" xfId="25292" xr:uid="{1F6EC643-53D3-4B45-A2E3-02DF7E71C349}"/>
    <cellStyle name="Comma 10 8 19" xfId="18682" xr:uid="{D2269E48-29D2-45F5-A5D0-01B7C8D04DBE}"/>
    <cellStyle name="Comma 10 8 19 2" xfId="21302" xr:uid="{D1AE8108-EB67-4D9D-8D21-D7B2501F4228}"/>
    <cellStyle name="Comma 10 8 19 3" xfId="20000" xr:uid="{F254C7EE-AA60-4621-929F-5C203C45B736}"/>
    <cellStyle name="Comma 10 8 2" xfId="2119" xr:uid="{00000000-0005-0000-0000-000033080000}"/>
    <cellStyle name="Comma 10 8 2 2" xfId="2120" xr:uid="{00000000-0005-0000-0000-000034080000}"/>
    <cellStyle name="Comma 10 8 2 2 2" xfId="18701" xr:uid="{96975553-5A4F-4B3A-81EE-D67BC3452EFC}"/>
    <cellStyle name="Comma 10 8 2 2 2 2" xfId="21321" xr:uid="{4FF61522-5DD7-4E17-9E23-CDA9737CFEC6}"/>
    <cellStyle name="Comma 10 8 2 2 2 3" xfId="20019" xr:uid="{44049603-C171-40EB-9CC3-18EF43F4124D}"/>
    <cellStyle name="Comma 10 8 2 2 3" xfId="20670" xr:uid="{EB0F36BB-8C6F-4D3A-BD55-E9E021B344C3}"/>
    <cellStyle name="Comma 10 8 2 2 4" xfId="19360" xr:uid="{E57896EB-341C-4F98-B918-BD03E2D4BB2E}"/>
    <cellStyle name="Comma 10 8 2 2 5" xfId="18017" xr:uid="{D37A45E7-6A3E-41D2-8A65-737F79FA5869}"/>
    <cellStyle name="Comma 10 8 2 2 6" xfId="25301" xr:uid="{2C163664-67A1-41F4-B558-F873702305BA}"/>
    <cellStyle name="Comma 10 8 2 3" xfId="18700" xr:uid="{3841A7A1-DE53-4DD3-BBA6-7DFAA1159064}"/>
    <cellStyle name="Comma 10 8 2 3 2" xfId="21320" xr:uid="{A63ED3F6-78BE-4535-936D-A15427D1CEB6}"/>
    <cellStyle name="Comma 10 8 2 3 3" xfId="20018" xr:uid="{9E6DEFC9-F93E-4278-8D4F-4847D8E4E58F}"/>
    <cellStyle name="Comma 10 8 2 4" xfId="20669" xr:uid="{A6B973ED-B513-405B-9182-600A95C030CD}"/>
    <cellStyle name="Comma 10 8 2 5" xfId="19359" xr:uid="{A72417CA-0444-4751-A183-332F8E20A9C5}"/>
    <cellStyle name="Comma 10 8 2 6" xfId="18016" xr:uid="{49670DE0-3A08-46AE-BB39-0A47F2F43841}"/>
    <cellStyle name="Comma 10 8 2 7" xfId="21856" xr:uid="{E8D48470-F0CC-4616-BD14-D3A286EA7FF6}"/>
    <cellStyle name="Comma 10 8 20" xfId="20651" xr:uid="{9B9988DC-4485-4A8E-99B4-5B6376A20669}"/>
    <cellStyle name="Comma 10 8 21" xfId="19341" xr:uid="{500E0FB8-EB88-45CB-A631-3C9D048CC13A}"/>
    <cellStyle name="Comma 10 8 22" xfId="17998" xr:uid="{2BA148B8-F6DB-473F-8865-8E3CD0FA61BE}"/>
    <cellStyle name="Comma 10 8 23" xfId="21847" xr:uid="{DE4ABC58-6CF9-4CAD-813F-DAB787B04D35}"/>
    <cellStyle name="Comma 10 8 3" xfId="2121" xr:uid="{00000000-0005-0000-0000-000035080000}"/>
    <cellStyle name="Comma 10 8 3 2" xfId="2122" xr:uid="{00000000-0005-0000-0000-000036080000}"/>
    <cellStyle name="Comma 10 8 3 2 2" xfId="18703" xr:uid="{86C6DE88-66D2-4528-A4BB-62012417DA9A}"/>
    <cellStyle name="Comma 10 8 3 2 2 2" xfId="21323" xr:uid="{04A1C36F-5228-40FF-A5EE-BF2F7D89DFA8}"/>
    <cellStyle name="Comma 10 8 3 2 2 3" xfId="20021" xr:uid="{21100AE9-B3EB-4746-94A1-E53B1A6C6540}"/>
    <cellStyle name="Comma 10 8 3 2 3" xfId="20672" xr:uid="{29880AC6-0F55-49B9-B0E6-5F738F432C86}"/>
    <cellStyle name="Comma 10 8 3 2 4" xfId="19362" xr:uid="{B15ACC54-25AE-4801-AB6F-6C7EC86BB597}"/>
    <cellStyle name="Comma 10 8 3 2 5" xfId="18019" xr:uid="{F16C2539-D828-4581-A791-82A693BC785D}"/>
    <cellStyle name="Comma 10 8 3 2 6" xfId="25302" xr:uid="{F041444C-33CC-4AA9-8069-0B5D418F18CE}"/>
    <cellStyle name="Comma 10 8 3 3" xfId="18702" xr:uid="{2B32FBBD-72AA-4589-A196-EA19DFBF74A7}"/>
    <cellStyle name="Comma 10 8 3 3 2" xfId="21322" xr:uid="{2DF07C81-1E92-4D43-9AF4-7E6ACA52EB2A}"/>
    <cellStyle name="Comma 10 8 3 3 3" xfId="20020" xr:uid="{1F54B253-CB4E-426D-B2C7-ED236A9AE568}"/>
    <cellStyle name="Comma 10 8 3 4" xfId="20671" xr:uid="{B6F0CF29-D455-4413-97D0-0F522A681F90}"/>
    <cellStyle name="Comma 10 8 3 5" xfId="19361" xr:uid="{D98ECD03-0343-4416-887B-4D2E4EF786E9}"/>
    <cellStyle name="Comma 10 8 3 6" xfId="18018" xr:uid="{C716BFDC-EDA1-46B7-AB22-3275159DFFFA}"/>
    <cellStyle name="Comma 10 8 3 7" xfId="21857" xr:uid="{08C59D62-1DAF-4E9C-95F0-7C478C0BF604}"/>
    <cellStyle name="Comma 10 8 4" xfId="2123" xr:uid="{00000000-0005-0000-0000-000037080000}"/>
    <cellStyle name="Comma 10 8 4 2" xfId="2124" xr:uid="{00000000-0005-0000-0000-000038080000}"/>
    <cellStyle name="Comma 10 8 4 2 2" xfId="18705" xr:uid="{4534A231-1E62-4E7B-872B-90027F22A160}"/>
    <cellStyle name="Comma 10 8 4 2 2 2" xfId="21325" xr:uid="{659CC02D-333C-4FD9-BC24-A88004AE7F85}"/>
    <cellStyle name="Comma 10 8 4 2 2 3" xfId="20023" xr:uid="{1439D01F-7F7C-4C9D-B570-1B93B5EF3BB6}"/>
    <cellStyle name="Comma 10 8 4 2 3" xfId="20674" xr:uid="{40166E0C-2B9A-44D9-B73E-BC48DDCC3E36}"/>
    <cellStyle name="Comma 10 8 4 2 4" xfId="19364" xr:uid="{D11C02D5-04AF-48CC-B390-F2D4241837A1}"/>
    <cellStyle name="Comma 10 8 4 2 5" xfId="18021" xr:uid="{DCE4BAE0-8C12-4921-8080-6AF1B2E8F142}"/>
    <cellStyle name="Comma 10 8 4 2 6" xfId="25303" xr:uid="{5FC0AC52-0809-4A97-9A62-D5EB3E968EE1}"/>
    <cellStyle name="Comma 10 8 4 3" xfId="18704" xr:uid="{41C5D0EB-61B9-423D-8A34-5D9D4F4D4572}"/>
    <cellStyle name="Comma 10 8 4 3 2" xfId="21324" xr:uid="{6358ED40-5FAA-416F-8E9E-DEDC0A654367}"/>
    <cellStyle name="Comma 10 8 4 3 3" xfId="20022" xr:uid="{7175BCA4-A805-4CBE-855D-7671FF0D188B}"/>
    <cellStyle name="Comma 10 8 4 4" xfId="20673" xr:uid="{9368CEAA-CE30-4BC1-8B79-0A133378B0DA}"/>
    <cellStyle name="Comma 10 8 4 5" xfId="19363" xr:uid="{A3DE3175-B6F4-49B5-81FA-9CDCEA9288F0}"/>
    <cellStyle name="Comma 10 8 4 6" xfId="18020" xr:uid="{F7997FD7-5AF0-4869-808C-B7B5950DBAA8}"/>
    <cellStyle name="Comma 10 8 4 7" xfId="21858" xr:uid="{E59494DE-187C-4C32-B8D5-555DD74EFEF8}"/>
    <cellStyle name="Comma 10 8 5" xfId="2125" xr:uid="{00000000-0005-0000-0000-000039080000}"/>
    <cellStyle name="Comma 10 8 5 2" xfId="2126" xr:uid="{00000000-0005-0000-0000-00003A080000}"/>
    <cellStyle name="Comma 10 8 5 2 2" xfId="18707" xr:uid="{420CECC0-51AA-44B2-BF84-7722C71DE9EB}"/>
    <cellStyle name="Comma 10 8 5 2 2 2" xfId="21327" xr:uid="{5A2F8B37-BB5D-4542-BDA2-102AA0ACD145}"/>
    <cellStyle name="Comma 10 8 5 2 2 3" xfId="20025" xr:uid="{066E4344-B241-499A-912D-2171A4EF845D}"/>
    <cellStyle name="Comma 10 8 5 2 3" xfId="20676" xr:uid="{D44D9F40-8DF1-4A19-87DA-F2A6BA439244}"/>
    <cellStyle name="Comma 10 8 5 2 4" xfId="19366" xr:uid="{868D31D5-C3FC-4376-BA91-8D97865501D5}"/>
    <cellStyle name="Comma 10 8 5 2 5" xfId="18023" xr:uid="{A1B3C57E-B925-48EC-9384-D4C8EFEFA4B0}"/>
    <cellStyle name="Comma 10 8 5 2 6" xfId="25304" xr:uid="{9E08EAF1-488E-4782-984A-ABFAFE087B8D}"/>
    <cellStyle name="Comma 10 8 5 3" xfId="18706" xr:uid="{B325991C-3D96-4F2B-9783-71A0FE8F35A5}"/>
    <cellStyle name="Comma 10 8 5 3 2" xfId="21326" xr:uid="{55FC18D8-9FE6-4C62-B7DE-49D3BB7F5058}"/>
    <cellStyle name="Comma 10 8 5 3 3" xfId="20024" xr:uid="{62C5C108-B166-42BC-A357-5806200AEE78}"/>
    <cellStyle name="Comma 10 8 5 4" xfId="20675" xr:uid="{4726FF19-E56E-424A-BC8B-F07520E50A58}"/>
    <cellStyle name="Comma 10 8 5 5" xfId="19365" xr:uid="{1A0237D5-9D2D-4730-B77B-65EF92333DEA}"/>
    <cellStyle name="Comma 10 8 5 6" xfId="18022" xr:uid="{C0628DA3-C290-4BA1-897E-29DCF703234B}"/>
    <cellStyle name="Comma 10 8 5 7" xfId="21859" xr:uid="{46B63802-2E02-4A66-A669-27747AF52158}"/>
    <cellStyle name="Comma 10 8 6" xfId="2127" xr:uid="{00000000-0005-0000-0000-00003B080000}"/>
    <cellStyle name="Comma 10 8 6 2" xfId="2128" xr:uid="{00000000-0005-0000-0000-00003C080000}"/>
    <cellStyle name="Comma 10 8 6 2 2" xfId="18709" xr:uid="{79374943-A319-4243-915D-2F1E2F537FA7}"/>
    <cellStyle name="Comma 10 8 6 2 2 2" xfId="21329" xr:uid="{CCE30B8F-3DC4-4B3C-8E76-E8975FDDF9D5}"/>
    <cellStyle name="Comma 10 8 6 2 2 3" xfId="20027" xr:uid="{6FC6D607-F93E-44CE-B08B-DBE20F739C06}"/>
    <cellStyle name="Comma 10 8 6 2 3" xfId="20678" xr:uid="{403959AB-BEA2-4A8D-8D76-2D7E25CA17CB}"/>
    <cellStyle name="Comma 10 8 6 2 4" xfId="19368" xr:uid="{01FEBA09-CB8C-4B2D-A323-713704983278}"/>
    <cellStyle name="Comma 10 8 6 2 5" xfId="18025" xr:uid="{E3FE3A2E-489B-416A-B7C1-8B60688E8DA5}"/>
    <cellStyle name="Comma 10 8 6 2 6" xfId="25305" xr:uid="{71AB3563-69DF-4D10-87BA-168497B47CD8}"/>
    <cellStyle name="Comma 10 8 6 3" xfId="18708" xr:uid="{2FFFD541-548E-4381-9DAC-578CE9A7C6B2}"/>
    <cellStyle name="Comma 10 8 6 3 2" xfId="21328" xr:uid="{8C491105-4453-4FA8-A530-9484B6BBA7D2}"/>
    <cellStyle name="Comma 10 8 6 3 3" xfId="20026" xr:uid="{530931AA-C007-48D7-B3C5-59CAC9255334}"/>
    <cellStyle name="Comma 10 8 6 4" xfId="20677" xr:uid="{44288D4B-564F-4640-A82F-9B47CFA8FDAB}"/>
    <cellStyle name="Comma 10 8 6 5" xfId="19367" xr:uid="{F651FFE1-AAAA-4D6C-AF0F-AED6C785DBFF}"/>
    <cellStyle name="Comma 10 8 6 6" xfId="18024" xr:uid="{8A705100-34DE-460F-91B5-3B6449B64F02}"/>
    <cellStyle name="Comma 10 8 6 7" xfId="21860" xr:uid="{1DE2F48D-A890-458A-9E66-3C9DBDA76D9A}"/>
    <cellStyle name="Comma 10 8 7" xfId="2129" xr:uid="{00000000-0005-0000-0000-00003D080000}"/>
    <cellStyle name="Comma 10 8 7 2" xfId="2130" xr:uid="{00000000-0005-0000-0000-00003E080000}"/>
    <cellStyle name="Comma 10 8 7 2 2" xfId="18711" xr:uid="{AD0C1C07-5259-4712-8CA0-CB9D92E5449B}"/>
    <cellStyle name="Comma 10 8 7 2 2 2" xfId="21331" xr:uid="{B3463ECE-DC7C-42EC-92CC-448EB8A6813F}"/>
    <cellStyle name="Comma 10 8 7 2 2 3" xfId="20029" xr:uid="{D798F010-0428-468F-8580-A9EDF0E15370}"/>
    <cellStyle name="Comma 10 8 7 2 3" xfId="20680" xr:uid="{F3697912-03C4-48DF-9800-00FC7DE04F40}"/>
    <cellStyle name="Comma 10 8 7 2 4" xfId="19370" xr:uid="{6C0AEE41-4E8E-4315-9DD0-77E4CAFAA3B9}"/>
    <cellStyle name="Comma 10 8 7 2 5" xfId="18027" xr:uid="{267326E8-18DC-408A-87D0-BCD20E1CBB33}"/>
    <cellStyle name="Comma 10 8 7 2 6" xfId="25306" xr:uid="{B1B2F151-269B-4098-9FF6-ADE757B547BC}"/>
    <cellStyle name="Comma 10 8 7 3" xfId="18710" xr:uid="{D4C08AA8-EB42-4DAD-9503-A4CE7B4811CE}"/>
    <cellStyle name="Comma 10 8 7 3 2" xfId="21330" xr:uid="{CEE0C213-2EC1-4382-9307-E7F699EE0951}"/>
    <cellStyle name="Comma 10 8 7 3 3" xfId="20028" xr:uid="{4CE2EB6F-D64E-471A-BAE8-DC27E430D692}"/>
    <cellStyle name="Comma 10 8 7 4" xfId="20679" xr:uid="{1F5FC04E-2628-4EC8-A27E-7A1DE5CE2508}"/>
    <cellStyle name="Comma 10 8 7 5" xfId="19369" xr:uid="{3226B4A7-D106-47AB-9229-CD4EC04D6CBD}"/>
    <cellStyle name="Comma 10 8 7 6" xfId="18026" xr:uid="{846DB6C0-1FC0-4A9F-A40A-97E3CB14A766}"/>
    <cellStyle name="Comma 10 8 7 7" xfId="21861" xr:uid="{D6824758-412E-4D87-8787-3A4A1D96E1B9}"/>
    <cellStyle name="Comma 10 8 8" xfId="2131" xr:uid="{00000000-0005-0000-0000-00003F080000}"/>
    <cellStyle name="Comma 10 8 8 2" xfId="2132" xr:uid="{00000000-0005-0000-0000-000040080000}"/>
    <cellStyle name="Comma 10 8 8 2 2" xfId="18713" xr:uid="{38C68BEC-BAFB-4A82-9A8C-5090E433EC95}"/>
    <cellStyle name="Comma 10 8 8 2 2 2" xfId="21333" xr:uid="{1DA8C0B3-2107-4EBB-817C-4BB0CC1F863D}"/>
    <cellStyle name="Comma 10 8 8 2 2 3" xfId="20031" xr:uid="{F93BCC50-87E6-4A6A-A1FF-124CF07BF8FE}"/>
    <cellStyle name="Comma 10 8 8 2 3" xfId="20682" xr:uid="{353ED0ED-16EF-4141-9E11-898577BE3FC2}"/>
    <cellStyle name="Comma 10 8 8 2 4" xfId="19372" xr:uid="{271C92AD-6DF3-410E-A7A9-7CF11A012A7D}"/>
    <cellStyle name="Comma 10 8 8 2 5" xfId="18029" xr:uid="{3C4431D1-707C-40A9-ACD1-D7A384E67CC9}"/>
    <cellStyle name="Comma 10 8 8 2 6" xfId="25307" xr:uid="{252C764D-4693-4090-8696-ADC95F329939}"/>
    <cellStyle name="Comma 10 8 8 3" xfId="18712" xr:uid="{4AB354E6-6A96-4C1E-A62C-C622FEDE7B42}"/>
    <cellStyle name="Comma 10 8 8 3 2" xfId="21332" xr:uid="{4A5048A7-F7FC-4853-9FCF-4C10DBD13E9C}"/>
    <cellStyle name="Comma 10 8 8 3 3" xfId="20030" xr:uid="{1E1FA098-5464-4F24-92FC-B1860B096656}"/>
    <cellStyle name="Comma 10 8 8 4" xfId="20681" xr:uid="{57F0FC03-E1C2-409D-B1B9-598EA29CE3F5}"/>
    <cellStyle name="Comma 10 8 8 5" xfId="19371" xr:uid="{E141C198-ECC6-40D8-90E7-97FECC17E3EA}"/>
    <cellStyle name="Comma 10 8 8 6" xfId="18028" xr:uid="{85F89B69-3CCA-4512-972D-07B91BD65890}"/>
    <cellStyle name="Comma 10 8 8 7" xfId="21862" xr:uid="{2D042AE0-5419-49C1-A547-0D696F7021CB}"/>
    <cellStyle name="Comma 10 8 9" xfId="2133" xr:uid="{00000000-0005-0000-0000-000041080000}"/>
    <cellStyle name="Comma 10 8 9 2" xfId="2134" xr:uid="{00000000-0005-0000-0000-000042080000}"/>
    <cellStyle name="Comma 10 8 9 2 2" xfId="18715" xr:uid="{DE7C76D7-9B6B-44DD-88BA-5836DEE80AA3}"/>
    <cellStyle name="Comma 10 8 9 2 2 2" xfId="21335" xr:uid="{4D3994B7-A157-4659-9A02-0CDD5AA49AA4}"/>
    <cellStyle name="Comma 10 8 9 2 2 3" xfId="20033" xr:uid="{767FD9E8-FA70-4947-A277-CBD534010BC1}"/>
    <cellStyle name="Comma 10 8 9 2 3" xfId="20684" xr:uid="{134B513A-8743-45C2-8718-45525D10880B}"/>
    <cellStyle name="Comma 10 8 9 2 4" xfId="19374" xr:uid="{BAED35BD-7D19-401A-8875-991224CD577C}"/>
    <cellStyle name="Comma 10 8 9 2 5" xfId="18031" xr:uid="{007C89F7-28E0-4DFE-9F26-0B7B3DBC5FD4}"/>
    <cellStyle name="Comma 10 8 9 2 6" xfId="25308" xr:uid="{C9A0643F-B2BD-41FC-A5BA-42420C2C130B}"/>
    <cellStyle name="Comma 10 8 9 3" xfId="18714" xr:uid="{980C3DF4-CA1D-4D7C-A4D6-6ABB2F254187}"/>
    <cellStyle name="Comma 10 8 9 3 2" xfId="21334" xr:uid="{13755067-B5AB-4AD6-89F8-4B93A7DA3281}"/>
    <cellStyle name="Comma 10 8 9 3 3" xfId="20032" xr:uid="{21BCF2B2-07D4-4AE0-A005-4B12A5A3E0D3}"/>
    <cellStyle name="Comma 10 8 9 4" xfId="20683" xr:uid="{5483B9D0-74F5-46DF-9EEC-B0B2B461829A}"/>
    <cellStyle name="Comma 10 8 9 5" xfId="19373" xr:uid="{BD708CBB-DB2A-4AED-8109-5796F98F9158}"/>
    <cellStyle name="Comma 10 8 9 6" xfId="18030" xr:uid="{6B11654B-7D91-4F07-AEFA-7AB2273149DB}"/>
    <cellStyle name="Comma 10 8 9 7" xfId="21863" xr:uid="{7892308D-8530-4E68-9C0B-E75922314D89}"/>
    <cellStyle name="Comma 10 9" xfId="2135" xr:uid="{00000000-0005-0000-0000-000043080000}"/>
    <cellStyle name="Comma 10 9 2" xfId="18716" xr:uid="{12225949-AC65-4A56-95E6-5EC0C25ADBD0}"/>
    <cellStyle name="Comma 10 9 2 2" xfId="21336" xr:uid="{9578CFF9-FC6E-4343-9BE9-A97CE3A3C6D5}"/>
    <cellStyle name="Comma 10 9 2 3" xfId="20034" xr:uid="{D0E6BF97-B5B8-4F85-806B-663EEFB7DF8C}"/>
    <cellStyle name="Comma 10 9 2 4" xfId="25817" xr:uid="{D2569AAF-177D-4826-92B8-EC044F8AF130}"/>
    <cellStyle name="Comma 10 9 3" xfId="20685" xr:uid="{CA34C2CF-C1EF-4501-9A9F-F450F64C34FF}"/>
    <cellStyle name="Comma 10 9 4" xfId="19375" xr:uid="{D0B212C8-352B-4FA3-9E12-783152D3D537}"/>
    <cellStyle name="Comma 10 9 5" xfId="18032" xr:uid="{BED383B5-BAAF-4D14-8E68-8E63E5D65DC3}"/>
    <cellStyle name="Comma 10 9 6" xfId="23529" xr:uid="{B48CCC1D-7D0B-4C52-999B-AC6EE03FA1BB}"/>
    <cellStyle name="Comma 11" xfId="2136" xr:uid="{00000000-0005-0000-0000-000044080000}"/>
    <cellStyle name="Comma 11 2" xfId="2137" xr:uid="{00000000-0005-0000-0000-000045080000}"/>
    <cellStyle name="Comma 11 2 2" xfId="18718" xr:uid="{E4A54F8F-102C-4177-AFA0-52C99BB05108}"/>
    <cellStyle name="Comma 11 2 2 2" xfId="21338" xr:uid="{C3D4D258-B8C7-4A57-82A8-AEA38C2E6F29}"/>
    <cellStyle name="Comma 11 2 2 3" xfId="20036" xr:uid="{B1748C76-755F-49CA-BE82-EA173A772601}"/>
    <cellStyle name="Comma 11 2 3" xfId="20687" xr:uid="{70DB603A-8BE6-4D80-A084-BA20F1A15B94}"/>
    <cellStyle name="Comma 11 2 4" xfId="19377" xr:uid="{FC8DCF49-FECD-4CA2-A53B-7D37BCF38884}"/>
    <cellStyle name="Comma 11 2 5" xfId="18034" xr:uid="{722DC09E-D300-41E0-A133-AB7B3676EF76}"/>
    <cellStyle name="Comma 11 3" xfId="18717" xr:uid="{0CFBD074-AAAB-4851-900D-3D1DE72941A8}"/>
    <cellStyle name="Comma 11 3 2" xfId="21337" xr:uid="{EB4CF9A5-D790-49E1-9644-7486D6B5B772}"/>
    <cellStyle name="Comma 11 3 2 2" xfId="25309" xr:uid="{F1DF59BF-6CAC-491A-A140-34F841A408EC}"/>
    <cellStyle name="Comma 11 3 3" xfId="20035" xr:uid="{4E386313-98C7-4267-BF6A-BC83994BC269}"/>
    <cellStyle name="Comma 11 3 4" xfId="23530" xr:uid="{BFB042FC-D1EF-4DEF-87BB-32417FFA1A56}"/>
    <cellStyle name="Comma 11 4" xfId="20686" xr:uid="{982A4B91-D705-4A1D-A263-3FDDC4398E04}"/>
    <cellStyle name="Comma 11 5" xfId="19376" xr:uid="{7C31D1EC-EE92-4A9F-A134-00D0C46CBD87}"/>
    <cellStyle name="Comma 11 6" xfId="18033" xr:uid="{854D5EE5-B458-4C0F-890B-D9C8C7694422}"/>
    <cellStyle name="Comma 11 7" xfId="43474" xr:uid="{283A3673-AF59-4BF9-9993-5F2B72267535}"/>
    <cellStyle name="Comma 12" xfId="2138" xr:uid="{00000000-0005-0000-0000-000046080000}"/>
    <cellStyle name="Comma 12 2" xfId="2139" xr:uid="{00000000-0005-0000-0000-000047080000}"/>
    <cellStyle name="Comma 12 2 2" xfId="18720" xr:uid="{4732CAEC-DB9C-496F-A212-8B5B40EE5529}"/>
    <cellStyle name="Comma 12 2 2 2" xfId="21340" xr:uid="{CC80BC0D-5040-4FB1-81E5-4CC1E6B9DAC7}"/>
    <cellStyle name="Comma 12 2 2 3" xfId="20038" xr:uid="{B65CB384-00E9-4ECB-BCBC-22BA231D6EC8}"/>
    <cellStyle name="Comma 12 2 3" xfId="20689" xr:uid="{95FBD781-24A7-489D-BB3A-6E4C46BFCD84}"/>
    <cellStyle name="Comma 12 2 4" xfId="19379" xr:uid="{D1AAD69A-BC62-4CED-957C-C8947FEF0353}"/>
    <cellStyle name="Comma 12 2 5" xfId="18036" xr:uid="{1983C4AB-E9DE-42A1-BC8B-EC1D7593103B}"/>
    <cellStyle name="Comma 12 3" xfId="18719" xr:uid="{ABAE4AAA-C8A1-4D53-9FF5-8DC17BB6720E}"/>
    <cellStyle name="Comma 12 3 2" xfId="21339" xr:uid="{1326BFA5-EBB5-413D-AAC0-0D2C2B6D8F5B}"/>
    <cellStyle name="Comma 12 3 3" xfId="20037" xr:uid="{702F16D8-593D-418D-A6CF-8887217A17D5}"/>
    <cellStyle name="Comma 12 3 4" xfId="25310" xr:uid="{285AE855-9CE1-456C-B601-295E6048BE82}"/>
    <cellStyle name="Comma 12 4" xfId="20688" xr:uid="{E5BBC378-AE0E-49D7-8770-4CC39A571AA6}"/>
    <cellStyle name="Comma 12 5" xfId="19378" xr:uid="{A7676E47-1FAA-4035-9771-8564C926D813}"/>
    <cellStyle name="Comma 12 6" xfId="18035" xr:uid="{B879840A-266A-46CC-BAC7-A1B507B071B5}"/>
    <cellStyle name="Comma 13" xfId="2140" xr:uid="{00000000-0005-0000-0000-000048080000}"/>
    <cellStyle name="Comma 13 2" xfId="2141" xr:uid="{00000000-0005-0000-0000-000049080000}"/>
    <cellStyle name="Comma 13 2 2" xfId="18722" xr:uid="{5753CB49-3051-4712-8C9A-540B423FBAB4}"/>
    <cellStyle name="Comma 13 2 2 2" xfId="21342" xr:uid="{A7DF650F-0F6D-42D9-B252-4043A87888DB}"/>
    <cellStyle name="Comma 13 2 2 3" xfId="20040" xr:uid="{CA34EE81-1286-4D4C-96B0-110F5BC94DD8}"/>
    <cellStyle name="Comma 13 2 3" xfId="20691" xr:uid="{6D938D9D-EDD8-43B5-AF54-A233E7F2A46C}"/>
    <cellStyle name="Comma 13 2 4" xfId="19381" xr:uid="{6AC10150-0DDC-4B84-ADE5-5E80C44B60BA}"/>
    <cellStyle name="Comma 13 2 5" xfId="18038" xr:uid="{E4818ADA-D507-4B59-B0E8-9FBB4E0D5506}"/>
    <cellStyle name="Comma 13 3" xfId="18721" xr:uid="{B9CCBC65-BB14-419E-AE87-BD37FD1C2FA4}"/>
    <cellStyle name="Comma 13 3 2" xfId="21341" xr:uid="{859F84C8-63A9-4B4E-BA29-404F7DE7CD3D}"/>
    <cellStyle name="Comma 13 3 3" xfId="20039" xr:uid="{70B71231-7C03-4D57-BD72-5D538FF46C6B}"/>
    <cellStyle name="Comma 13 3 4" xfId="25311" xr:uid="{2CCE0D35-1BEF-4CFB-BC09-3F6FF4B9AA18}"/>
    <cellStyle name="Comma 13 4" xfId="20690" xr:uid="{68EB33BD-880D-45B0-9512-5257975277FB}"/>
    <cellStyle name="Comma 13 5" xfId="19380" xr:uid="{B04C2C80-2360-4245-8A17-2BE0E93987D4}"/>
    <cellStyle name="Comma 13 6" xfId="18037" xr:uid="{F2DE0DA4-8FEF-42FA-ACD8-AA9C11E90FD0}"/>
    <cellStyle name="Comma 14" xfId="2142" xr:uid="{00000000-0005-0000-0000-00004A080000}"/>
    <cellStyle name="Comma 14 2" xfId="2143" xr:uid="{00000000-0005-0000-0000-00004B080000}"/>
    <cellStyle name="Comma 14 2 2" xfId="2144" xr:uid="{00000000-0005-0000-0000-00004C080000}"/>
    <cellStyle name="Comma 14 2 2 2" xfId="18724" xr:uid="{349C65D6-4B24-47F5-B3E4-3CE3164E9786}"/>
    <cellStyle name="Comma 14 2 2 2 2" xfId="21344" xr:uid="{19DF30E0-8C19-4942-B7D2-820ECE1DA2FE}"/>
    <cellStyle name="Comma 14 2 2 2 3" xfId="20042" xr:uid="{48641FBF-ECEC-4EFE-B2F2-C02A3149F501}"/>
    <cellStyle name="Comma 14 2 2 3" xfId="20693" xr:uid="{ED5CB4BE-BDA0-4F4F-B2FA-95179A89E6A6}"/>
    <cellStyle name="Comma 14 2 2 4" xfId="19383" xr:uid="{188553D1-CB62-4068-A446-47EA2D43E867}"/>
    <cellStyle name="Comma 14 2 2 5" xfId="18040" xr:uid="{9BA0F34C-2B13-43A8-8638-0F0716894B66}"/>
    <cellStyle name="Comma 14 2 2 6" xfId="25312" xr:uid="{5142ECF0-73DD-44BB-9B2C-14D0D49307B9}"/>
    <cellStyle name="Comma 14 2 3" xfId="18723" xr:uid="{BB17DF2D-F16F-4230-B565-E0D9FD1390B5}"/>
    <cellStyle name="Comma 14 2 3 2" xfId="21343" xr:uid="{9D932ADC-97F8-4DE1-80E6-4404A2AC522A}"/>
    <cellStyle name="Comma 14 2 3 3" xfId="20041" xr:uid="{5734EE0C-1361-4A74-A1B4-23640CED5075}"/>
    <cellStyle name="Comma 14 2 4" xfId="20692" xr:uid="{D7CD9C43-6BE4-4ACE-A7FB-BAA456E216D1}"/>
    <cellStyle name="Comma 14 2 5" xfId="19382" xr:uid="{E7AFB45C-C21F-4747-BABB-63366CEA2DA9}"/>
    <cellStyle name="Comma 14 2 6" xfId="18039" xr:uid="{37F385C0-9B82-4E7D-B353-FB1F13BBE4AB}"/>
    <cellStyle name="Comma 14 3" xfId="2145" xr:uid="{00000000-0005-0000-0000-00004D080000}"/>
    <cellStyle name="Comma 15" xfId="2146" xr:uid="{00000000-0005-0000-0000-00004E080000}"/>
    <cellStyle name="Comma 15 2" xfId="2147" xr:uid="{00000000-0005-0000-0000-00004F080000}"/>
    <cellStyle name="Comma 15 2 2" xfId="18726" xr:uid="{51A7ECE4-B973-45C7-B22F-A61C1D09AB69}"/>
    <cellStyle name="Comma 15 2 2 2" xfId="21346" xr:uid="{C6C72E0C-2BC9-4CF5-A773-FB5F07CD9F22}"/>
    <cellStyle name="Comma 15 2 2 3" xfId="20044" xr:uid="{D1C7228D-CC88-4D5B-8B03-DEE8286D8596}"/>
    <cellStyle name="Comma 15 2 3" xfId="20695" xr:uid="{FA6F640F-569A-48C9-82E6-954EA645B35F}"/>
    <cellStyle name="Comma 15 2 4" xfId="19385" xr:uid="{68BD6996-8946-4E82-902C-D1EF712D64B4}"/>
    <cellStyle name="Comma 15 2 5" xfId="18042" xr:uid="{8C84AC1D-6F1E-46B2-B07B-D164F1E48A57}"/>
    <cellStyle name="Comma 15 3" xfId="18725" xr:uid="{BB73C826-9719-4013-AEFB-2A543A4C007E}"/>
    <cellStyle name="Comma 15 3 2" xfId="21345" xr:uid="{275BDB47-E8AC-42E7-A9AA-8C28D013551E}"/>
    <cellStyle name="Comma 15 3 3" xfId="20043" xr:uid="{C26FE88A-17DB-43E2-B2F7-BBECBB746682}"/>
    <cellStyle name="Comma 15 3 4" xfId="25313" xr:uid="{74E7660B-0A96-4E9C-8C2E-FA9B9C3938B4}"/>
    <cellStyle name="Comma 15 4" xfId="20694" xr:uid="{877CD7D0-25AA-4022-9C09-0A708720F774}"/>
    <cellStyle name="Comma 15 5" xfId="19384" xr:uid="{5FB3515D-1E4D-4E08-BFD9-9A1F4C6D5499}"/>
    <cellStyle name="Comma 15 6" xfId="18041" xr:uid="{31EE1D61-12F3-40E4-A0CD-EF526FDFEFF1}"/>
    <cellStyle name="Comma 16" xfId="2148" xr:uid="{00000000-0005-0000-0000-000050080000}"/>
    <cellStyle name="Comma 16 2" xfId="2149" xr:uid="{00000000-0005-0000-0000-000051080000}"/>
    <cellStyle name="Comma 16 2 2" xfId="18728" xr:uid="{4DF17669-9123-40C0-9583-137F73BD83B9}"/>
    <cellStyle name="Comma 16 2 2 2" xfId="21348" xr:uid="{F9AED7AF-7FF3-49B7-B9DA-DDF97E9E624F}"/>
    <cellStyle name="Comma 16 2 2 3" xfId="20046" xr:uid="{98A934EF-003F-43A8-B6E7-05DB08255AF1}"/>
    <cellStyle name="Comma 16 2 3" xfId="20697" xr:uid="{FE1085CA-F887-4C21-8266-0BE85345CB00}"/>
    <cellStyle name="Comma 16 2 4" xfId="19387" xr:uid="{09CE193C-62E3-4FA5-B408-1AD9EB1C0360}"/>
    <cellStyle name="Comma 16 2 5" xfId="18044" xr:uid="{8EDB626E-D231-4DF1-8EEB-C9D6BB488BB3}"/>
    <cellStyle name="Comma 16 3" xfId="18727" xr:uid="{11D3FF11-5FF0-448F-A0CF-23A7003E912E}"/>
    <cellStyle name="Comma 16 3 2" xfId="21347" xr:uid="{756750BE-827F-4DB0-A1C3-2C3AB56A6A4B}"/>
    <cellStyle name="Comma 16 3 3" xfId="20045" xr:uid="{6D0B5299-A115-4C72-8F41-AD407F00CB53}"/>
    <cellStyle name="Comma 16 3 4" xfId="25314" xr:uid="{33AAE0A3-6638-4668-827F-5C71625E4E74}"/>
    <cellStyle name="Comma 16 4" xfId="20696" xr:uid="{8B376018-1DD9-4FDA-9CE4-AED509F6E12A}"/>
    <cellStyle name="Comma 16 5" xfId="19386" xr:uid="{EFDEB5DB-05D7-4B48-9CDD-77788B17EB8F}"/>
    <cellStyle name="Comma 16 6" xfId="18043" xr:uid="{25EED738-C9EC-447C-8FA1-4A4B51A49692}"/>
    <cellStyle name="Comma 17" xfId="2150" xr:uid="{00000000-0005-0000-0000-000052080000}"/>
    <cellStyle name="Comma 17 2" xfId="2151" xr:uid="{00000000-0005-0000-0000-000053080000}"/>
    <cellStyle name="Comma 17 2 2" xfId="18730" xr:uid="{1213B79E-C372-41AD-9EF5-A415574ECCE5}"/>
    <cellStyle name="Comma 17 2 2 2" xfId="21350" xr:uid="{47EAE1B2-655B-4081-A686-95E531F43F13}"/>
    <cellStyle name="Comma 17 2 2 3" xfId="20048" xr:uid="{8135F9F8-0234-42C5-A92E-09174F79DF2F}"/>
    <cellStyle name="Comma 17 2 3" xfId="20699" xr:uid="{F30BFD48-9FBD-442E-92CC-864CA74593CA}"/>
    <cellStyle name="Comma 17 2 4" xfId="19389" xr:uid="{28C627C5-4C94-48EF-93DA-6C5F7F3EC20C}"/>
    <cellStyle name="Comma 17 2 5" xfId="18046" xr:uid="{3DEA27DF-EA62-4D9D-8061-E8273A733BBB}"/>
    <cellStyle name="Comma 17 3" xfId="18729" xr:uid="{212D18DC-3BE9-45D4-B408-C6B60956E25E}"/>
    <cellStyle name="Comma 17 3 2" xfId="21349" xr:uid="{708B5791-F3D6-47B2-B7EE-8D7589696165}"/>
    <cellStyle name="Comma 17 3 3" xfId="20047" xr:uid="{1458D3F7-A37D-4EA1-892C-E30860682886}"/>
    <cellStyle name="Comma 17 3 4" xfId="25315" xr:uid="{CCA6902D-50A1-4CEC-9422-40E7BC9C0686}"/>
    <cellStyle name="Comma 17 4" xfId="20698" xr:uid="{59ACBA3E-B86C-4A26-B594-CF3CB5915EB4}"/>
    <cellStyle name="Comma 17 5" xfId="19388" xr:uid="{D77EF986-866C-4C96-9217-A28FEF788D49}"/>
    <cellStyle name="Comma 17 6" xfId="18045" xr:uid="{E3E51F4C-311D-435B-AC9B-7A2593ECFD0B}"/>
    <cellStyle name="Comma 18" xfId="2152" xr:uid="{00000000-0005-0000-0000-000054080000}"/>
    <cellStyle name="Comma 18 2" xfId="2153" xr:uid="{00000000-0005-0000-0000-000055080000}"/>
    <cellStyle name="Comma 18 2 2" xfId="18732" xr:uid="{EF4ABC13-7621-4E35-832A-D768D315000F}"/>
    <cellStyle name="Comma 18 2 2 2" xfId="21352" xr:uid="{5CD5C012-8979-42A9-8682-DE5F47B37B1F}"/>
    <cellStyle name="Comma 18 2 2 3" xfId="20050" xr:uid="{72AB92C3-21A6-418E-A669-38A5D2CA45BC}"/>
    <cellStyle name="Comma 18 2 3" xfId="20701" xr:uid="{81EB4DFA-62B7-4865-9032-97C308AF3C8B}"/>
    <cellStyle name="Comma 18 2 4" xfId="19391" xr:uid="{B8420527-6D38-4DB6-B6E1-2C54FB09FEFE}"/>
    <cellStyle name="Comma 18 2 5" xfId="18048" xr:uid="{71C90E43-10E0-4E43-8F52-FF496D8156AB}"/>
    <cellStyle name="Comma 18 3" xfId="18731" xr:uid="{60ED59C2-6E42-4FCA-934B-5C85C238CAAA}"/>
    <cellStyle name="Comma 18 3 2" xfId="21351" xr:uid="{6CF4730E-EAA3-4410-8BD0-14BB801F97BC}"/>
    <cellStyle name="Comma 18 3 3" xfId="20049" xr:uid="{8924914D-FF10-4A04-991A-FB84D7633385}"/>
    <cellStyle name="Comma 18 3 4" xfId="25316" xr:uid="{26BA48BB-9570-4C89-8076-E36294D7E7D2}"/>
    <cellStyle name="Comma 18 4" xfId="20700" xr:uid="{D0788172-1A30-466E-A1C7-99E5096DAFB6}"/>
    <cellStyle name="Comma 18 5" xfId="19390" xr:uid="{A8DEC186-130D-43A3-BD82-BE2201006C12}"/>
    <cellStyle name="Comma 18 6" xfId="18047" xr:uid="{C85A1606-715A-4B7D-8D52-301D88AF623A}"/>
    <cellStyle name="Comma 19" xfId="2154" xr:uid="{00000000-0005-0000-0000-000056080000}"/>
    <cellStyle name="Comma 19 2" xfId="2155" xr:uid="{00000000-0005-0000-0000-000057080000}"/>
    <cellStyle name="Comma 19 2 2" xfId="18734" xr:uid="{96E1ABDA-0EEA-4D18-A126-B168857881FA}"/>
    <cellStyle name="Comma 19 2 2 2" xfId="21354" xr:uid="{879E1979-ED82-4F03-9988-E4B229682FCB}"/>
    <cellStyle name="Comma 19 2 2 3" xfId="20052" xr:uid="{3AFEA14F-DA16-4FE5-8951-7C080932AE4C}"/>
    <cellStyle name="Comma 19 2 3" xfId="20703" xr:uid="{E7E02849-08D9-45D0-89CB-488068D860FF}"/>
    <cellStyle name="Comma 19 2 4" xfId="19393" xr:uid="{CEFD1813-7975-47CF-9F2D-52E11A5A9B66}"/>
    <cellStyle name="Comma 19 2 5" xfId="18050" xr:uid="{CCD94C72-2A9B-4120-B62D-AEDE5CC78C6F}"/>
    <cellStyle name="Comma 19 3" xfId="18733" xr:uid="{A44E0D46-5232-47BE-9EF8-3CDDB2856EB3}"/>
    <cellStyle name="Comma 19 3 2" xfId="21353" xr:uid="{CB599E5E-8705-47E4-9A42-8E4BF1988A77}"/>
    <cellStyle name="Comma 19 3 3" xfId="20051" xr:uid="{A716D4BC-14CA-4D5F-8465-78C6156C29D2}"/>
    <cellStyle name="Comma 19 3 4" xfId="25317" xr:uid="{E97AC1C1-F1BF-487F-B777-3C2266EF6AE2}"/>
    <cellStyle name="Comma 19 4" xfId="20702" xr:uid="{217118E2-7CD4-49B0-B62C-53F676A5C0C1}"/>
    <cellStyle name="Comma 19 5" xfId="19392" xr:uid="{EB6E8F94-38DD-4929-917D-0772EF50FFDF}"/>
    <cellStyle name="Comma 19 6" xfId="18049" xr:uid="{176349B3-35FB-4A8B-A3A0-2BD7F77B0AE7}"/>
    <cellStyle name="Comma 2" xfId="2156" xr:uid="{00000000-0005-0000-0000-000058080000}"/>
    <cellStyle name="Comma 2 10" xfId="2157" xr:uid="{00000000-0005-0000-0000-000059080000}"/>
    <cellStyle name="Comma 2 10 2" xfId="2158" xr:uid="{00000000-0005-0000-0000-00005A080000}"/>
    <cellStyle name="Comma 2 10 3" xfId="2159" xr:uid="{00000000-0005-0000-0000-00005B080000}"/>
    <cellStyle name="Comma 2 10 3 2" xfId="18737" xr:uid="{E4475400-5A29-4AF0-BF39-B79F9E7334C1}"/>
    <cellStyle name="Comma 2 10 3 2 2" xfId="21357" xr:uid="{968ADD27-C854-455A-8D76-71DACCF19826}"/>
    <cellStyle name="Comma 2 10 3 2 3" xfId="20055" xr:uid="{2FBDF803-2879-4F70-8B6B-038E2ABF45B6}"/>
    <cellStyle name="Comma 2 10 3 3" xfId="20706" xr:uid="{414425F3-3F32-4CBB-A927-6B0E4C4C11A4}"/>
    <cellStyle name="Comma 2 10 3 4" xfId="19396" xr:uid="{0C771A9C-0B0F-4343-814E-B796E74FBF7F}"/>
    <cellStyle name="Comma 2 10 3 5" xfId="18053" xr:uid="{0E5DA8D1-D60E-4D15-9BA2-74134EFF888C}"/>
    <cellStyle name="Comma 2 10 4" xfId="18736" xr:uid="{A018E128-3AD3-4FF1-98B2-DC47360305A0}"/>
    <cellStyle name="Comma 2 10 4 2" xfId="21356" xr:uid="{7A4BA8AA-2D8A-4DE5-BC30-319E6D217168}"/>
    <cellStyle name="Comma 2 10 4 3" xfId="20054" xr:uid="{86D33B1E-2C0B-4A44-8FC3-1624D0B52278}"/>
    <cellStyle name="Comma 2 10 4 4" xfId="24275" xr:uid="{D66A5D90-F9BE-4342-B52E-973C217870C5}"/>
    <cellStyle name="Comma 2 10 5" xfId="20705" xr:uid="{96198194-38A4-4947-A4A2-47E5606B3C34}"/>
    <cellStyle name="Comma 2 10 6" xfId="19395" xr:uid="{9A74EDD3-9C89-424C-8375-E9CA3DA09C4C}"/>
    <cellStyle name="Comma 2 10 7" xfId="18052" xr:uid="{2A0D8DB6-C918-4D94-A40B-57C1C082A986}"/>
    <cellStyle name="Comma 2 11" xfId="2160" xr:uid="{00000000-0005-0000-0000-00005C080000}"/>
    <cellStyle name="Comma 2 11 2" xfId="2161" xr:uid="{00000000-0005-0000-0000-00005D080000}"/>
    <cellStyle name="Comma 2 11 3" xfId="2162" xr:uid="{00000000-0005-0000-0000-00005E080000}"/>
    <cellStyle name="Comma 2 11 3 2" xfId="18739" xr:uid="{DDC39FDE-6757-4638-8187-1736B90923BF}"/>
    <cellStyle name="Comma 2 11 3 2 2" xfId="21359" xr:uid="{2D217F6F-387F-4AF8-AA41-9356F64623CE}"/>
    <cellStyle name="Comma 2 11 3 2 3" xfId="20057" xr:uid="{2E1AC35F-9302-408D-9E86-78314021D7AA}"/>
    <cellStyle name="Comma 2 11 3 3" xfId="20708" xr:uid="{4C253E8D-D01E-4D63-9D70-F7BAF158AAD0}"/>
    <cellStyle name="Comma 2 11 3 4" xfId="19398" xr:uid="{BF7F57F9-685F-4228-898E-82E3C4BC80E8}"/>
    <cellStyle name="Comma 2 11 3 5" xfId="18055" xr:uid="{9380609D-BF17-4F87-BF8A-CDD7CA62C847}"/>
    <cellStyle name="Comma 2 11 4" xfId="18738" xr:uid="{6D5B97A5-A301-4928-8819-1029B11B3594}"/>
    <cellStyle name="Comma 2 11 4 2" xfId="21358" xr:uid="{837D6442-3D1B-4204-A7F5-22F8CD738EBE}"/>
    <cellStyle name="Comma 2 11 4 3" xfId="20056" xr:uid="{DAC4459C-8FA8-437C-91A3-0B3B69B5B0D5}"/>
    <cellStyle name="Comma 2 11 4 4" xfId="24276" xr:uid="{BA71F5B8-ED2D-4895-82F2-CC6AC348D763}"/>
    <cellStyle name="Comma 2 11 5" xfId="20707" xr:uid="{9520C9C7-A500-4D8F-A557-449F342D7972}"/>
    <cellStyle name="Comma 2 11 6" xfId="19397" xr:uid="{39975D92-1EC1-4145-ABA7-92852F55A079}"/>
    <cellStyle name="Comma 2 11 7" xfId="18054" xr:uid="{0E57941D-5C95-45E5-A6AD-0AD8B3C5A5F4}"/>
    <cellStyle name="Comma 2 12" xfId="2163" xr:uid="{00000000-0005-0000-0000-00005F080000}"/>
    <cellStyle name="Comma 2 12 2" xfId="2164" xr:uid="{00000000-0005-0000-0000-000060080000}"/>
    <cellStyle name="Comma 2 12 3" xfId="2165" xr:uid="{00000000-0005-0000-0000-000061080000}"/>
    <cellStyle name="Comma 2 12 3 2" xfId="18741" xr:uid="{BF6B4394-8373-4C33-932B-CA9B95715AD4}"/>
    <cellStyle name="Comma 2 12 3 2 2" xfId="21361" xr:uid="{622F2955-896F-4227-B36B-724641532D39}"/>
    <cellStyle name="Comma 2 12 3 2 3" xfId="20059" xr:uid="{B29DE634-C065-4B54-A5D0-671CE2094E00}"/>
    <cellStyle name="Comma 2 12 3 3" xfId="20710" xr:uid="{0BE3C9A6-F37F-4A07-BAAD-3FE52E21A8F3}"/>
    <cellStyle name="Comma 2 12 3 4" xfId="19400" xr:uid="{103B3F00-3810-4887-A17D-07CC28EF909F}"/>
    <cellStyle name="Comma 2 12 3 5" xfId="18057" xr:uid="{EAAB55F6-3588-4624-9075-266016222F77}"/>
    <cellStyle name="Comma 2 12 4" xfId="18740" xr:uid="{08D501B1-BADF-48F9-B824-7DFCA6CE3907}"/>
    <cellStyle name="Comma 2 12 4 2" xfId="21360" xr:uid="{6E91C199-D599-44E2-8F3B-1E48B18A86FB}"/>
    <cellStyle name="Comma 2 12 4 3" xfId="20058" xr:uid="{14C7D55F-E5BD-4AC1-8869-05BAF002CD26}"/>
    <cellStyle name="Comma 2 12 4 4" xfId="24277" xr:uid="{55E4C46F-9590-443F-993E-DD149D445CE0}"/>
    <cellStyle name="Comma 2 12 5" xfId="20709" xr:uid="{9D253137-2806-4254-BF54-8346F9C77111}"/>
    <cellStyle name="Comma 2 12 6" xfId="19399" xr:uid="{B2C72E09-AA2F-4195-9020-681BB6EC1245}"/>
    <cellStyle name="Comma 2 12 7" xfId="18056" xr:uid="{DB821405-F176-448D-AF5C-B2DF2BE8AF54}"/>
    <cellStyle name="Comma 2 13" xfId="2166" xr:uid="{00000000-0005-0000-0000-000062080000}"/>
    <cellStyle name="Comma 2 13 2" xfId="2167" xr:uid="{00000000-0005-0000-0000-000063080000}"/>
    <cellStyle name="Comma 2 13 3" xfId="2168" xr:uid="{00000000-0005-0000-0000-000064080000}"/>
    <cellStyle name="Comma 2 13 3 2" xfId="18743" xr:uid="{51114791-DF72-452A-9F2F-94A75E13FB41}"/>
    <cellStyle name="Comma 2 13 3 2 2" xfId="21363" xr:uid="{DE378499-6A30-4A20-AC31-77DA2BEC6610}"/>
    <cellStyle name="Comma 2 13 3 2 3" xfId="20061" xr:uid="{4A4C2863-73FA-4C83-9DEB-8C4B558F186C}"/>
    <cellStyle name="Comma 2 13 3 3" xfId="20712" xr:uid="{C030258F-E823-41A3-BAD3-214C9B2BE0C7}"/>
    <cellStyle name="Comma 2 13 3 4" xfId="19402" xr:uid="{C992235A-3A43-4607-96F6-E2085BACF159}"/>
    <cellStyle name="Comma 2 13 3 5" xfId="18059" xr:uid="{A9790CF4-7A20-487A-878D-FF1E6374E67A}"/>
    <cellStyle name="Comma 2 13 4" xfId="18742" xr:uid="{A34A991F-5D4E-403A-8C34-3F0689A8AE95}"/>
    <cellStyle name="Comma 2 13 4 2" xfId="21362" xr:uid="{0D1E537C-5E6A-49A1-8AEA-A232057F275A}"/>
    <cellStyle name="Comma 2 13 4 3" xfId="20060" xr:uid="{5F87D609-C315-4B8B-AD9F-0A27D66EEA68}"/>
    <cellStyle name="Comma 2 13 4 4" xfId="24278" xr:uid="{3AE420E9-A22A-461A-A164-E0A41B499526}"/>
    <cellStyle name="Comma 2 13 5" xfId="20711" xr:uid="{6481E4F4-3809-4B11-8721-D41A5EB2ECFF}"/>
    <cellStyle name="Comma 2 13 6" xfId="19401" xr:uid="{9DFE8A5D-E603-44ED-905E-0CF7EEF0635D}"/>
    <cellStyle name="Comma 2 13 7" xfId="18058" xr:uid="{4A0C14CC-32F7-4F2C-90A5-39E157290FA1}"/>
    <cellStyle name="Comma 2 14" xfId="2169" xr:uid="{00000000-0005-0000-0000-000065080000}"/>
    <cellStyle name="Comma 2 15" xfId="2170" xr:uid="{00000000-0005-0000-0000-000066080000}"/>
    <cellStyle name="Comma 2 16" xfId="2171" xr:uid="{00000000-0005-0000-0000-000067080000}"/>
    <cellStyle name="Comma 2 17" xfId="2172" xr:uid="{00000000-0005-0000-0000-000068080000}"/>
    <cellStyle name="Comma 2 17 2" xfId="2173" xr:uid="{00000000-0005-0000-0000-000069080000}"/>
    <cellStyle name="Comma 2 17 2 2" xfId="18745" xr:uid="{57684F11-D30A-416D-9851-98C7D797A9F5}"/>
    <cellStyle name="Comma 2 17 2 2 2" xfId="21365" xr:uid="{6EAF62D2-9AFA-4618-BE54-92A42D20AD22}"/>
    <cellStyle name="Comma 2 17 2 2 3" xfId="20063" xr:uid="{477A9230-F664-40AE-8A8E-9C5007A18843}"/>
    <cellStyle name="Comma 2 17 2 3" xfId="20714" xr:uid="{8D263AE6-C7AD-466F-8795-B932DDDB6DAC}"/>
    <cellStyle name="Comma 2 17 2 4" xfId="19404" xr:uid="{6185C877-737C-4124-9767-15D801C904E4}"/>
    <cellStyle name="Comma 2 17 2 5" xfId="18061" xr:uid="{976086C9-F956-46F5-94F3-9B9E71E720EF}"/>
    <cellStyle name="Comma 2 17 3" xfId="18744" xr:uid="{3722C9D5-34F0-4894-8F3B-17F0CD77284D}"/>
    <cellStyle name="Comma 2 17 3 2" xfId="21364" xr:uid="{7962481E-D566-40AC-856D-2D045A460D43}"/>
    <cellStyle name="Comma 2 17 3 3" xfId="20062" xr:uid="{8F2C989C-1952-4C41-91BB-A95157808687}"/>
    <cellStyle name="Comma 2 17 3 4" xfId="25318" xr:uid="{F8968BC0-7A4B-4DB4-8B56-69E9C3570802}"/>
    <cellStyle name="Comma 2 17 4" xfId="20713" xr:uid="{2B3CCE41-253B-4887-8AD1-D03BE2E54A58}"/>
    <cellStyle name="Comma 2 17 5" xfId="19403" xr:uid="{E081BD9A-695F-4D54-94C2-9D42F8F9801A}"/>
    <cellStyle name="Comma 2 17 6" xfId="18060" xr:uid="{00AF301C-21C5-498C-B4D6-0E634B661909}"/>
    <cellStyle name="Comma 2 18" xfId="2174" xr:uid="{00000000-0005-0000-0000-00006A080000}"/>
    <cellStyle name="Comma 2 18 2" xfId="2175" xr:uid="{00000000-0005-0000-0000-00006B080000}"/>
    <cellStyle name="Comma 2 18 2 2" xfId="18747" xr:uid="{4598C65F-1CFE-4CD4-9CA5-FA9A926DCAE3}"/>
    <cellStyle name="Comma 2 18 2 2 2" xfId="21367" xr:uid="{8B83B305-7BA2-4776-B1A5-1208BE1A5BDB}"/>
    <cellStyle name="Comma 2 18 2 2 3" xfId="20065" xr:uid="{A0C72671-2685-47F9-AEE5-38D776F60422}"/>
    <cellStyle name="Comma 2 18 2 3" xfId="20716" xr:uid="{28543412-E5CF-4D63-8B7F-E1E40621C278}"/>
    <cellStyle name="Comma 2 18 2 4" xfId="19406" xr:uid="{0B2C36BE-4C3B-4958-843D-1189E662CDF2}"/>
    <cellStyle name="Comma 2 18 2 5" xfId="18063" xr:uid="{17EE2F5C-D26F-4579-AFAA-B6F9ADC4DEDC}"/>
    <cellStyle name="Comma 2 18 3" xfId="18746" xr:uid="{701C9D5F-B57E-4C8F-A133-8E31B8BD0873}"/>
    <cellStyle name="Comma 2 18 3 2" xfId="21366" xr:uid="{E1BF8DC9-B606-4425-A517-FBF9C935BB8B}"/>
    <cellStyle name="Comma 2 18 3 3" xfId="20064" xr:uid="{5AD091BF-3601-4FA1-BD7D-45EF5CB62FDE}"/>
    <cellStyle name="Comma 2 18 3 4" xfId="25319" xr:uid="{2DDA503A-36CF-42E0-9E68-27729887EAFF}"/>
    <cellStyle name="Comma 2 18 4" xfId="20715" xr:uid="{20E930CD-EC00-45EF-90B4-95D6E02F29D7}"/>
    <cellStyle name="Comma 2 18 5" xfId="19405" xr:uid="{D1BBE4CF-AC0F-435C-99DC-3DB2D1B8EBD9}"/>
    <cellStyle name="Comma 2 18 6" xfId="18062" xr:uid="{15B4D2C9-43B6-4D20-A34B-606DAEBFA17B}"/>
    <cellStyle name="Comma 2 19" xfId="2176" xr:uid="{00000000-0005-0000-0000-00006C080000}"/>
    <cellStyle name="Comma 2 19 2" xfId="2177" xr:uid="{00000000-0005-0000-0000-00006D080000}"/>
    <cellStyle name="Comma 2 19 2 2" xfId="2178" xr:uid="{00000000-0005-0000-0000-00006E080000}"/>
    <cellStyle name="Comma 2 19 2 2 2" xfId="18750" xr:uid="{7AF7F6D5-13AA-4EFE-A2CB-B8CF7C90E76C}"/>
    <cellStyle name="Comma 2 19 2 2 2 2" xfId="21370" xr:uid="{CF9D21E9-AEC6-4719-A449-F3DC8E7F7030}"/>
    <cellStyle name="Comma 2 19 2 2 2 3" xfId="20068" xr:uid="{E77BFA33-35B8-493A-949D-A161A16C72F0}"/>
    <cellStyle name="Comma 2 19 2 2 3" xfId="20719" xr:uid="{000D76C5-18C8-4036-A083-686D2964EEC1}"/>
    <cellStyle name="Comma 2 19 2 2 4" xfId="19409" xr:uid="{C49BC8D0-7053-424C-A608-E7DADD9366B8}"/>
    <cellStyle name="Comma 2 19 2 2 5" xfId="18066" xr:uid="{9A3B5C74-A35A-43EE-97EF-4126EA511E2E}"/>
    <cellStyle name="Comma 2 19 2 3" xfId="18749" xr:uid="{9E0D25CE-A205-48F2-9FDD-D2E1B7E9B0BC}"/>
    <cellStyle name="Comma 2 19 2 3 2" xfId="21369" xr:uid="{59CA7988-E621-47AC-AC87-C0CF2D654679}"/>
    <cellStyle name="Comma 2 19 2 3 3" xfId="20067" xr:uid="{385AD6A3-A19D-4E9F-AE07-06D1C340ABF8}"/>
    <cellStyle name="Comma 2 19 2 3 4" xfId="25321" xr:uid="{23D182F0-024C-4270-AB65-3791E0C19FEC}"/>
    <cellStyle name="Comma 2 19 2 4" xfId="20718" xr:uid="{DBE3A0E9-3DD9-4D5A-BB77-929A61E3D1C5}"/>
    <cellStyle name="Comma 2 19 2 5" xfId="19408" xr:uid="{97E77D18-6DC8-4E57-A0EA-94894B681FFB}"/>
    <cellStyle name="Comma 2 19 2 6" xfId="18065" xr:uid="{89DF3026-BC6B-4775-A810-67471FF3F5FF}"/>
    <cellStyle name="Comma 2 19 3" xfId="2179" xr:uid="{00000000-0005-0000-0000-00006F080000}"/>
    <cellStyle name="Comma 2 19 3 2" xfId="18751" xr:uid="{99A1591D-0827-4D7B-A146-567614C828A2}"/>
    <cellStyle name="Comma 2 19 3 2 2" xfId="21371" xr:uid="{EA72286A-5E1E-46D2-802F-8F5BB1E8A0B0}"/>
    <cellStyle name="Comma 2 19 3 2 3" xfId="20069" xr:uid="{F3E9362A-42A5-4829-960B-995253CC9237}"/>
    <cellStyle name="Comma 2 19 3 2 4" xfId="25819" xr:uid="{AF77AA4A-34A9-445D-95A2-9A14AD35AD8F}"/>
    <cellStyle name="Comma 2 19 3 3" xfId="20720" xr:uid="{7FFBDEE1-3945-41BC-A9DF-D48996406B00}"/>
    <cellStyle name="Comma 2 19 3 3 2" xfId="25820" xr:uid="{B74FEB89-6E44-406A-9655-EF65BA9597D9}"/>
    <cellStyle name="Comma 2 19 3 4" xfId="19410" xr:uid="{76703585-C083-40BB-9645-C695096A074B}"/>
    <cellStyle name="Comma 2 19 3 4 2" xfId="25818" xr:uid="{2E759D4F-4B56-4B72-873E-089070864B5F}"/>
    <cellStyle name="Comma 2 19 3 5" xfId="18067" xr:uid="{AED11232-E2E6-4E15-A818-ACB57D5D650F}"/>
    <cellStyle name="Comma 2 19 4" xfId="18748" xr:uid="{759023F2-8AD0-42ED-9E80-B86BB098AA03}"/>
    <cellStyle name="Comma 2 19 4 2" xfId="21368" xr:uid="{821036BF-7FDB-4352-976D-AB96AB45F900}"/>
    <cellStyle name="Comma 2 19 4 3" xfId="20066" xr:uid="{609C855D-F7E0-4B86-B78C-2F36E4A5F3AB}"/>
    <cellStyle name="Comma 2 19 4 4" xfId="25821" xr:uid="{B1D264CC-59FF-4425-B152-4D2FBFADAF9B}"/>
    <cellStyle name="Comma 2 19 5" xfId="20717" xr:uid="{726B7859-C064-485F-B58A-8D3B57D2FAE9}"/>
    <cellStyle name="Comma 2 19 5 2" xfId="25822" xr:uid="{8B36CDE2-715C-4D48-B686-9F3904F18664}"/>
    <cellStyle name="Comma 2 19 6" xfId="19407" xr:uid="{0533B28A-33DC-4364-BDAA-F97AC3589CF3}"/>
    <cellStyle name="Comma 2 19 6 2" xfId="25320" xr:uid="{955419B8-4F6C-4BE4-B4CB-D070D59A9B3B}"/>
    <cellStyle name="Comma 2 19 7" xfId="18064" xr:uid="{C0BABEE0-C57F-450B-861A-85A969860010}"/>
    <cellStyle name="Comma 2 2" xfId="2180" xr:uid="{00000000-0005-0000-0000-000070080000}"/>
    <cellStyle name="Comma 2 2 10" xfId="2181" xr:uid="{00000000-0005-0000-0000-000071080000}"/>
    <cellStyle name="Comma 2 2 10 2" xfId="18753" xr:uid="{A37D3DFD-EE18-40EA-A621-96E1693662E1}"/>
    <cellStyle name="Comma 2 2 10 2 2" xfId="21373" xr:uid="{6CA5A158-9261-4E50-8130-3ECB678D7A7B}"/>
    <cellStyle name="Comma 2 2 10 2 3" xfId="20071" xr:uid="{9A96B6DB-301A-4568-A76D-B19E4BBBC58A}"/>
    <cellStyle name="Comma 2 2 10 3" xfId="20722" xr:uid="{36EC29DC-9664-450F-B1B5-C2B86B407ABE}"/>
    <cellStyle name="Comma 2 2 10 4" xfId="19412" xr:uid="{367E86E4-1CA4-442F-952C-80F7E14C88DE}"/>
    <cellStyle name="Comma 2 2 10 5" xfId="18069" xr:uid="{CE701B3B-E62B-4DE0-8CF3-730D1E3BD6D0}"/>
    <cellStyle name="Comma 2 2 11" xfId="18752" xr:uid="{A8964AB8-6583-4D62-A23D-2D83A04CBF2F}"/>
    <cellStyle name="Comma 2 2 11 2" xfId="21372" xr:uid="{1797385F-2239-4D07-8798-C8F8D8C67640}"/>
    <cellStyle name="Comma 2 2 11 3" xfId="20070" xr:uid="{92963692-7A77-4B58-85CC-F0E71467A550}"/>
    <cellStyle name="Comma 2 2 12" xfId="20721" xr:uid="{7D32286E-DE63-4919-A3B7-2717A96C2AA5}"/>
    <cellStyle name="Comma 2 2 13" xfId="19411" xr:uid="{6C151D2B-8780-4DA7-A380-4DCD74BCDC3B}"/>
    <cellStyle name="Comma 2 2 14" xfId="18068" xr:uid="{31831B22-0970-46B0-A724-1B4517961D07}"/>
    <cellStyle name="Comma 2 2 15" xfId="43476" xr:uid="{064BC9B3-E4D5-4AEC-A3A1-C08AEA4D3039}"/>
    <cellStyle name="Comma 2 2 2" xfId="2182" xr:uid="{00000000-0005-0000-0000-000072080000}"/>
    <cellStyle name="Comma 2 2 2 10" xfId="19413" xr:uid="{BD413BD4-E917-41A0-B2D2-088B2966B1F2}"/>
    <cellStyle name="Comma 2 2 2 11" xfId="18070" xr:uid="{9A46782D-7268-4789-B7E4-7CB7B02BE5CA}"/>
    <cellStyle name="Comma 2 2 2 12" xfId="43494" xr:uid="{1F2E6984-0CDF-45BE-AC4E-7847FB85A9AA}"/>
    <cellStyle name="Comma 2 2 2 2" xfId="2183" xr:uid="{00000000-0005-0000-0000-000073080000}"/>
    <cellStyle name="Comma 2 2 2 2 2" xfId="2184" xr:uid="{00000000-0005-0000-0000-000074080000}"/>
    <cellStyle name="Comma 2 2 2 2 2 2" xfId="18756" xr:uid="{E7CBC1F9-BF78-409F-A769-BF75A70A7379}"/>
    <cellStyle name="Comma 2 2 2 2 2 2 2" xfId="21376" xr:uid="{E5CD387F-320B-467A-81F2-EE4012558F65}"/>
    <cellStyle name="Comma 2 2 2 2 2 2 3" xfId="20074" xr:uid="{44FD2E83-4792-4B88-966E-D714CB047ADA}"/>
    <cellStyle name="Comma 2 2 2 2 2 3" xfId="20725" xr:uid="{0A77D981-A0DD-460D-A2A3-AFB6956FE4D6}"/>
    <cellStyle name="Comma 2 2 2 2 2 4" xfId="19415" xr:uid="{A30323E2-D34A-4469-B1FD-55295DAFAAE4}"/>
    <cellStyle name="Comma 2 2 2 2 2 5" xfId="18072" xr:uid="{40530E40-87AB-4455-B222-2F967C902F78}"/>
    <cellStyle name="Comma 2 2 2 2 2 6" xfId="24136" xr:uid="{D0442576-C06A-4D95-87E7-9D654B362380}"/>
    <cellStyle name="Comma 2 2 2 2 3" xfId="18755" xr:uid="{2C248C82-127B-498C-8093-89C4387F2F08}"/>
    <cellStyle name="Comma 2 2 2 2 3 2" xfId="21375" xr:uid="{5387615D-2501-44F8-A343-7E59D54BA88D}"/>
    <cellStyle name="Comma 2 2 2 2 3 3" xfId="20073" xr:uid="{61617D22-C63E-41A1-A0F0-9C533FA68633}"/>
    <cellStyle name="Comma 2 2 2 2 4" xfId="20724" xr:uid="{FE728178-A7C5-4514-AECE-933D41155C7F}"/>
    <cellStyle name="Comma 2 2 2 2 5" xfId="19414" xr:uid="{9B239BE6-EE69-4641-B42F-BDCABBB14CF7}"/>
    <cellStyle name="Comma 2 2 2 2 6" xfId="18071" xr:uid="{74214231-5257-44B5-9B3A-74435E935481}"/>
    <cellStyle name="Comma 2 2 2 3" xfId="2185" xr:uid="{00000000-0005-0000-0000-000075080000}"/>
    <cellStyle name="Comma 2 2 2 3 2" xfId="2186" xr:uid="{00000000-0005-0000-0000-000076080000}"/>
    <cellStyle name="Comma 2 2 2 3 2 2" xfId="18758" xr:uid="{4333E353-B6B8-4E0C-A112-F8A5C0D05D03}"/>
    <cellStyle name="Comma 2 2 2 3 2 2 2" xfId="21378" xr:uid="{B8092BA1-A569-4979-B9E8-0CF24286C546}"/>
    <cellStyle name="Comma 2 2 2 3 2 2 3" xfId="20076" xr:uid="{36FBDAC1-4A40-4DD0-AFCE-F75EB07B1197}"/>
    <cellStyle name="Comma 2 2 2 3 2 3" xfId="20727" xr:uid="{552BB7F0-26B2-42A4-8BDE-D7F640B9ABB7}"/>
    <cellStyle name="Comma 2 2 2 3 2 4" xfId="19417" xr:uid="{494DF500-3F37-4341-A38C-2EB4FF41D6DE}"/>
    <cellStyle name="Comma 2 2 2 3 2 5" xfId="18074" xr:uid="{8C4F0862-6963-4A96-8A95-62D4E3DBEB83}"/>
    <cellStyle name="Comma 2 2 2 3 2 6" xfId="24137" xr:uid="{A7AF7509-A03C-454C-86AC-A13F64DB5813}"/>
    <cellStyle name="Comma 2 2 2 3 3" xfId="18757" xr:uid="{429A1E4C-A027-47E8-B6E4-0E881C3BC0D4}"/>
    <cellStyle name="Comma 2 2 2 3 3 2" xfId="21377" xr:uid="{D76E16DD-B441-46CC-B336-4E0033AB6E40}"/>
    <cellStyle name="Comma 2 2 2 3 3 3" xfId="20075" xr:uid="{90F0598E-3CF7-40D5-B5E1-BF40E2543D7E}"/>
    <cellStyle name="Comma 2 2 2 3 4" xfId="20726" xr:uid="{AEAD5023-74EB-45D4-85CE-5F79545E113D}"/>
    <cellStyle name="Comma 2 2 2 3 5" xfId="19416" xr:uid="{6AE75184-BD94-491C-A313-40F3580C8D2D}"/>
    <cellStyle name="Comma 2 2 2 3 6" xfId="18073" xr:uid="{899925E3-865E-4656-94A4-7775C27B5727}"/>
    <cellStyle name="Comma 2 2 2 4" xfId="2187" xr:uid="{00000000-0005-0000-0000-000077080000}"/>
    <cellStyle name="Comma 2 2 2 4 2" xfId="2188" xr:uid="{00000000-0005-0000-0000-000078080000}"/>
    <cellStyle name="Comma 2 2 2 4 2 2" xfId="2189" xr:uid="{00000000-0005-0000-0000-000079080000}"/>
    <cellStyle name="Comma 2 2 2 4 2 2 2" xfId="18761" xr:uid="{4D9848DF-6F53-4486-95D5-486078814B1D}"/>
    <cellStyle name="Comma 2 2 2 4 2 2 2 2" xfId="21381" xr:uid="{48C0E060-65AF-41D8-93D7-6FFF4AF0B90F}"/>
    <cellStyle name="Comma 2 2 2 4 2 2 2 3" xfId="20079" xr:uid="{283D6EF9-40D0-43B2-B14C-150A67268A43}"/>
    <cellStyle name="Comma 2 2 2 4 2 2 3" xfId="20730" xr:uid="{CF367F0C-8DD0-420B-B4E5-9DD0DA4AD3C4}"/>
    <cellStyle name="Comma 2 2 2 4 2 2 4" xfId="19420" xr:uid="{0621D142-1F9F-4EBD-AFBB-FB672EBA0011}"/>
    <cellStyle name="Comma 2 2 2 4 2 2 5" xfId="18077" xr:uid="{221CF9EC-5BF0-4197-8842-FEDA2DAB5E2C}"/>
    <cellStyle name="Comma 2 2 2 4 2 2 6" xfId="24280" xr:uid="{A7AE07FF-7DC0-4A31-B18C-A310CD0F97E8}"/>
    <cellStyle name="Comma 2 2 2 4 2 3" xfId="18760" xr:uid="{C0B7BEDB-63F7-42DC-A95F-66660B96069A}"/>
    <cellStyle name="Comma 2 2 2 4 2 3 2" xfId="21380" xr:uid="{0E64C8DC-F3F4-456F-B404-EAFEA0CDCBDE}"/>
    <cellStyle name="Comma 2 2 2 4 2 3 3" xfId="20078" xr:uid="{1EB4FD42-B4AF-4C51-B6EC-55D028F7DC18}"/>
    <cellStyle name="Comma 2 2 2 4 2 4" xfId="20729" xr:uid="{D66DCD20-EC10-4459-95D1-FBBC6BCB4DF9}"/>
    <cellStyle name="Comma 2 2 2 4 2 5" xfId="19419" xr:uid="{5D5612D4-46EC-446F-8193-848DAC08A6CC}"/>
    <cellStyle name="Comma 2 2 2 4 2 6" xfId="18076" xr:uid="{DE3FECE9-B211-4002-B6B6-C13428E6A784}"/>
    <cellStyle name="Comma 2 2 2 4 3" xfId="2190" xr:uid="{00000000-0005-0000-0000-00007A080000}"/>
    <cellStyle name="Comma 2 2 2 4 3 2" xfId="2191" xr:uid="{00000000-0005-0000-0000-00007B080000}"/>
    <cellStyle name="Comma 2 2 2 4 3 2 2" xfId="18763" xr:uid="{97EF925C-00FF-40C9-925F-B045FB64EDB0}"/>
    <cellStyle name="Comma 2 2 2 4 3 2 2 2" xfId="21383" xr:uid="{92801C75-EDC3-4F69-809F-A7C82E65631E}"/>
    <cellStyle name="Comma 2 2 2 4 3 2 2 3" xfId="20081" xr:uid="{6C84EE9B-E9E6-468B-8E0F-A6FBDD908AB2}"/>
    <cellStyle name="Comma 2 2 2 4 3 2 3" xfId="20732" xr:uid="{4759B12B-2174-43FD-B8A3-8633F917460F}"/>
    <cellStyle name="Comma 2 2 2 4 3 2 4" xfId="19422" xr:uid="{8BDA815E-5859-4CC7-9420-67DDB3580E5D}"/>
    <cellStyle name="Comma 2 2 2 4 3 2 5" xfId="18079" xr:uid="{8519636F-C1B0-41D9-8829-390F4E08C4EC}"/>
    <cellStyle name="Comma 2 2 2 4 3 2 6" xfId="24281" xr:uid="{308C9CF1-1216-45FE-8FA3-551234D3DF27}"/>
    <cellStyle name="Comma 2 2 2 4 3 3" xfId="18762" xr:uid="{0B3967E9-34BF-4175-9199-D5DC2B30112F}"/>
    <cellStyle name="Comma 2 2 2 4 3 3 2" xfId="21382" xr:uid="{9E9632EE-964B-47D2-9256-DF78DB1F0ECE}"/>
    <cellStyle name="Comma 2 2 2 4 3 3 3" xfId="20080" xr:uid="{75CC084E-F0CC-426A-8DD4-C8FCE881AC31}"/>
    <cellStyle name="Comma 2 2 2 4 3 4" xfId="20731" xr:uid="{23C2E1DB-F235-4338-BBAD-7ABAF47F5225}"/>
    <cellStyle name="Comma 2 2 2 4 3 5" xfId="19421" xr:uid="{91908B1F-E881-4303-A359-B4A8E8C24A2C}"/>
    <cellStyle name="Comma 2 2 2 4 3 6" xfId="18078" xr:uid="{FCC1260B-BD8C-433C-8D2C-5420A929660B}"/>
    <cellStyle name="Comma 2 2 2 4 4" xfId="2192" xr:uid="{00000000-0005-0000-0000-00007C080000}"/>
    <cellStyle name="Comma 2 2 2 4 4 2" xfId="18764" xr:uid="{3EFD139E-C5C2-43D7-8AD9-8F154EE2829A}"/>
    <cellStyle name="Comma 2 2 2 4 4 2 2" xfId="21384" xr:uid="{59990450-285D-4DE3-8D75-746CBEF367C6}"/>
    <cellStyle name="Comma 2 2 2 4 4 2 3" xfId="20082" xr:uid="{CE3AA913-2968-49B4-9294-2812BAB96BDB}"/>
    <cellStyle name="Comma 2 2 2 4 4 3" xfId="20733" xr:uid="{D9F28E27-43FA-475B-AFBC-361AFDE960F2}"/>
    <cellStyle name="Comma 2 2 2 4 4 4" xfId="19423" xr:uid="{EC04392B-2698-4CC6-9161-8DCD7B07150F}"/>
    <cellStyle name="Comma 2 2 2 4 4 5" xfId="18080" xr:uid="{08F53F2D-A892-46D1-A144-D807B7DC5E99}"/>
    <cellStyle name="Comma 2 2 2 4 4 6" xfId="24279" xr:uid="{143A69A4-855E-4FA2-8444-3DB04F22DB27}"/>
    <cellStyle name="Comma 2 2 2 4 5" xfId="18759" xr:uid="{88C10644-E4F2-4A09-A9DC-7C4417E1EE7A}"/>
    <cellStyle name="Comma 2 2 2 4 5 2" xfId="21379" xr:uid="{CCE1BA82-8359-4EBD-8C99-5A82861DCAB4}"/>
    <cellStyle name="Comma 2 2 2 4 5 3" xfId="20077" xr:uid="{A3A5C16C-B8BD-4A95-B3A1-CADCBDA57772}"/>
    <cellStyle name="Comma 2 2 2 4 6" xfId="20728" xr:uid="{CA12B357-84EA-4ADD-B4B0-89470AFFF5E6}"/>
    <cellStyle name="Comma 2 2 2 4 7" xfId="19418" xr:uid="{E58B2323-9EF4-4E67-A451-9B8932B1C2DA}"/>
    <cellStyle name="Comma 2 2 2 4 8" xfId="18075" xr:uid="{E5C2F10D-329C-47B4-863E-2A17D1345D2C}"/>
    <cellStyle name="Comma 2 2 2 5" xfId="2193" xr:uid="{00000000-0005-0000-0000-00007D080000}"/>
    <cellStyle name="Comma 2 2 2 5 2" xfId="2194" xr:uid="{00000000-0005-0000-0000-00007E080000}"/>
    <cellStyle name="Comma 2 2 2 5 2 2" xfId="18766" xr:uid="{8012FD15-7B52-4663-A6D9-E26DC9C36672}"/>
    <cellStyle name="Comma 2 2 2 5 2 2 2" xfId="21386" xr:uid="{8DC20815-8319-487B-A19A-5A9752B05C11}"/>
    <cellStyle name="Comma 2 2 2 5 2 2 3" xfId="20084" xr:uid="{05AFABDB-3217-4870-8355-51F73D991181}"/>
    <cellStyle name="Comma 2 2 2 5 2 3" xfId="20735" xr:uid="{00A9786A-8213-44AD-95B4-00E895D80F43}"/>
    <cellStyle name="Comma 2 2 2 5 2 4" xfId="19425" xr:uid="{9C7A71FA-517A-4370-98E3-5DE08F30B788}"/>
    <cellStyle name="Comma 2 2 2 5 2 5" xfId="18082" xr:uid="{6EEE0C2E-C32E-4DA0-A3E6-F6455F3769B8}"/>
    <cellStyle name="Comma 2 2 2 5 2 6" xfId="24282" xr:uid="{683AF9C5-6F7D-4D54-9C44-D1B4ED3E5E7A}"/>
    <cellStyle name="Comma 2 2 2 5 3" xfId="18765" xr:uid="{67C08D0B-E9FC-41B0-88A3-0305C8A7F1D4}"/>
    <cellStyle name="Comma 2 2 2 5 3 2" xfId="21385" xr:uid="{BD09A027-9B87-4408-A2AA-5ACFF328CA5A}"/>
    <cellStyle name="Comma 2 2 2 5 3 3" xfId="20083" xr:uid="{350FA639-2FAE-4387-B23D-CD763D9D170D}"/>
    <cellStyle name="Comma 2 2 2 5 4" xfId="20734" xr:uid="{D982AEDF-3FD5-4E03-AA66-6721586F717F}"/>
    <cellStyle name="Comma 2 2 2 5 5" xfId="19424" xr:uid="{8A57DF79-43CE-44D0-8495-9BEF6CADB4FF}"/>
    <cellStyle name="Comma 2 2 2 5 6" xfId="18081" xr:uid="{21007859-2852-4C83-83D1-32618880500E}"/>
    <cellStyle name="Comma 2 2 2 6" xfId="2195" xr:uid="{00000000-0005-0000-0000-00007F080000}"/>
    <cellStyle name="Comma 2 2 2 7" xfId="2196" xr:uid="{00000000-0005-0000-0000-000080080000}"/>
    <cellStyle name="Comma 2 2 2 7 2" xfId="18767" xr:uid="{3809F205-9489-4F0B-B9B9-8623F8B87CAF}"/>
    <cellStyle name="Comma 2 2 2 7 2 2" xfId="21387" xr:uid="{F9238434-F6D0-4FDE-8B7A-E89687A7E06B}"/>
    <cellStyle name="Comma 2 2 2 7 2 3" xfId="20085" xr:uid="{41AEC742-796A-468B-BB31-70766FC05412}"/>
    <cellStyle name="Comma 2 2 2 7 3" xfId="20736" xr:uid="{2647ED53-BC8B-480F-B06C-2CC73D1AD381}"/>
    <cellStyle name="Comma 2 2 2 7 4" xfId="19426" xr:uid="{FE546B67-41B7-4EF9-939D-53E3C1AE9A48}"/>
    <cellStyle name="Comma 2 2 2 7 5" xfId="18083" xr:uid="{BB32DB88-C513-412D-9557-36A75F283A26}"/>
    <cellStyle name="Comma 2 2 2 8" xfId="18754" xr:uid="{5B4B461D-B661-4C06-9B3D-F5A0115F18A4}"/>
    <cellStyle name="Comma 2 2 2 8 2" xfId="21374" xr:uid="{919C0F11-45E0-47D5-B161-7CEF34090155}"/>
    <cellStyle name="Comma 2 2 2 8 2 2" xfId="24135" xr:uid="{BB37F3CE-9C9C-4252-B852-76F701ACC278}"/>
    <cellStyle name="Comma 2 2 2 8 3" xfId="20072" xr:uid="{45A4516B-96C8-4B9E-B1CD-D9870032D986}"/>
    <cellStyle name="Comma 2 2 2 8 4" xfId="23533" xr:uid="{1759AAFB-62CC-492E-8D6D-8263BE1547A3}"/>
    <cellStyle name="Comma 2 2 2 9" xfId="20723" xr:uid="{B95E5BDF-0178-47BE-A929-AF85E7D5BF92}"/>
    <cellStyle name="Comma 2 2 3" xfId="2197" xr:uid="{00000000-0005-0000-0000-000081080000}"/>
    <cellStyle name="Comma 2 2 3 10" xfId="18084" xr:uid="{75B3BB8A-3EC7-4CB2-8310-A692CD62338B}"/>
    <cellStyle name="Comma 2 2 3 2" xfId="2198" xr:uid="{00000000-0005-0000-0000-000082080000}"/>
    <cellStyle name="Comma 2 2 3 2 2" xfId="2199" xr:uid="{00000000-0005-0000-0000-000083080000}"/>
    <cellStyle name="Comma 2 2 3 2 2 2" xfId="18770" xr:uid="{67EA47A1-8695-46A9-83C2-D7D23EE0A981}"/>
    <cellStyle name="Comma 2 2 3 2 2 2 2" xfId="21390" xr:uid="{A8226A82-DC76-4712-AD23-556A1A83EB6D}"/>
    <cellStyle name="Comma 2 2 3 2 2 2 3" xfId="20088" xr:uid="{8380FA37-7109-4ED9-AEB3-D3FA3BDFCC9D}"/>
    <cellStyle name="Comma 2 2 3 2 2 3" xfId="20739" xr:uid="{97E09802-7EF5-4BB3-B29C-0475321EED70}"/>
    <cellStyle name="Comma 2 2 3 2 2 4" xfId="19429" xr:uid="{4989B755-D23B-4BFD-9A65-2008550B282F}"/>
    <cellStyle name="Comma 2 2 3 2 2 5" xfId="18086" xr:uid="{5FE03158-A062-4DDA-9C3E-245F23407B42}"/>
    <cellStyle name="Comma 2 2 3 2 2 6" xfId="24139" xr:uid="{8E4E5624-7FB7-42CA-8F27-00274591F5E6}"/>
    <cellStyle name="Comma 2 2 3 2 3" xfId="18769" xr:uid="{BBBAC446-C88B-40F8-85ED-DA7563E8AE82}"/>
    <cellStyle name="Comma 2 2 3 2 3 2" xfId="21389" xr:uid="{53955FC9-8B62-4E04-BAD5-32165B578CD0}"/>
    <cellStyle name="Comma 2 2 3 2 3 3" xfId="20087" xr:uid="{CD318659-4B11-407A-9AE5-98EF9E4F50BB}"/>
    <cellStyle name="Comma 2 2 3 2 4" xfId="20738" xr:uid="{3F3D6679-54C7-41F0-957E-6C1B0846EC21}"/>
    <cellStyle name="Comma 2 2 3 2 5" xfId="19428" xr:uid="{33B41AD6-1B1D-49EB-839B-460991F13D58}"/>
    <cellStyle name="Comma 2 2 3 2 6" xfId="18085" xr:uid="{316E7AAB-B605-41D9-AFBF-AABAFF200553}"/>
    <cellStyle name="Comma 2 2 3 3" xfId="2200" xr:uid="{00000000-0005-0000-0000-000084080000}"/>
    <cellStyle name="Comma 2 2 3 3 2" xfId="2201" xr:uid="{00000000-0005-0000-0000-000085080000}"/>
    <cellStyle name="Comma 2 2 3 3 2 2" xfId="18772" xr:uid="{3ACB7DD0-1BD4-4EBE-B9B9-7801B4101F26}"/>
    <cellStyle name="Comma 2 2 3 3 2 2 2" xfId="21392" xr:uid="{374BDE9F-5AA3-487A-A0FC-A10D1B80EF5F}"/>
    <cellStyle name="Comma 2 2 3 3 2 2 3" xfId="20090" xr:uid="{C436D82F-09A7-4BE7-93B4-4391A7970EA8}"/>
    <cellStyle name="Comma 2 2 3 3 2 3" xfId="20741" xr:uid="{287F4CDF-B754-4F88-8192-C197DB2C4BEE}"/>
    <cellStyle name="Comma 2 2 3 3 2 4" xfId="19431" xr:uid="{1918E97E-EA8E-43F3-97AC-C2578A17CEE6}"/>
    <cellStyle name="Comma 2 2 3 3 2 5" xfId="18088" xr:uid="{8DA5851E-AED8-42FC-B106-9FDA44CB67C2}"/>
    <cellStyle name="Comma 2 2 3 3 2 6" xfId="24140" xr:uid="{00365337-7E26-436C-A5FC-6D6C41231147}"/>
    <cellStyle name="Comma 2 2 3 3 3" xfId="18771" xr:uid="{48F44ED2-9D5D-4F04-B48B-12B5F4B5F54C}"/>
    <cellStyle name="Comma 2 2 3 3 3 2" xfId="21391" xr:uid="{C9939A3F-DBC8-4149-A49B-FA8F9A235566}"/>
    <cellStyle name="Comma 2 2 3 3 3 3" xfId="20089" xr:uid="{1622D746-AEA2-4649-AE06-02FA844EF95A}"/>
    <cellStyle name="Comma 2 2 3 3 4" xfId="20740" xr:uid="{BAAFD285-AF9C-4D33-B247-EC4A95CB63BB}"/>
    <cellStyle name="Comma 2 2 3 3 5" xfId="19430" xr:uid="{0C976B2F-C05D-4476-B757-D4409F096DCE}"/>
    <cellStyle name="Comma 2 2 3 3 6" xfId="18087" xr:uid="{19458CCA-4191-4E70-A7A4-1EE6196CEA4D}"/>
    <cellStyle name="Comma 2 2 3 4" xfId="2202" xr:uid="{00000000-0005-0000-0000-000086080000}"/>
    <cellStyle name="Comma 2 2 3 4 2" xfId="2203" xr:uid="{00000000-0005-0000-0000-000087080000}"/>
    <cellStyle name="Comma 2 2 3 4 2 2" xfId="2204" xr:uid="{00000000-0005-0000-0000-000088080000}"/>
    <cellStyle name="Comma 2 2 3 4 2 2 2" xfId="18775" xr:uid="{A0D0F309-E4BE-46C4-879E-8F443ED7CDA1}"/>
    <cellStyle name="Comma 2 2 3 4 2 2 2 2" xfId="21395" xr:uid="{4BAB02FC-D4F5-47F9-8D25-E1498C81060E}"/>
    <cellStyle name="Comma 2 2 3 4 2 2 2 3" xfId="20093" xr:uid="{12C51B72-5B42-4D9D-80CA-A8804ACA351B}"/>
    <cellStyle name="Comma 2 2 3 4 2 2 3" xfId="20744" xr:uid="{ED016A3A-6947-4BF2-B723-93E26474F48D}"/>
    <cellStyle name="Comma 2 2 3 4 2 2 4" xfId="19434" xr:uid="{EDDD6A8E-2730-4989-97A6-FD02FD1747E2}"/>
    <cellStyle name="Comma 2 2 3 4 2 2 5" xfId="18091" xr:uid="{59BBA62E-ACDE-42DE-AA45-B2EB5E33839D}"/>
    <cellStyle name="Comma 2 2 3 4 2 2 6" xfId="24283" xr:uid="{6B8D84C6-3257-459F-A175-B90E8D486B60}"/>
    <cellStyle name="Comma 2 2 3 4 2 3" xfId="18774" xr:uid="{CCD231F8-A02A-4BDA-B26C-9F17ACFD4142}"/>
    <cellStyle name="Comma 2 2 3 4 2 3 2" xfId="21394" xr:uid="{0E1B402C-B76B-4A4B-8D66-58AB22B5112E}"/>
    <cellStyle name="Comma 2 2 3 4 2 3 3" xfId="20092" xr:uid="{E8317BB0-A731-4A5E-8797-32D219F46C72}"/>
    <cellStyle name="Comma 2 2 3 4 2 4" xfId="20743" xr:uid="{ED1BF2CF-F1FA-4940-9A47-EB86EC9EF62D}"/>
    <cellStyle name="Comma 2 2 3 4 2 5" xfId="19433" xr:uid="{4977E064-C3D3-4F70-A88F-0DC27D0D5AAB}"/>
    <cellStyle name="Comma 2 2 3 4 2 6" xfId="18090" xr:uid="{3C72416C-EDE7-4CF7-B189-9F3933898D42}"/>
    <cellStyle name="Comma 2 2 3 4 3" xfId="2205" xr:uid="{00000000-0005-0000-0000-000089080000}"/>
    <cellStyle name="Comma 2 2 3 4 3 2" xfId="18776" xr:uid="{4E557961-D13D-477C-A02E-4B736BE9DEE3}"/>
    <cellStyle name="Comma 2 2 3 4 3 2 2" xfId="21396" xr:uid="{C98F0B50-CE70-4AFE-BD11-FBB6ACB9CEE7}"/>
    <cellStyle name="Comma 2 2 3 4 3 2 3" xfId="20094" xr:uid="{9010B487-24BF-4EF4-8079-52FD99565D64}"/>
    <cellStyle name="Comma 2 2 3 4 3 3" xfId="20745" xr:uid="{2444C083-2EC5-4390-83A7-7C9B7A2804D5}"/>
    <cellStyle name="Comma 2 2 3 4 3 4" xfId="19435" xr:uid="{1ED79314-8D30-4EBD-ADF3-6DD9A15D6EC8}"/>
    <cellStyle name="Comma 2 2 3 4 3 5" xfId="18092" xr:uid="{8819480A-8CF8-454A-AFB4-526BBEF8EF63}"/>
    <cellStyle name="Comma 2 2 3 4 3 6" xfId="24240" xr:uid="{7758EDA9-1E7F-437E-BE89-79CE1D474B3A}"/>
    <cellStyle name="Comma 2 2 3 4 4" xfId="18773" xr:uid="{D7429D94-F454-4B95-878A-E951E4F81AE3}"/>
    <cellStyle name="Comma 2 2 3 4 4 2" xfId="21393" xr:uid="{A9627BEA-581E-473A-AC64-C6E8CD17810D}"/>
    <cellStyle name="Comma 2 2 3 4 4 3" xfId="20091" xr:uid="{5F4AD283-38DF-4313-B44E-D5BE7F6D8CE0}"/>
    <cellStyle name="Comma 2 2 3 4 5" xfId="20742" xr:uid="{0F07CB9C-C615-489E-A21D-19BAE335479E}"/>
    <cellStyle name="Comma 2 2 3 4 6" xfId="19432" xr:uid="{F8306CC8-F7CC-48B0-AE80-95D1A9493996}"/>
    <cellStyle name="Comma 2 2 3 4 7" xfId="18089" xr:uid="{E7634FBC-94D2-43A9-8BA2-E1A35623457E}"/>
    <cellStyle name="Comma 2 2 3 5" xfId="2206" xr:uid="{00000000-0005-0000-0000-00008A080000}"/>
    <cellStyle name="Comma 2 2 3 5 2" xfId="2207" xr:uid="{00000000-0005-0000-0000-00008B080000}"/>
    <cellStyle name="Comma 2 2 3 5 2 2" xfId="18778" xr:uid="{5FBCCA81-2117-489A-97B5-4B70BB157440}"/>
    <cellStyle name="Comma 2 2 3 5 2 2 2" xfId="21398" xr:uid="{CA4BE1CA-F320-4491-8B6C-C4DA436CD9BE}"/>
    <cellStyle name="Comma 2 2 3 5 2 2 3" xfId="20096" xr:uid="{812FAD96-1FCD-4464-8B65-6BCEA07CABD9}"/>
    <cellStyle name="Comma 2 2 3 5 2 3" xfId="20747" xr:uid="{D7908EFB-06F6-41D6-A128-10A71D61CE00}"/>
    <cellStyle name="Comma 2 2 3 5 2 4" xfId="19437" xr:uid="{02BFDFC9-B632-4506-A5A1-CBDBFFFFBA7A}"/>
    <cellStyle name="Comma 2 2 3 5 2 5" xfId="18094" xr:uid="{E31C1300-CFEC-45C5-829C-CA0692C60A68}"/>
    <cellStyle name="Comma 2 2 3 5 2 6" xfId="25322" xr:uid="{718D68A8-4353-4946-96ED-9CDB587FC05F}"/>
    <cellStyle name="Comma 2 2 3 5 3" xfId="18777" xr:uid="{FB56F33C-19F5-493F-85B7-5C4CC092D39C}"/>
    <cellStyle name="Comma 2 2 3 5 3 2" xfId="21397" xr:uid="{FC337F17-6666-4A65-89BF-2680169365DF}"/>
    <cellStyle name="Comma 2 2 3 5 3 3" xfId="20095" xr:uid="{37F118AC-14BA-489E-9274-F68A1E33963B}"/>
    <cellStyle name="Comma 2 2 3 5 4" xfId="20746" xr:uid="{A319FDD2-29C6-4FFB-8729-87105ACCEA76}"/>
    <cellStyle name="Comma 2 2 3 5 5" xfId="19436" xr:uid="{DB61575F-E906-43CF-8A47-0EBF17C329B0}"/>
    <cellStyle name="Comma 2 2 3 5 6" xfId="18093" xr:uid="{3BBA9725-A3D5-437B-85C9-D062A9071C1B}"/>
    <cellStyle name="Comma 2 2 3 6" xfId="2208" xr:uid="{00000000-0005-0000-0000-00008C080000}"/>
    <cellStyle name="Comma 2 2 3 6 2" xfId="18779" xr:uid="{DA961C1A-0735-4EA2-A9B3-456F1154277F}"/>
    <cellStyle name="Comma 2 2 3 6 2 2" xfId="21399" xr:uid="{04CBA31C-ED24-4FB6-9637-E59F995B314C}"/>
    <cellStyle name="Comma 2 2 3 6 2 3" xfId="20097" xr:uid="{E87010DD-88CF-4993-B2E6-8DF7FFDE3009}"/>
    <cellStyle name="Comma 2 2 3 6 3" xfId="20748" xr:uid="{595D0414-3B7A-4384-9F38-B8131F8F1DDA}"/>
    <cellStyle name="Comma 2 2 3 6 4" xfId="19438" xr:uid="{93A4307D-EB47-4E6F-A4ED-ED949C9047F0}"/>
    <cellStyle name="Comma 2 2 3 6 5" xfId="18095" xr:uid="{F95E2169-51A7-4B2B-A263-917878AA3DE0}"/>
    <cellStyle name="Comma 2 2 3 7" xfId="18768" xr:uid="{AB3A94FC-6BE1-474C-ACDD-7226C0CEE4CD}"/>
    <cellStyle name="Comma 2 2 3 7 2" xfId="21388" xr:uid="{A6235F3E-8219-479D-9F8E-43AA8E31EE7E}"/>
    <cellStyle name="Comma 2 2 3 7 2 2" xfId="24138" xr:uid="{4598B08E-D57C-4E60-8FD5-E0DAAC874C9D}"/>
    <cellStyle name="Comma 2 2 3 7 3" xfId="20086" xr:uid="{89D0B93A-FC07-4991-91C6-0E532ABA10B5}"/>
    <cellStyle name="Comma 2 2 3 7 4" xfId="23534" xr:uid="{E640B1E5-EEB3-4CAA-972C-003E75EE12D4}"/>
    <cellStyle name="Comma 2 2 3 8" xfId="20737" xr:uid="{F6E3A1F0-3D37-4EB1-9AAD-775916741BB4}"/>
    <cellStyle name="Comma 2 2 3 9" xfId="19427" xr:uid="{843D9523-888B-4BE3-AAA0-A267A65E8E86}"/>
    <cellStyle name="Comma 2 2 4" xfId="2209" xr:uid="{00000000-0005-0000-0000-00008D080000}"/>
    <cellStyle name="Comma 2 2 4 2" xfId="2210" xr:uid="{00000000-0005-0000-0000-00008E080000}"/>
    <cellStyle name="Comma 2 2 4 2 2" xfId="2211" xr:uid="{00000000-0005-0000-0000-00008F080000}"/>
    <cellStyle name="Comma 2 2 4 2 2 2" xfId="18782" xr:uid="{457E3DC2-0F8A-44EE-95E2-FB673A1DE4B4}"/>
    <cellStyle name="Comma 2 2 4 2 2 2 2" xfId="21402" xr:uid="{351D3F01-CF19-4D12-9D58-949D1360BA48}"/>
    <cellStyle name="Comma 2 2 4 2 2 2 3" xfId="20100" xr:uid="{85DDE3C8-61BB-456B-8541-902574624021}"/>
    <cellStyle name="Comma 2 2 4 2 2 3" xfId="20751" xr:uid="{8908DEB4-F127-4A33-8110-48553728B215}"/>
    <cellStyle name="Comma 2 2 4 2 2 4" xfId="19441" xr:uid="{E3241349-9854-4D2F-ACF6-EDE4A538A6A7}"/>
    <cellStyle name="Comma 2 2 4 2 2 5" xfId="18098" xr:uid="{79DFF681-87BD-4F65-B8FE-64C4C830B231}"/>
    <cellStyle name="Comma 2 2 4 2 2 6" xfId="24284" xr:uid="{5A179687-9DAD-4467-9EC7-AE450091CC9D}"/>
    <cellStyle name="Comma 2 2 4 2 3" xfId="18781" xr:uid="{04D387C9-79AB-4757-A180-9C3E6F00F82C}"/>
    <cellStyle name="Comma 2 2 4 2 3 2" xfId="21401" xr:uid="{59A0016C-0DE9-4543-A0EC-2A30697897FC}"/>
    <cellStyle name="Comma 2 2 4 2 3 3" xfId="20099" xr:uid="{FEB116DD-0B48-4999-8D9A-BBCCD6875737}"/>
    <cellStyle name="Comma 2 2 4 2 4" xfId="20750" xr:uid="{428638D4-EA93-42B0-BE14-72E5C0D1BB91}"/>
    <cellStyle name="Comma 2 2 4 2 5" xfId="19440" xr:uid="{5581D6D3-96A4-4C4A-AD8C-24CDB206D0AB}"/>
    <cellStyle name="Comma 2 2 4 2 6" xfId="18097" xr:uid="{27E486ED-9761-4B4D-AFD7-7A39D0078963}"/>
    <cellStyle name="Comma 2 2 4 3" xfId="2212" xr:uid="{00000000-0005-0000-0000-000090080000}"/>
    <cellStyle name="Comma 2 2 4 3 2" xfId="18783" xr:uid="{72260135-F398-492D-94AE-06532ACCE50F}"/>
    <cellStyle name="Comma 2 2 4 3 2 2" xfId="21403" xr:uid="{8842609A-0295-48A9-B1F0-2F8A67E6D890}"/>
    <cellStyle name="Comma 2 2 4 3 2 3" xfId="20101" xr:uid="{740D0FE1-F0A0-46EA-9A64-06E223D17A27}"/>
    <cellStyle name="Comma 2 2 4 3 3" xfId="20752" xr:uid="{8ABBDB82-7113-4FB7-847E-466484AB3FF8}"/>
    <cellStyle name="Comma 2 2 4 3 4" xfId="19442" xr:uid="{045640BF-8C19-4589-9210-879115FE5CA2}"/>
    <cellStyle name="Comma 2 2 4 3 5" xfId="18099" xr:uid="{B99ECB61-F699-435B-81FB-8BB218EDB55A}"/>
    <cellStyle name="Comma 2 2 4 3 6" xfId="24141" xr:uid="{F0F728D1-EB6E-4365-8E26-D78A17AEE8B3}"/>
    <cellStyle name="Comma 2 2 4 4" xfId="18780" xr:uid="{B4BC795F-5FF0-4A45-B706-D1DD320EA197}"/>
    <cellStyle name="Comma 2 2 4 4 2" xfId="21400" xr:uid="{4EBE064F-32AC-427D-8770-E1769FE27BEF}"/>
    <cellStyle name="Comma 2 2 4 4 3" xfId="20098" xr:uid="{108635E2-6684-4797-BB6A-ACE8C4479FCA}"/>
    <cellStyle name="Comma 2 2 4 5" xfId="20749" xr:uid="{264177A9-0ED6-4AFB-BCE6-86B7EE42C3A3}"/>
    <cellStyle name="Comma 2 2 4 6" xfId="19439" xr:uid="{0F7422BD-18B0-47CB-B65B-660D86A3B20E}"/>
    <cellStyle name="Comma 2 2 4 7" xfId="18096" xr:uid="{D0832A3D-6A9F-40C8-AE09-6E06C438A2C8}"/>
    <cellStyle name="Comma 2 2 4 8" xfId="21864" xr:uid="{FF65C68F-DFD2-4C9C-8565-C9F985B4669E}"/>
    <cellStyle name="Comma 2 2 5" xfId="2213" xr:uid="{00000000-0005-0000-0000-000091080000}"/>
    <cellStyle name="Comma 2 2 5 2" xfId="2214" xr:uid="{00000000-0005-0000-0000-000092080000}"/>
    <cellStyle name="Comma 2 2 5 2 2" xfId="18785" xr:uid="{642D20D5-AE04-40CC-888D-6A01982FFA52}"/>
    <cellStyle name="Comma 2 2 5 2 2 2" xfId="21405" xr:uid="{20C5483B-66C6-4C1E-AB39-C00CDDF87A32}"/>
    <cellStyle name="Comma 2 2 5 2 2 3" xfId="20103" xr:uid="{0936A19A-21AF-498A-AF40-BE444E79B0EC}"/>
    <cellStyle name="Comma 2 2 5 2 3" xfId="20754" xr:uid="{45550B62-6ED2-455A-93E7-D0F6E8A26DEC}"/>
    <cellStyle name="Comma 2 2 5 2 4" xfId="19444" xr:uid="{43E19D6A-FC14-4D49-A3F6-589D2877F0A2}"/>
    <cellStyle name="Comma 2 2 5 2 5" xfId="18101" xr:uid="{6BCAEE1E-5AC1-461E-B6E0-0983C557B0B5}"/>
    <cellStyle name="Comma 2 2 5 2 6" xfId="24142" xr:uid="{2EE670CA-5F3E-433D-A601-3EC4D886C6ED}"/>
    <cellStyle name="Comma 2 2 5 3" xfId="18784" xr:uid="{04B4F400-46AA-4A03-91ED-D1136EBFCA45}"/>
    <cellStyle name="Comma 2 2 5 3 2" xfId="21404" xr:uid="{164A010F-9B17-48A9-978E-D8B3BBA145A3}"/>
    <cellStyle name="Comma 2 2 5 3 3" xfId="20102" xr:uid="{73450E52-28EB-474B-8EA3-066B0F6A9202}"/>
    <cellStyle name="Comma 2 2 5 4" xfId="20753" xr:uid="{821844E2-BD38-4D37-AE36-2C955A95FF84}"/>
    <cellStyle name="Comma 2 2 5 5" xfId="19443" xr:uid="{0EFE68F4-7303-476A-8A47-E0C3D255BA9F}"/>
    <cellStyle name="Comma 2 2 5 6" xfId="18100" xr:uid="{032AA0A1-CC0B-4C37-8AA8-6E1EA892C1E7}"/>
    <cellStyle name="Comma 2 2 5 7" xfId="21865" xr:uid="{472404B8-72BB-4364-AB3C-2D6ED77D748F}"/>
    <cellStyle name="Comma 2 2 6" xfId="2215" xr:uid="{00000000-0005-0000-0000-000093080000}"/>
    <cellStyle name="Comma 2 2 6 2" xfId="2216" xr:uid="{00000000-0005-0000-0000-000094080000}"/>
    <cellStyle name="Comma 2 2 6 2 2" xfId="2217" xr:uid="{00000000-0005-0000-0000-000095080000}"/>
    <cellStyle name="Comma 2 2 6 2 2 2" xfId="18788" xr:uid="{0156DC1F-3D66-48A9-A369-421D66F9B974}"/>
    <cellStyle name="Comma 2 2 6 2 2 2 2" xfId="21408" xr:uid="{E029AA31-F803-4B10-A6A9-2BC6A4426F08}"/>
    <cellStyle name="Comma 2 2 6 2 2 2 3" xfId="20106" xr:uid="{6165E03D-8424-4BF4-AB07-C51E22DCD49A}"/>
    <cellStyle name="Comma 2 2 6 2 2 3" xfId="20757" xr:uid="{1F25478B-DBCF-4ECB-857A-1B6DF6467565}"/>
    <cellStyle name="Comma 2 2 6 2 2 4" xfId="19447" xr:uid="{99F0239D-53A0-4C0C-9F39-0C10904D1F99}"/>
    <cellStyle name="Comma 2 2 6 2 2 5" xfId="18104" xr:uid="{94D2D7F6-8D2D-47DF-94DD-4100A78A62A4}"/>
    <cellStyle name="Comma 2 2 6 2 2 6" xfId="24285" xr:uid="{B02A512F-9D0E-4DD8-A938-FEFFAADB0C81}"/>
    <cellStyle name="Comma 2 2 6 2 3" xfId="18787" xr:uid="{BDE26308-05D7-4B06-AE4F-6323DAF1CD3C}"/>
    <cellStyle name="Comma 2 2 6 2 3 2" xfId="21407" xr:uid="{A7014873-DFB2-40C2-AF98-C6E7A237C604}"/>
    <cellStyle name="Comma 2 2 6 2 3 3" xfId="20105" xr:uid="{96FC3A3E-40AB-4DE4-AAB4-BC29E119895B}"/>
    <cellStyle name="Comma 2 2 6 2 4" xfId="20756" xr:uid="{603814D4-9457-41B2-9E1A-24B2E2FFA8DD}"/>
    <cellStyle name="Comma 2 2 6 2 5" xfId="19446" xr:uid="{EE32A96E-E043-4611-8501-D605DD61D2E7}"/>
    <cellStyle name="Comma 2 2 6 2 6" xfId="18103" xr:uid="{FE25C823-D444-4EF0-9FAB-474F2EAE5591}"/>
    <cellStyle name="Comma 2 2 6 3" xfId="2218" xr:uid="{00000000-0005-0000-0000-000096080000}"/>
    <cellStyle name="Comma 2 2 6 3 2" xfId="2219" xr:uid="{00000000-0005-0000-0000-000097080000}"/>
    <cellStyle name="Comma 2 2 6 3 2 2" xfId="18790" xr:uid="{85E75D02-C5D8-42A0-9DA8-7DE32772CE37}"/>
    <cellStyle name="Comma 2 2 6 3 2 2 2" xfId="21410" xr:uid="{75E9911C-666B-4199-A806-4845E875522B}"/>
    <cellStyle name="Comma 2 2 6 3 2 2 3" xfId="20108" xr:uid="{F1A4A428-C8DD-460C-994F-AA458275FA4F}"/>
    <cellStyle name="Comma 2 2 6 3 2 3" xfId="20759" xr:uid="{B42AF60E-56AA-4A5E-A099-7210FE563A6F}"/>
    <cellStyle name="Comma 2 2 6 3 2 4" xfId="19449" xr:uid="{027DF96E-A5BF-458F-A1BA-A529805F9D5A}"/>
    <cellStyle name="Comma 2 2 6 3 2 5" xfId="18106" xr:uid="{08862740-C602-4667-B218-CECD2C23C076}"/>
    <cellStyle name="Comma 2 2 6 3 2 6" xfId="24286" xr:uid="{BBB9B35A-6821-4AC7-9C66-6F060D303464}"/>
    <cellStyle name="Comma 2 2 6 3 3" xfId="18789" xr:uid="{D8CBA9E3-F0E5-409C-8400-47E617F1ABE6}"/>
    <cellStyle name="Comma 2 2 6 3 3 2" xfId="21409" xr:uid="{9EDE1FD2-13C2-4F8D-90F7-54C2DCE019A9}"/>
    <cellStyle name="Comma 2 2 6 3 3 3" xfId="20107" xr:uid="{1DC5C1FD-1231-4F3B-95B4-1EC5DF177EB7}"/>
    <cellStyle name="Comma 2 2 6 3 4" xfId="20758" xr:uid="{81D9F1A2-D955-4FF4-A462-EFA75E366B66}"/>
    <cellStyle name="Comma 2 2 6 3 5" xfId="19448" xr:uid="{B088CA90-06AE-42F8-ACAA-5DE3B669B18E}"/>
    <cellStyle name="Comma 2 2 6 3 6" xfId="18105" xr:uid="{79394CAF-858E-41B4-AF5A-EFC61FCA0B20}"/>
    <cellStyle name="Comma 2 2 6 4" xfId="2220" xr:uid="{00000000-0005-0000-0000-000098080000}"/>
    <cellStyle name="Comma 2 2 6 4 2" xfId="18791" xr:uid="{C194774F-94DF-447E-8BB3-0860BA48CEB0}"/>
    <cellStyle name="Comma 2 2 6 4 2 2" xfId="21411" xr:uid="{0EF271C0-7052-4368-8B91-8C8A96AB0BAB}"/>
    <cellStyle name="Comma 2 2 6 4 2 3" xfId="20109" xr:uid="{A685147D-C83F-4F7B-9EA1-AE04B8330CA4}"/>
    <cellStyle name="Comma 2 2 6 4 3" xfId="20760" xr:uid="{772143DE-777A-458C-9D9D-43DF6FA4CD50}"/>
    <cellStyle name="Comma 2 2 6 4 4" xfId="19450" xr:uid="{808ED85D-BD39-40F3-BE94-2B4D094A655B}"/>
    <cellStyle name="Comma 2 2 6 4 5" xfId="18107" xr:uid="{487E8A11-DC36-4AAA-91F4-A1546B8DC209}"/>
    <cellStyle name="Comma 2 2 6 4 6" xfId="24239" xr:uid="{11E64260-0134-4D11-914E-15F81830FCED}"/>
    <cellStyle name="Comma 2 2 6 5" xfId="18786" xr:uid="{4253D3F8-9D7E-4122-B666-8652949E22E6}"/>
    <cellStyle name="Comma 2 2 6 5 2" xfId="21406" xr:uid="{CF4D9C8B-7B49-4C02-B988-29DC982CC80E}"/>
    <cellStyle name="Comma 2 2 6 5 3" xfId="20104" xr:uid="{597E8589-9E36-49B1-BDAD-30CF3A113E0F}"/>
    <cellStyle name="Comma 2 2 6 6" xfId="20755" xr:uid="{286D8FF1-368F-4E27-B7AA-D133331A7C8E}"/>
    <cellStyle name="Comma 2 2 6 7" xfId="19445" xr:uid="{1C687D16-FD75-4D8A-9594-20887240AE2A}"/>
    <cellStyle name="Comma 2 2 6 8" xfId="18102" xr:uid="{C0317B37-2B5E-4EF2-B2AD-E88013D4D877}"/>
    <cellStyle name="Comma 2 2 7" xfId="2221" xr:uid="{00000000-0005-0000-0000-000099080000}"/>
    <cellStyle name="Comma 2 2 7 2" xfId="2222" xr:uid="{00000000-0005-0000-0000-00009A080000}"/>
    <cellStyle name="Comma 2 2 7 2 2" xfId="18793" xr:uid="{F3E068EC-FB47-4150-BD32-5AA321558A09}"/>
    <cellStyle name="Comma 2 2 7 2 2 2" xfId="21413" xr:uid="{C43BCB7D-F8F1-4E69-9367-58F291DD2A60}"/>
    <cellStyle name="Comma 2 2 7 2 2 3" xfId="20111" xr:uid="{60318554-A0A1-45DE-9DA1-92347AF30D1B}"/>
    <cellStyle name="Comma 2 2 7 2 3" xfId="20762" xr:uid="{6CFA232B-1A96-4DDF-9629-755194CFB547}"/>
    <cellStyle name="Comma 2 2 7 2 4" xfId="19452" xr:uid="{76EE5248-660C-4402-801F-94A3444BCF50}"/>
    <cellStyle name="Comma 2 2 7 2 5" xfId="18109" xr:uid="{40DA8F46-AD89-4CD3-A831-BBCEBFF95766}"/>
    <cellStyle name="Comma 2 2 7 2 6" xfId="24287" xr:uid="{0265CCA6-77A6-41BF-B1DD-C1B5A0F15F92}"/>
    <cellStyle name="Comma 2 2 7 3" xfId="18792" xr:uid="{C6116F2E-22F8-4BF2-BDB8-86E1F297F65F}"/>
    <cellStyle name="Comma 2 2 7 3 2" xfId="21412" xr:uid="{C916C82F-EB23-4286-9626-50D76C07EC9F}"/>
    <cellStyle name="Comma 2 2 7 3 3" xfId="20110" xr:uid="{C8212623-0797-4DC3-894E-3D30EE7EB000}"/>
    <cellStyle name="Comma 2 2 7 4" xfId="20761" xr:uid="{CF9C35C9-284A-4000-8F24-6CCAD8A54515}"/>
    <cellStyle name="Comma 2 2 7 5" xfId="19451" xr:uid="{79860C97-B27C-49FA-8CD9-72DEE9E5C6B0}"/>
    <cellStyle name="Comma 2 2 7 6" xfId="18108" xr:uid="{F189C02D-0B34-465A-A4B0-CBFC698809E7}"/>
    <cellStyle name="Comma 2 2 8" xfId="2223" xr:uid="{00000000-0005-0000-0000-00009B080000}"/>
    <cellStyle name="Comma 2 2 9" xfId="2224" xr:uid="{00000000-0005-0000-0000-00009C080000}"/>
    <cellStyle name="Comma 2 2 9 2" xfId="18794" xr:uid="{E7880ACF-40C3-4788-A338-95F84B02D1D6}"/>
    <cellStyle name="Comma 2 2 9 2 2" xfId="21414" xr:uid="{EDBCB6B7-4F13-4DC3-A7DE-459C9D1DAB09}"/>
    <cellStyle name="Comma 2 2 9 2 3" xfId="20112" xr:uid="{3F69B28A-1EDE-4A03-ABE5-63E3999C3CF5}"/>
    <cellStyle name="Comma 2 2 9 2 4" xfId="24134" xr:uid="{9F236852-9B7E-44A2-B4D1-D1BA30664C18}"/>
    <cellStyle name="Comma 2 2 9 3" xfId="20763" xr:uid="{3AB0A6EB-520B-404E-A8CE-7FD2D8631292}"/>
    <cellStyle name="Comma 2 2 9 4" xfId="19453" xr:uid="{78FD01D0-2547-40A3-BEF3-007DADD31E63}"/>
    <cellStyle name="Comma 2 2 9 5" xfId="18110" xr:uid="{DC97DF72-B74C-490A-B312-7F509EB28182}"/>
    <cellStyle name="Comma 2 2 9 6" xfId="23532" xr:uid="{E39BDD6A-88BC-4B83-A743-A768E67CC973}"/>
    <cellStyle name="Comma 2 20" xfId="2225" xr:uid="{00000000-0005-0000-0000-00009D080000}"/>
    <cellStyle name="Comma 2 20 2" xfId="2226" xr:uid="{00000000-0005-0000-0000-00009E080000}"/>
    <cellStyle name="Comma 2 20 2 2" xfId="18796" xr:uid="{0EB0DF26-4CEA-48CE-A081-78E3E8E6C631}"/>
    <cellStyle name="Comma 2 20 2 2 2" xfId="21416" xr:uid="{C8F8C008-A9B5-4B97-B6D0-B5AF06BADD5E}"/>
    <cellStyle name="Comma 2 20 2 2 3" xfId="20114" xr:uid="{86E0211E-98E8-404A-BD15-1324B2DC10A6}"/>
    <cellStyle name="Comma 2 20 2 3" xfId="20765" xr:uid="{812E553E-0292-47A0-9F3A-61F439B368A5}"/>
    <cellStyle name="Comma 2 20 2 4" xfId="19455" xr:uid="{9A2513D1-9F16-4716-B338-134F31B28915}"/>
    <cellStyle name="Comma 2 20 2 5" xfId="18112" xr:uid="{B534D35F-2A60-4E87-A440-74144C318028}"/>
    <cellStyle name="Comma 2 20 3" xfId="18795" xr:uid="{0D6FDA31-55F9-434A-9FD8-32010F128624}"/>
    <cellStyle name="Comma 2 20 3 2" xfId="21415" xr:uid="{90799C86-DCCD-4285-B67A-A2277C781D73}"/>
    <cellStyle name="Comma 2 20 3 3" xfId="20113" xr:uid="{1AEAE2F5-9439-431D-911D-9B644F36A5DA}"/>
    <cellStyle name="Comma 2 20 3 4" xfId="25323" xr:uid="{0B332059-B305-45FB-977E-6EC1AF6AECB1}"/>
    <cellStyle name="Comma 2 20 4" xfId="20764" xr:uid="{44F0DC63-7043-4C1D-9EA8-4507BA930F03}"/>
    <cellStyle name="Comma 2 20 5" xfId="19454" xr:uid="{D0533FBF-C78B-427C-B9B6-A65DEF7A62BE}"/>
    <cellStyle name="Comma 2 20 6" xfId="18111" xr:uid="{9496F9BA-8A12-4E77-A1A1-51DCE28B8F75}"/>
    <cellStyle name="Comma 2 21" xfId="2227" xr:uid="{00000000-0005-0000-0000-00009F080000}"/>
    <cellStyle name="Comma 2 21 2" xfId="2228" xr:uid="{00000000-0005-0000-0000-0000A0080000}"/>
    <cellStyle name="Comma 2 21 2 2" xfId="18798" xr:uid="{9CB06631-A1DF-4968-B1FF-0EEB0F79CE27}"/>
    <cellStyle name="Comma 2 21 2 2 2" xfId="21418" xr:uid="{0E0DD706-025E-41E7-84B3-3001BF4FCED7}"/>
    <cellStyle name="Comma 2 21 2 2 3" xfId="20116" xr:uid="{8C87292D-62B9-41A4-B5C9-B4489246E26F}"/>
    <cellStyle name="Comma 2 21 2 3" xfId="20767" xr:uid="{0FDE13AF-EA92-4081-897C-288DFA2731AB}"/>
    <cellStyle name="Comma 2 21 2 4" xfId="19457" xr:uid="{DCFE3AF0-36E5-4D8D-862A-E8CADC2B122E}"/>
    <cellStyle name="Comma 2 21 2 5" xfId="18114" xr:uid="{ADF4B8A1-1EA9-4DFA-9B1A-5819300AB3F9}"/>
    <cellStyle name="Comma 2 21 3" xfId="18797" xr:uid="{CCC0A1A7-CB8B-4301-93ED-CE4630EA4402}"/>
    <cellStyle name="Comma 2 21 3 2" xfId="21417" xr:uid="{DF29A575-C76C-4DC3-8B60-0E9C49A1EF3B}"/>
    <cellStyle name="Comma 2 21 3 3" xfId="20115" xr:uid="{7045FF03-DFD0-41A1-966E-048022928164}"/>
    <cellStyle name="Comma 2 21 3 4" xfId="25324" xr:uid="{A4EF6F59-B8A4-447D-BCDD-6EC596EACC10}"/>
    <cellStyle name="Comma 2 21 4" xfId="20766" xr:uid="{71BD7A71-693C-4507-AED1-73CD8D53881A}"/>
    <cellStyle name="Comma 2 21 5" xfId="19456" xr:uid="{EFABDBED-9ADB-4336-BA84-098581E5AD4F}"/>
    <cellStyle name="Comma 2 21 6" xfId="18113" xr:uid="{4E091C7B-EF98-42C2-BAA2-27E51EE27E4D}"/>
    <cellStyle name="Comma 2 22" xfId="2229" xr:uid="{00000000-0005-0000-0000-0000A1080000}"/>
    <cellStyle name="Comma 2 22 2" xfId="18799" xr:uid="{3680AEC7-8BC4-40FB-AEFE-117984915842}"/>
    <cellStyle name="Comma 2 22 2 2" xfId="21419" xr:uid="{AD47FBAA-A6B1-4CF8-BF9B-88B5655BB70C}"/>
    <cellStyle name="Comma 2 22 2 3" xfId="20117" xr:uid="{D3EEE6E8-99DC-4FA1-8BFC-E179C83D4F85}"/>
    <cellStyle name="Comma 2 22 2 4" xfId="24133" xr:uid="{2BD45D8C-3E22-4CD8-9FD4-E562445EA131}"/>
    <cellStyle name="Comma 2 22 3" xfId="20768" xr:uid="{38FB9874-AEF5-41E0-B71B-F8DE5F39C298}"/>
    <cellStyle name="Comma 2 22 4" xfId="19458" xr:uid="{7FB1F5F8-C590-42CE-A5DE-8483B70B63B7}"/>
    <cellStyle name="Comma 2 22 5" xfId="18115" xr:uid="{A768CF53-A690-4E58-A54E-B05836862209}"/>
    <cellStyle name="Comma 2 22 6" xfId="23531" xr:uid="{C9B2F774-CDB1-4820-92CA-8E81C37809CE}"/>
    <cellStyle name="Comma 2 23" xfId="17772" xr:uid="{00000000-0005-0000-0000-0000A2080000}"/>
    <cellStyle name="Comma 2 23 2" xfId="18735" xr:uid="{A61E7EA7-DF0F-480F-B14F-C66968312305}"/>
    <cellStyle name="Comma 2 23 2 2" xfId="21355" xr:uid="{91976A1A-6DC3-45C3-B0AE-F2253E53910B}"/>
    <cellStyle name="Comma 2 24" xfId="18428" xr:uid="{9D4643D2-55DA-4942-9E5E-C567CD5C936B}"/>
    <cellStyle name="Comma 2 24 2" xfId="21078" xr:uid="{A8B7414D-E566-4181-9419-DD301D3C76CD}"/>
    <cellStyle name="Comma 2 24 3" xfId="20053" xr:uid="{E575C58D-D042-42C5-9BCD-0523ED4DE9A6}"/>
    <cellStyle name="Comma 2 25" xfId="20704" xr:uid="{E52FE80E-D28D-4B5B-AA72-FC1A945D275C}"/>
    <cellStyle name="Comma 2 26" xfId="19394" xr:uid="{CA759CB1-FB21-4A5F-A03F-9039175E4689}"/>
    <cellStyle name="Comma 2 27" xfId="18051" xr:uid="{B7E8D32B-9442-4BA3-808D-433C197211E6}"/>
    <cellStyle name="Comma 2 28" xfId="43475" xr:uid="{3567C490-559A-4785-B8C1-8DAB17BF2B0C}"/>
    <cellStyle name="Comma 2 3" xfId="2230" xr:uid="{00000000-0005-0000-0000-0000A3080000}"/>
    <cellStyle name="Comma 2 3 10" xfId="20769" xr:uid="{FE5B5A18-9083-4FAD-9557-63521766349D}"/>
    <cellStyle name="Comma 2 3 11" xfId="19459" xr:uid="{8E19A41D-F317-4AD0-8675-B41419FC3369}"/>
    <cellStyle name="Comma 2 3 12" xfId="18116" xr:uid="{1393B633-C694-4B72-BDE6-F182749405A0}"/>
    <cellStyle name="Comma 2 3 13" xfId="43477" xr:uid="{2F094E36-D326-4239-9A50-C579F05C8DF1}"/>
    <cellStyle name="Comma 2 3 2" xfId="2231" xr:uid="{00000000-0005-0000-0000-0000A4080000}"/>
    <cellStyle name="Comma 2 3 2 10" xfId="18117" xr:uid="{48258414-0123-4754-B1CA-F105E0899910}"/>
    <cellStyle name="Comma 2 3 2 11" xfId="21866" xr:uid="{BE249054-8418-411E-9E10-166ABBB01B30}"/>
    <cellStyle name="Comma 2 3 2 12" xfId="43495" xr:uid="{D360C9FD-CB03-4C75-B529-2C6A506C977B}"/>
    <cellStyle name="Comma 2 3 2 2" xfId="2232" xr:uid="{00000000-0005-0000-0000-0000A5080000}"/>
    <cellStyle name="Comma 2 3 2 2 2" xfId="2233" xr:uid="{00000000-0005-0000-0000-0000A6080000}"/>
    <cellStyle name="Comma 2 3 2 2 2 2" xfId="18803" xr:uid="{4C974B3C-E112-40E5-9E22-BEAF714C0A49}"/>
    <cellStyle name="Comma 2 3 2 2 2 2 2" xfId="21423" xr:uid="{1F823628-10CD-4CB5-98D9-47F85BDEAD44}"/>
    <cellStyle name="Comma 2 3 2 2 2 2 3" xfId="20121" xr:uid="{F50DFCDA-990D-4E90-B741-8B5A7A06A1C9}"/>
    <cellStyle name="Comma 2 3 2 2 2 3" xfId="20772" xr:uid="{352ED160-09D1-4E9A-A18F-546CEF34D7BE}"/>
    <cellStyle name="Comma 2 3 2 2 2 4" xfId="19462" xr:uid="{05D089D3-709E-42F3-A854-68C36F4F8D2A}"/>
    <cellStyle name="Comma 2 3 2 2 2 5" xfId="18119" xr:uid="{79FA446F-9842-474C-8B32-E205415BC433}"/>
    <cellStyle name="Comma 2 3 2 2 2 6" xfId="24145" xr:uid="{98668F78-E25B-44A0-A71A-DFF7122B2580}"/>
    <cellStyle name="Comma 2 3 2 2 3" xfId="18802" xr:uid="{8398E436-6420-4EC5-BFB3-BAFDE9BF53CE}"/>
    <cellStyle name="Comma 2 3 2 2 3 2" xfId="21422" xr:uid="{6E003EDA-EFF5-45E9-BD50-051B3ACA7344}"/>
    <cellStyle name="Comma 2 3 2 2 3 3" xfId="20120" xr:uid="{D74C6355-F4CB-4F93-92C7-60718949325B}"/>
    <cellStyle name="Comma 2 3 2 2 4" xfId="20771" xr:uid="{25BD544C-639E-4EF7-A71B-88952A82763A}"/>
    <cellStyle name="Comma 2 3 2 2 5" xfId="19461" xr:uid="{2D50D5A1-DB7B-421D-9514-8F19C77766AE}"/>
    <cellStyle name="Comma 2 3 2 2 6" xfId="18118" xr:uid="{ABBF0776-42D8-4EB7-B705-929543251A12}"/>
    <cellStyle name="Comma 2 3 2 3" xfId="2234" xr:uid="{00000000-0005-0000-0000-0000A7080000}"/>
    <cellStyle name="Comma 2 3 2 3 2" xfId="2235" xr:uid="{00000000-0005-0000-0000-0000A8080000}"/>
    <cellStyle name="Comma 2 3 2 3 2 2" xfId="18805" xr:uid="{4EAA1423-52EC-408A-87A0-7BD1342A4A14}"/>
    <cellStyle name="Comma 2 3 2 3 2 2 2" xfId="21425" xr:uid="{7E2597B4-9BA8-4CA1-B160-A813A68ADD26}"/>
    <cellStyle name="Comma 2 3 2 3 2 2 3" xfId="20123" xr:uid="{FBB34258-84E7-47DC-89E4-DA19420449DF}"/>
    <cellStyle name="Comma 2 3 2 3 2 3" xfId="20774" xr:uid="{444FF2FC-3ABD-4939-A5EF-EA071954BFC5}"/>
    <cellStyle name="Comma 2 3 2 3 2 4" xfId="19464" xr:uid="{600D2D19-5B8D-472C-BE42-C0B383C324B4}"/>
    <cellStyle name="Comma 2 3 2 3 2 5" xfId="18121" xr:uid="{D5A0A08B-346C-4B90-9BE8-625E9DBD7D83}"/>
    <cellStyle name="Comma 2 3 2 3 2 6" xfId="24146" xr:uid="{EB36BB77-08FE-42FD-AA37-0A2CF69C6BF1}"/>
    <cellStyle name="Comma 2 3 2 3 3" xfId="18804" xr:uid="{71870A1D-575B-4AAC-B3FD-BFE3DA387B4A}"/>
    <cellStyle name="Comma 2 3 2 3 3 2" xfId="21424" xr:uid="{2F3F6E3B-835E-44B1-935C-CE71182FF1F0}"/>
    <cellStyle name="Comma 2 3 2 3 3 3" xfId="20122" xr:uid="{8B4D2B05-5BE0-40DD-A4E0-5418CC1373F4}"/>
    <cellStyle name="Comma 2 3 2 3 4" xfId="20773" xr:uid="{CA0E706B-703D-4213-BC90-1BB90235AE01}"/>
    <cellStyle name="Comma 2 3 2 3 5" xfId="19463" xr:uid="{06CEF350-EA20-46E0-986E-CA44ACE3FBA6}"/>
    <cellStyle name="Comma 2 3 2 3 6" xfId="18120" xr:uid="{FBFADDAC-E6F1-4DCB-B5EF-3133847ECBBF}"/>
    <cellStyle name="Comma 2 3 2 4" xfId="2236" xr:uid="{00000000-0005-0000-0000-0000A9080000}"/>
    <cellStyle name="Comma 2 3 2 4 2" xfId="2237" xr:uid="{00000000-0005-0000-0000-0000AA080000}"/>
    <cellStyle name="Comma 2 3 2 4 2 2" xfId="2238" xr:uid="{00000000-0005-0000-0000-0000AB080000}"/>
    <cellStyle name="Comma 2 3 2 4 2 2 2" xfId="18808" xr:uid="{5D5716D2-CD31-4BE3-ADF8-FD5078FA4618}"/>
    <cellStyle name="Comma 2 3 2 4 2 2 2 2" xfId="21428" xr:uid="{A7EDE12E-C96B-4BFF-BDF9-359119CACCF9}"/>
    <cellStyle name="Comma 2 3 2 4 2 2 2 3" xfId="20126" xr:uid="{CAAE3E61-9B8D-47B7-86C1-F56A0CD44EDA}"/>
    <cellStyle name="Comma 2 3 2 4 2 2 3" xfId="20777" xr:uid="{8DA211BF-3DF8-4F59-9B12-54361B0A2ECB}"/>
    <cellStyle name="Comma 2 3 2 4 2 2 4" xfId="19467" xr:uid="{A055F17B-DADD-4F44-B501-A4CE81E4CA91}"/>
    <cellStyle name="Comma 2 3 2 4 2 2 5" xfId="18124" xr:uid="{6057F4DB-C053-4FCC-8E5C-CE4114FA1736}"/>
    <cellStyle name="Comma 2 3 2 4 2 2 6" xfId="24289" xr:uid="{FF10E72E-B6E1-466F-8E73-8195CAB8035D}"/>
    <cellStyle name="Comma 2 3 2 4 2 3" xfId="18807" xr:uid="{3D8F9B82-F990-4025-90B9-1F61FF60DA63}"/>
    <cellStyle name="Comma 2 3 2 4 2 3 2" xfId="21427" xr:uid="{2040176F-19B9-4011-B9CF-7B77E7B7414D}"/>
    <cellStyle name="Comma 2 3 2 4 2 3 3" xfId="20125" xr:uid="{BAB1C39A-6589-4012-8A01-905D9A2C49CF}"/>
    <cellStyle name="Comma 2 3 2 4 2 4" xfId="20776" xr:uid="{10E87E27-D6CB-427D-83E6-382247B38C12}"/>
    <cellStyle name="Comma 2 3 2 4 2 5" xfId="19466" xr:uid="{C749E548-B727-481F-9DDC-60ABB33F2D1C}"/>
    <cellStyle name="Comma 2 3 2 4 2 6" xfId="18123" xr:uid="{8F7A70A9-38A6-4A47-81B1-1A461F551117}"/>
    <cellStyle name="Comma 2 3 2 4 3" xfId="2239" xr:uid="{00000000-0005-0000-0000-0000AC080000}"/>
    <cellStyle name="Comma 2 3 2 4 3 2" xfId="2240" xr:uid="{00000000-0005-0000-0000-0000AD080000}"/>
    <cellStyle name="Comma 2 3 2 4 3 2 2" xfId="18810" xr:uid="{A5D2FCDF-103D-4836-95EC-33966E6D8F29}"/>
    <cellStyle name="Comma 2 3 2 4 3 2 2 2" xfId="21430" xr:uid="{7A956F9D-39F4-4806-A271-087481E514A4}"/>
    <cellStyle name="Comma 2 3 2 4 3 2 2 3" xfId="20128" xr:uid="{84CCF082-241A-49B4-9787-02EEA9C3D1EC}"/>
    <cellStyle name="Comma 2 3 2 4 3 2 3" xfId="20779" xr:uid="{D4FF3FD4-A07E-40DC-9ECA-86D91CBB4948}"/>
    <cellStyle name="Comma 2 3 2 4 3 2 4" xfId="19469" xr:uid="{66B2F671-0884-4038-8E93-148B48C3E533}"/>
    <cellStyle name="Comma 2 3 2 4 3 2 5" xfId="18126" xr:uid="{22030738-FE17-41DF-93FB-4B5B19105C5E}"/>
    <cellStyle name="Comma 2 3 2 4 3 2 6" xfId="24290" xr:uid="{F0250FF5-A125-4F85-AC52-80DF8120DC09}"/>
    <cellStyle name="Comma 2 3 2 4 3 3" xfId="18809" xr:uid="{0C866048-6C44-4DE6-86A3-525BD7ACB00A}"/>
    <cellStyle name="Comma 2 3 2 4 3 3 2" xfId="21429" xr:uid="{67892000-B0B2-42B7-906B-0F1013229E84}"/>
    <cellStyle name="Comma 2 3 2 4 3 3 3" xfId="20127" xr:uid="{A251B5B4-2788-49D5-A96C-9C454C5FC3B5}"/>
    <cellStyle name="Comma 2 3 2 4 3 4" xfId="20778" xr:uid="{0C701EA5-B8D9-4BB6-A333-E15035A4FF45}"/>
    <cellStyle name="Comma 2 3 2 4 3 5" xfId="19468" xr:uid="{69A002B5-B8D3-4447-854E-273D40DCF243}"/>
    <cellStyle name="Comma 2 3 2 4 3 6" xfId="18125" xr:uid="{961F8435-6E9E-4FA1-B071-0E3FA92080C7}"/>
    <cellStyle name="Comma 2 3 2 4 4" xfId="2241" xr:uid="{00000000-0005-0000-0000-0000AE080000}"/>
    <cellStyle name="Comma 2 3 2 4 4 2" xfId="2242" xr:uid="{00000000-0005-0000-0000-0000AF080000}"/>
    <cellStyle name="Comma 2 3 2 4 4 2 2" xfId="18812" xr:uid="{7471BC43-0518-4AF6-A26F-221E3A5A0730}"/>
    <cellStyle name="Comma 2 3 2 4 4 2 2 2" xfId="21432" xr:uid="{E7E85F4E-5110-4367-9375-AFC2AD276C6D}"/>
    <cellStyle name="Comma 2 3 2 4 4 2 2 3" xfId="20130" xr:uid="{94BC92CC-F14D-4E57-A1EB-3BAF427EB474}"/>
    <cellStyle name="Comma 2 3 2 4 4 2 3" xfId="20781" xr:uid="{72C4C182-6BF3-4A7A-BDD6-681E3B2FAF2A}"/>
    <cellStyle name="Comma 2 3 2 4 4 2 4" xfId="19471" xr:uid="{64CDFDBD-3871-4739-9819-9A1919CF1312}"/>
    <cellStyle name="Comma 2 3 2 4 4 2 5" xfId="18128" xr:uid="{89F4E761-7885-4F03-B17D-27B0C0CF984E}"/>
    <cellStyle name="Comma 2 3 2 4 4 2 6" xfId="24288" xr:uid="{295D0F35-AD88-46ED-AAAD-8850A8621F1D}"/>
    <cellStyle name="Comma 2 3 2 4 4 3" xfId="18811" xr:uid="{C36EE921-EE0C-4976-A101-EAFCEFF8AEBC}"/>
    <cellStyle name="Comma 2 3 2 4 4 3 2" xfId="21431" xr:uid="{B5556788-FB70-4E71-9EA4-896F140C699C}"/>
    <cellStyle name="Comma 2 3 2 4 4 3 3" xfId="20129" xr:uid="{012E40D0-D85C-480E-9245-54F39D411378}"/>
    <cellStyle name="Comma 2 3 2 4 4 4" xfId="20780" xr:uid="{4A5FABF6-95F8-454C-AA80-25A3996B8E89}"/>
    <cellStyle name="Comma 2 3 2 4 4 5" xfId="19470" xr:uid="{D1A5463E-8A48-445D-8771-63B8BD7811D3}"/>
    <cellStyle name="Comma 2 3 2 4 4 6" xfId="18127" xr:uid="{FAB431BF-C059-407C-9104-2E4AFBC70EC8}"/>
    <cellStyle name="Comma 2 3 2 4 5" xfId="2243" xr:uid="{00000000-0005-0000-0000-0000B0080000}"/>
    <cellStyle name="Comma 2 3 2 4 5 2" xfId="18813" xr:uid="{BCA25F8E-4620-4C79-A45E-71AAD2C22355}"/>
    <cellStyle name="Comma 2 3 2 4 5 2 2" xfId="21433" xr:uid="{456244B2-692C-45D6-876A-1E0912E8A908}"/>
    <cellStyle name="Comma 2 3 2 4 5 2 3" xfId="20131" xr:uid="{C24DDF8B-D9BB-4D5C-9B66-E629885C6437}"/>
    <cellStyle name="Comma 2 3 2 4 5 3" xfId="20782" xr:uid="{EC3A16ED-FFA7-4038-A7CF-B3C1E2DAD8DA}"/>
    <cellStyle name="Comma 2 3 2 4 5 4" xfId="19472" xr:uid="{9A10CC0A-523B-4580-81AA-0B6F81B7AC40}"/>
    <cellStyle name="Comma 2 3 2 4 5 5" xfId="18129" xr:uid="{D0E5F2CB-4AFE-48ED-B540-3627689F9C2F}"/>
    <cellStyle name="Comma 2 3 2 4 5 6" xfId="24242" xr:uid="{A001350B-EAFC-4D6C-8686-4388DD2371B9}"/>
    <cellStyle name="Comma 2 3 2 4 6" xfId="18806" xr:uid="{81BD988C-93F5-44E5-A22D-53C0E2417E47}"/>
    <cellStyle name="Comma 2 3 2 4 6 2" xfId="21426" xr:uid="{EC2AE30B-5DF5-4C57-B568-7C6E1E4A564E}"/>
    <cellStyle name="Comma 2 3 2 4 6 3" xfId="20124" xr:uid="{F4478451-6F9B-413F-9228-63ED62E91A81}"/>
    <cellStyle name="Comma 2 3 2 4 7" xfId="20775" xr:uid="{02F30364-E792-415F-BE79-91560D47E0C2}"/>
    <cellStyle name="Comma 2 3 2 4 8" xfId="19465" xr:uid="{B02A2C52-ADE5-4021-B423-F89EA4CD1A7C}"/>
    <cellStyle name="Comma 2 3 2 4 9" xfId="18122" xr:uid="{8279CDDB-ACB2-4D9D-B212-BCDBB0C83F55}"/>
    <cellStyle name="Comma 2 3 2 5" xfId="2244" xr:uid="{00000000-0005-0000-0000-0000B1080000}"/>
    <cellStyle name="Comma 2 3 2 5 2" xfId="2245" xr:uid="{00000000-0005-0000-0000-0000B2080000}"/>
    <cellStyle name="Comma 2 3 2 5 2 2" xfId="18815" xr:uid="{1919AAAA-AE5C-4833-BCE6-02B3C7D138A8}"/>
    <cellStyle name="Comma 2 3 2 5 2 2 2" xfId="21435" xr:uid="{1FAEA04A-4E18-4064-AF58-27EC86CD85AC}"/>
    <cellStyle name="Comma 2 3 2 5 2 2 3" xfId="20133" xr:uid="{E0B9479A-F27E-4001-8203-2B13D5B661A5}"/>
    <cellStyle name="Comma 2 3 2 5 2 3" xfId="20784" xr:uid="{E2E13A96-19A6-43ED-8286-FB7BD2754636}"/>
    <cellStyle name="Comma 2 3 2 5 2 4" xfId="19474" xr:uid="{E8C9083E-6790-4790-B23E-0A9167959CE9}"/>
    <cellStyle name="Comma 2 3 2 5 2 5" xfId="18131" xr:uid="{B74319AD-E8D3-4270-9120-AECF047E61B5}"/>
    <cellStyle name="Comma 2 3 2 5 2 6" xfId="24291" xr:uid="{FC71AB01-E293-41AA-99FA-CD745BE12E0F}"/>
    <cellStyle name="Comma 2 3 2 5 3" xfId="18814" xr:uid="{9E427927-24D6-40AB-91EE-0C1C969CE8C8}"/>
    <cellStyle name="Comma 2 3 2 5 3 2" xfId="21434" xr:uid="{5D6B6789-2509-49CD-918B-403AAF5A28EC}"/>
    <cellStyle name="Comma 2 3 2 5 3 3" xfId="20132" xr:uid="{F6ED0265-ADF0-4676-ADB2-964F81072736}"/>
    <cellStyle name="Comma 2 3 2 5 4" xfId="20783" xr:uid="{10C635B5-D510-41A6-A3B3-661F90F1719B}"/>
    <cellStyle name="Comma 2 3 2 5 5" xfId="19473" xr:uid="{C48FFB03-992E-4070-8A2B-2AE27A0B8223}"/>
    <cellStyle name="Comma 2 3 2 5 6" xfId="18130" xr:uid="{08862D44-607F-4C79-A4CD-98E0FBCB435D}"/>
    <cellStyle name="Comma 2 3 2 6" xfId="2246" xr:uid="{00000000-0005-0000-0000-0000B3080000}"/>
    <cellStyle name="Comma 2 3 2 6 2" xfId="18816" xr:uid="{BA496C70-3F0B-495C-8BDA-19B93DA500A6}"/>
    <cellStyle name="Comma 2 3 2 6 2 2" xfId="21436" xr:uid="{98CDFC00-59A7-4F0C-82D1-DE558F26148D}"/>
    <cellStyle name="Comma 2 3 2 6 2 3" xfId="20134" xr:uid="{A90E21C4-C81A-4144-BE83-6B26FA8D4FEB}"/>
    <cellStyle name="Comma 2 3 2 6 2 4" xfId="25823" xr:uid="{7F5A0100-96D3-4A11-83BC-BAE54EB77FB8}"/>
    <cellStyle name="Comma 2 3 2 6 3" xfId="20785" xr:uid="{E4104878-9424-4C90-99CD-A832E656AC6B}"/>
    <cellStyle name="Comma 2 3 2 6 4" xfId="19475" xr:uid="{F7C03C25-2B96-4E13-8C14-E3D7EF0E43DC}"/>
    <cellStyle name="Comma 2 3 2 6 5" xfId="18132" xr:uid="{CCEBBA53-41AB-44D2-83D9-B5E1E9C0FC61}"/>
    <cellStyle name="Comma 2 3 2 6 6" xfId="23536" xr:uid="{03C31AE6-3BAF-4DF6-9D8C-F0456A45502B}"/>
    <cellStyle name="Comma 2 3 2 7" xfId="18801" xr:uid="{A3057456-C304-4CF2-8730-6E8F103890A4}"/>
    <cellStyle name="Comma 2 3 2 7 2" xfId="21421" xr:uid="{54137C9B-A840-4E58-A774-524A2DA0646B}"/>
    <cellStyle name="Comma 2 3 2 7 3" xfId="20119" xr:uid="{F6AB5FD4-A8CB-4283-955F-79A08753D3DB}"/>
    <cellStyle name="Comma 2 3 2 7 4" xfId="24144" xr:uid="{C61DA099-C299-4EBA-A05A-4E66DE5E6160}"/>
    <cellStyle name="Comma 2 3 2 8" xfId="20770" xr:uid="{3D9FFB94-B449-462D-BD96-2D827899D6CC}"/>
    <cellStyle name="Comma 2 3 2 9" xfId="19460" xr:uid="{A53E926D-384A-4954-942C-3C8EB195E974}"/>
    <cellStyle name="Comma 2 3 3" xfId="2247" xr:uid="{00000000-0005-0000-0000-0000B4080000}"/>
    <cellStyle name="Comma 2 3 3 10" xfId="21867" xr:uid="{5F68D6BB-1733-44D0-BE1C-4C5475DA8DD2}"/>
    <cellStyle name="Comma 2 3 3 2" xfId="2248" xr:uid="{00000000-0005-0000-0000-0000B5080000}"/>
    <cellStyle name="Comma 2 3 3 2 2" xfId="2249" xr:uid="{00000000-0005-0000-0000-0000B6080000}"/>
    <cellStyle name="Comma 2 3 3 2 2 2" xfId="18819" xr:uid="{864FC168-6A71-4E46-88E9-02F68C203FC9}"/>
    <cellStyle name="Comma 2 3 3 2 2 2 2" xfId="21439" xr:uid="{8051BFE0-FD88-4F69-B03C-E823C5D86CF7}"/>
    <cellStyle name="Comma 2 3 3 2 2 2 3" xfId="20137" xr:uid="{6D537535-B0CF-4162-99E6-2A605ECAA0DB}"/>
    <cellStyle name="Comma 2 3 3 2 2 3" xfId="20788" xr:uid="{70D6C1B8-35DA-48DD-B9B7-1AAB8A3BA8E9}"/>
    <cellStyle name="Comma 2 3 3 2 2 4" xfId="19478" xr:uid="{43012922-F77F-4031-B420-1BBDE1A8C2CF}"/>
    <cellStyle name="Comma 2 3 3 2 2 5" xfId="18135" xr:uid="{2421FEAC-6C45-40DC-AB4C-4F26412220A7}"/>
    <cellStyle name="Comma 2 3 3 2 2 6" xfId="24148" xr:uid="{8B2CFD49-02B5-44F3-A7CE-424E6AABEB89}"/>
    <cellStyle name="Comma 2 3 3 2 3" xfId="18818" xr:uid="{EB2131DB-835E-4AFC-8AD8-8A9165F5AFDB}"/>
    <cellStyle name="Comma 2 3 3 2 3 2" xfId="21438" xr:uid="{C491599B-98D3-46C1-BF39-536E6B92778E}"/>
    <cellStyle name="Comma 2 3 3 2 3 3" xfId="20136" xr:uid="{97A1FBFD-EDDA-4112-8F1C-4CEC22E671CD}"/>
    <cellStyle name="Comma 2 3 3 2 4" xfId="20787" xr:uid="{B6EE35EE-B86F-4B92-AB7D-58AECB88C0BC}"/>
    <cellStyle name="Comma 2 3 3 2 5" xfId="19477" xr:uid="{348B7863-23E5-412F-9A63-0285329BF464}"/>
    <cellStyle name="Comma 2 3 3 2 6" xfId="18134" xr:uid="{2CBD1E2A-AF99-4144-BEFE-F914A5C6A16C}"/>
    <cellStyle name="Comma 2 3 3 3" xfId="2250" xr:uid="{00000000-0005-0000-0000-0000B7080000}"/>
    <cellStyle name="Comma 2 3 3 3 2" xfId="2251" xr:uid="{00000000-0005-0000-0000-0000B8080000}"/>
    <cellStyle name="Comma 2 3 3 3 2 2" xfId="18821" xr:uid="{3A509024-274C-4686-B01C-D6B426A6B1C5}"/>
    <cellStyle name="Comma 2 3 3 3 2 2 2" xfId="21441" xr:uid="{77EB7543-B472-42C2-98A9-A7FB54C13FFB}"/>
    <cellStyle name="Comma 2 3 3 3 2 2 3" xfId="20139" xr:uid="{58A1D73E-F147-4752-8B40-243104D73192}"/>
    <cellStyle name="Comma 2 3 3 3 2 3" xfId="20790" xr:uid="{AF62B704-5621-47AA-8B99-248B373BFB7F}"/>
    <cellStyle name="Comma 2 3 3 3 2 4" xfId="19480" xr:uid="{2BDD72E0-0805-4051-A2D5-421A7BB06446}"/>
    <cellStyle name="Comma 2 3 3 3 2 5" xfId="18137" xr:uid="{7C45A4C6-0749-4BB5-BBF6-9DBD9BC02141}"/>
    <cellStyle name="Comma 2 3 3 3 2 6" xfId="24149" xr:uid="{C3491B33-2A2F-4893-A26C-0C969D61BB6E}"/>
    <cellStyle name="Comma 2 3 3 3 3" xfId="18820" xr:uid="{56FCEC2C-8B08-42BD-8259-3DD25081C4B1}"/>
    <cellStyle name="Comma 2 3 3 3 3 2" xfId="21440" xr:uid="{08724116-A619-4E25-B83A-65A8F3C060FF}"/>
    <cellStyle name="Comma 2 3 3 3 3 3" xfId="20138" xr:uid="{42F66F5E-0FC1-49F8-AAA9-C474009D12AF}"/>
    <cellStyle name="Comma 2 3 3 3 4" xfId="20789" xr:uid="{B17B6EBD-BCB1-4519-A3EE-223E8CB57471}"/>
    <cellStyle name="Comma 2 3 3 3 5" xfId="19479" xr:uid="{6E44014E-3ED6-460F-8B99-115BF654D37D}"/>
    <cellStyle name="Comma 2 3 3 3 6" xfId="18136" xr:uid="{87311942-BD1B-4D1C-B4E9-E51E9558D537}"/>
    <cellStyle name="Comma 2 3 3 4" xfId="2252" xr:uid="{00000000-0005-0000-0000-0000B9080000}"/>
    <cellStyle name="Comma 2 3 3 4 2" xfId="2253" xr:uid="{00000000-0005-0000-0000-0000BA080000}"/>
    <cellStyle name="Comma 2 3 3 4 2 2" xfId="2254" xr:uid="{00000000-0005-0000-0000-0000BB080000}"/>
    <cellStyle name="Comma 2 3 3 4 2 2 2" xfId="18824" xr:uid="{C17E4A80-AA50-4C61-BF85-B906417940BF}"/>
    <cellStyle name="Comma 2 3 3 4 2 2 2 2" xfId="21444" xr:uid="{41648E7B-A35F-4309-BA39-5B89680ED190}"/>
    <cellStyle name="Comma 2 3 3 4 2 2 2 3" xfId="20142" xr:uid="{89D57A70-27B3-4FAF-AF8F-D617B10978F6}"/>
    <cellStyle name="Comma 2 3 3 4 2 2 3" xfId="20793" xr:uid="{612C3179-ECED-4A71-A4A9-4D4D48DB29AC}"/>
    <cellStyle name="Comma 2 3 3 4 2 2 4" xfId="19483" xr:uid="{839D253F-2EE3-46B7-BE40-22CDF6F16D00}"/>
    <cellStyle name="Comma 2 3 3 4 2 2 5" xfId="18140" xr:uid="{A0BADCC4-2640-4C9D-93BB-DCF2199D2AF9}"/>
    <cellStyle name="Comma 2 3 3 4 2 2 6" xfId="24292" xr:uid="{81207521-54B2-401E-B2DE-5031D65BD4CC}"/>
    <cellStyle name="Comma 2 3 3 4 2 3" xfId="18823" xr:uid="{9E73F83E-CC68-4137-8392-B2D5CC4CD693}"/>
    <cellStyle name="Comma 2 3 3 4 2 3 2" xfId="21443" xr:uid="{C1BA1E55-B338-4212-A14E-1C4C027743E7}"/>
    <cellStyle name="Comma 2 3 3 4 2 3 3" xfId="20141" xr:uid="{C9A4F79A-18CA-4B5D-8C80-0470CED6B4AC}"/>
    <cellStyle name="Comma 2 3 3 4 2 4" xfId="20792" xr:uid="{9F510E55-254A-4A3D-8D46-8C940F61E20B}"/>
    <cellStyle name="Comma 2 3 3 4 2 5" xfId="19482" xr:uid="{8F6B42A8-CE7D-4A86-A116-C50A724E38F9}"/>
    <cellStyle name="Comma 2 3 3 4 2 6" xfId="18139" xr:uid="{6BF98794-2A9F-40E2-A4F4-656F4253B982}"/>
    <cellStyle name="Comma 2 3 3 4 3" xfId="2255" xr:uid="{00000000-0005-0000-0000-0000BC080000}"/>
    <cellStyle name="Comma 2 3 3 4 3 2" xfId="18825" xr:uid="{09BA8D15-F670-4808-B7A5-AE615764288C}"/>
    <cellStyle name="Comma 2 3 3 4 3 2 2" xfId="21445" xr:uid="{DC56C918-3DDE-4E96-B4AE-D4D830D728F2}"/>
    <cellStyle name="Comma 2 3 3 4 3 2 3" xfId="20143" xr:uid="{C95407E5-D5C5-4DE2-BA1C-6064518EA661}"/>
    <cellStyle name="Comma 2 3 3 4 3 3" xfId="20794" xr:uid="{81AE5802-C89A-4B0C-804C-8CE023DF1A1D}"/>
    <cellStyle name="Comma 2 3 3 4 3 4" xfId="19484" xr:uid="{60BE69C9-D397-4589-B731-32DF09850149}"/>
    <cellStyle name="Comma 2 3 3 4 3 5" xfId="18141" xr:uid="{86E83F28-96FB-4F11-97F0-43EBFC97618B}"/>
    <cellStyle name="Comma 2 3 3 4 3 6" xfId="24243" xr:uid="{3C112541-7E86-444B-A67D-0817916A84A5}"/>
    <cellStyle name="Comma 2 3 3 4 4" xfId="18822" xr:uid="{35B2E7A2-782F-4C60-A097-75D51123017D}"/>
    <cellStyle name="Comma 2 3 3 4 4 2" xfId="21442" xr:uid="{5D910F49-BD80-4E87-BA98-51C19A7BC031}"/>
    <cellStyle name="Comma 2 3 3 4 4 3" xfId="20140" xr:uid="{8C0CC045-8F91-4FFC-9B82-36A0EC4142CC}"/>
    <cellStyle name="Comma 2 3 3 4 5" xfId="20791" xr:uid="{27177F07-BB8C-478A-9612-D68CB7DB167B}"/>
    <cellStyle name="Comma 2 3 3 4 6" xfId="19481" xr:uid="{0FBA1741-62E6-4DD4-AF79-657137552F8F}"/>
    <cellStyle name="Comma 2 3 3 4 7" xfId="18138" xr:uid="{0BF84FEE-4C4C-4D50-AA7E-64C9F8337933}"/>
    <cellStyle name="Comma 2 3 3 5" xfId="2256" xr:uid="{00000000-0005-0000-0000-0000BD080000}"/>
    <cellStyle name="Comma 2 3 3 5 2" xfId="18826" xr:uid="{CDDD049E-4C2E-4EF1-9F18-89423C36509F}"/>
    <cellStyle name="Comma 2 3 3 5 2 2" xfId="21446" xr:uid="{5A1C3167-AE7B-436F-AFFE-C2DDC163F5B7}"/>
    <cellStyle name="Comma 2 3 3 5 2 3" xfId="20144" xr:uid="{6686B97A-3FFF-47C5-88F3-C0E2B54F3533}"/>
    <cellStyle name="Comma 2 3 3 5 3" xfId="20795" xr:uid="{0F457B99-EFDB-4CA3-B742-1C8866ACB9B2}"/>
    <cellStyle name="Comma 2 3 3 5 4" xfId="19485" xr:uid="{E42E0E75-7841-4951-85B1-235C4CA72FC5}"/>
    <cellStyle name="Comma 2 3 3 5 5" xfId="18142" xr:uid="{2F594BCA-E69A-4F4D-9BAB-628CBEC5AC12}"/>
    <cellStyle name="Comma 2 3 3 5 6" xfId="24147" xr:uid="{B07CC494-DCCA-4E1C-90B9-CEDC64866F4A}"/>
    <cellStyle name="Comma 2 3 3 6" xfId="18817" xr:uid="{62814898-FE3C-49A4-93EB-71CA9121D782}"/>
    <cellStyle name="Comma 2 3 3 6 2" xfId="21437" xr:uid="{1580FB78-8302-4583-ABB1-36D82B832261}"/>
    <cellStyle name="Comma 2 3 3 6 3" xfId="20135" xr:uid="{EC5D16E7-E0CE-493A-94FE-DF4502275B4A}"/>
    <cellStyle name="Comma 2 3 3 7" xfId="20786" xr:uid="{A26E2F15-17C6-46B2-ABFF-CBC1F5248FD0}"/>
    <cellStyle name="Comma 2 3 3 8" xfId="19476" xr:uid="{277A4CD5-DE00-444A-8780-AF1CDCBE6BA6}"/>
    <cellStyle name="Comma 2 3 3 9" xfId="18133" xr:uid="{062BC5B1-1E8D-4BB7-AD2B-C6F4100038B9}"/>
    <cellStyle name="Comma 2 3 4" xfId="2257" xr:uid="{00000000-0005-0000-0000-0000BE080000}"/>
    <cellStyle name="Comma 2 3 4 2" xfId="2258" xr:uid="{00000000-0005-0000-0000-0000BF080000}"/>
    <cellStyle name="Comma 2 3 4 2 2" xfId="2259" xr:uid="{00000000-0005-0000-0000-0000C0080000}"/>
    <cellStyle name="Comma 2 3 4 2 2 2" xfId="18829" xr:uid="{4746A503-0B73-4CF0-8560-F69F7704C2D3}"/>
    <cellStyle name="Comma 2 3 4 2 2 2 2" xfId="21449" xr:uid="{9B484256-5DD9-473E-AD69-723156E059FD}"/>
    <cellStyle name="Comma 2 3 4 2 2 2 3" xfId="20147" xr:uid="{89B1FFEA-2028-4356-B2F9-DBAC08AC2D2C}"/>
    <cellStyle name="Comma 2 3 4 2 2 3" xfId="20798" xr:uid="{A0AA5124-2D8B-4FD9-877E-2AB4CF1D5450}"/>
    <cellStyle name="Comma 2 3 4 2 2 4" xfId="19488" xr:uid="{8FBC156F-8F7E-4F3F-8D7A-DE90704BB124}"/>
    <cellStyle name="Comma 2 3 4 2 2 5" xfId="18145" xr:uid="{0607586B-B66A-4CDD-A012-5F229B79CB4E}"/>
    <cellStyle name="Comma 2 3 4 2 2 6" xfId="24293" xr:uid="{BE74DE91-A729-4275-8075-47BEB525E8B5}"/>
    <cellStyle name="Comma 2 3 4 2 3" xfId="18828" xr:uid="{B65C0499-A391-498C-8D8E-60D5DA722769}"/>
    <cellStyle name="Comma 2 3 4 2 3 2" xfId="21448" xr:uid="{94871348-64A6-440B-91FA-1ABA5013EBD0}"/>
    <cellStyle name="Comma 2 3 4 2 3 3" xfId="20146" xr:uid="{EAFF3DEA-946C-4D7F-8C4F-B79A234C948F}"/>
    <cellStyle name="Comma 2 3 4 2 4" xfId="20797" xr:uid="{B95FCA3C-65EA-47F2-AA0C-E497468CE2E0}"/>
    <cellStyle name="Comma 2 3 4 2 5" xfId="19487" xr:uid="{66697685-3D12-41CA-A374-D8BE33D3B198}"/>
    <cellStyle name="Comma 2 3 4 2 6" xfId="18144" xr:uid="{0AF0C0B2-718F-4652-AD9B-B6E812FFA02D}"/>
    <cellStyle name="Comma 2 3 4 3" xfId="2260" xr:uid="{00000000-0005-0000-0000-0000C1080000}"/>
    <cellStyle name="Comma 2 3 4 3 2" xfId="18830" xr:uid="{9F203440-4691-41DD-8B8A-F3075C1A285B}"/>
    <cellStyle name="Comma 2 3 4 3 2 2" xfId="21450" xr:uid="{3E01283A-04E8-44CB-9BBC-9DFF88747953}"/>
    <cellStyle name="Comma 2 3 4 3 2 3" xfId="20148" xr:uid="{E85F3C61-34C3-4C2A-A567-306D6ABF7E3F}"/>
    <cellStyle name="Comma 2 3 4 3 3" xfId="20799" xr:uid="{75A6352F-76F8-4B7B-8C11-E54433193A70}"/>
    <cellStyle name="Comma 2 3 4 3 4" xfId="19489" xr:uid="{34A40332-597C-471E-9A50-A67A57D7F18E}"/>
    <cellStyle name="Comma 2 3 4 3 5" xfId="18146" xr:uid="{D79A30F5-867E-446C-B14C-24E859540167}"/>
    <cellStyle name="Comma 2 3 4 3 6" xfId="24150" xr:uid="{41709E4C-6986-4283-8ABB-FE2BAD1731FF}"/>
    <cellStyle name="Comma 2 3 4 4" xfId="18827" xr:uid="{E1EA8475-771E-4828-9B28-5F727AB1C6C9}"/>
    <cellStyle name="Comma 2 3 4 4 2" xfId="21447" xr:uid="{A1C1F1BD-12C9-4492-9576-8DD65CEB7BAC}"/>
    <cellStyle name="Comma 2 3 4 4 3" xfId="20145" xr:uid="{7F8E7E1D-809C-4C23-92C4-367410C294CC}"/>
    <cellStyle name="Comma 2 3 4 5" xfId="20796" xr:uid="{3DCC8E1B-C245-479B-859B-A2DA399CEE48}"/>
    <cellStyle name="Comma 2 3 4 6" xfId="19486" xr:uid="{CF116AB7-FFB0-4AFA-AD0F-9ACCA3086698}"/>
    <cellStyle name="Comma 2 3 4 7" xfId="18143" xr:uid="{755E64BD-5577-45EB-9177-758180D9E1BB}"/>
    <cellStyle name="Comma 2 3 5" xfId="2261" xr:uid="{00000000-0005-0000-0000-0000C2080000}"/>
    <cellStyle name="Comma 2 3 5 2" xfId="2262" xr:uid="{00000000-0005-0000-0000-0000C3080000}"/>
    <cellStyle name="Comma 2 3 5 2 2" xfId="18832" xr:uid="{D81C159E-DE7F-4258-B123-08B0B65185C4}"/>
    <cellStyle name="Comma 2 3 5 2 2 2" xfId="21452" xr:uid="{8490F84D-EC1F-4E55-AFF5-1724B7CD7961}"/>
    <cellStyle name="Comma 2 3 5 2 2 3" xfId="20150" xr:uid="{AB109C76-9F7C-4536-85E8-8FF432C2A959}"/>
    <cellStyle name="Comma 2 3 5 2 3" xfId="20801" xr:uid="{E8ECE0F7-5071-4635-B172-C3382EAD9133}"/>
    <cellStyle name="Comma 2 3 5 2 4" xfId="19491" xr:uid="{2AC2FB21-B1D1-41D9-B98A-B87CDE773A11}"/>
    <cellStyle name="Comma 2 3 5 2 5" xfId="18148" xr:uid="{F916FF8B-6595-4512-8CE9-99926EF37A89}"/>
    <cellStyle name="Comma 2 3 5 2 6" xfId="24151" xr:uid="{4CCB8B5C-EC93-4CCB-8B18-025ED5D11E7D}"/>
    <cellStyle name="Comma 2 3 5 3" xfId="18831" xr:uid="{044953A7-E579-4E3E-A9AE-336DA443CCAA}"/>
    <cellStyle name="Comma 2 3 5 3 2" xfId="21451" xr:uid="{7F446ACB-5181-4211-AF0D-74118D0FF34D}"/>
    <cellStyle name="Comma 2 3 5 3 3" xfId="20149" xr:uid="{D2FE59E0-FB93-4AE2-A0DF-F6BC63B6BBAA}"/>
    <cellStyle name="Comma 2 3 5 4" xfId="20800" xr:uid="{E7A09E27-AE24-4035-9BF8-8A304DC2D190}"/>
    <cellStyle name="Comma 2 3 5 5" xfId="19490" xr:uid="{47D45041-2BBC-493E-B163-F884FA41FFC0}"/>
    <cellStyle name="Comma 2 3 5 6" xfId="18147" xr:uid="{F93C0862-1CB8-49CE-9CDD-494B42380562}"/>
    <cellStyle name="Comma 2 3 6" xfId="2263" xr:uid="{00000000-0005-0000-0000-0000C4080000}"/>
    <cellStyle name="Comma 2 3 6 2" xfId="2264" xr:uid="{00000000-0005-0000-0000-0000C5080000}"/>
    <cellStyle name="Comma 2 3 6 2 2" xfId="2265" xr:uid="{00000000-0005-0000-0000-0000C6080000}"/>
    <cellStyle name="Comma 2 3 6 2 2 2" xfId="18835" xr:uid="{3C42BC84-F0C5-4795-BC90-D411DCB75097}"/>
    <cellStyle name="Comma 2 3 6 2 2 2 2" xfId="21455" xr:uid="{2BD6E026-684E-4589-94C3-058C79BAE4CF}"/>
    <cellStyle name="Comma 2 3 6 2 2 2 3" xfId="20153" xr:uid="{9F5CABB9-C7D8-49EE-910D-D82F5C3C01E1}"/>
    <cellStyle name="Comma 2 3 6 2 2 3" xfId="20804" xr:uid="{4F6BA7BF-2937-40AA-8144-1CFAADAC8644}"/>
    <cellStyle name="Comma 2 3 6 2 2 4" xfId="19494" xr:uid="{09D36CDE-85D4-47A6-9851-17299F2F4D63}"/>
    <cellStyle name="Comma 2 3 6 2 2 5" xfId="18151" xr:uid="{B7B1BAD9-DCD0-4899-8326-A6436EB61E17}"/>
    <cellStyle name="Comma 2 3 6 2 2 6" xfId="24294" xr:uid="{524D0AFD-E9B0-420C-A4AC-7DE7EEC24E23}"/>
    <cellStyle name="Comma 2 3 6 2 3" xfId="18834" xr:uid="{BBEF6663-D940-4531-A774-553271CC6204}"/>
    <cellStyle name="Comma 2 3 6 2 3 2" xfId="21454" xr:uid="{EC1C2713-54BF-4801-993C-AEEBA821BCA1}"/>
    <cellStyle name="Comma 2 3 6 2 3 3" xfId="20152" xr:uid="{F972557C-CA69-4308-A4BE-FFA6C939C6FE}"/>
    <cellStyle name="Comma 2 3 6 2 4" xfId="20803" xr:uid="{7BDCA781-6FDC-4EE1-8738-B12AD4DABACC}"/>
    <cellStyle name="Comma 2 3 6 2 5" xfId="19493" xr:uid="{1AFE1518-4C62-4FD7-ADA2-68FF1A6435B5}"/>
    <cellStyle name="Comma 2 3 6 2 6" xfId="18150" xr:uid="{65ABE6CC-5D35-4274-B34F-84C1D74AA717}"/>
    <cellStyle name="Comma 2 3 6 3" xfId="2266" xr:uid="{00000000-0005-0000-0000-0000C7080000}"/>
    <cellStyle name="Comma 2 3 6 3 2" xfId="18836" xr:uid="{46EC3A91-DAB3-47F6-A7DD-70A132540FAE}"/>
    <cellStyle name="Comma 2 3 6 3 2 2" xfId="21456" xr:uid="{486C255A-B0CF-4C6E-A885-E75BB16ED0E4}"/>
    <cellStyle name="Comma 2 3 6 3 2 3" xfId="20154" xr:uid="{980C75B0-B15C-4082-AF9B-B0657BA57FFC}"/>
    <cellStyle name="Comma 2 3 6 3 3" xfId="20805" xr:uid="{1F83164E-6E25-4D11-8BD9-36D962473094}"/>
    <cellStyle name="Comma 2 3 6 3 4" xfId="19495" xr:uid="{AE2B0C1F-D89C-42F7-8683-072A6DEFDCDD}"/>
    <cellStyle name="Comma 2 3 6 3 5" xfId="18152" xr:uid="{01E97370-EB3A-479B-89F6-E604DD1BF20F}"/>
    <cellStyle name="Comma 2 3 6 3 6" xfId="24241" xr:uid="{574A5AF5-4818-47B3-B8F5-EEFA7188382B}"/>
    <cellStyle name="Comma 2 3 6 4" xfId="18833" xr:uid="{87D7BFFB-30E8-40B2-A52D-1483088F6F5F}"/>
    <cellStyle name="Comma 2 3 6 4 2" xfId="21453" xr:uid="{C5423E41-8F1A-44BC-8579-2BB4C3CDAD86}"/>
    <cellStyle name="Comma 2 3 6 4 3" xfId="20151" xr:uid="{9E2E86EA-E2DA-4BFF-BCDF-CB0C98D3EC74}"/>
    <cellStyle name="Comma 2 3 6 5" xfId="20802" xr:uid="{664E95AA-E327-4487-81FA-380E396132EB}"/>
    <cellStyle name="Comma 2 3 6 6" xfId="19492" xr:uid="{8FCA7CF1-9766-4C42-AB82-653DCDD10662}"/>
    <cellStyle name="Comma 2 3 6 7" xfId="18149" xr:uid="{C5351E6F-7756-4283-AC96-87C9D99BE8F5}"/>
    <cellStyle name="Comma 2 3 7" xfId="2267" xr:uid="{00000000-0005-0000-0000-0000C8080000}"/>
    <cellStyle name="Comma 2 3 8" xfId="2268" xr:uid="{00000000-0005-0000-0000-0000C9080000}"/>
    <cellStyle name="Comma 2 3 8 2" xfId="18837" xr:uid="{5E0F51CF-DF63-4EB8-B9D4-C39BE74195CA}"/>
    <cellStyle name="Comma 2 3 8 2 2" xfId="21457" xr:uid="{5679AB4E-366D-4677-8B3D-09F5CF124C6F}"/>
    <cellStyle name="Comma 2 3 8 2 3" xfId="20155" xr:uid="{FFAE8FC5-82C2-43B9-9728-A659881DFA99}"/>
    <cellStyle name="Comma 2 3 8 2 4" xfId="24143" xr:uid="{174BD8E7-9AF3-424F-B83D-29F30961603B}"/>
    <cellStyle name="Comma 2 3 8 3" xfId="20806" xr:uid="{7EFBF9CC-98C2-49A1-8BE3-4401615CFF51}"/>
    <cellStyle name="Comma 2 3 8 4" xfId="19496" xr:uid="{AC501B1C-E5BB-4769-B403-4788D931BD9C}"/>
    <cellStyle name="Comma 2 3 8 5" xfId="18153" xr:uid="{DC42072D-52CD-4875-B4B0-8E9BECA767DC}"/>
    <cellStyle name="Comma 2 3 8 6" xfId="23535" xr:uid="{36F916F7-0E67-485C-ACBD-845F92816850}"/>
    <cellStyle name="Comma 2 3 9" xfId="18800" xr:uid="{062903F4-C104-472B-8CBE-C1C7168D5683}"/>
    <cellStyle name="Comma 2 3 9 2" xfId="21420" xr:uid="{7BA0E399-D5C3-457D-8072-BF30C3E02FA7}"/>
    <cellStyle name="Comma 2 3 9 3" xfId="20118" xr:uid="{4B5AFB73-A5E6-405C-837A-720C97D6C740}"/>
    <cellStyle name="Comma 2 4" xfId="2269" xr:uid="{00000000-0005-0000-0000-0000CA080000}"/>
    <cellStyle name="Comma 2 4 10" xfId="19497" xr:uid="{40213E83-148B-4754-AEF7-8225E68E4877}"/>
    <cellStyle name="Comma 2 4 11" xfId="18154" xr:uid="{CAE18B1E-DF64-41D3-BD81-46FE2DE72CE0}"/>
    <cellStyle name="Comma 2 4 12" xfId="43478" xr:uid="{C5FDA066-2B07-49F4-B351-CDB4BFD418D2}"/>
    <cellStyle name="Comma 2 4 2" xfId="2270" xr:uid="{00000000-0005-0000-0000-0000CB080000}"/>
    <cellStyle name="Comma 2 4 2 2" xfId="2271" xr:uid="{00000000-0005-0000-0000-0000CC080000}"/>
    <cellStyle name="Comma 2 4 2 2 2" xfId="18840" xr:uid="{D9058151-9280-4835-9FAB-9492187CF296}"/>
    <cellStyle name="Comma 2 4 2 2 2 2" xfId="21460" xr:uid="{37344D07-447B-4683-831C-68958924FA44}"/>
    <cellStyle name="Comma 2 4 2 2 2 3" xfId="20158" xr:uid="{A88CF318-20B4-43AC-9072-6BEC246BFDC1}"/>
    <cellStyle name="Comma 2 4 2 2 2 4" xfId="25824" xr:uid="{B63ED273-88B0-4FDD-BD57-8D43E9791E82}"/>
    <cellStyle name="Comma 2 4 2 2 3" xfId="20809" xr:uid="{C943FB72-0211-4078-8212-ED404D9FE57B}"/>
    <cellStyle name="Comma 2 4 2 2 4" xfId="19499" xr:uid="{F10ED842-CC40-4E8E-9FC2-1EBC6B0A2542}"/>
    <cellStyle name="Comma 2 4 2 2 5" xfId="18156" xr:uid="{7BD6B6EA-6C43-4349-82DD-9CE014D68B7D}"/>
    <cellStyle name="Comma 2 4 2 2 6" xfId="23538" xr:uid="{2A1E3FCE-9484-4B6E-972F-34A1764382BE}"/>
    <cellStyle name="Comma 2 4 2 3" xfId="18839" xr:uid="{6BB7DD13-483A-4AAF-834F-70E05BE31546}"/>
    <cellStyle name="Comma 2 4 2 3 2" xfId="21459" xr:uid="{D7A12648-B80B-4303-A45B-694ABB21E3C3}"/>
    <cellStyle name="Comma 2 4 2 3 3" xfId="20157" xr:uid="{E83A71C7-78ED-45F3-A318-823724555507}"/>
    <cellStyle name="Comma 2 4 2 3 4" xfId="24153" xr:uid="{BF53A7EA-E21D-4198-9219-90673044A2B9}"/>
    <cellStyle name="Comma 2 4 2 4" xfId="20808" xr:uid="{AA4BDCE8-183F-41F7-A600-61C303653CCF}"/>
    <cellStyle name="Comma 2 4 2 5" xfId="19498" xr:uid="{5D13E731-8555-407F-9966-D7D925A1756A}"/>
    <cellStyle name="Comma 2 4 2 6" xfId="18155" xr:uid="{FF7A782F-0C12-46FD-956D-284FD36F5ACC}"/>
    <cellStyle name="Comma 2 4 2 7" xfId="43496" xr:uid="{52EB9901-E9D6-40FC-BC9C-25EEA25DC1AE}"/>
    <cellStyle name="Comma 2 4 3" xfId="2272" xr:uid="{00000000-0005-0000-0000-0000CD080000}"/>
    <cellStyle name="Comma 2 4 3 2" xfId="2273" xr:uid="{00000000-0005-0000-0000-0000CE080000}"/>
    <cellStyle name="Comma 2 4 3 2 2" xfId="18842" xr:uid="{CD2BD5B9-1AD7-45C8-AB9F-696084B6BF00}"/>
    <cellStyle name="Comma 2 4 3 2 2 2" xfId="21462" xr:uid="{A8524172-A3C7-4498-BF4F-47ABDBF658E6}"/>
    <cellStyle name="Comma 2 4 3 2 2 3" xfId="20160" xr:uid="{9E7B86E8-AC6B-4D16-AC66-1DF7C6F2851B}"/>
    <cellStyle name="Comma 2 4 3 2 3" xfId="20811" xr:uid="{A029F0E0-76BA-4552-991C-969EB3487C34}"/>
    <cellStyle name="Comma 2 4 3 2 4" xfId="19501" xr:uid="{03FF05F6-7F69-44CB-B30E-50294AE503B5}"/>
    <cellStyle name="Comma 2 4 3 2 5" xfId="18158" xr:uid="{B7171D5C-5DDE-48E9-8332-8AD19C90B577}"/>
    <cellStyle name="Comma 2 4 3 2 6" xfId="25825" xr:uid="{2E191503-4C10-456E-9B58-F4A222C59461}"/>
    <cellStyle name="Comma 2 4 3 3" xfId="18841" xr:uid="{B80966FA-2716-438C-8097-0528E6916DA3}"/>
    <cellStyle name="Comma 2 4 3 3 2" xfId="21461" xr:uid="{4ABADDE8-CEB9-4685-9007-DA1FAAE7F6AD}"/>
    <cellStyle name="Comma 2 4 3 3 3" xfId="20159" xr:uid="{E8EA54A8-4FE1-463E-BEC0-D6CEF2F0EFDE}"/>
    <cellStyle name="Comma 2 4 3 3 4" xfId="24154" xr:uid="{964D6F57-48AC-4817-AD7B-EEF8F1ECA1C4}"/>
    <cellStyle name="Comma 2 4 3 4" xfId="20810" xr:uid="{1541411F-8B26-4742-A49B-C3817B67BC79}"/>
    <cellStyle name="Comma 2 4 3 5" xfId="19500" xr:uid="{D03ADDB1-BD11-4D1D-9955-6AEF6B2BDC04}"/>
    <cellStyle name="Comma 2 4 3 6" xfId="18157" xr:uid="{599F7C5F-C7F3-453F-983D-CC55E55AA193}"/>
    <cellStyle name="Comma 2 4 4" xfId="2274" xr:uid="{00000000-0005-0000-0000-0000CF080000}"/>
    <cellStyle name="Comma 2 4 4 2" xfId="2275" xr:uid="{00000000-0005-0000-0000-0000D0080000}"/>
    <cellStyle name="Comma 2 4 4 2 2" xfId="2276" xr:uid="{00000000-0005-0000-0000-0000D1080000}"/>
    <cellStyle name="Comma 2 4 4 2 2 2" xfId="18845" xr:uid="{DE28EC37-158D-4CBD-8697-C290CA286604}"/>
    <cellStyle name="Comma 2 4 4 2 2 2 2" xfId="21465" xr:uid="{4D0B7C0C-139F-4A33-919E-73A5B50A603B}"/>
    <cellStyle name="Comma 2 4 4 2 2 2 3" xfId="20163" xr:uid="{601ED854-40C3-471E-A286-E8040D73F2BD}"/>
    <cellStyle name="Comma 2 4 4 2 2 3" xfId="20814" xr:uid="{F29CD571-C05A-4D77-8DA5-F5F4F8D30BDB}"/>
    <cellStyle name="Comma 2 4 4 2 2 4" xfId="19504" xr:uid="{BB067548-EBE5-4904-B884-62E0E0A72F27}"/>
    <cellStyle name="Comma 2 4 4 2 2 5" xfId="18161" xr:uid="{7CC89D6B-1A4B-4733-BC01-71C9C6A9A2AD}"/>
    <cellStyle name="Comma 2 4 4 2 2 6" xfId="24296" xr:uid="{DACD6B45-88FB-4EAD-B91B-00E709C3E7C0}"/>
    <cellStyle name="Comma 2 4 4 2 3" xfId="18844" xr:uid="{6FE1229B-F9A5-487B-AE88-2A63054F3A12}"/>
    <cellStyle name="Comma 2 4 4 2 3 2" xfId="21464" xr:uid="{08F67CCC-FF76-4792-815E-350406801DF4}"/>
    <cellStyle name="Comma 2 4 4 2 3 3" xfId="20162" xr:uid="{BAA25909-FFEF-4C2F-8BDC-890A183E2219}"/>
    <cellStyle name="Comma 2 4 4 2 4" xfId="20813" xr:uid="{1235F909-A6FB-4320-8C9D-FD44D40F574B}"/>
    <cellStyle name="Comma 2 4 4 2 5" xfId="19503" xr:uid="{52404703-B06C-48B5-99E1-322A6A6DAFDA}"/>
    <cellStyle name="Comma 2 4 4 2 6" xfId="18160" xr:uid="{884BA943-2687-42F7-AD81-D574AAF7F147}"/>
    <cellStyle name="Comma 2 4 4 3" xfId="2277" xr:uid="{00000000-0005-0000-0000-0000D2080000}"/>
    <cellStyle name="Comma 2 4 4 3 2" xfId="2278" xr:uid="{00000000-0005-0000-0000-0000D3080000}"/>
    <cellStyle name="Comma 2 4 4 3 2 2" xfId="18847" xr:uid="{C2284C18-0055-4908-AFEB-50A004C6E733}"/>
    <cellStyle name="Comma 2 4 4 3 2 2 2" xfId="21467" xr:uid="{5DCF0DA8-67F7-4BC2-A088-08A0EE3E6765}"/>
    <cellStyle name="Comma 2 4 4 3 2 2 3" xfId="20165" xr:uid="{AF532568-BC08-4F12-B558-A91285944C41}"/>
    <cellStyle name="Comma 2 4 4 3 2 3" xfId="20816" xr:uid="{C0D9AAC0-58D6-4E5F-B63B-66A233F9341D}"/>
    <cellStyle name="Comma 2 4 4 3 2 4" xfId="19506" xr:uid="{8706AEA2-001F-42EA-99E3-95DB1E2E8443}"/>
    <cellStyle name="Comma 2 4 4 3 2 5" xfId="18163" xr:uid="{1A83176C-6E86-433A-85E1-E8EFFDB3661E}"/>
    <cellStyle name="Comma 2 4 4 3 2 6" xfId="24297" xr:uid="{E0F05284-06A9-4505-A856-1637C3F4925A}"/>
    <cellStyle name="Comma 2 4 4 3 3" xfId="18846" xr:uid="{10D116B8-4008-48C2-AF0F-8EF42A7A5674}"/>
    <cellStyle name="Comma 2 4 4 3 3 2" xfId="21466" xr:uid="{1E829202-24EF-475D-A11D-B94D6678D8DE}"/>
    <cellStyle name="Comma 2 4 4 3 3 3" xfId="20164" xr:uid="{13E4D508-6748-41CC-8895-53ED6D76060F}"/>
    <cellStyle name="Comma 2 4 4 3 4" xfId="20815" xr:uid="{EDE2B030-75A0-4D8E-A325-436E0D655FE5}"/>
    <cellStyle name="Comma 2 4 4 3 5" xfId="19505" xr:uid="{EF78EEA7-F4C5-46ED-BD44-94A22CE5DC5C}"/>
    <cellStyle name="Comma 2 4 4 3 6" xfId="18162" xr:uid="{821B2896-D931-419D-92A8-8629A7DFBB9E}"/>
    <cellStyle name="Comma 2 4 4 4" xfId="2279" xr:uid="{00000000-0005-0000-0000-0000D4080000}"/>
    <cellStyle name="Comma 2 4 4 4 2" xfId="2280" xr:uid="{00000000-0005-0000-0000-0000D5080000}"/>
    <cellStyle name="Comma 2 4 4 4 2 2" xfId="18849" xr:uid="{1AFD2EB9-A1BF-4BF4-97E6-F74463A998C5}"/>
    <cellStyle name="Comma 2 4 4 4 2 2 2" xfId="21469" xr:uid="{06878E03-DD97-4EA6-BA50-55C96A37FABB}"/>
    <cellStyle name="Comma 2 4 4 4 2 2 3" xfId="20167" xr:uid="{BAB6EBAC-C741-4629-9535-1FCBE389FDD1}"/>
    <cellStyle name="Comma 2 4 4 4 2 3" xfId="20818" xr:uid="{9A9F1E7E-6AD5-4142-9C92-EB8B2E0EEDCF}"/>
    <cellStyle name="Comma 2 4 4 4 2 4" xfId="19508" xr:uid="{F5B8DB68-403E-401A-BCB9-8FE8D4CE6A28}"/>
    <cellStyle name="Comma 2 4 4 4 2 5" xfId="18165" xr:uid="{90C0D112-947A-4F33-8C5D-399F146AB75C}"/>
    <cellStyle name="Comma 2 4 4 4 2 6" xfId="24295" xr:uid="{287AADB9-759C-4EEF-83CC-F4C3451A76FE}"/>
    <cellStyle name="Comma 2 4 4 4 3" xfId="18848" xr:uid="{0E2D1A80-3B6B-4239-ADD5-17D0CED6BE6A}"/>
    <cellStyle name="Comma 2 4 4 4 3 2" xfId="21468" xr:uid="{77AA414E-0E81-443B-8AC2-99B434A4A7DC}"/>
    <cellStyle name="Comma 2 4 4 4 3 3" xfId="20166" xr:uid="{5A4D6B13-646E-4315-BEC3-FE4A3A92A375}"/>
    <cellStyle name="Comma 2 4 4 4 4" xfId="20817" xr:uid="{FBF6738B-8B9B-44B5-891B-B5FEDD9F438B}"/>
    <cellStyle name="Comma 2 4 4 4 5" xfId="19507" xr:uid="{6F7718BF-DCFD-49A9-8964-6DD6C92DFE53}"/>
    <cellStyle name="Comma 2 4 4 4 6" xfId="18164" xr:uid="{CCD3E061-789E-4025-B196-9CF63C3290E0}"/>
    <cellStyle name="Comma 2 4 4 5" xfId="2281" xr:uid="{00000000-0005-0000-0000-0000D6080000}"/>
    <cellStyle name="Comma 2 4 4 5 2" xfId="18850" xr:uid="{2C34E385-95BD-4EB1-B688-9986963594CA}"/>
    <cellStyle name="Comma 2 4 4 5 2 2" xfId="21470" xr:uid="{FB39BA65-902A-40E3-A361-F072AC7D6C48}"/>
    <cellStyle name="Comma 2 4 4 5 2 3" xfId="20168" xr:uid="{E0C8F794-505B-4DA7-8A83-BA99BAF4523D}"/>
    <cellStyle name="Comma 2 4 4 5 3" xfId="20819" xr:uid="{232B7662-AC84-4DCE-9BB6-5F84E925D70B}"/>
    <cellStyle name="Comma 2 4 4 5 4" xfId="19509" xr:uid="{90BFD27C-39AF-44E5-9725-3869D2FE0DFA}"/>
    <cellStyle name="Comma 2 4 4 5 5" xfId="18166" xr:uid="{79C28F28-DA87-4960-8593-EE6DFA2695DB}"/>
    <cellStyle name="Comma 2 4 4 5 6" xfId="24244" xr:uid="{FA7A26FE-DE69-42ED-A19D-1D5BE4866F7C}"/>
    <cellStyle name="Comma 2 4 4 6" xfId="18843" xr:uid="{67840CA8-C184-414C-97BB-32F89FA3121D}"/>
    <cellStyle name="Comma 2 4 4 6 2" xfId="21463" xr:uid="{761F7BC4-6FD2-4466-AD05-89300CD13876}"/>
    <cellStyle name="Comma 2 4 4 6 3" xfId="20161" xr:uid="{4E4225C2-FA37-4537-B80C-8803A5DB8E5D}"/>
    <cellStyle name="Comma 2 4 4 7" xfId="20812" xr:uid="{CD326E4B-0EF7-439D-AF9A-122DABF5467B}"/>
    <cellStyle name="Comma 2 4 4 8" xfId="19502" xr:uid="{887ACE7A-B2FB-4904-85B2-1323DF48C8CB}"/>
    <cellStyle name="Comma 2 4 4 9" xfId="18159" xr:uid="{B83CBE31-AE3E-4081-BFC8-11A720268F61}"/>
    <cellStyle name="Comma 2 4 5" xfId="2282" xr:uid="{00000000-0005-0000-0000-0000D7080000}"/>
    <cellStyle name="Comma 2 4 5 2" xfId="2283" xr:uid="{00000000-0005-0000-0000-0000D8080000}"/>
    <cellStyle name="Comma 2 4 5 2 2" xfId="18852" xr:uid="{23AA47FB-DB98-462A-B489-730196112DB4}"/>
    <cellStyle name="Comma 2 4 5 2 2 2" xfId="21472" xr:uid="{931ED42D-5BF9-4135-993F-F588445AAC83}"/>
    <cellStyle name="Comma 2 4 5 2 2 3" xfId="20170" xr:uid="{BEA82723-0020-46BD-81AE-A358F4A3F47C}"/>
    <cellStyle name="Comma 2 4 5 2 3" xfId="20821" xr:uid="{8977970F-35F1-4B1E-9AB9-C00183C3283A}"/>
    <cellStyle name="Comma 2 4 5 2 4" xfId="19511" xr:uid="{CC486D68-7C58-4F46-BB4C-312D4AB9128D}"/>
    <cellStyle name="Comma 2 4 5 2 5" xfId="18168" xr:uid="{01D8F4EA-4E73-4FF1-8454-13889854CF70}"/>
    <cellStyle name="Comma 2 4 5 2 6" xfId="24298" xr:uid="{FA2069D5-79EB-467B-9FF0-3C988FF3B1EE}"/>
    <cellStyle name="Comma 2 4 5 3" xfId="18851" xr:uid="{292A93F4-3972-437E-8450-94DBA3218788}"/>
    <cellStyle name="Comma 2 4 5 3 2" xfId="21471" xr:uid="{FC2D0A9E-6246-4CE6-9ECB-94C795BE5ACF}"/>
    <cellStyle name="Comma 2 4 5 3 3" xfId="20169" xr:uid="{0342919C-7F80-47E7-BD58-ACAAB6918FB1}"/>
    <cellStyle name="Comma 2 4 5 4" xfId="20820" xr:uid="{0DAE874D-5C02-4E64-84EB-4E21659F4076}"/>
    <cellStyle name="Comma 2 4 5 5" xfId="19510" xr:uid="{7EA91B45-C64D-4CEC-AD68-35FCB000EF6A}"/>
    <cellStyle name="Comma 2 4 5 6" xfId="18167" xr:uid="{38C459BA-2442-4B94-803B-F572C4A02C27}"/>
    <cellStyle name="Comma 2 4 6" xfId="2284" xr:uid="{00000000-0005-0000-0000-0000D9080000}"/>
    <cellStyle name="Comma 2 4 6 2" xfId="25826" xr:uid="{6CA2D5C4-788A-49B5-BFB7-8ACDA0A3EDCE}"/>
    <cellStyle name="Comma 2 4 7" xfId="2285" xr:uid="{00000000-0005-0000-0000-0000DA080000}"/>
    <cellStyle name="Comma 2 4 7 2" xfId="18853" xr:uid="{E83719B0-8F1A-447A-A1C9-F7841B17F777}"/>
    <cellStyle name="Comma 2 4 7 2 2" xfId="21473" xr:uid="{BBADBE05-080F-4566-BDE7-582BB4A03A29}"/>
    <cellStyle name="Comma 2 4 7 2 3" xfId="20171" xr:uid="{E12FF977-7CD1-4009-877A-755C48A215E7}"/>
    <cellStyle name="Comma 2 4 7 3" xfId="20822" xr:uid="{54ABE1EF-E25D-47E2-9AD5-3FEE364D4663}"/>
    <cellStyle name="Comma 2 4 7 4" xfId="19512" xr:uid="{06DC7A6D-8766-43D7-9E20-9E1FB72BC1F7}"/>
    <cellStyle name="Comma 2 4 7 5" xfId="18169" xr:uid="{5133578F-0EBE-41B9-B731-A1B2B95425C5}"/>
    <cellStyle name="Comma 2 4 8" xfId="18838" xr:uid="{031E8CEC-052B-48EA-A0B6-385B570C9B4E}"/>
    <cellStyle name="Comma 2 4 8 2" xfId="21458" xr:uid="{FE195F98-1688-481C-9555-239F2F32BF37}"/>
    <cellStyle name="Comma 2 4 8 2 2" xfId="24152" xr:uid="{95A35C9E-1180-47B5-BAF8-50AB92B33868}"/>
    <cellStyle name="Comma 2 4 8 3" xfId="20156" xr:uid="{3FA22537-F191-480B-8F78-B263BA3ED971}"/>
    <cellStyle name="Comma 2 4 8 4" xfId="23537" xr:uid="{5AE476F0-1774-4902-891F-160E36EE419E}"/>
    <cellStyle name="Comma 2 4 9" xfId="20807" xr:uid="{F46D1965-363B-4D2C-8F97-C9779F244C70}"/>
    <cellStyle name="Comma 2 5" xfId="2286" xr:uid="{00000000-0005-0000-0000-0000DB080000}"/>
    <cellStyle name="Comma 2 5 10" xfId="18170" xr:uid="{0B814948-80C9-42E5-8854-C0C1A9DECDAE}"/>
    <cellStyle name="Comma 2 5 11" xfId="43479" xr:uid="{C03AEE67-2AA9-4B1D-8CF8-64A7F8C4F385}"/>
    <cellStyle name="Comma 2 5 2" xfId="2287" xr:uid="{00000000-0005-0000-0000-0000DC080000}"/>
    <cellStyle name="Comma 2 5 2 2" xfId="2288" xr:uid="{00000000-0005-0000-0000-0000DD080000}"/>
    <cellStyle name="Comma 2 5 2 2 2" xfId="18856" xr:uid="{F5AA4258-2A2C-4185-A28D-4A8D18942A57}"/>
    <cellStyle name="Comma 2 5 2 2 2 2" xfId="21476" xr:uid="{21124D3A-110A-451A-B777-5E34CE0CA407}"/>
    <cellStyle name="Comma 2 5 2 2 2 3" xfId="20174" xr:uid="{3B436218-002E-4C31-855B-876DA9CD8DDF}"/>
    <cellStyle name="Comma 2 5 2 2 3" xfId="20825" xr:uid="{AE8617B5-3347-429C-A365-49CAB98A00C9}"/>
    <cellStyle name="Comma 2 5 2 2 4" xfId="19515" xr:uid="{BCCE0D31-27AA-4F08-A82C-45518B33C2B7}"/>
    <cellStyle name="Comma 2 5 2 2 5" xfId="18172" xr:uid="{1DE8C8C9-FE7D-440D-BFC2-C7C6BFAEDFA6}"/>
    <cellStyle name="Comma 2 5 2 2 6" xfId="24156" xr:uid="{75966CED-656C-4B7E-B475-3D945F8FB8AB}"/>
    <cellStyle name="Comma 2 5 2 3" xfId="18855" xr:uid="{3741C723-4E43-4464-BCCC-4B843663D459}"/>
    <cellStyle name="Comma 2 5 2 3 2" xfId="21475" xr:uid="{B80C9F7C-2CD6-4A9D-A0DC-B6B7585BCB29}"/>
    <cellStyle name="Comma 2 5 2 3 3" xfId="20173" xr:uid="{997EC1D1-E833-4614-9914-ECF3AAA78182}"/>
    <cellStyle name="Comma 2 5 2 4" xfId="20824" xr:uid="{0010C636-A3C8-41D6-9F32-2BDCF65A3EF2}"/>
    <cellStyle name="Comma 2 5 2 5" xfId="19514" xr:uid="{C9B4B5A1-59B7-432D-B8B5-40F59163DA2C}"/>
    <cellStyle name="Comma 2 5 2 6" xfId="18171" xr:uid="{25AFB15D-082E-457F-8723-1CCBB0C96E6B}"/>
    <cellStyle name="Comma 2 5 3" xfId="2289" xr:uid="{00000000-0005-0000-0000-0000DE080000}"/>
    <cellStyle name="Comma 2 5 3 2" xfId="2290" xr:uid="{00000000-0005-0000-0000-0000DF080000}"/>
    <cellStyle name="Comma 2 5 3 2 2" xfId="18858" xr:uid="{C375399D-CF75-4703-87AD-A1AEC711F0DC}"/>
    <cellStyle name="Comma 2 5 3 2 2 2" xfId="21478" xr:uid="{76409E0B-DBC4-4B2B-8CB6-E505B9F0D509}"/>
    <cellStyle name="Comma 2 5 3 2 2 3" xfId="20176" xr:uid="{622F7D58-1B35-4394-A17E-BA11239238B6}"/>
    <cellStyle name="Comma 2 5 3 2 3" xfId="20827" xr:uid="{EEEB757A-0778-493B-AF03-292C2714784C}"/>
    <cellStyle name="Comma 2 5 3 2 4" xfId="19517" xr:uid="{7788EE88-4FAD-4228-B731-25DB69A02A41}"/>
    <cellStyle name="Comma 2 5 3 2 5" xfId="18174" xr:uid="{02040213-5B29-4879-A665-F8EB370B3286}"/>
    <cellStyle name="Comma 2 5 3 2 6" xfId="24157" xr:uid="{16755A2B-EBBA-459F-B06F-79F665406397}"/>
    <cellStyle name="Comma 2 5 3 3" xfId="18857" xr:uid="{3A93C833-9559-428D-A314-574330A8661B}"/>
    <cellStyle name="Comma 2 5 3 3 2" xfId="21477" xr:uid="{1AAF728D-B79E-4CA5-A913-40A59B8610B6}"/>
    <cellStyle name="Comma 2 5 3 3 3" xfId="20175" xr:uid="{1A2CFDDA-9B06-4883-A334-93B077EC6794}"/>
    <cellStyle name="Comma 2 5 3 4" xfId="20826" xr:uid="{E4D8D32B-E33D-4DCC-AE5D-F45DB028DCB4}"/>
    <cellStyle name="Comma 2 5 3 5" xfId="19516" xr:uid="{BF28C127-6ED7-4275-BCE1-F0E3EEA62058}"/>
    <cellStyle name="Comma 2 5 3 6" xfId="18173" xr:uid="{F43E81D6-AA2E-4AD0-BC54-4B8B12CDBE1F}"/>
    <cellStyle name="Comma 2 5 4" xfId="2291" xr:uid="{00000000-0005-0000-0000-0000E0080000}"/>
    <cellStyle name="Comma 2 5 4 2" xfId="2292" xr:uid="{00000000-0005-0000-0000-0000E1080000}"/>
    <cellStyle name="Comma 2 5 4 2 2" xfId="2293" xr:uid="{00000000-0005-0000-0000-0000E2080000}"/>
    <cellStyle name="Comma 2 5 4 2 2 2" xfId="18861" xr:uid="{1BA40869-C63E-4276-937D-3F12834292A0}"/>
    <cellStyle name="Comma 2 5 4 2 2 2 2" xfId="21481" xr:uid="{95E3955D-9DE2-4522-A56D-FD017160E058}"/>
    <cellStyle name="Comma 2 5 4 2 2 2 3" xfId="20179" xr:uid="{AF0C739D-1659-4640-808A-265615582FFF}"/>
    <cellStyle name="Comma 2 5 4 2 2 3" xfId="20830" xr:uid="{75EF2753-79DC-44E9-8BE2-2ECEDF2E5487}"/>
    <cellStyle name="Comma 2 5 4 2 2 4" xfId="19520" xr:uid="{F6B584E7-18D4-4D08-B6A3-798AB49BAEFD}"/>
    <cellStyle name="Comma 2 5 4 2 2 5" xfId="18177" xr:uid="{B94B5B36-8E5C-4E86-A401-C8634C565CE3}"/>
    <cellStyle name="Comma 2 5 4 2 2 6" xfId="24299" xr:uid="{A45A1D1E-0C2C-4B99-A44B-0C2611F46501}"/>
    <cellStyle name="Comma 2 5 4 2 3" xfId="18860" xr:uid="{E35F1E15-01C5-46B4-B790-495972868FDF}"/>
    <cellStyle name="Comma 2 5 4 2 3 2" xfId="21480" xr:uid="{6AE0FD59-C300-447B-9B4C-0CFC3ADD9D56}"/>
    <cellStyle name="Comma 2 5 4 2 3 3" xfId="20178" xr:uid="{DDF49388-4693-4E74-B590-CAAED7F1884F}"/>
    <cellStyle name="Comma 2 5 4 2 4" xfId="20829" xr:uid="{A9CF6D0D-24A6-4947-A16A-05C79BACD2F2}"/>
    <cellStyle name="Comma 2 5 4 2 5" xfId="19519" xr:uid="{B60FBB17-8313-4367-BA8E-F60C06455B69}"/>
    <cellStyle name="Comma 2 5 4 2 6" xfId="18176" xr:uid="{6D79C6DD-F036-4344-BE03-4131E215EF8C}"/>
    <cellStyle name="Comma 2 5 4 3" xfId="2294" xr:uid="{00000000-0005-0000-0000-0000E3080000}"/>
    <cellStyle name="Comma 2 5 4 3 2" xfId="18862" xr:uid="{C4E16B09-0B3E-482C-B8AB-C155D3C07192}"/>
    <cellStyle name="Comma 2 5 4 3 2 2" xfId="21482" xr:uid="{E7F4EA74-63BE-4BBE-9DF2-F7A6EC2006EB}"/>
    <cellStyle name="Comma 2 5 4 3 2 3" xfId="20180" xr:uid="{46AE526A-CD22-43E2-80B0-5F2DD0BBEE9E}"/>
    <cellStyle name="Comma 2 5 4 3 3" xfId="20831" xr:uid="{16FE8E0B-1AB2-404C-B13D-7B61EB1614FB}"/>
    <cellStyle name="Comma 2 5 4 3 4" xfId="19521" xr:uid="{5DF8A91F-436B-4A1D-90B7-89E027993B29}"/>
    <cellStyle name="Comma 2 5 4 3 5" xfId="18178" xr:uid="{F9A8013F-0FFA-4579-A6F6-5ECCD1F4F942}"/>
    <cellStyle name="Comma 2 5 4 3 6" xfId="24245" xr:uid="{E1127E12-F669-49F4-AD69-D6C3169A884B}"/>
    <cellStyle name="Comma 2 5 4 4" xfId="18859" xr:uid="{73C17AEE-5695-4D05-BD9F-CC9F9014A8AA}"/>
    <cellStyle name="Comma 2 5 4 4 2" xfId="21479" xr:uid="{2A87AA8E-E6D3-4BCC-BD58-696909AE090A}"/>
    <cellStyle name="Comma 2 5 4 4 3" xfId="20177" xr:uid="{CCD23B61-75B3-4D5A-BD72-C8174A64776E}"/>
    <cellStyle name="Comma 2 5 4 5" xfId="20828" xr:uid="{FA678310-55D6-4CAD-A3F8-CD9406CDA8B1}"/>
    <cellStyle name="Comma 2 5 4 6" xfId="19518" xr:uid="{3534B473-D746-413B-BBCD-9D4D862FB6CA}"/>
    <cellStyle name="Comma 2 5 4 7" xfId="18175" xr:uid="{9665D65E-2FED-4F6D-ADBA-BAEC2C703026}"/>
    <cellStyle name="Comma 2 5 5" xfId="2295" xr:uid="{00000000-0005-0000-0000-0000E4080000}"/>
    <cellStyle name="Comma 2 5 6" xfId="2296" xr:uid="{00000000-0005-0000-0000-0000E5080000}"/>
    <cellStyle name="Comma 2 5 6 2" xfId="18863" xr:uid="{1DB265E5-A4AC-4E6B-8080-149079D72075}"/>
    <cellStyle name="Comma 2 5 6 2 2" xfId="21483" xr:uid="{A86A8BB0-DF15-453E-92EC-9B9FBFDB7A6B}"/>
    <cellStyle name="Comma 2 5 6 2 3" xfId="20181" xr:uid="{2045BA74-B50E-4DAA-8D3F-63C98809402A}"/>
    <cellStyle name="Comma 2 5 6 3" xfId="20832" xr:uid="{24953883-12AA-4BB5-8A86-4811123249E6}"/>
    <cellStyle name="Comma 2 5 6 4" xfId="19522" xr:uid="{405C1BCB-61CA-421D-8F5E-8FCFAFA6E30D}"/>
    <cellStyle name="Comma 2 5 6 5" xfId="18179" xr:uid="{EECCD35D-655F-4F0D-A4AC-55B8EDFBDC7B}"/>
    <cellStyle name="Comma 2 5 7" xfId="18854" xr:uid="{2CA9D047-4D60-410C-98AE-A5C7DB2AD7F9}"/>
    <cellStyle name="Comma 2 5 7 2" xfId="21474" xr:uid="{E7567CA1-3F03-4438-9475-FA243A79EE4E}"/>
    <cellStyle name="Comma 2 5 7 2 2" xfId="24155" xr:uid="{C77B34D1-AE54-4F19-B827-AE09F4A91C0C}"/>
    <cellStyle name="Comma 2 5 7 3" xfId="20172" xr:uid="{65634BE7-44DF-4349-BC4C-3811021937F0}"/>
    <cellStyle name="Comma 2 5 7 4" xfId="23539" xr:uid="{DFE34749-5720-489E-8042-6B2B5F1CEE32}"/>
    <cellStyle name="Comma 2 5 8" xfId="20823" xr:uid="{F6F80AAA-1B33-49C3-96B0-B1AE91B4917E}"/>
    <cellStyle name="Comma 2 5 9" xfId="19513" xr:uid="{A4542413-D8C8-4D31-BF22-032114BB6D71}"/>
    <cellStyle name="Comma 2 6" xfId="2297" xr:uid="{00000000-0005-0000-0000-0000E6080000}"/>
    <cellStyle name="Comma 2 6 2" xfId="2298" xr:uid="{00000000-0005-0000-0000-0000E7080000}"/>
    <cellStyle name="Comma 2 6 2 2" xfId="2299" xr:uid="{00000000-0005-0000-0000-0000E8080000}"/>
    <cellStyle name="Comma 2 6 2 2 2" xfId="2300" xr:uid="{00000000-0005-0000-0000-0000E9080000}"/>
    <cellStyle name="Comma 2 6 2 2 2 2" xfId="18867" xr:uid="{F57E04EE-BCEA-41D2-80AC-DA0B16A0BEA1}"/>
    <cellStyle name="Comma 2 6 2 2 2 2 2" xfId="21487" xr:uid="{584064D2-1C53-4004-988D-B6A3245149EC}"/>
    <cellStyle name="Comma 2 6 2 2 2 2 3" xfId="20185" xr:uid="{36ECD0A5-2FF9-44CA-9E61-346217C8093C}"/>
    <cellStyle name="Comma 2 6 2 2 2 3" xfId="20836" xr:uid="{C03595F8-D4AD-43EB-B299-E9FB58EA0F17}"/>
    <cellStyle name="Comma 2 6 2 2 2 4" xfId="19526" xr:uid="{0AAF3380-950A-4414-8404-41A15CCEC369}"/>
    <cellStyle name="Comma 2 6 2 2 2 5" xfId="18183" xr:uid="{E8CFF1E7-FBEE-498B-9A62-564A1F19DC92}"/>
    <cellStyle name="Comma 2 6 2 2 2 6" xfId="24300" xr:uid="{E4FDC267-E47D-46D1-AD91-AF1AA74B44AF}"/>
    <cellStyle name="Comma 2 6 2 2 3" xfId="18866" xr:uid="{3F0FCCC8-70EB-4909-B926-A6CCBBEB7330}"/>
    <cellStyle name="Comma 2 6 2 2 3 2" xfId="21486" xr:uid="{3E4A29EF-446A-4BED-9041-FFB77281438A}"/>
    <cellStyle name="Comma 2 6 2 2 3 3" xfId="20184" xr:uid="{E12EE1DE-B430-4CA4-B3E1-455BD8BC0878}"/>
    <cellStyle name="Comma 2 6 2 2 4" xfId="20835" xr:uid="{E051DA49-8E13-4C91-823C-71227EAFD05A}"/>
    <cellStyle name="Comma 2 6 2 2 5" xfId="19525" xr:uid="{280F5AD8-483B-480A-86F9-5F39015DFF7D}"/>
    <cellStyle name="Comma 2 6 2 2 6" xfId="18182" xr:uid="{3B82274B-BC8E-4981-903B-31669C3C6066}"/>
    <cellStyle name="Comma 2 6 2 3" xfId="2301" xr:uid="{00000000-0005-0000-0000-0000EA080000}"/>
    <cellStyle name="Comma 2 6 2 3 2" xfId="18868" xr:uid="{4FF8AD4F-F2F0-4908-91F9-556EF24A7EB1}"/>
    <cellStyle name="Comma 2 6 2 3 2 2" xfId="21488" xr:uid="{9938D3A5-E30E-488B-9F17-0B3D2548335E}"/>
    <cellStyle name="Comma 2 6 2 3 2 3" xfId="20186" xr:uid="{9BBCD259-7364-4355-94E0-C6E86A8B6CEE}"/>
    <cellStyle name="Comma 2 6 2 3 3" xfId="20837" xr:uid="{80411751-B7D4-433D-8E49-50AF1CC98ECD}"/>
    <cellStyle name="Comma 2 6 2 3 4" xfId="19527" xr:uid="{ACE140A8-1E64-4739-91D9-C08AB5292873}"/>
    <cellStyle name="Comma 2 6 2 3 5" xfId="18184" xr:uid="{6DBE8569-239F-4662-B9A9-A68EAA921A8B}"/>
    <cellStyle name="Comma 2 6 2 3 6" xfId="24246" xr:uid="{3F78DF06-6F11-4CF8-AE98-1C593D060DE2}"/>
    <cellStyle name="Comma 2 6 2 4" xfId="18865" xr:uid="{78DCC75E-C42D-416D-9929-AFBF9FFECBBF}"/>
    <cellStyle name="Comma 2 6 2 4 2" xfId="21485" xr:uid="{49916922-B574-4D8E-9A03-A5C5070455FD}"/>
    <cellStyle name="Comma 2 6 2 4 3" xfId="20183" xr:uid="{C5CB87CB-3D57-43A8-946E-093C107C3B49}"/>
    <cellStyle name="Comma 2 6 2 5" xfId="20834" xr:uid="{05D9017F-8C00-481D-BA8E-0FB3BABAF755}"/>
    <cellStyle name="Comma 2 6 2 6" xfId="19524" xr:uid="{DEB51C9E-91D7-4552-8498-09E373A9A8CC}"/>
    <cellStyle name="Comma 2 6 2 7" xfId="18181" xr:uid="{EDDF2B02-13DF-44A8-9944-EE8A3AEAF297}"/>
    <cellStyle name="Comma 2 6 3" xfId="2302" xr:uid="{00000000-0005-0000-0000-0000EB080000}"/>
    <cellStyle name="Comma 2 6 4" xfId="2303" xr:uid="{00000000-0005-0000-0000-0000EC080000}"/>
    <cellStyle name="Comma 2 6 4 2" xfId="18869" xr:uid="{C18E768B-810A-4677-82FF-44F4699F10E5}"/>
    <cellStyle name="Comma 2 6 4 2 2" xfId="21489" xr:uid="{54996B0E-64B5-40CB-A88E-77A63AF6B62A}"/>
    <cellStyle name="Comma 2 6 4 2 3" xfId="20187" xr:uid="{3EAB31CF-6532-4C1D-91BB-F8C0812D2014}"/>
    <cellStyle name="Comma 2 6 4 3" xfId="20838" xr:uid="{2A6ED741-10C1-4FFA-9FEF-E29A7DEA3B26}"/>
    <cellStyle name="Comma 2 6 4 4" xfId="19528" xr:uid="{E37E1FE8-C8F3-40C2-A898-018A4A0FA3CF}"/>
    <cellStyle name="Comma 2 6 4 5" xfId="18185" xr:uid="{BF8A5BE7-11AA-456D-8D5C-39F9D8D4469E}"/>
    <cellStyle name="Comma 2 6 5" xfId="18864" xr:uid="{725D8EF4-D61C-43CC-8F8A-54EE2AB84ED9}"/>
    <cellStyle name="Comma 2 6 5 2" xfId="21484" xr:uid="{B0A49A32-5C33-4363-BCAF-9C473FD229AB}"/>
    <cellStyle name="Comma 2 6 5 2 2" xfId="24158" xr:uid="{87A78776-EC34-4527-8D54-DD5BCD5A3F37}"/>
    <cellStyle name="Comma 2 6 5 3" xfId="20182" xr:uid="{14AB1DD3-0AA3-4C85-8F34-AEF20EC2C05A}"/>
    <cellStyle name="Comma 2 6 5 4" xfId="23540" xr:uid="{733674FC-2D8A-45E8-8F77-CFD7ECBC91F6}"/>
    <cellStyle name="Comma 2 6 6" xfId="20833" xr:uid="{3E0D93A8-CDCA-4030-B44E-6AD114DB9A5F}"/>
    <cellStyle name="Comma 2 6 7" xfId="19523" xr:uid="{FC4279E8-CE71-446A-8B70-0522BDF64341}"/>
    <cellStyle name="Comma 2 6 8" xfId="18180" xr:uid="{2E457483-A47A-4F6D-A98F-3C30808F89B3}"/>
    <cellStyle name="Comma 2 6 9" xfId="43493" xr:uid="{8B7CB917-A88F-4362-AE26-EBA77EDE9E8B}"/>
    <cellStyle name="Comma 2 7" xfId="2304" xr:uid="{00000000-0005-0000-0000-0000ED080000}"/>
    <cellStyle name="Comma 2 7 2" xfId="2305" xr:uid="{00000000-0005-0000-0000-0000EE080000}"/>
    <cellStyle name="Comma 2 7 2 2" xfId="2306" xr:uid="{00000000-0005-0000-0000-0000EF080000}"/>
    <cellStyle name="Comma 2 7 2 2 2" xfId="2307" xr:uid="{00000000-0005-0000-0000-0000F0080000}"/>
    <cellStyle name="Comma 2 7 2 2 2 2" xfId="18873" xr:uid="{8C6096B6-036E-43BF-BD8C-E3874DD96FA8}"/>
    <cellStyle name="Comma 2 7 2 2 2 2 2" xfId="21493" xr:uid="{DF773AE7-F57A-4E0F-AEEC-AEFD750FCBF8}"/>
    <cellStyle name="Comma 2 7 2 2 2 2 3" xfId="20191" xr:uid="{490AF302-C62A-423B-8D61-AF55985CE341}"/>
    <cellStyle name="Comma 2 7 2 2 2 3" xfId="20842" xr:uid="{B12F5291-CF1B-44F0-B37F-CA4420BC9645}"/>
    <cellStyle name="Comma 2 7 2 2 2 4" xfId="19532" xr:uid="{022576AC-EA92-4378-8C36-CECDAA0444D8}"/>
    <cellStyle name="Comma 2 7 2 2 2 5" xfId="18189" xr:uid="{4996C913-B140-40C3-B429-53AB6D3799E3}"/>
    <cellStyle name="Comma 2 7 2 2 2 6" xfId="24301" xr:uid="{D666BB5B-41AD-45A2-8269-D91130EDAE70}"/>
    <cellStyle name="Comma 2 7 2 2 3" xfId="18872" xr:uid="{692E8FF6-22EC-450D-8F89-4512A56C76E1}"/>
    <cellStyle name="Comma 2 7 2 2 3 2" xfId="21492" xr:uid="{B257A9DD-7896-4CB8-A91B-1EBB9D987A06}"/>
    <cellStyle name="Comma 2 7 2 2 3 3" xfId="20190" xr:uid="{16F189D1-CD72-4F19-A9CB-1147AF4B464C}"/>
    <cellStyle name="Comma 2 7 2 2 4" xfId="20841" xr:uid="{DA4C3EA8-63A8-43F0-94BA-2E13A1FF3C25}"/>
    <cellStyle name="Comma 2 7 2 2 5" xfId="19531" xr:uid="{0991D800-3093-4528-B93E-784D38386B71}"/>
    <cellStyle name="Comma 2 7 2 2 6" xfId="18188" xr:uid="{EED3B189-2A99-4911-84FA-F4E087C45D28}"/>
    <cellStyle name="Comma 2 7 2 3" xfId="2308" xr:uid="{00000000-0005-0000-0000-0000F1080000}"/>
    <cellStyle name="Comma 2 7 2 3 2" xfId="18874" xr:uid="{45EF3A72-E140-4DA7-BCC6-2F0B544AF122}"/>
    <cellStyle name="Comma 2 7 2 3 2 2" xfId="21494" xr:uid="{6058EA6B-CFB2-404F-B7A5-E8A22A646663}"/>
    <cellStyle name="Comma 2 7 2 3 2 3" xfId="20192" xr:uid="{2799F369-C0AD-4224-86D2-1C5E8DEA8D3E}"/>
    <cellStyle name="Comma 2 7 2 3 3" xfId="20843" xr:uid="{74B168CA-411F-4F85-B96A-E059C736844E}"/>
    <cellStyle name="Comma 2 7 2 3 4" xfId="19533" xr:uid="{56FA9B08-96D5-41ED-98D6-4BE22F9BE45A}"/>
    <cellStyle name="Comma 2 7 2 3 5" xfId="18190" xr:uid="{2FF7DEE5-7893-41B2-9663-D524F1942D40}"/>
    <cellStyle name="Comma 2 7 2 3 6" xfId="24247" xr:uid="{2F6B50F0-5566-4053-B1F1-B3AB9364BCD8}"/>
    <cellStyle name="Comma 2 7 2 4" xfId="18871" xr:uid="{728E0904-0CDB-49D6-BEBF-D95C00BC1549}"/>
    <cellStyle name="Comma 2 7 2 4 2" xfId="21491" xr:uid="{51170262-F2BA-496D-8087-F61D6C10532F}"/>
    <cellStyle name="Comma 2 7 2 4 3" xfId="20189" xr:uid="{D7BEF1D7-969A-4161-BB21-1CCC95317AD4}"/>
    <cellStyle name="Comma 2 7 2 5" xfId="20840" xr:uid="{585C4DFC-D64F-4A93-AC84-86BBBF9ED784}"/>
    <cellStyle name="Comma 2 7 2 6" xfId="19530" xr:uid="{B4EE2E36-C2AA-4F09-A346-21C5D7BC7C52}"/>
    <cellStyle name="Comma 2 7 2 7" xfId="18187" xr:uid="{FC013B2B-79C1-406C-84F6-020E7FFE2E38}"/>
    <cellStyle name="Comma 2 7 3" xfId="2309" xr:uid="{00000000-0005-0000-0000-0000F2080000}"/>
    <cellStyle name="Comma 2 7 4" xfId="2310" xr:uid="{00000000-0005-0000-0000-0000F3080000}"/>
    <cellStyle name="Comma 2 7 4 2" xfId="18875" xr:uid="{B7BCC4CF-CEC8-4862-9ABD-55E0CD714E31}"/>
    <cellStyle name="Comma 2 7 4 2 2" xfId="21495" xr:uid="{EBAADD21-056C-412F-BF68-6CCABE396322}"/>
    <cellStyle name="Comma 2 7 4 2 3" xfId="20193" xr:uid="{3F7CD13B-AFE2-4961-8AF8-AAAC8D83F614}"/>
    <cellStyle name="Comma 2 7 4 3" xfId="20844" xr:uid="{754CD80B-EB9E-44CA-A16D-D6B720AE4411}"/>
    <cellStyle name="Comma 2 7 4 4" xfId="19534" xr:uid="{8468749A-11D8-4937-957E-BBE101C4673B}"/>
    <cellStyle name="Comma 2 7 4 5" xfId="18191" xr:uid="{C5D0ADED-6840-4588-9F96-E71452412EAC}"/>
    <cellStyle name="Comma 2 7 5" xfId="18870" xr:uid="{A2BCFABB-D076-46B8-848C-5D7CC2ED5EAD}"/>
    <cellStyle name="Comma 2 7 5 2" xfId="21490" xr:uid="{CF573571-FEE8-4E5B-8234-64FF6191C7D1}"/>
    <cellStyle name="Comma 2 7 5 3" xfId="20188" xr:uid="{929CDA99-1124-4C4C-8302-88AB86017B0C}"/>
    <cellStyle name="Comma 2 7 5 4" xfId="24159" xr:uid="{427A6F59-8295-4CC6-9433-E3AD44533EE1}"/>
    <cellStyle name="Comma 2 7 6" xfId="20839" xr:uid="{81D8EF1F-3023-4B87-80D6-7BBEB98A1538}"/>
    <cellStyle name="Comma 2 7 7" xfId="19529" xr:uid="{DE8418AD-E130-4F5A-8A1A-F2A1DBDB6450}"/>
    <cellStyle name="Comma 2 7 8" xfId="18186" xr:uid="{8900F971-90D8-4162-AB66-CBEB7CE6AA90}"/>
    <cellStyle name="Comma 2 8" xfId="2311" xr:uid="{00000000-0005-0000-0000-0000F4080000}"/>
    <cellStyle name="Comma 2 8 10" xfId="18192" xr:uid="{8043604D-BACB-4871-90CB-7EF478184A7B}"/>
    <cellStyle name="Comma 2 8 2" xfId="2312" xr:uid="{00000000-0005-0000-0000-0000F5080000}"/>
    <cellStyle name="Comma 2 8 2 2" xfId="2313" xr:uid="{00000000-0005-0000-0000-0000F6080000}"/>
    <cellStyle name="Comma 2 8 2 2 2" xfId="18878" xr:uid="{BDBE4B72-5628-4658-98AC-2D0506FC3A98}"/>
    <cellStyle name="Comma 2 8 2 2 2 2" xfId="21498" xr:uid="{DB90BA8B-1728-4450-B245-2F3C73B60BE8}"/>
    <cellStyle name="Comma 2 8 2 2 2 3" xfId="20196" xr:uid="{E3E7E37C-E5E8-49FB-A57C-3C6EB9C22AA3}"/>
    <cellStyle name="Comma 2 8 2 2 3" xfId="20847" xr:uid="{F1941864-DACE-4EDE-8AAB-77C6AC121EDC}"/>
    <cellStyle name="Comma 2 8 2 2 4" xfId="19537" xr:uid="{342E0544-6CC6-4767-BE90-416546FCB41C}"/>
    <cellStyle name="Comma 2 8 2 2 5" xfId="18194" xr:uid="{2298875B-23E6-406D-86B6-3752F8E2896E}"/>
    <cellStyle name="Comma 2 8 2 2 6" xfId="24303" xr:uid="{53B98E31-D83A-4EED-83E6-93A6EC86152D}"/>
    <cellStyle name="Comma 2 8 2 3" xfId="18877" xr:uid="{E649F5F6-F32E-4741-A8DE-F459AC51F00C}"/>
    <cellStyle name="Comma 2 8 2 3 2" xfId="21497" xr:uid="{112BA9C0-E5E1-472D-8BDB-B876AC3B804D}"/>
    <cellStyle name="Comma 2 8 2 3 3" xfId="20195" xr:uid="{3946C596-E29B-4E41-A888-2CA2B5A4A961}"/>
    <cellStyle name="Comma 2 8 2 4" xfId="20846" xr:uid="{765965A7-DB6C-4C7F-B0DD-533E8975986D}"/>
    <cellStyle name="Comma 2 8 2 5" xfId="19536" xr:uid="{8965DA3B-1796-4A8B-8FD5-10C3BD9B203F}"/>
    <cellStyle name="Comma 2 8 2 6" xfId="18193" xr:uid="{ED403312-AD98-4851-94F8-FD6E51D5F064}"/>
    <cellStyle name="Comma 2 8 3" xfId="2314" xr:uid="{00000000-0005-0000-0000-0000F7080000}"/>
    <cellStyle name="Comma 2 8 3 2" xfId="2315" xr:uid="{00000000-0005-0000-0000-0000F8080000}"/>
    <cellStyle name="Comma 2 8 3 2 2" xfId="18880" xr:uid="{835EAA7D-FAF4-4D8B-A1CA-4105733BE08D}"/>
    <cellStyle name="Comma 2 8 3 2 2 2" xfId="21500" xr:uid="{BD1BD7C7-CACC-4219-8FCE-9A811CA89D00}"/>
    <cellStyle name="Comma 2 8 3 2 2 3" xfId="20198" xr:uid="{F19FC978-9734-4B0E-8E01-D9D60A1D56D7}"/>
    <cellStyle name="Comma 2 8 3 2 3" xfId="20849" xr:uid="{4B248E0B-8B13-49B0-823F-F0B7C1A7ADCA}"/>
    <cellStyle name="Comma 2 8 3 2 4" xfId="19539" xr:uid="{6AD7B7F3-5A81-45C7-9BD0-F614D16CB6ED}"/>
    <cellStyle name="Comma 2 8 3 2 5" xfId="18196" xr:uid="{FD067831-5643-4ADC-96BF-73BF0483B6F5}"/>
    <cellStyle name="Comma 2 8 3 2 6" xfId="24304" xr:uid="{3C6E0684-0E04-4F87-9C6F-724B37696FEE}"/>
    <cellStyle name="Comma 2 8 3 3" xfId="18879" xr:uid="{7F7E4315-D74E-46E6-A5C1-1C55B1F4A49A}"/>
    <cellStyle name="Comma 2 8 3 3 2" xfId="21499" xr:uid="{3A1CA77E-0457-4259-8C1C-2DD64A90C191}"/>
    <cellStyle name="Comma 2 8 3 3 3" xfId="20197" xr:uid="{2AE82447-BDF6-4AD0-884B-968B33E2F902}"/>
    <cellStyle name="Comma 2 8 3 4" xfId="20848" xr:uid="{7EAE542E-4979-486F-9AFA-53D72D2AEDD9}"/>
    <cellStyle name="Comma 2 8 3 5" xfId="19538" xr:uid="{E42C606E-0510-4860-8934-153C444A3F85}"/>
    <cellStyle name="Comma 2 8 3 6" xfId="18195" xr:uid="{07560AD4-BDD0-4FE7-BC64-6ED697E90397}"/>
    <cellStyle name="Comma 2 8 4" xfId="2316" xr:uid="{00000000-0005-0000-0000-0000F9080000}"/>
    <cellStyle name="Comma 2 8 4 2" xfId="2317" xr:uid="{00000000-0005-0000-0000-0000FA080000}"/>
    <cellStyle name="Comma 2 8 4 2 2" xfId="18882" xr:uid="{50F9F3C1-D210-4ADA-AAD8-367F566CF364}"/>
    <cellStyle name="Comma 2 8 4 2 2 2" xfId="21502" xr:uid="{18C48720-D081-46C6-A0F1-9DCCBD72A45E}"/>
    <cellStyle name="Comma 2 8 4 2 2 3" xfId="20200" xr:uid="{52829AF4-6EBD-4388-9BD8-002C4D02EAC8}"/>
    <cellStyle name="Comma 2 8 4 2 3" xfId="20851" xr:uid="{500CC9E7-6B77-4D08-8F34-5C5E1FBDA2B1}"/>
    <cellStyle name="Comma 2 8 4 2 4" xfId="19541" xr:uid="{8CB7181E-C689-443C-B289-B3874DA9E274}"/>
    <cellStyle name="Comma 2 8 4 2 5" xfId="18198" xr:uid="{702057C4-BD97-4505-B878-C2A5B52E8AFF}"/>
    <cellStyle name="Comma 2 8 4 2 6" xfId="25827" xr:uid="{94FF3CBE-8EE7-411E-AD8B-529D2D9BA218}"/>
    <cellStyle name="Comma 2 8 4 3" xfId="18881" xr:uid="{7D26CEFE-DBB7-498D-BB68-FBACDC81F481}"/>
    <cellStyle name="Comma 2 8 4 3 2" xfId="21501" xr:uid="{F3A7743B-E761-43CF-9FC1-388E51B60D01}"/>
    <cellStyle name="Comma 2 8 4 3 3" xfId="20199" xr:uid="{2747359B-244F-4001-A32A-7C797A67139E}"/>
    <cellStyle name="Comma 2 8 4 3 4" xfId="24302" xr:uid="{6CBB8C2A-AD1B-4E77-A932-8C1B7C8B4B45}"/>
    <cellStyle name="Comma 2 8 4 4" xfId="20850" xr:uid="{291F8439-1E8A-4857-9F53-D7C1BF43CE4C}"/>
    <cellStyle name="Comma 2 8 4 5" xfId="19540" xr:uid="{913119B0-08AC-42A2-B3DE-921E45D23714}"/>
    <cellStyle name="Comma 2 8 4 6" xfId="18197" xr:uid="{42AB256C-E9C2-4A9C-8284-0124BDD130C3}"/>
    <cellStyle name="Comma 2 8 5" xfId="2318" xr:uid="{00000000-0005-0000-0000-0000FB080000}"/>
    <cellStyle name="Comma 2 8 6" xfId="2319" xr:uid="{00000000-0005-0000-0000-0000FC080000}"/>
    <cellStyle name="Comma 2 8 6 2" xfId="18883" xr:uid="{446090A5-7515-4346-9D8D-47B3D819F3E4}"/>
    <cellStyle name="Comma 2 8 6 2 2" xfId="21503" xr:uid="{4B3FEFB7-842D-4870-8FC6-203C67991BB8}"/>
    <cellStyle name="Comma 2 8 6 2 3" xfId="20201" xr:uid="{2B714B5B-BAAB-43B3-8B3E-0814E0828EEB}"/>
    <cellStyle name="Comma 2 8 6 3" xfId="20852" xr:uid="{1EA92AB7-8D8A-4E3F-8BA6-B9DBE6B9CB11}"/>
    <cellStyle name="Comma 2 8 6 4" xfId="19542" xr:uid="{EE8C5C8D-55D6-4CAC-8B8D-FC36B1E98E79}"/>
    <cellStyle name="Comma 2 8 6 5" xfId="18199" xr:uid="{A8F1D42C-20B9-4172-B0E5-08DCE423EE3E}"/>
    <cellStyle name="Comma 2 8 7" xfId="18876" xr:uid="{B12097CF-43E2-42CD-BA7F-494A37EBD06A}"/>
    <cellStyle name="Comma 2 8 7 2" xfId="21496" xr:uid="{E5818BAF-790F-4464-9854-535505E6354B}"/>
    <cellStyle name="Comma 2 8 7 3" xfId="20194" xr:uid="{D2F7B577-ECDF-4131-BC12-628A94ABBAC8}"/>
    <cellStyle name="Comma 2 8 7 4" xfId="24238" xr:uid="{9C19C5CA-D258-4131-8DFF-C1660C5D9FFC}"/>
    <cellStyle name="Comma 2 8 8" xfId="20845" xr:uid="{6C51D080-8879-421A-90AB-54222ECF0C0D}"/>
    <cellStyle name="Comma 2 8 9" xfId="19535" xr:uid="{8259CB7F-260D-4303-B3D6-8216B25F03D0}"/>
    <cellStyle name="Comma 2 9" xfId="2320" xr:uid="{00000000-0005-0000-0000-0000FD080000}"/>
    <cellStyle name="Comma 2 9 2" xfId="2321" xr:uid="{00000000-0005-0000-0000-0000FE080000}"/>
    <cellStyle name="Comma 2 9 2 2" xfId="25829" xr:uid="{BF464A6A-5933-4E15-AD4F-5D22648E0E3B}"/>
    <cellStyle name="Comma 2 9 3" xfId="2322" xr:uid="{00000000-0005-0000-0000-0000FF080000}"/>
    <cellStyle name="Comma 2 9 3 2" xfId="18885" xr:uid="{D7BE6721-9DC3-46D4-8911-26522140C26F}"/>
    <cellStyle name="Comma 2 9 3 2 2" xfId="21505" xr:uid="{05D2E132-1497-4BE5-A3A3-A8144AC06097}"/>
    <cellStyle name="Comma 2 9 3 2 3" xfId="20203" xr:uid="{E5A8EBAB-22E7-4605-A0D9-E6BDB606E2BD}"/>
    <cellStyle name="Comma 2 9 3 2 4" xfId="25830" xr:uid="{BD49204D-BF05-432B-AA0A-2ED4C9FC4BDE}"/>
    <cellStyle name="Comma 2 9 3 3" xfId="20854" xr:uid="{39C886D4-73B9-4507-A6B1-238AEC0C1534}"/>
    <cellStyle name="Comma 2 9 3 4" xfId="19544" xr:uid="{F5D09964-C279-46B6-BC32-0FCCAD46C92B}"/>
    <cellStyle name="Comma 2 9 3 5" xfId="18201" xr:uid="{BC733E3E-70E8-4895-88B3-CFFF17D768C8}"/>
    <cellStyle name="Comma 2 9 4" xfId="18884" xr:uid="{E90DF211-8C65-4766-90AF-BFEC66544431}"/>
    <cellStyle name="Comma 2 9 4 2" xfId="21504" xr:uid="{E1D5BDF7-0CD4-40B3-9889-D3BEC854D3B2}"/>
    <cellStyle name="Comma 2 9 4 3" xfId="20202" xr:uid="{D13F06D4-94ED-411C-8DF2-FF3A549A3D2E}"/>
    <cellStyle name="Comma 2 9 4 4" xfId="25828" xr:uid="{1A1F063A-0595-4706-83B3-B5FD7DB60D6A}"/>
    <cellStyle name="Comma 2 9 5" xfId="20853" xr:uid="{7F02548F-CDDE-4D97-A2AC-6C746132ACAC}"/>
    <cellStyle name="Comma 2 9 5 2" xfId="24305" xr:uid="{4A2CF89A-EDF2-4760-9426-FF7948A8C177}"/>
    <cellStyle name="Comma 2 9 6" xfId="19543" xr:uid="{3F8DD81B-4EB1-4C2B-B5A7-EF46615ABFCE}"/>
    <cellStyle name="Comma 2 9 7" xfId="18200" xr:uid="{1A8D093C-083B-4C4A-B565-178A5F8604E9}"/>
    <cellStyle name="Comma 2_PrimaryEnergyPrices_TIMES" xfId="25831" xr:uid="{66CAB8E8-D27C-4723-9D7E-18CAA4F3C0BD}"/>
    <cellStyle name="Comma 20" xfId="19767" xr:uid="{F5EC6AC1-7E3E-41E3-8421-ED53CEE1B439}"/>
    <cellStyle name="Comma 21" xfId="19775" xr:uid="{5D70106D-5835-496B-9F58-CDB44E2A955C}"/>
    <cellStyle name="Comma 22" xfId="19117" xr:uid="{234027F1-7F7C-4EDA-9673-60CC9F68A636}"/>
    <cellStyle name="Comma 23" xfId="19774" xr:uid="{DF74A83E-59A2-4C75-A096-B5E0CA6385DE}"/>
    <cellStyle name="Comma 24" xfId="19769" xr:uid="{7C9BCEB3-E9B8-453C-A947-716F9FA1485C}"/>
    <cellStyle name="Comma 25" xfId="19776" xr:uid="{C4165A90-2D2A-446D-9350-EA87EAE7B4BE}"/>
    <cellStyle name="Comma 26" xfId="19768" xr:uid="{4A352089-49F9-4BF9-96FC-02C1E10D4301}"/>
    <cellStyle name="Comma 27" xfId="20426" xr:uid="{23E53E98-E46E-426B-8855-8E3F43AE0DDB}"/>
    <cellStyle name="Comma 28" xfId="20427" xr:uid="{6E0AD246-A389-4C50-A5F0-81B665490C84}"/>
    <cellStyle name="Comma 29" xfId="21077" xr:uid="{8076368B-2E7B-4BC2-A97E-1EC1B70C1545}"/>
    <cellStyle name="Comma 3" xfId="2323" xr:uid="{00000000-0005-0000-0000-000000090000}"/>
    <cellStyle name="Comma 3 10" xfId="2324" xr:uid="{00000000-0005-0000-0000-000001090000}"/>
    <cellStyle name="Comma 3 10 2" xfId="2325" xr:uid="{00000000-0005-0000-0000-000002090000}"/>
    <cellStyle name="Comma 3 10 2 2" xfId="18887" xr:uid="{88AED482-A560-4578-8CC8-3F0D4C8464FD}"/>
    <cellStyle name="Comma 3 10 2 2 2" xfId="21507" xr:uid="{A9E78295-6B4C-4AAA-B9D6-FC18E8FB4D79}"/>
    <cellStyle name="Comma 3 10 2 2 3" xfId="20205" xr:uid="{A974C603-38D6-4A92-A950-6C8AA5E9B36D}"/>
    <cellStyle name="Comma 3 10 2 3" xfId="20856" xr:uid="{4D2070F3-5798-480B-AED6-D6B355B0CCF4}"/>
    <cellStyle name="Comma 3 10 2 4" xfId="19546" xr:uid="{2161B9D3-9472-4239-9D50-31F538048A99}"/>
    <cellStyle name="Comma 3 10 2 5" xfId="18203" xr:uid="{697087F6-1C3B-40FC-88C7-A20F24FF8CA7}"/>
    <cellStyle name="Comma 3 10 3" xfId="18886" xr:uid="{98D6D7A5-5310-4A82-A194-FCCCACEA42E6}"/>
    <cellStyle name="Comma 3 10 3 2" xfId="21506" xr:uid="{C40C847B-6EA8-41EB-85CB-AE73AC90E4EB}"/>
    <cellStyle name="Comma 3 10 3 3" xfId="20204" xr:uid="{BEBEA922-782D-4C44-AE44-684B3B970448}"/>
    <cellStyle name="Comma 3 10 3 4" xfId="25326" xr:uid="{6E880068-EC73-41CF-BF20-2D9A9EB36A5E}"/>
    <cellStyle name="Comma 3 10 4" xfId="20855" xr:uid="{5E5FDFF5-F095-48F3-A189-9D95586C2E64}"/>
    <cellStyle name="Comma 3 10 5" xfId="19545" xr:uid="{8B72A3A1-9974-472B-BFA2-1B7897EA3AC3}"/>
    <cellStyle name="Comma 3 10 6" xfId="18202" xr:uid="{206BC383-E792-4A47-AFE0-8737F43E1774}"/>
    <cellStyle name="Comma 3 11" xfId="2326" xr:uid="{00000000-0005-0000-0000-000003090000}"/>
    <cellStyle name="Comma 3 11 2" xfId="2327" xr:uid="{00000000-0005-0000-0000-000004090000}"/>
    <cellStyle name="Comma 3 11 2 2" xfId="18889" xr:uid="{9DA4E4E9-98D5-4FD0-9C54-BF26E4375739}"/>
    <cellStyle name="Comma 3 11 2 2 2" xfId="21509" xr:uid="{DCC3DCA0-1803-4F55-A79B-EDDE1C3197B0}"/>
    <cellStyle name="Comma 3 11 2 2 3" xfId="20207" xr:uid="{7173582A-1D2D-4B97-AFFA-D7D0F16B8CA3}"/>
    <cellStyle name="Comma 3 11 2 3" xfId="20858" xr:uid="{D3550C5E-CFF9-453A-B74C-BCCB7CA561D4}"/>
    <cellStyle name="Comma 3 11 2 4" xfId="19548" xr:uid="{2B6A36A3-5F0B-48AB-982A-9056790F2ABF}"/>
    <cellStyle name="Comma 3 11 2 5" xfId="18205" xr:uid="{E44B81C1-2E8D-4F3C-9E3B-715E0C57F02E}"/>
    <cellStyle name="Comma 3 11 2 6" xfId="25325" xr:uid="{6BD916E7-60B6-4014-92BB-BB77EE23FAEE}"/>
    <cellStyle name="Comma 3 11 3" xfId="18888" xr:uid="{5F2C7144-7B5C-4D4D-9A82-54120AF07351}"/>
    <cellStyle name="Comma 3 11 3 2" xfId="21508" xr:uid="{3DD6F0E4-611E-4401-87EA-C7E4C394DA6F}"/>
    <cellStyle name="Comma 3 11 3 3" xfId="20206" xr:uid="{0CECE453-0B4F-4D15-BA3D-670D6CA4F8F3}"/>
    <cellStyle name="Comma 3 11 4" xfId="20857" xr:uid="{291479CA-19A2-4CF0-9BD3-0776B46462F1}"/>
    <cellStyle name="Comma 3 11 5" xfId="19547" xr:uid="{CE257A5D-3F19-4D8F-8E1A-5FFF3B08CA6C}"/>
    <cellStyle name="Comma 3 11 6" xfId="18204" xr:uid="{038244BB-3A57-439E-A2D9-930AEEFC38E8}"/>
    <cellStyle name="Comma 3 12" xfId="2328" xr:uid="{00000000-0005-0000-0000-000005090000}"/>
    <cellStyle name="Comma 3 13" xfId="2329" xr:uid="{00000000-0005-0000-0000-000006090000}"/>
    <cellStyle name="Comma 3 13 2" xfId="18890" xr:uid="{ACC587CD-73C3-4050-9279-2C77AFA1506D}"/>
    <cellStyle name="Comma 3 13 2 2" xfId="21510" xr:uid="{B1377B8D-B821-4A71-A484-D0DC1E04BB0E}"/>
    <cellStyle name="Comma 3 13 2 3" xfId="20208" xr:uid="{6F514D5B-90B0-4D37-A320-BC844FE1591A}"/>
    <cellStyle name="Comma 3 13 3" xfId="20859" xr:uid="{6FBF489D-D954-42ED-A458-5EC9887EDAB8}"/>
    <cellStyle name="Comma 3 13 4" xfId="19549" xr:uid="{35900BE2-EB2E-49EE-B307-13EB32FC791A}"/>
    <cellStyle name="Comma 3 13 5" xfId="18206" xr:uid="{235DC502-4005-4F0B-8865-13598EFB6B3F}"/>
    <cellStyle name="Comma 3 13 6" xfId="23541" xr:uid="{EA5FB843-897D-42E7-A37A-7D4A0A4DADE7}"/>
    <cellStyle name="Comma 3 14" xfId="2330" xr:uid="{00000000-0005-0000-0000-000007090000}"/>
    <cellStyle name="Comma 3 14 2" xfId="18891" xr:uid="{CFA4ABE0-DAD3-431F-BC6E-E8D7E593727E}"/>
    <cellStyle name="Comma 3 14 2 2" xfId="21511" xr:uid="{C99E2A6D-0200-48CC-89F2-AB41AAFBF310}"/>
    <cellStyle name="Comma 3 14 2 3" xfId="20209" xr:uid="{96B566A0-454D-48C0-A725-52E51C314047}"/>
    <cellStyle name="Comma 3 14 3" xfId="20860" xr:uid="{03E7B9C9-FE3A-4F2D-832F-169C497873B4}"/>
    <cellStyle name="Comma 3 14 4" xfId="19550" xr:uid="{4C71C1F7-1F8D-460C-B4E4-D46772C0D8AD}"/>
    <cellStyle name="Comma 3 14 5" xfId="18207" xr:uid="{8447CBDD-3FF6-4C03-B026-FAF4017A5A69}"/>
    <cellStyle name="Comma 3 14 6" xfId="22697" xr:uid="{83B255CD-24A1-4D43-AEBD-9E1321594C74}"/>
    <cellStyle name="Comma 3 15" xfId="21868" xr:uid="{6B4B4E0C-4F55-4983-B391-0E119852489A}"/>
    <cellStyle name="Comma 3 16" xfId="43480" xr:uid="{F933C79E-8B04-4B91-975A-A12CBBBBF547}"/>
    <cellStyle name="Comma 3 2" xfId="2331" xr:uid="{00000000-0005-0000-0000-000008090000}"/>
    <cellStyle name="Comma 3 2 2" xfId="2332" xr:uid="{00000000-0005-0000-0000-000009090000}"/>
    <cellStyle name="Comma 3 2 2 2" xfId="2333" xr:uid="{00000000-0005-0000-0000-00000A090000}"/>
    <cellStyle name="Comma 3 2 2 2 2" xfId="18893" xr:uid="{D2EEE320-F985-482A-8ED6-56A1DB59C3BB}"/>
    <cellStyle name="Comma 3 2 2 2 2 2" xfId="21513" xr:uid="{2E8AF022-F9B9-4824-8825-F5E428EA194F}"/>
    <cellStyle name="Comma 3 2 2 2 2 3" xfId="20211" xr:uid="{9E694FB2-D6A6-4354-A71A-CBDCCE9E3D53}"/>
    <cellStyle name="Comma 3 2 2 2 2 4" xfId="25832" xr:uid="{0DBCB98C-7FFF-48B7-ABB0-E90357BCE1A4}"/>
    <cellStyle name="Comma 3 2 2 2 3" xfId="20862" xr:uid="{41EB4656-2EEB-4031-BF70-34F2CAB632A7}"/>
    <cellStyle name="Comma 3 2 2 2 4" xfId="19552" xr:uid="{39DB3DEA-2CB0-43E3-AA0B-7069BD95B207}"/>
    <cellStyle name="Comma 3 2 2 2 5" xfId="18209" xr:uid="{5D220E1F-648B-49D7-8E05-0B8AE9AC8886}"/>
    <cellStyle name="Comma 3 2 2 2 6" xfId="23544" xr:uid="{95BC3CAD-490D-4648-BC48-B474B9BCBE4C}"/>
    <cellStyle name="Comma 3 2 2 3" xfId="18892" xr:uid="{68499E8F-1310-4E65-899A-5F978B78249E}"/>
    <cellStyle name="Comma 3 2 2 3 2" xfId="21512" xr:uid="{4AC5AFF7-B4F2-4ECF-86C1-7D1933AE533A}"/>
    <cellStyle name="Comma 3 2 2 3 2 2" xfId="24306" xr:uid="{8EEDA536-0708-4EC7-B623-582C87A3B3EC}"/>
    <cellStyle name="Comma 3 2 2 3 3" xfId="20210" xr:uid="{7170B86B-1176-4C53-BB79-93DB418C75BB}"/>
    <cellStyle name="Comma 3 2 2 3 4" xfId="23543" xr:uid="{5BBF55F4-531C-41E3-93FD-2B13EB973F8B}"/>
    <cellStyle name="Comma 3 2 2 4" xfId="20861" xr:uid="{B9E81152-56BA-441F-895D-F474BE2DE841}"/>
    <cellStyle name="Comma 3 2 2 5" xfId="19551" xr:uid="{0E3DE746-17CA-4B30-ABC1-6CCC1A537BC9}"/>
    <cellStyle name="Comma 3 2 2 6" xfId="18208" xr:uid="{8DCF71D6-B1D2-4E88-BD9F-B44C3E124BB4}"/>
    <cellStyle name="Comma 3 2 3" xfId="2334" xr:uid="{00000000-0005-0000-0000-00000B090000}"/>
    <cellStyle name="Comma 3 2 3 2" xfId="2335" xr:uid="{00000000-0005-0000-0000-00000C090000}"/>
    <cellStyle name="Comma 3 2 3 2 2" xfId="18895" xr:uid="{903DB549-6BCD-40CF-A841-EC34E4D9888E}"/>
    <cellStyle name="Comma 3 2 3 2 2 2" xfId="21515" xr:uid="{53934A27-783C-4533-8D95-707DE93356C4}"/>
    <cellStyle name="Comma 3 2 3 2 2 3" xfId="20213" xr:uid="{65670871-1D30-4A79-90C7-1C07524FB9A2}"/>
    <cellStyle name="Comma 3 2 3 2 2 4" xfId="25327" xr:uid="{CA07604B-292B-4C61-92C9-623318CA0927}"/>
    <cellStyle name="Comma 3 2 3 2 3" xfId="20864" xr:uid="{A0651270-DDBC-4F9A-A797-B05C46D561CC}"/>
    <cellStyle name="Comma 3 2 3 2 4" xfId="19554" xr:uid="{08C6907F-17E6-4096-B223-F4BE0628CF9E}"/>
    <cellStyle name="Comma 3 2 3 2 5" xfId="18211" xr:uid="{EE2697BB-C85D-45D1-BB7E-A6377A66B596}"/>
    <cellStyle name="Comma 3 2 3 2 6" xfId="23545" xr:uid="{E066FE3A-CAE8-49A8-BFF0-8C8D92954611}"/>
    <cellStyle name="Comma 3 2 3 3" xfId="18894" xr:uid="{066D17CE-4D22-4193-8640-FD4738B311E6}"/>
    <cellStyle name="Comma 3 2 3 3 2" xfId="21514" xr:uid="{E206E70D-FFA9-48A8-8493-7D0AD250DCBA}"/>
    <cellStyle name="Comma 3 2 3 3 3" xfId="20212" xr:uid="{25DD500A-964B-4D47-B49B-9D8DBCE02D45}"/>
    <cellStyle name="Comma 3 2 3 4" xfId="20863" xr:uid="{F088EA73-0842-4D2F-BA6C-2EFE5F27AD23}"/>
    <cellStyle name="Comma 3 2 3 5" xfId="19553" xr:uid="{7894FCF5-8300-499F-BFF0-E818027B9B46}"/>
    <cellStyle name="Comma 3 2 3 6" xfId="18210" xr:uid="{06B53D82-5A5F-4998-8573-BF0DFDF62E6A}"/>
    <cellStyle name="Comma 3 2 4" xfId="2336" xr:uid="{00000000-0005-0000-0000-00000D090000}"/>
    <cellStyle name="Comma 3 2 4 2" xfId="23546" xr:uid="{4BA5FC97-6BE0-4813-B684-5B02EAAC7B3F}"/>
    <cellStyle name="Comma 3 2 5" xfId="2337" xr:uid="{00000000-0005-0000-0000-00000E090000}"/>
    <cellStyle name="Comma 3 2 5 2" xfId="18896" xr:uid="{5F7B065E-50A5-4409-884A-99CC62134C12}"/>
    <cellStyle name="Comma 3 2 5 2 2" xfId="21516" xr:uid="{CF623EC0-442F-4042-83EF-373858E2944C}"/>
    <cellStyle name="Comma 3 2 5 2 3" xfId="20214" xr:uid="{0A5A8054-A66D-449E-9730-74FE042E2D9F}"/>
    <cellStyle name="Comma 3 2 5 3" xfId="20865" xr:uid="{F7F8EB2F-CE17-4F5D-9A8F-91DDEA9C174F}"/>
    <cellStyle name="Comma 3 2 5 4" xfId="19555" xr:uid="{7DD54D15-2B83-4220-ACC9-DFDFFCFBA420}"/>
    <cellStyle name="Comma 3 2 5 5" xfId="18212" xr:uid="{657405ED-DEC5-45F4-9DE8-FC51DD002BF0}"/>
    <cellStyle name="Comma 3 2 5 6" xfId="23542" xr:uid="{8696EB87-D593-4B22-9181-F9C15C17CC6D}"/>
    <cellStyle name="Comma 3 2 6" xfId="22698" xr:uid="{AA4E3524-06BF-451B-B29F-D1351CBB0E8A}"/>
    <cellStyle name="Comma 3 2 7" xfId="21869" xr:uid="{AA83AEA8-2117-46D4-BF71-7D5EEA027D21}"/>
    <cellStyle name="Comma 3 3" xfId="2338" xr:uid="{00000000-0005-0000-0000-00000F090000}"/>
    <cellStyle name="Comma 3 3 10" xfId="20866" xr:uid="{D6589D31-AB12-4A0B-869F-9E0F92709D49}"/>
    <cellStyle name="Comma 3 3 11" xfId="19556" xr:uid="{41DECF3C-0107-41AF-826A-78DBA0318F4C}"/>
    <cellStyle name="Comma 3 3 12" xfId="18213" xr:uid="{12998044-EF18-4C2D-803E-DA4CBD1B78E8}"/>
    <cellStyle name="Comma 3 3 13" xfId="21870" xr:uid="{4B242352-0B8A-4603-BFBE-0320CCFE3E9B}"/>
    <cellStyle name="Comma 3 3 2" xfId="2339" xr:uid="{00000000-0005-0000-0000-000010090000}"/>
    <cellStyle name="Comma 3 3 2 2" xfId="2340" xr:uid="{00000000-0005-0000-0000-000011090000}"/>
    <cellStyle name="Comma 3 3 2 2 2" xfId="18899" xr:uid="{B980E1AA-3279-4DBA-B614-3CF6F8AF29E6}"/>
    <cellStyle name="Comma 3 3 2 2 2 2" xfId="21519" xr:uid="{E986E98A-7E4C-4731-91EC-79E426296F83}"/>
    <cellStyle name="Comma 3 3 2 2 2 3" xfId="20217" xr:uid="{EEA482EF-9E74-4926-ADB2-88D6F43C5E03}"/>
    <cellStyle name="Comma 3 3 2 2 2 4" xfId="25834" xr:uid="{AF1BDD38-ED8C-4A39-8AC9-A8B8E49B0888}"/>
    <cellStyle name="Comma 3 3 2 2 3" xfId="20868" xr:uid="{D16D16F6-F49F-4346-83C4-A903DA7E26BB}"/>
    <cellStyle name="Comma 3 3 2 2 4" xfId="19558" xr:uid="{102D1E2B-5584-478D-8B53-71B589065083}"/>
    <cellStyle name="Comma 3 3 2 2 5" xfId="18215" xr:uid="{CD15B56B-4A28-47D3-B6DC-8BDACB32F8A3}"/>
    <cellStyle name="Comma 3 3 2 2 6" xfId="23548" xr:uid="{A43B090B-BDAA-42B5-8266-0CB73AEC4D0F}"/>
    <cellStyle name="Comma 3 3 2 3" xfId="18898" xr:uid="{2A3FC591-1657-4221-9959-2D87B37CE52B}"/>
    <cellStyle name="Comma 3 3 2 3 2" xfId="21518" xr:uid="{680423B0-DDB7-4E5D-BB98-8493BA6715A3}"/>
    <cellStyle name="Comma 3 3 2 3 3" xfId="20216" xr:uid="{5AF33FB3-5F02-400F-A7FA-67C768855E28}"/>
    <cellStyle name="Comma 3 3 2 3 4" xfId="25328" xr:uid="{7CEB342C-DAF4-47B6-A891-364ADB21DAAD}"/>
    <cellStyle name="Comma 3 3 2 4" xfId="20867" xr:uid="{6149B18C-6AA5-4ECE-B8C0-5CFD7A988A04}"/>
    <cellStyle name="Comma 3 3 2 5" xfId="19557" xr:uid="{CE70F8D2-7727-4CF6-9932-59CFA41F56F8}"/>
    <cellStyle name="Comma 3 3 2 6" xfId="18214" xr:uid="{B783A4DB-C79F-47C0-8ED5-8BA58DBDA400}"/>
    <cellStyle name="Comma 3 3 3" xfId="2341" xr:uid="{00000000-0005-0000-0000-000012090000}"/>
    <cellStyle name="Comma 3 3 3 10" xfId="19559" xr:uid="{97CC349E-0357-4E18-BDF2-C40D210BDA9D}"/>
    <cellStyle name="Comma 3 3 3 11" xfId="18216" xr:uid="{4B5D285A-A27F-41CD-84E1-63FAFF1D3D2A}"/>
    <cellStyle name="Comma 3 3 3 2" xfId="2342" xr:uid="{00000000-0005-0000-0000-000013090000}"/>
    <cellStyle name="Comma 3 3 3 2 2" xfId="2343" xr:uid="{00000000-0005-0000-0000-000014090000}"/>
    <cellStyle name="Comma 3 3 3 2 2 2" xfId="2344" xr:uid="{00000000-0005-0000-0000-000015090000}"/>
    <cellStyle name="Comma 3 3 3 2 2 2 2" xfId="18903" xr:uid="{0A579CAC-CCBC-4A2B-9EE2-57A9F40246E1}"/>
    <cellStyle name="Comma 3 3 3 2 2 2 2 2" xfId="21523" xr:uid="{D81E6CEB-3C20-4D72-A78E-B5D3243EA84A}"/>
    <cellStyle name="Comma 3 3 3 2 2 2 2 3" xfId="20221" xr:uid="{0D1600D2-36E5-444D-84DC-C3AB38D0BD06}"/>
    <cellStyle name="Comma 3 3 3 2 2 2 3" xfId="20872" xr:uid="{D4E7F7BD-5773-427C-AEF1-CEAF951AC22A}"/>
    <cellStyle name="Comma 3 3 3 2 2 2 4" xfId="19562" xr:uid="{F688FE2B-10AA-4CA4-8905-BD9892A33D04}"/>
    <cellStyle name="Comma 3 3 3 2 2 2 5" xfId="18219" xr:uid="{C829D567-AF96-4F23-8CA1-BF5B3822FF88}"/>
    <cellStyle name="Comma 3 3 3 2 2 3" xfId="2345" xr:uid="{00000000-0005-0000-0000-000016090000}"/>
    <cellStyle name="Comma 3 3 3 2 2 3 2" xfId="18904" xr:uid="{3CAE1789-7EDA-49D7-8782-8D51BF7ADCB5}"/>
    <cellStyle name="Comma 3 3 3 2 2 3 2 2" xfId="21524" xr:uid="{85E9E81C-883D-4854-87C8-94B975A1FDB4}"/>
    <cellStyle name="Comma 3 3 3 2 2 3 2 3" xfId="20222" xr:uid="{B824C5F7-8C59-4175-9B2D-AE16616A0BD3}"/>
    <cellStyle name="Comma 3 3 3 2 2 3 3" xfId="20873" xr:uid="{354580B6-C738-45DE-B2E8-8CED9DC91626}"/>
    <cellStyle name="Comma 3 3 3 2 2 3 4" xfId="19563" xr:uid="{AD80011C-40D4-4448-9DAC-08812870DB32}"/>
    <cellStyle name="Comma 3 3 3 2 2 3 5" xfId="18220" xr:uid="{28876804-8590-407D-9025-E0A149868FC9}"/>
    <cellStyle name="Comma 3 3 3 2 2 4" xfId="18902" xr:uid="{41C22990-0144-4959-8A85-096C8BB3AC60}"/>
    <cellStyle name="Comma 3 3 3 2 2 4 2" xfId="21522" xr:uid="{EF13DE6B-59B3-4699-A0C5-7E7D6081B668}"/>
    <cellStyle name="Comma 3 3 3 2 2 4 3" xfId="20220" xr:uid="{9D7BF28A-B06C-4E40-8B31-03D4287F8E3D}"/>
    <cellStyle name="Comma 3 3 3 2 2 5" xfId="20871" xr:uid="{4A4A6620-61A5-4611-8DF6-029BF51CEA46}"/>
    <cellStyle name="Comma 3 3 3 2 2 6" xfId="19561" xr:uid="{4F83E098-CF5C-49D0-A583-89E3A4F1201E}"/>
    <cellStyle name="Comma 3 3 3 2 2 7" xfId="18218" xr:uid="{555179AB-5F7E-4156-A9EB-47E5C0AD46EF}"/>
    <cellStyle name="Comma 3 3 3 2 3" xfId="2346" xr:uid="{00000000-0005-0000-0000-000017090000}"/>
    <cellStyle name="Comma 3 3 3 2 3 2" xfId="18905" xr:uid="{BC681090-61A3-42DB-A5AC-FAEDADE4B75C}"/>
    <cellStyle name="Comma 3 3 3 2 3 2 2" xfId="21525" xr:uid="{1789FD6E-D17D-403C-9A02-08594361450D}"/>
    <cellStyle name="Comma 3 3 3 2 3 2 3" xfId="20223" xr:uid="{24E82CB5-78E7-4599-BCB1-DCDA061E274A}"/>
    <cellStyle name="Comma 3 3 3 2 3 3" xfId="20874" xr:uid="{791DE573-FC65-4356-B634-982F4366D431}"/>
    <cellStyle name="Comma 3 3 3 2 3 4" xfId="19564" xr:uid="{11EAFE4E-646A-4775-A622-B88147891E86}"/>
    <cellStyle name="Comma 3 3 3 2 3 5" xfId="18221" xr:uid="{3F47870A-3203-4265-A4E6-7D67A2D3D9C4}"/>
    <cellStyle name="Comma 3 3 3 2 4" xfId="2347" xr:uid="{00000000-0005-0000-0000-000018090000}"/>
    <cellStyle name="Comma 3 3 3 2 4 2" xfId="18906" xr:uid="{B32D5D79-6E8B-48EC-A2B0-9B56728EEB2D}"/>
    <cellStyle name="Comma 3 3 3 2 4 2 2" xfId="21526" xr:uid="{547420D8-4BA9-4C9C-9AA1-20EE7975B39E}"/>
    <cellStyle name="Comma 3 3 3 2 4 2 3" xfId="20224" xr:uid="{B5F43611-66D2-40F0-B034-592322FF4960}"/>
    <cellStyle name="Comma 3 3 3 2 4 3" xfId="20875" xr:uid="{50D13E66-7537-4EE4-A54C-9EC96CEEA129}"/>
    <cellStyle name="Comma 3 3 3 2 4 4" xfId="19565" xr:uid="{A2E53F99-656D-4E92-8C12-4A5955C0F035}"/>
    <cellStyle name="Comma 3 3 3 2 4 5" xfId="18222" xr:uid="{A8CC949A-DB5C-4780-B7C8-B9FE499210EB}"/>
    <cellStyle name="Comma 3 3 3 2 5" xfId="18901" xr:uid="{66C9FC49-FED0-4E3D-9764-F635B0DC5034}"/>
    <cellStyle name="Comma 3 3 3 2 5 2" xfId="21521" xr:uid="{443D19E2-7EC2-40DC-8662-802F266A2430}"/>
    <cellStyle name="Comma 3 3 3 2 5 3" xfId="20219" xr:uid="{319D70C7-2729-4D77-B18A-8BAD3BD836DC}"/>
    <cellStyle name="Comma 3 3 3 2 6" xfId="20870" xr:uid="{6ED29F64-5D60-4697-B93F-BE06EDA3B49F}"/>
    <cellStyle name="Comma 3 3 3 2 7" xfId="19560" xr:uid="{0F3C506B-D507-4538-89FA-0521C681FF85}"/>
    <cellStyle name="Comma 3 3 3 2 8" xfId="18217" xr:uid="{71418DC4-C418-4C22-8CF5-27204795C439}"/>
    <cellStyle name="Comma 3 3 3 2 9" xfId="25835" xr:uid="{3980DE3A-602F-4D4D-A9C7-95E0D48B40C1}"/>
    <cellStyle name="Comma 3 3 3 3" xfId="2348" xr:uid="{00000000-0005-0000-0000-000019090000}"/>
    <cellStyle name="Comma 3 3 3 3 2" xfId="2349" xr:uid="{00000000-0005-0000-0000-00001A090000}"/>
    <cellStyle name="Comma 3 3 3 3 2 2" xfId="2350" xr:uid="{00000000-0005-0000-0000-00001B090000}"/>
    <cellStyle name="Comma 3 3 3 3 2 2 2" xfId="18909" xr:uid="{7B836536-B46F-4AB2-89AA-4193B4196F26}"/>
    <cellStyle name="Comma 3 3 3 3 2 2 2 2" xfId="21529" xr:uid="{BB4BFE27-B806-49A2-9304-4C6208001B98}"/>
    <cellStyle name="Comma 3 3 3 3 2 2 2 3" xfId="20227" xr:uid="{66C56F66-58A1-4504-9765-A63326C6E2E7}"/>
    <cellStyle name="Comma 3 3 3 3 2 2 3" xfId="20878" xr:uid="{B9DC3899-C36F-476C-9A80-CFE5EF1BDE38}"/>
    <cellStyle name="Comma 3 3 3 3 2 2 4" xfId="19568" xr:uid="{73F86DD4-2E0B-4070-988E-C8F6692D1955}"/>
    <cellStyle name="Comma 3 3 3 3 2 2 5" xfId="18225" xr:uid="{11C43978-5442-472F-B57D-664F2CC188D3}"/>
    <cellStyle name="Comma 3 3 3 3 2 3" xfId="2351" xr:uid="{00000000-0005-0000-0000-00001C090000}"/>
    <cellStyle name="Comma 3 3 3 3 2 3 2" xfId="18910" xr:uid="{7BC82FCE-2FE7-415D-A402-66484E3FB64E}"/>
    <cellStyle name="Comma 3 3 3 3 2 3 2 2" xfId="21530" xr:uid="{A945F334-85AB-40B1-959B-4B31C3E29F96}"/>
    <cellStyle name="Comma 3 3 3 3 2 3 2 3" xfId="20228" xr:uid="{6CD71A83-1B54-4856-9CE9-21C99453EFB5}"/>
    <cellStyle name="Comma 3 3 3 3 2 3 3" xfId="20879" xr:uid="{A11F22EC-182D-452F-A092-A8F15E78D75C}"/>
    <cellStyle name="Comma 3 3 3 3 2 3 4" xfId="19569" xr:uid="{A251D6CC-5EE4-48DA-8634-936F7B819FFD}"/>
    <cellStyle name="Comma 3 3 3 3 2 3 5" xfId="18226" xr:uid="{827F3602-2959-44D5-A4C1-3606D6A12CB9}"/>
    <cellStyle name="Comma 3 3 3 3 2 4" xfId="18908" xr:uid="{5452E6B3-25EB-4661-9D9B-BD284FAFE977}"/>
    <cellStyle name="Comma 3 3 3 3 2 4 2" xfId="21528" xr:uid="{922426EE-3504-4AB2-BBC9-6C608F724EC6}"/>
    <cellStyle name="Comma 3 3 3 3 2 4 3" xfId="20226" xr:uid="{C28EB720-FB78-40BB-BF25-39C6FD7AE3A4}"/>
    <cellStyle name="Comma 3 3 3 3 2 5" xfId="20877" xr:uid="{44A1617C-3894-42D4-A696-1F1E641838B3}"/>
    <cellStyle name="Comma 3 3 3 3 2 6" xfId="19567" xr:uid="{EF15F753-F6C0-4936-9BF8-F2D3A5A5B181}"/>
    <cellStyle name="Comma 3 3 3 3 2 7" xfId="18224" xr:uid="{D1E1AFB6-0C02-4CBC-95C3-26E5C5FC1A03}"/>
    <cellStyle name="Comma 3 3 3 3 3" xfId="2352" xr:uid="{00000000-0005-0000-0000-00001D090000}"/>
    <cellStyle name="Comma 3 3 3 3 3 2" xfId="18911" xr:uid="{D7A20DE6-7FED-460B-BE4C-2CB662F84FE4}"/>
    <cellStyle name="Comma 3 3 3 3 3 2 2" xfId="21531" xr:uid="{3871B62C-2B7D-4D2D-9ABB-B1975701F95E}"/>
    <cellStyle name="Comma 3 3 3 3 3 2 3" xfId="20229" xr:uid="{DA7A1D2F-0628-4E57-A126-7CA294CD9660}"/>
    <cellStyle name="Comma 3 3 3 3 3 3" xfId="20880" xr:uid="{BBAD0176-5CB4-4730-AD6E-60C1B64935A8}"/>
    <cellStyle name="Comma 3 3 3 3 3 4" xfId="19570" xr:uid="{5509F57B-5233-4650-A0D5-14ECBA1A6DB4}"/>
    <cellStyle name="Comma 3 3 3 3 3 5" xfId="18227" xr:uid="{1D7A75C4-49FE-48E2-AC96-F948AB0A87F9}"/>
    <cellStyle name="Comma 3 3 3 3 4" xfId="2353" xr:uid="{00000000-0005-0000-0000-00001E090000}"/>
    <cellStyle name="Comma 3 3 3 3 4 2" xfId="18912" xr:uid="{AE849FB2-BB53-4CBA-B413-ED965F755CE8}"/>
    <cellStyle name="Comma 3 3 3 3 4 2 2" xfId="21532" xr:uid="{F16E5655-A42F-4F69-B969-B5BEDA08DE88}"/>
    <cellStyle name="Comma 3 3 3 3 4 2 3" xfId="20230" xr:uid="{2F2C3BEE-DB46-4A9A-9538-A38B7C9E4F8A}"/>
    <cellStyle name="Comma 3 3 3 3 4 3" xfId="20881" xr:uid="{853BE289-E35B-4784-9869-B2705FE5E863}"/>
    <cellStyle name="Comma 3 3 3 3 4 4" xfId="19571" xr:uid="{62EAD98C-2E2F-4B7D-98F3-16A797B78317}"/>
    <cellStyle name="Comma 3 3 3 3 4 5" xfId="18228" xr:uid="{A35B2D9F-BC6A-493E-9AA2-FAB1D8D803D9}"/>
    <cellStyle name="Comma 3 3 3 3 5" xfId="18907" xr:uid="{C1A158B3-D9A8-4562-A611-B00C226DF2BE}"/>
    <cellStyle name="Comma 3 3 3 3 5 2" xfId="21527" xr:uid="{7B15BD3F-8639-430F-8FDA-16C39A308BA0}"/>
    <cellStyle name="Comma 3 3 3 3 5 3" xfId="20225" xr:uid="{18AC32D6-B5D6-4CDA-AF95-D2000D7A952D}"/>
    <cellStyle name="Comma 3 3 3 3 6" xfId="20876" xr:uid="{437EE520-FA75-496F-90FF-9E94E1805601}"/>
    <cellStyle name="Comma 3 3 3 3 7" xfId="19566" xr:uid="{AE298DE3-06E4-43DE-BDD7-67DDA62D24CC}"/>
    <cellStyle name="Comma 3 3 3 3 8" xfId="18223" xr:uid="{FA138105-B52D-4229-86D8-0EB0218D6422}"/>
    <cellStyle name="Comma 3 3 3 4" xfId="2354" xr:uid="{00000000-0005-0000-0000-00001F090000}"/>
    <cellStyle name="Comma 3 3 3 4 2" xfId="2355" xr:uid="{00000000-0005-0000-0000-000020090000}"/>
    <cellStyle name="Comma 3 3 3 4 2 2" xfId="18914" xr:uid="{DD16D3BA-1290-4957-B590-7FE7539A9B63}"/>
    <cellStyle name="Comma 3 3 3 4 2 2 2" xfId="21534" xr:uid="{F40335A8-B291-477B-8396-C08B8815DCF0}"/>
    <cellStyle name="Comma 3 3 3 4 2 2 3" xfId="20232" xr:uid="{EDB22324-2850-4A80-8B65-347AE1EDA8FD}"/>
    <cellStyle name="Comma 3 3 3 4 2 3" xfId="20883" xr:uid="{60B877B3-6325-4E01-AD9A-02E6B27C90D7}"/>
    <cellStyle name="Comma 3 3 3 4 2 4" xfId="19573" xr:uid="{BBD42CEF-661C-400D-9D5A-063ED552E171}"/>
    <cellStyle name="Comma 3 3 3 4 2 5" xfId="18230" xr:uid="{520A5588-C37B-434C-8F74-77477ADB567E}"/>
    <cellStyle name="Comma 3 3 3 4 3" xfId="2356" xr:uid="{00000000-0005-0000-0000-000021090000}"/>
    <cellStyle name="Comma 3 3 3 4 3 2" xfId="18915" xr:uid="{E53E28DD-D5B5-449C-BDC5-2F7C6E0716AA}"/>
    <cellStyle name="Comma 3 3 3 4 3 2 2" xfId="21535" xr:uid="{75B499A7-CA0D-4DF0-8DE0-47E08D2F603F}"/>
    <cellStyle name="Comma 3 3 3 4 3 2 3" xfId="20233" xr:uid="{E92865CE-F2C0-41B3-A6B4-5603AB5BCEBB}"/>
    <cellStyle name="Comma 3 3 3 4 3 3" xfId="20884" xr:uid="{96E61302-FE89-4B07-BC96-47164C225CBF}"/>
    <cellStyle name="Comma 3 3 3 4 3 4" xfId="19574" xr:uid="{4C46B7FE-B225-4D5D-B399-DBA5372D863F}"/>
    <cellStyle name="Comma 3 3 3 4 3 5" xfId="18231" xr:uid="{2EF69832-A7E3-42C6-BC7D-9475F51726DD}"/>
    <cellStyle name="Comma 3 3 3 4 4" xfId="18913" xr:uid="{9460BFF1-1B8C-4608-81F5-1FAD024F5505}"/>
    <cellStyle name="Comma 3 3 3 4 4 2" xfId="21533" xr:uid="{64BC0C5D-1277-44B9-9931-48DDD6203B02}"/>
    <cellStyle name="Comma 3 3 3 4 4 3" xfId="20231" xr:uid="{2D9C913E-E0AE-4C6F-B38D-B20C72BA93DA}"/>
    <cellStyle name="Comma 3 3 3 4 5" xfId="20882" xr:uid="{493C7CB7-7A5F-4716-BAB6-ECB32741A1D9}"/>
    <cellStyle name="Comma 3 3 3 4 6" xfId="19572" xr:uid="{0B39D586-D360-4670-BBFB-352FCD2869F1}"/>
    <cellStyle name="Comma 3 3 3 4 7" xfId="18229" xr:uid="{3B5E92A7-3223-4F8E-B9FE-7415899BDF60}"/>
    <cellStyle name="Comma 3 3 3 5" xfId="2357" xr:uid="{00000000-0005-0000-0000-000022090000}"/>
    <cellStyle name="Comma 3 3 3 5 2" xfId="18916" xr:uid="{3B07C498-6D2C-4BCD-A6CD-B4C1AD1C8427}"/>
    <cellStyle name="Comma 3 3 3 5 2 2" xfId="21536" xr:uid="{F05E621A-E7FC-497F-873A-0128D8D0AEC0}"/>
    <cellStyle name="Comma 3 3 3 5 2 3" xfId="20234" xr:uid="{1C41FDEB-A9C5-4D5D-AB12-2604F30579E7}"/>
    <cellStyle name="Comma 3 3 3 5 3" xfId="20885" xr:uid="{2E783762-3B31-4674-A4BD-ECC85972DD32}"/>
    <cellStyle name="Comma 3 3 3 5 4" xfId="19575" xr:uid="{3374A064-90D1-4719-99ED-C8B4342EF7FC}"/>
    <cellStyle name="Comma 3 3 3 5 5" xfId="18232" xr:uid="{C517B0C6-EE72-4EAB-873A-B9F70B996913}"/>
    <cellStyle name="Comma 3 3 3 6" xfId="2358" xr:uid="{00000000-0005-0000-0000-000023090000}"/>
    <cellStyle name="Comma 3 3 3 6 2" xfId="18917" xr:uid="{A0D80C06-F692-4142-9270-E8DF5E9FC604}"/>
    <cellStyle name="Comma 3 3 3 6 2 2" xfId="21537" xr:uid="{886A617A-76CD-443A-9A96-0DACB7FB427C}"/>
    <cellStyle name="Comma 3 3 3 6 2 3" xfId="20235" xr:uid="{38387F5D-BC6B-42B7-B4CC-66BF3C7DACA4}"/>
    <cellStyle name="Comma 3 3 3 6 3" xfId="20886" xr:uid="{FBB0933D-D3BB-4DB5-8865-325915D2E837}"/>
    <cellStyle name="Comma 3 3 3 6 4" xfId="19576" xr:uid="{090542D9-9EBE-4CC0-973D-B768C069CE31}"/>
    <cellStyle name="Comma 3 3 3 6 5" xfId="18233" xr:uid="{21FD7595-FEC1-4836-B5EA-2FA1852588CB}"/>
    <cellStyle name="Comma 3 3 3 7" xfId="2359" xr:uid="{00000000-0005-0000-0000-000024090000}"/>
    <cellStyle name="Comma 3 3 3 7 2" xfId="18918" xr:uid="{3C675EA8-847D-43AA-A8F8-8D557E6B1E21}"/>
    <cellStyle name="Comma 3 3 3 7 2 2" xfId="21538" xr:uid="{CF053F13-6246-47BD-B6AB-D4BBA16F386F}"/>
    <cellStyle name="Comma 3 3 3 7 2 3" xfId="20236" xr:uid="{38A93CE0-8831-4D2D-B3D2-667EEA7E1F16}"/>
    <cellStyle name="Comma 3 3 3 7 3" xfId="20887" xr:uid="{648CD95D-2F6F-4ABB-820B-C164447A2AA9}"/>
    <cellStyle name="Comma 3 3 3 7 4" xfId="19577" xr:uid="{D9FEE7F4-1988-41C8-A406-BDBD66B23D0F}"/>
    <cellStyle name="Comma 3 3 3 7 5" xfId="18234" xr:uid="{5A6E3FB3-E71F-4CF6-B14F-E4ADF94C0FD0}"/>
    <cellStyle name="Comma 3 3 3 8" xfId="18900" xr:uid="{90569218-95F9-4084-B673-2A705BFDDB5D}"/>
    <cellStyle name="Comma 3 3 3 8 2" xfId="21520" xr:uid="{67A31C7D-D9B6-42E2-9A5A-F064439F8FCA}"/>
    <cellStyle name="Comma 3 3 3 8 3" xfId="20218" xr:uid="{5C30BBF3-5E03-4EB0-8952-BD5497EDBF3D}"/>
    <cellStyle name="Comma 3 3 3 9" xfId="20869" xr:uid="{E6B2BD83-A299-4E62-9BEF-4F74F1EA3B26}"/>
    <cellStyle name="Comma 3 3 4" xfId="2360" xr:uid="{00000000-0005-0000-0000-000025090000}"/>
    <cellStyle name="Comma 3 3 4 10" xfId="18235" xr:uid="{E4228F95-3D7E-4E83-8BB8-A907FFF343C0}"/>
    <cellStyle name="Comma 3 3 4 2" xfId="2361" xr:uid="{00000000-0005-0000-0000-000026090000}"/>
    <cellStyle name="Comma 3 3 4 2 2" xfId="2362" xr:uid="{00000000-0005-0000-0000-000027090000}"/>
    <cellStyle name="Comma 3 3 4 2 2 2" xfId="2363" xr:uid="{00000000-0005-0000-0000-000028090000}"/>
    <cellStyle name="Comma 3 3 4 2 2 2 2" xfId="18922" xr:uid="{53CD64E5-DE96-42FC-BB6E-A3EFB3A7481B}"/>
    <cellStyle name="Comma 3 3 4 2 2 2 2 2" xfId="21542" xr:uid="{E2859C8C-0A76-4B74-BE0F-D5E8D9E8F13E}"/>
    <cellStyle name="Comma 3 3 4 2 2 2 2 3" xfId="20240" xr:uid="{DCA55C2C-C8EB-4361-A710-B0A840C678A4}"/>
    <cellStyle name="Comma 3 3 4 2 2 2 3" xfId="20891" xr:uid="{4BD92777-BDCC-485C-86BE-6E5447FED583}"/>
    <cellStyle name="Comma 3 3 4 2 2 2 4" xfId="19581" xr:uid="{76A23E08-8F97-49FC-99C8-3DE211D6EF5B}"/>
    <cellStyle name="Comma 3 3 4 2 2 2 5" xfId="18238" xr:uid="{91B41E6B-C414-4417-8212-35F500ADC156}"/>
    <cellStyle name="Comma 3 3 4 2 2 3" xfId="2364" xr:uid="{00000000-0005-0000-0000-000029090000}"/>
    <cellStyle name="Comma 3 3 4 2 2 3 2" xfId="18923" xr:uid="{FBA0DFCC-99E6-44DE-A38F-7C749260B94D}"/>
    <cellStyle name="Comma 3 3 4 2 2 3 2 2" xfId="21543" xr:uid="{3204F302-5BE6-40BD-949D-66BD8BEBBF9D}"/>
    <cellStyle name="Comma 3 3 4 2 2 3 2 3" xfId="20241" xr:uid="{A1DC5042-80FC-4B7A-BB09-D246701683B0}"/>
    <cellStyle name="Comma 3 3 4 2 2 3 3" xfId="20892" xr:uid="{64717765-A8FB-4849-8A6B-A4E404769DC8}"/>
    <cellStyle name="Comma 3 3 4 2 2 3 4" xfId="19582" xr:uid="{F2B690C8-A0C3-426C-B8DD-1B54006817B7}"/>
    <cellStyle name="Comma 3 3 4 2 2 3 5" xfId="18239" xr:uid="{D59F4BBE-E779-4D4B-A9FE-CB3EA8522A2B}"/>
    <cellStyle name="Comma 3 3 4 2 2 4" xfId="18921" xr:uid="{7774FA7F-7D46-4C72-AE32-5DF39B4F6223}"/>
    <cellStyle name="Comma 3 3 4 2 2 4 2" xfId="21541" xr:uid="{370CE75A-190C-4460-B61A-8A8FBEE7D176}"/>
    <cellStyle name="Comma 3 3 4 2 2 4 3" xfId="20239" xr:uid="{29EAD6C3-5392-4403-A29F-CF959A8B4F65}"/>
    <cellStyle name="Comma 3 3 4 2 2 5" xfId="20890" xr:uid="{ECCC3B31-C926-40B4-B9F1-2EF42AB0D84C}"/>
    <cellStyle name="Comma 3 3 4 2 2 6" xfId="19580" xr:uid="{E02260E4-454B-469A-90D9-4587A3C0F2C8}"/>
    <cellStyle name="Comma 3 3 4 2 2 7" xfId="18237" xr:uid="{F18E1D6E-2050-4FFD-9008-E765F1C0278E}"/>
    <cellStyle name="Comma 3 3 4 2 3" xfId="2365" xr:uid="{00000000-0005-0000-0000-00002A090000}"/>
    <cellStyle name="Comma 3 3 4 2 3 2" xfId="18924" xr:uid="{7BA2C3CA-6C65-4EA1-A75C-F18DDE80E6CB}"/>
    <cellStyle name="Comma 3 3 4 2 3 2 2" xfId="21544" xr:uid="{87DFDD42-A997-475B-A2B6-290CE412721D}"/>
    <cellStyle name="Comma 3 3 4 2 3 2 3" xfId="20242" xr:uid="{8AA36F27-388B-4B30-A589-63B73EAEAA09}"/>
    <cellStyle name="Comma 3 3 4 2 3 3" xfId="20893" xr:uid="{62AEDAEE-F214-449D-A9B2-D59E6FB0AF1C}"/>
    <cellStyle name="Comma 3 3 4 2 3 4" xfId="19583" xr:uid="{1DDE0A02-E0FF-4C46-BF4D-2D6EC43E40DE}"/>
    <cellStyle name="Comma 3 3 4 2 3 5" xfId="18240" xr:uid="{CC07CAEE-D5E9-4BA0-A6DF-E2B2E9AF331B}"/>
    <cellStyle name="Comma 3 3 4 2 4" xfId="2366" xr:uid="{00000000-0005-0000-0000-00002B090000}"/>
    <cellStyle name="Comma 3 3 4 2 4 2" xfId="18925" xr:uid="{D81451DF-94D3-42E3-89CE-53544A95EDED}"/>
    <cellStyle name="Comma 3 3 4 2 4 2 2" xfId="21545" xr:uid="{1C7479F2-9520-40AC-A0A3-6AF8E9244042}"/>
    <cellStyle name="Comma 3 3 4 2 4 2 3" xfId="20243" xr:uid="{585A0F61-F95E-47E5-95A0-8B46722FF157}"/>
    <cellStyle name="Comma 3 3 4 2 4 3" xfId="20894" xr:uid="{6BC959F2-184F-4C03-B071-1A830C7C92DA}"/>
    <cellStyle name="Comma 3 3 4 2 4 4" xfId="19584" xr:uid="{5AA5EBD6-643B-408B-A84E-1A51E3FAD478}"/>
    <cellStyle name="Comma 3 3 4 2 4 5" xfId="18241" xr:uid="{776CFF22-5436-4AE9-BD7C-D173B2ADD8A0}"/>
    <cellStyle name="Comma 3 3 4 2 5" xfId="18920" xr:uid="{A4210FCE-EC60-4DC7-AF3D-9330D812F37F}"/>
    <cellStyle name="Comma 3 3 4 2 5 2" xfId="21540" xr:uid="{02C6AAE8-C9BF-4783-BEF2-98834E2B069F}"/>
    <cellStyle name="Comma 3 3 4 2 5 3" xfId="20238" xr:uid="{751108B5-B715-4CBB-AED1-C272D532DFE9}"/>
    <cellStyle name="Comma 3 3 4 2 6" xfId="20889" xr:uid="{7182EE7D-1763-4C19-86DE-B8093056E2D6}"/>
    <cellStyle name="Comma 3 3 4 2 7" xfId="19579" xr:uid="{2CD34D96-CD13-455E-A16E-A44646E36BA6}"/>
    <cellStyle name="Comma 3 3 4 2 8" xfId="18236" xr:uid="{CB20C072-BE18-483B-8329-C5E65C3D2949}"/>
    <cellStyle name="Comma 3 3 4 2 9" xfId="25833" xr:uid="{8CB429AE-53D8-4187-BAD2-09E9A43CFA67}"/>
    <cellStyle name="Comma 3 3 4 3" xfId="2367" xr:uid="{00000000-0005-0000-0000-00002C090000}"/>
    <cellStyle name="Comma 3 3 4 3 2" xfId="2368" xr:uid="{00000000-0005-0000-0000-00002D090000}"/>
    <cellStyle name="Comma 3 3 4 3 2 2" xfId="18927" xr:uid="{662D69BE-2E68-424A-A2C7-4CC25F4898D7}"/>
    <cellStyle name="Comma 3 3 4 3 2 2 2" xfId="21547" xr:uid="{E7329CB3-75D8-4B49-9E88-08518E68CC3A}"/>
    <cellStyle name="Comma 3 3 4 3 2 2 3" xfId="20245" xr:uid="{72523DD7-83E9-40E9-864C-60AFD04D053B}"/>
    <cellStyle name="Comma 3 3 4 3 2 3" xfId="20896" xr:uid="{88194418-07A4-4E85-BBBA-193B25D8922A}"/>
    <cellStyle name="Comma 3 3 4 3 2 4" xfId="19586" xr:uid="{A840996A-77AD-489B-BBE4-C1E85C27264E}"/>
    <cellStyle name="Comma 3 3 4 3 2 5" xfId="18243" xr:uid="{CD7DCE2B-D556-4193-ADE4-6F9E26718510}"/>
    <cellStyle name="Comma 3 3 4 3 3" xfId="2369" xr:uid="{00000000-0005-0000-0000-00002E090000}"/>
    <cellStyle name="Comma 3 3 4 3 3 2" xfId="18928" xr:uid="{A3BB146B-06C8-42AB-98A4-CC0EB3BB3C61}"/>
    <cellStyle name="Comma 3 3 4 3 3 2 2" xfId="21548" xr:uid="{89DE499A-FD97-43A3-8A7A-F835D04B3B38}"/>
    <cellStyle name="Comma 3 3 4 3 3 2 3" xfId="20246" xr:uid="{18983E6C-D20A-42C8-AC4F-8FA264B022F4}"/>
    <cellStyle name="Comma 3 3 4 3 3 3" xfId="20897" xr:uid="{C89B13AE-24AD-437A-B760-978B6911B05E}"/>
    <cellStyle name="Comma 3 3 4 3 3 4" xfId="19587" xr:uid="{1376D74D-FC7E-4078-B12A-1F6C549A2A7E}"/>
    <cellStyle name="Comma 3 3 4 3 3 5" xfId="18244" xr:uid="{3C5FDBAD-D09C-46E8-A99E-D39A6140ADEC}"/>
    <cellStyle name="Comma 3 3 4 3 4" xfId="18926" xr:uid="{5D7E2CC0-A5C2-4DA2-AEE7-F023FA5060C5}"/>
    <cellStyle name="Comma 3 3 4 3 4 2" xfId="21546" xr:uid="{B46426CF-F5A6-458B-8A37-250B325BF929}"/>
    <cellStyle name="Comma 3 3 4 3 4 3" xfId="20244" xr:uid="{B08C8E26-429D-4E4D-81A5-D1CCCD82E1CF}"/>
    <cellStyle name="Comma 3 3 4 3 5" xfId="20895" xr:uid="{6CC3C67D-3115-4930-8D02-D6D095FD2048}"/>
    <cellStyle name="Comma 3 3 4 3 6" xfId="19585" xr:uid="{79B91B39-E3DC-4019-88E9-FF96AADC0AC8}"/>
    <cellStyle name="Comma 3 3 4 3 7" xfId="18242" xr:uid="{03F65E18-3780-4669-80C9-F2D4107E8D44}"/>
    <cellStyle name="Comma 3 3 4 4" xfId="2370" xr:uid="{00000000-0005-0000-0000-00002F090000}"/>
    <cellStyle name="Comma 3 3 4 4 2" xfId="18929" xr:uid="{0BE256DB-CCB7-460C-9BC4-4946914DEC3D}"/>
    <cellStyle name="Comma 3 3 4 4 2 2" xfId="21549" xr:uid="{83B9A5E7-2A5E-4A00-AFE8-6B7976E40418}"/>
    <cellStyle name="Comma 3 3 4 4 2 3" xfId="20247" xr:uid="{66875D01-02FF-47D1-928C-889B9DB6613A}"/>
    <cellStyle name="Comma 3 3 4 4 3" xfId="20898" xr:uid="{54243B3F-2DBF-4BB8-B376-DE60C535BCD5}"/>
    <cellStyle name="Comma 3 3 4 4 4" xfId="19588" xr:uid="{5FBD7217-1B0D-41B0-94BB-CEEA642EC22B}"/>
    <cellStyle name="Comma 3 3 4 4 5" xfId="18245" xr:uid="{1C187ABE-DFFA-4549-8A6F-9BF3D64D64FC}"/>
    <cellStyle name="Comma 3 3 4 5" xfId="2371" xr:uid="{00000000-0005-0000-0000-000030090000}"/>
    <cellStyle name="Comma 3 3 4 5 2" xfId="18930" xr:uid="{514C8172-7700-4FE3-8D95-3C0ABBD8DD9C}"/>
    <cellStyle name="Comma 3 3 4 5 2 2" xfId="21550" xr:uid="{53B71CC8-37F9-44A0-9960-903F24EE2A03}"/>
    <cellStyle name="Comma 3 3 4 5 2 3" xfId="20248" xr:uid="{2826E452-A306-4741-9D6B-F215C4106786}"/>
    <cellStyle name="Comma 3 3 4 5 3" xfId="20899" xr:uid="{5930FDCC-E0CB-4496-B224-D7C7738B4C5A}"/>
    <cellStyle name="Comma 3 3 4 5 4" xfId="19589" xr:uid="{A264FA22-641D-4B93-89BA-D3067A74AA61}"/>
    <cellStyle name="Comma 3 3 4 5 5" xfId="18246" xr:uid="{6417FCB2-592D-4303-8BB6-AC556C85B9A4}"/>
    <cellStyle name="Comma 3 3 4 6" xfId="2372" xr:uid="{00000000-0005-0000-0000-000031090000}"/>
    <cellStyle name="Comma 3 3 4 6 2" xfId="18931" xr:uid="{95834FBE-15B2-43A6-A988-9F86F2E6FFB1}"/>
    <cellStyle name="Comma 3 3 4 6 2 2" xfId="21551" xr:uid="{B10D7329-741A-40B8-AFD8-A1E5C63C43A5}"/>
    <cellStyle name="Comma 3 3 4 6 2 3" xfId="20249" xr:uid="{59E72F2B-583E-424D-A475-8619450A6961}"/>
    <cellStyle name="Comma 3 3 4 6 3" xfId="20900" xr:uid="{6A2FB737-8FFA-4163-9E95-42EEC4A5DE4D}"/>
    <cellStyle name="Comma 3 3 4 6 4" xfId="19590" xr:uid="{8DA4257D-2B02-43AB-9983-8EA9BE27BFC7}"/>
    <cellStyle name="Comma 3 3 4 6 5" xfId="18247" xr:uid="{0CFC6DCD-119C-43FF-9D57-64F6FF1A97CE}"/>
    <cellStyle name="Comma 3 3 4 7" xfId="18919" xr:uid="{5A0FB71F-9527-454F-8199-9136A51A03DE}"/>
    <cellStyle name="Comma 3 3 4 7 2" xfId="21539" xr:uid="{B79CB962-4D8F-4A9E-9F7E-F31045D183D8}"/>
    <cellStyle name="Comma 3 3 4 7 3" xfId="20237" xr:uid="{AE6287FE-085E-47EA-AF05-B33396E6BFF4}"/>
    <cellStyle name="Comma 3 3 4 8" xfId="20888" xr:uid="{8A5B55C1-BDE9-4FC1-96A9-D638A6112A4A}"/>
    <cellStyle name="Comma 3 3 4 9" xfId="19578" xr:uid="{BF0DBE49-0920-49C3-8E7F-CC7517A6D5BE}"/>
    <cellStyle name="Comma 3 3 5" xfId="2373" xr:uid="{00000000-0005-0000-0000-000032090000}"/>
    <cellStyle name="Comma 3 3 5 2" xfId="18932" xr:uid="{B203162C-F09D-4E46-A680-028A56FD5FBA}"/>
    <cellStyle name="Comma 3 3 5 2 2" xfId="21552" xr:uid="{E7A1EE20-78A6-42FB-A83B-C04E503506D1}"/>
    <cellStyle name="Comma 3 3 5 2 3" xfId="20250" xr:uid="{3D1B9DD0-2831-49C6-932A-876E6CEB68E3}"/>
    <cellStyle name="Comma 3 3 5 2 4" xfId="24307" xr:uid="{2B833B09-9E99-468C-BE7A-9DD2632BB3AF}"/>
    <cellStyle name="Comma 3 3 5 3" xfId="20901" xr:uid="{B93A43DF-F534-42A0-A8F6-362AA3334147}"/>
    <cellStyle name="Comma 3 3 5 4" xfId="19591" xr:uid="{0853B983-CF0C-486F-8022-56EABC3BED53}"/>
    <cellStyle name="Comma 3 3 5 5" xfId="18248" xr:uid="{1B3EB415-51A2-4D00-A1E5-99F3FB0EBFED}"/>
    <cellStyle name="Comma 3 3 5 6" xfId="23547" xr:uid="{78DDEF69-AEA9-4DCC-BBD8-3A3E05BD00F4}"/>
    <cellStyle name="Comma 3 3 6" xfId="2374" xr:uid="{00000000-0005-0000-0000-000033090000}"/>
    <cellStyle name="Comma 3 3 6 2" xfId="2375" xr:uid="{00000000-0005-0000-0000-000034090000}"/>
    <cellStyle name="Comma 3 3 6 2 2" xfId="18934" xr:uid="{EC8F0114-7462-4C60-862F-A6F8B4EBB710}"/>
    <cellStyle name="Comma 3 3 6 2 2 2" xfId="21554" xr:uid="{7D2BC258-6A64-4566-9180-AE1040135144}"/>
    <cellStyle name="Comma 3 3 6 2 2 3" xfId="20252" xr:uid="{CBE5F174-27C4-42D5-A021-69C6F58576D9}"/>
    <cellStyle name="Comma 3 3 6 2 3" xfId="20903" xr:uid="{D7A876CF-05CD-4D4F-AA24-05BC021022A3}"/>
    <cellStyle name="Comma 3 3 6 2 4" xfId="19593" xr:uid="{F6D60F4F-59B1-40F7-98E9-86BBE4F7D93B}"/>
    <cellStyle name="Comma 3 3 6 2 5" xfId="18250" xr:uid="{8D3D58B6-33CB-47FC-8DF9-CC154F762797}"/>
    <cellStyle name="Comma 3 3 6 3" xfId="2376" xr:uid="{00000000-0005-0000-0000-000035090000}"/>
    <cellStyle name="Comma 3 3 6 3 2" xfId="18935" xr:uid="{1BC5821A-3AE9-499B-9319-DFDE9475F7EE}"/>
    <cellStyle name="Comma 3 3 6 3 2 2" xfId="21555" xr:uid="{15977137-20DD-4CC8-8545-7ADA995B8AD3}"/>
    <cellStyle name="Comma 3 3 6 3 2 3" xfId="20253" xr:uid="{33C06BEC-3304-4CDD-AF2D-3A1D75AC76F1}"/>
    <cellStyle name="Comma 3 3 6 3 3" xfId="20904" xr:uid="{03737BCE-FC7E-49A3-A384-BE6338F8C977}"/>
    <cellStyle name="Comma 3 3 6 3 4" xfId="19594" xr:uid="{0C2FB814-A369-44BF-8023-BB17E21DC5A5}"/>
    <cellStyle name="Comma 3 3 6 3 5" xfId="18251" xr:uid="{6B828BEF-C627-4A38-8C15-F876B574C635}"/>
    <cellStyle name="Comma 3 3 6 4" xfId="18933" xr:uid="{142DE6B6-1B99-42B7-8829-3D41C6F4C9CF}"/>
    <cellStyle name="Comma 3 3 6 4 2" xfId="21553" xr:uid="{C1900CA2-F21C-4A6F-AE4C-3266BCD09FAA}"/>
    <cellStyle name="Comma 3 3 6 4 3" xfId="20251" xr:uid="{FD969B56-2A95-48E6-AE68-3C1F0F38C886}"/>
    <cellStyle name="Comma 3 3 6 5" xfId="20902" xr:uid="{FEEDF4E4-E567-499A-9818-2735BCD2CE71}"/>
    <cellStyle name="Comma 3 3 6 6" xfId="19592" xr:uid="{5981A3A1-29A4-416C-96EA-AB40669C622A}"/>
    <cellStyle name="Comma 3 3 6 7" xfId="18249" xr:uid="{2E6F3683-936C-4CA0-9AA3-457A74F6E4E4}"/>
    <cellStyle name="Comma 3 3 6 8" xfId="22699" xr:uid="{37E37825-C985-4598-AC7C-F2AC831F4329}"/>
    <cellStyle name="Comma 3 3 7" xfId="2377" xr:uid="{00000000-0005-0000-0000-000036090000}"/>
    <cellStyle name="Comma 3 3 7 2" xfId="18936" xr:uid="{2ECED4CC-1C64-4946-A499-69F32DCE2A73}"/>
    <cellStyle name="Comma 3 3 7 2 2" xfId="21556" xr:uid="{87B21F89-0F18-4F25-95F2-700AEBF1F432}"/>
    <cellStyle name="Comma 3 3 7 2 3" xfId="20254" xr:uid="{CB0F414C-AB36-4F22-A8C6-2C77BBE97CE9}"/>
    <cellStyle name="Comma 3 3 7 3" xfId="20905" xr:uid="{81AAFE82-2049-4422-9327-36012638D192}"/>
    <cellStyle name="Comma 3 3 7 4" xfId="19595" xr:uid="{C6258CE8-6E9B-4A20-9980-2D7274D147E3}"/>
    <cellStyle name="Comma 3 3 7 5" xfId="18252" xr:uid="{04C4616E-7B98-4B0F-92B8-CEDDD8526BAF}"/>
    <cellStyle name="Comma 3 3 8" xfId="2378" xr:uid="{00000000-0005-0000-0000-000037090000}"/>
    <cellStyle name="Comma 3 3 8 2" xfId="18937" xr:uid="{2B87334C-0290-4E1D-B4FC-8431783329CF}"/>
    <cellStyle name="Comma 3 3 8 2 2" xfId="21557" xr:uid="{C5280EC2-C820-4B20-A9B7-339E1B7E01A2}"/>
    <cellStyle name="Comma 3 3 8 2 3" xfId="20255" xr:uid="{37B1F62B-771D-4A83-9A4F-7AAABFFF2023}"/>
    <cellStyle name="Comma 3 3 8 3" xfId="20906" xr:uid="{690247C0-14F8-4D11-B9FA-237629317D2C}"/>
    <cellStyle name="Comma 3 3 8 4" xfId="19596" xr:uid="{2201EC51-AA26-42A1-AFC4-4C7C5767AE6B}"/>
    <cellStyle name="Comma 3 3 8 5" xfId="18253" xr:uid="{585AAD21-458E-49F1-B08D-E6277FAB9788}"/>
    <cellStyle name="Comma 3 3 9" xfId="18897" xr:uid="{4FA2D34C-DFA4-4799-A8E0-281F1B1A06BB}"/>
    <cellStyle name="Comma 3 3 9 2" xfId="21517" xr:uid="{3745D6A2-5D89-4274-9BF4-AFEBF806EF70}"/>
    <cellStyle name="Comma 3 3 9 3" xfId="20215" xr:uid="{7B08A07A-3273-4CCB-8C97-801F432DA294}"/>
    <cellStyle name="Comma 3 4" xfId="2379" xr:uid="{00000000-0005-0000-0000-000038090000}"/>
    <cellStyle name="Comma 3 4 2" xfId="2380" xr:uid="{00000000-0005-0000-0000-000039090000}"/>
    <cellStyle name="Comma 3 4 2 2" xfId="2381" xr:uid="{00000000-0005-0000-0000-00003A090000}"/>
    <cellStyle name="Comma 3 4 2 2 2" xfId="18940" xr:uid="{56E2AD23-DCB8-4630-9A71-43EA31D42A5F}"/>
    <cellStyle name="Comma 3 4 2 2 2 2" xfId="21560" xr:uid="{DEF5FE40-F97F-4383-972F-D5B6E4614E0D}"/>
    <cellStyle name="Comma 3 4 2 2 2 3" xfId="20258" xr:uid="{23742579-3D1E-4EE8-AA7E-25BEFAC1AE14}"/>
    <cellStyle name="Comma 3 4 2 2 2 4" xfId="25329" xr:uid="{4A6518CC-6798-4A27-901F-B7A97548D3BA}"/>
    <cellStyle name="Comma 3 4 2 2 3" xfId="20909" xr:uid="{B5D6703B-CA2E-4627-9D3E-308FF20107B9}"/>
    <cellStyle name="Comma 3 4 2 2 4" xfId="19599" xr:uid="{42CB0E46-FEB8-43A8-84D6-D8476710C4C2}"/>
    <cellStyle name="Comma 3 4 2 2 5" xfId="18256" xr:uid="{F8DDFD1B-4DFD-4F61-9479-5171EA441B5D}"/>
    <cellStyle name="Comma 3 4 2 2 6" xfId="23550" xr:uid="{C4FC8AD3-D32F-4A5E-BE72-CDA68296FBF4}"/>
    <cellStyle name="Comma 3 4 2 3" xfId="18939" xr:uid="{D129ACC5-2C36-4232-BCDD-684373B24BBA}"/>
    <cellStyle name="Comma 3 4 2 3 2" xfId="21559" xr:uid="{1452CEC7-EDE9-4A62-A5BE-CCBC94A1D867}"/>
    <cellStyle name="Comma 3 4 2 3 3" xfId="20257" xr:uid="{A81F7501-7971-46B0-A3F4-8BB7608FCA8F}"/>
    <cellStyle name="Comma 3 4 2 4" xfId="20908" xr:uid="{05465174-9B74-42B4-BAE5-31C98326EEBB}"/>
    <cellStyle name="Comma 3 4 2 5" xfId="19598" xr:uid="{3D390056-6C7B-4EC6-8DF2-524FB90C93F4}"/>
    <cellStyle name="Comma 3 4 2 6" xfId="18255" xr:uid="{906A34A5-15EF-4C76-9A8F-2644A7680E6A}"/>
    <cellStyle name="Comma 3 4 3" xfId="2382" xr:uid="{00000000-0005-0000-0000-00003B090000}"/>
    <cellStyle name="Comma 3 4 3 2" xfId="18941" xr:uid="{8443A3B8-D13B-44BF-B292-0109C4A92960}"/>
    <cellStyle name="Comma 3 4 3 2 2" xfId="21561" xr:uid="{1C893948-080B-40F6-8E61-D41F5D80B5EE}"/>
    <cellStyle name="Comma 3 4 3 2 3" xfId="20259" xr:uid="{A1867656-AAB4-485B-BFB1-DE9498B01104}"/>
    <cellStyle name="Comma 3 4 3 2 4" xfId="24308" xr:uid="{7DF5BC78-F835-4085-8A6E-EA014530A487}"/>
    <cellStyle name="Comma 3 4 3 3" xfId="20910" xr:uid="{78DCD963-57CF-4AAE-A0D7-F8AD7B1F1A38}"/>
    <cellStyle name="Comma 3 4 3 4" xfId="19600" xr:uid="{04934971-E8E4-44FE-AB14-887FA597C7D2}"/>
    <cellStyle name="Comma 3 4 3 5" xfId="18257" xr:uid="{DEC71D24-BF0C-46EE-90F1-2E85A09D03D7}"/>
    <cellStyle name="Comma 3 4 3 6" xfId="23549" xr:uid="{2657963D-02F7-4913-9F72-9DB3054A927E}"/>
    <cellStyle name="Comma 3 4 4" xfId="18938" xr:uid="{87A06EF0-D116-48E7-943A-5FADB34AA963}"/>
    <cellStyle name="Comma 3 4 4 2" xfId="21558" xr:uid="{36FB24C2-AEF4-4498-9697-6718521DB7DD}"/>
    <cellStyle name="Comma 3 4 4 3" xfId="20256" xr:uid="{7573B9EC-6A95-4ECD-9875-06451E759171}"/>
    <cellStyle name="Comma 3 4 5" xfId="20907" xr:uid="{87ED9137-E940-45A3-A08F-E9C2545EDEE6}"/>
    <cellStyle name="Comma 3 4 6" xfId="19597" xr:uid="{9E7A0235-F97A-46E4-9AC1-C16ED1B34428}"/>
    <cellStyle name="Comma 3 4 7" xfId="18254" xr:uid="{C33D8AB4-A8B6-4F36-8A27-208F2550A478}"/>
    <cellStyle name="Comma 3 4 8" xfId="21871" xr:uid="{35491A96-87E4-446D-9E30-929C368EA7C5}"/>
    <cellStyle name="Comma 3 5" xfId="2383" xr:uid="{00000000-0005-0000-0000-00003C090000}"/>
    <cellStyle name="Comma 3 5 2" xfId="2384" xr:uid="{00000000-0005-0000-0000-00003D090000}"/>
    <cellStyle name="Comma 3 5 2 2" xfId="18943" xr:uid="{2EA9F472-B0DB-417A-8C12-ADFF2EA32E7A}"/>
    <cellStyle name="Comma 3 5 2 2 2" xfId="21563" xr:uid="{482C53BE-C963-4225-A785-58FF1A29D573}"/>
    <cellStyle name="Comma 3 5 2 2 3" xfId="20261" xr:uid="{AFD920C6-EDA5-460F-BDC6-2AC88DAF537C}"/>
    <cellStyle name="Comma 3 5 2 2 4" xfId="25330" xr:uid="{748BA69D-04B8-493C-92AD-984D739CC443}"/>
    <cellStyle name="Comma 3 5 2 3" xfId="20912" xr:uid="{4CE7F1C9-3325-48CD-ABEB-9029BC62028A}"/>
    <cellStyle name="Comma 3 5 2 4" xfId="19602" xr:uid="{28EDD9EA-C555-48A1-A8F2-96BC42755FAA}"/>
    <cellStyle name="Comma 3 5 2 5" xfId="18259" xr:uid="{80781185-BFB3-428F-915C-52F470D32933}"/>
    <cellStyle name="Comma 3 5 2 6" xfId="23551" xr:uid="{96B2ADEC-D61C-4325-B3EF-633A24A12144}"/>
    <cellStyle name="Comma 3 5 3" xfId="18942" xr:uid="{78048DAC-8D2C-4366-B712-233227E6764D}"/>
    <cellStyle name="Comma 3 5 3 2" xfId="21562" xr:uid="{DFE4C3DF-4BBE-494B-8AE1-61C2C03E3151}"/>
    <cellStyle name="Comma 3 5 3 3" xfId="20260" xr:uid="{9CDB6DF8-3553-406F-98B8-3C8315FCBDA2}"/>
    <cellStyle name="Comma 3 5 4" xfId="20911" xr:uid="{5FAA3FD7-F62F-4E29-B4C5-6D30178484AE}"/>
    <cellStyle name="Comma 3 5 5" xfId="19601" xr:uid="{BCA98A62-DF8F-4F54-95C1-577B1868F7BA}"/>
    <cellStyle name="Comma 3 5 6" xfId="18258" xr:uid="{61919D31-00E5-436A-8C93-1E317BFDDA79}"/>
    <cellStyle name="Comma 3 5 7" xfId="21872" xr:uid="{2545CAD8-22BF-4BAD-B611-1BF8C877AD6D}"/>
    <cellStyle name="Comma 3 6" xfId="2385" xr:uid="{00000000-0005-0000-0000-00003E090000}"/>
    <cellStyle name="Comma 3 6 2" xfId="2386" xr:uid="{00000000-0005-0000-0000-00003F090000}"/>
    <cellStyle name="Comma 3 6 2 2" xfId="18945" xr:uid="{9835CBBC-E906-4C2E-802C-3CB67D1A00C4}"/>
    <cellStyle name="Comma 3 6 2 2 2" xfId="21565" xr:uid="{2E6E731C-0E36-4581-9421-0056DE15F07C}"/>
    <cellStyle name="Comma 3 6 2 2 3" xfId="20263" xr:uid="{32E63BEB-E9E3-4A20-B2C1-5835D4FCD2C7}"/>
    <cellStyle name="Comma 3 6 2 3" xfId="20914" xr:uid="{24C7934A-49DB-44D8-BBEB-D281DFD8F10E}"/>
    <cellStyle name="Comma 3 6 2 4" xfId="19604" xr:uid="{D2A4CFEA-ED8D-415D-82D7-93664A9C07BC}"/>
    <cellStyle name="Comma 3 6 2 5" xfId="18261" xr:uid="{A3A07118-1E37-46D4-931C-C13DBFA138FE}"/>
    <cellStyle name="Comma 3 6 2 6" xfId="25331" xr:uid="{A8C15941-207D-41F8-8F40-1DCA3F1D214C}"/>
    <cellStyle name="Comma 3 6 3" xfId="18944" xr:uid="{C1C2DF57-0E64-4DF3-830C-F5A56217B98E}"/>
    <cellStyle name="Comma 3 6 3 2" xfId="21564" xr:uid="{DDF66A04-F2FE-493B-86B2-2A6F492D9653}"/>
    <cellStyle name="Comma 3 6 3 3" xfId="20262" xr:uid="{48FB38DB-494A-4C99-B0CD-D30FD4485A5E}"/>
    <cellStyle name="Comma 3 6 4" xfId="20913" xr:uid="{BB39AC91-F101-4F7E-A1A6-22FA82D89C47}"/>
    <cellStyle name="Comma 3 6 5" xfId="19603" xr:uid="{1D1CEB78-F7B0-4DBD-A40E-14A7591D7681}"/>
    <cellStyle name="Comma 3 6 6" xfId="18260" xr:uid="{D63F6758-F024-4AE2-ACB2-C47A27DB14CD}"/>
    <cellStyle name="Comma 3 6 7" xfId="21873" xr:uid="{565D0AB8-47DE-4DE2-A5CB-C8755A719E92}"/>
    <cellStyle name="Comma 3 7" xfId="2387" xr:uid="{00000000-0005-0000-0000-000040090000}"/>
    <cellStyle name="Comma 3 7 2" xfId="2388" xr:uid="{00000000-0005-0000-0000-000041090000}"/>
    <cellStyle name="Comma 3 7 2 2" xfId="18947" xr:uid="{3DA207A1-31A4-492A-BD07-ECC797644830}"/>
    <cellStyle name="Comma 3 7 2 2 2" xfId="21567" xr:uid="{269DAD95-DC08-4105-87B3-D513EE2678E3}"/>
    <cellStyle name="Comma 3 7 2 2 3" xfId="20265" xr:uid="{BE56530F-71C1-44B8-B8F1-D50E7221A47F}"/>
    <cellStyle name="Comma 3 7 2 3" xfId="20916" xr:uid="{46EB53B5-787D-492E-BB7E-1C104AC9426C}"/>
    <cellStyle name="Comma 3 7 2 4" xfId="19606" xr:uid="{19212E7E-3F09-418D-8389-360B614FF348}"/>
    <cellStyle name="Comma 3 7 2 5" xfId="18263" xr:uid="{92584E65-EC67-48EC-9126-71255E6CDA49}"/>
    <cellStyle name="Comma 3 7 2 6" xfId="25332" xr:uid="{4B6F4712-5C6F-4CAF-8855-2C7F9EADEFB4}"/>
    <cellStyle name="Comma 3 7 3" xfId="18946" xr:uid="{11EF0AF2-B029-446A-AC6D-6E1FF5C045BD}"/>
    <cellStyle name="Comma 3 7 3 2" xfId="21566" xr:uid="{88912049-C5E3-4600-A7F6-98E9BA876980}"/>
    <cellStyle name="Comma 3 7 3 3" xfId="20264" xr:uid="{469C1B3A-05ED-4DDB-BFC5-3C4DD468ECC6}"/>
    <cellStyle name="Comma 3 7 4" xfId="20915" xr:uid="{232E2D48-B0B6-44A5-8C14-6431F5938202}"/>
    <cellStyle name="Comma 3 7 5" xfId="19605" xr:uid="{D28D7377-73C1-4177-9117-53126CAB1D6E}"/>
    <cellStyle name="Comma 3 7 6" xfId="18262" xr:uid="{52BD416A-51C1-4F7E-8CB2-D557F81AE7BB}"/>
    <cellStyle name="Comma 3 7 7" xfId="21874" xr:uid="{C7A51527-A188-40BE-B6C4-8036318869A0}"/>
    <cellStyle name="Comma 3 8" xfId="2389" xr:uid="{00000000-0005-0000-0000-000042090000}"/>
    <cellStyle name="Comma 3 8 2" xfId="2390" xr:uid="{00000000-0005-0000-0000-000043090000}"/>
    <cellStyle name="Comma 3 8 2 2" xfId="18949" xr:uid="{4D54EB26-5B09-4B43-B9D7-D780006CDC45}"/>
    <cellStyle name="Comma 3 8 2 2 2" xfId="21569" xr:uid="{8B440DD5-D362-44FB-98B1-60DBAF8B575E}"/>
    <cellStyle name="Comma 3 8 2 2 3" xfId="20267" xr:uid="{BC6F912D-26C6-472F-8FFB-86A57F23C91A}"/>
    <cellStyle name="Comma 3 8 2 3" xfId="20918" xr:uid="{25DA515D-B859-41AF-BC67-9D20FF7EC392}"/>
    <cellStyle name="Comma 3 8 2 4" xfId="19608" xr:uid="{B7B9F7D2-F71E-4BC3-A940-42E985D2A9DD}"/>
    <cellStyle name="Comma 3 8 2 5" xfId="18265" xr:uid="{B94B7AA1-2432-4EAB-BF7E-586E8EDA7621}"/>
    <cellStyle name="Comma 3 8 2 6" xfId="25333" xr:uid="{0620198A-569C-411F-AA8E-1E45D2D80955}"/>
    <cellStyle name="Comma 3 8 3" xfId="18948" xr:uid="{FB69C25A-D4DE-41E9-A04B-34C4209B2BDE}"/>
    <cellStyle name="Comma 3 8 3 2" xfId="21568" xr:uid="{1553A1AC-AB3F-4667-AEDB-2B0E1D339475}"/>
    <cellStyle name="Comma 3 8 3 3" xfId="20266" xr:uid="{AD206505-8DCE-41F4-AD20-6C09BCD84781}"/>
    <cellStyle name="Comma 3 8 4" xfId="20917" xr:uid="{30487286-C5B3-4C09-8437-73E68504FC2D}"/>
    <cellStyle name="Comma 3 8 5" xfId="19607" xr:uid="{AABED196-F04A-4DA5-94F1-D8D78E1F5998}"/>
    <cellStyle name="Comma 3 8 6" xfId="18264" xr:uid="{D6166584-1533-4A24-8630-C25F05600ED0}"/>
    <cellStyle name="Comma 3 8 7" xfId="21875" xr:uid="{98054A3F-2FED-4AFE-B774-9A9C3F5159DB}"/>
    <cellStyle name="Comma 3 9" xfId="2391" xr:uid="{00000000-0005-0000-0000-000044090000}"/>
    <cellStyle name="Comma 3 9 2" xfId="2392" xr:uid="{00000000-0005-0000-0000-000045090000}"/>
    <cellStyle name="Comma 3 9 2 2" xfId="18951" xr:uid="{F14A0202-04F6-4B2D-85D9-C5B016BCCD73}"/>
    <cellStyle name="Comma 3 9 2 2 2" xfId="21571" xr:uid="{72B75AED-F042-4D43-8464-A8573957F62D}"/>
    <cellStyle name="Comma 3 9 2 2 3" xfId="20269" xr:uid="{B571B96F-8132-4CBF-A07A-955F105EA23B}"/>
    <cellStyle name="Comma 3 9 2 3" xfId="20920" xr:uid="{D38418E2-1BB5-4BAE-ADE5-1D05ECA31FCC}"/>
    <cellStyle name="Comma 3 9 2 4" xfId="19610" xr:uid="{0133347C-4036-43B7-86F2-53FF4226DD82}"/>
    <cellStyle name="Comma 3 9 2 5" xfId="18267" xr:uid="{4BC31BAE-C6B9-43F5-9048-BED5AFB3C943}"/>
    <cellStyle name="Comma 3 9 2 6" xfId="25334" xr:uid="{A8F1F836-683B-4019-8DC3-40069723EE8B}"/>
    <cellStyle name="Comma 3 9 3" xfId="18950" xr:uid="{7C76DF58-F152-4A1D-98EB-F385C82D16D3}"/>
    <cellStyle name="Comma 3 9 3 2" xfId="21570" xr:uid="{A140107D-E29E-46A1-B3C0-0D17BA7CD188}"/>
    <cellStyle name="Comma 3 9 3 3" xfId="20268" xr:uid="{E360825F-7CC2-4181-AA2B-BFFD0A2D27A0}"/>
    <cellStyle name="Comma 3 9 4" xfId="20919" xr:uid="{13E3E7EE-7FAA-4809-8926-07840CED0E7A}"/>
    <cellStyle name="Comma 3 9 5" xfId="19609" xr:uid="{26EBD74A-7FF7-4F03-A85C-4129203E3AF2}"/>
    <cellStyle name="Comma 3 9 6" xfId="18266" xr:uid="{1AD63A8D-6446-4107-87B4-66AA452697C8}"/>
    <cellStyle name="Comma 3 9 7" xfId="21876" xr:uid="{83B078ED-EA7F-4C20-8BF3-1855F2294907}"/>
    <cellStyle name="Comma 30" xfId="18424" xr:uid="{8EA17DDE-FDE0-43FF-95B3-A936222B71C2}"/>
    <cellStyle name="Comma 4" xfId="2393" xr:uid="{00000000-0005-0000-0000-000046090000}"/>
    <cellStyle name="Comma 4 10" xfId="2394" xr:uid="{00000000-0005-0000-0000-000047090000}"/>
    <cellStyle name="Comma 4 10 2" xfId="18953" xr:uid="{EA80A543-71C6-4804-B2B5-224AA23B0CE2}"/>
    <cellStyle name="Comma 4 10 2 2" xfId="21573" xr:uid="{0B611A7B-9FE1-4AE3-93F1-B9090C958220}"/>
    <cellStyle name="Comma 4 10 2 3" xfId="20271" xr:uid="{E6951F1F-717D-4090-9435-555FCE95C462}"/>
    <cellStyle name="Comma 4 10 3" xfId="20922" xr:uid="{AF25AB60-CD6A-4007-A53B-5961093A27D7}"/>
    <cellStyle name="Comma 4 10 4" xfId="19612" xr:uid="{719D8CAC-8CBA-4A98-942F-23F3D6453460}"/>
    <cellStyle name="Comma 4 10 5" xfId="18269" xr:uid="{3173595C-AD8D-4AAB-9B15-E37522EB2438}"/>
    <cellStyle name="Comma 4 11" xfId="2395" xr:uid="{00000000-0005-0000-0000-000048090000}"/>
    <cellStyle name="Comma 4 11 2" xfId="18954" xr:uid="{BAACB0E1-4D90-40E1-BA62-F1351ED55EF5}"/>
    <cellStyle name="Comma 4 11 2 2" xfId="21574" xr:uid="{E515C19F-C5F1-4F87-9914-11EDABFDE11C}"/>
    <cellStyle name="Comma 4 11 2 3" xfId="20272" xr:uid="{7178E75A-46D8-4A48-B8B5-87FD7E79FD57}"/>
    <cellStyle name="Comma 4 11 2 4" xfId="24309" xr:uid="{5FD7D451-49F2-4126-848C-3C9C8059826A}"/>
    <cellStyle name="Comma 4 11 3" xfId="20923" xr:uid="{8C2BDF42-45B0-44EF-B613-897FA5610E98}"/>
    <cellStyle name="Comma 4 11 4" xfId="19613" xr:uid="{7542342D-C02A-4266-A9E4-420EC319E177}"/>
    <cellStyle name="Comma 4 11 5" xfId="18270" xr:uid="{53567930-3531-4BF6-B431-CF640CA0A2B9}"/>
    <cellStyle name="Comma 4 11 6" xfId="23552" xr:uid="{11178267-98B1-4D8D-9529-5EB775C2DCD2}"/>
    <cellStyle name="Comma 4 12" xfId="18952" xr:uid="{18EABB56-38AD-42E5-93A8-2D94A6A86CB8}"/>
    <cellStyle name="Comma 4 12 2" xfId="21572" xr:uid="{AFC53EC5-44C8-40AD-AF3F-DC1C485B93FA}"/>
    <cellStyle name="Comma 4 12 3" xfId="20270" xr:uid="{57674254-A2ED-4C46-B878-5701A384BBB6}"/>
    <cellStyle name="Comma 4 12 4" xfId="22700" xr:uid="{80AA41F1-C13D-45E3-BCE0-1200295DB0A9}"/>
    <cellStyle name="Comma 4 13" xfId="20921" xr:uid="{9F2F45C6-8EF2-4B78-8DDD-E583947E9A87}"/>
    <cellStyle name="Comma 4 14" xfId="19611" xr:uid="{95B419C6-D4E6-4A1C-81D0-FAF7AF199181}"/>
    <cellStyle name="Comma 4 15" xfId="18268" xr:uid="{61CD3B2B-5FCB-4A08-B9F6-6D736183475A}"/>
    <cellStyle name="Comma 4 16" xfId="21877" xr:uid="{E92C159F-3303-4EEC-9DDC-2B34560B4ECE}"/>
    <cellStyle name="Comma 4 2" xfId="2396" xr:uid="{00000000-0005-0000-0000-000049090000}"/>
    <cellStyle name="Comma 4 2 2" xfId="2397" xr:uid="{00000000-0005-0000-0000-00004A090000}"/>
    <cellStyle name="Comma 4 2 2 2" xfId="2398" xr:uid="{00000000-0005-0000-0000-00004B090000}"/>
    <cellStyle name="Comma 4 2 2 2 2" xfId="18956" xr:uid="{D8AE5305-A546-4862-9445-1AA3CAEF5DFD}"/>
    <cellStyle name="Comma 4 2 2 2 2 2" xfId="21576" xr:uid="{5E3C5BCC-C1C1-4CAF-B7C0-2419FCE35FCF}"/>
    <cellStyle name="Comma 4 2 2 2 2 3" xfId="20274" xr:uid="{7A2ACC27-F953-44EB-957A-2E84A178E097}"/>
    <cellStyle name="Comma 4 2 2 2 2 4" xfId="25336" xr:uid="{873BECC3-5E0A-4547-9427-9E2A8320AE6C}"/>
    <cellStyle name="Comma 4 2 2 2 3" xfId="20925" xr:uid="{12564A1E-5F5D-49BF-80C4-65B7FA157688}"/>
    <cellStyle name="Comma 4 2 2 2 4" xfId="19615" xr:uid="{26A96CD8-2E57-46B9-AA3A-F9894A2DED2C}"/>
    <cellStyle name="Comma 4 2 2 2 5" xfId="18272" xr:uid="{036480D5-1105-4E01-8A53-EC2A9023E7E9}"/>
    <cellStyle name="Comma 4 2 2 2 6" xfId="23554" xr:uid="{A96A7F14-F55B-4F65-B2AA-A8E353CA0CF5}"/>
    <cellStyle name="Comma 4 2 2 3" xfId="18955" xr:uid="{5154225B-C463-4CE4-BD5D-9FEB4FFA3737}"/>
    <cellStyle name="Comma 4 2 2 3 2" xfId="21575" xr:uid="{F6662D6F-EB30-4BB7-90B6-6D27DE334DDA}"/>
    <cellStyle name="Comma 4 2 2 3 3" xfId="20273" xr:uid="{4721CA70-4251-4CF3-9C6C-2211DF8E0BA3}"/>
    <cellStyle name="Comma 4 2 2 4" xfId="20924" xr:uid="{E82A3137-B49A-43D8-A232-1D7F58716878}"/>
    <cellStyle name="Comma 4 2 2 5" xfId="19614" xr:uid="{E7B3411D-C89E-48FC-AA30-1B85833CE2B4}"/>
    <cellStyle name="Comma 4 2 2 6" xfId="18271" xr:uid="{7E40467F-5047-4E25-B584-75016573EF40}"/>
    <cellStyle name="Comma 4 2 3" xfId="2399" xr:uid="{00000000-0005-0000-0000-00004C090000}"/>
    <cellStyle name="Comma 4 2 3 2" xfId="23555" xr:uid="{2792B906-41BC-42DB-8AC4-8067B4569965}"/>
    <cellStyle name="Comma 4 2 4" xfId="2400" xr:uid="{00000000-0005-0000-0000-00004D090000}"/>
    <cellStyle name="Comma 4 2 4 2" xfId="18957" xr:uid="{0BA641C3-C0B7-48B7-8404-CF67849F1BA4}"/>
    <cellStyle name="Comma 4 2 4 2 2" xfId="21577" xr:uid="{59F76908-09C9-49E6-85A2-AF2ECD0FC6E0}"/>
    <cellStyle name="Comma 4 2 4 2 3" xfId="20275" xr:uid="{1E7EF49E-BC18-46EC-8CCB-F12734DDBB92}"/>
    <cellStyle name="Comma 4 2 4 3" xfId="20926" xr:uid="{167F88F8-5E14-40BF-A691-7423AC6FF3D2}"/>
    <cellStyle name="Comma 4 2 4 4" xfId="19616" xr:uid="{0F3A8320-E717-42F4-865E-CF150C1E8795}"/>
    <cellStyle name="Comma 4 2 4 5" xfId="18273" xr:uid="{13915F3D-61BA-4C9C-8B20-A05CF3BEE971}"/>
    <cellStyle name="Comma 4 2 4 6" xfId="23553" xr:uid="{8FF3DAD9-7560-4E63-ACD9-F8A0D921D1A3}"/>
    <cellStyle name="Comma 4 2 5" xfId="22701" xr:uid="{7EB38C9B-CF48-4142-AFB6-6C26C3225DF9}"/>
    <cellStyle name="Comma 4 2 6" xfId="21878" xr:uid="{88128EE9-98B9-4A6C-A489-6E8A984342C9}"/>
    <cellStyle name="Comma 4 3" xfId="2401" xr:uid="{00000000-0005-0000-0000-00004E090000}"/>
    <cellStyle name="Comma 4 3 2" xfId="2402" xr:uid="{00000000-0005-0000-0000-00004F090000}"/>
    <cellStyle name="Comma 4 3 2 2" xfId="18959" xr:uid="{2E9FCD37-4316-4722-A3E6-7EB92371A796}"/>
    <cellStyle name="Comma 4 3 2 2 2" xfId="21579" xr:uid="{30A1741A-6FE0-4DD5-96D5-625FA038F3EB}"/>
    <cellStyle name="Comma 4 3 2 2 3" xfId="20277" xr:uid="{F42623AD-67F9-4D54-A025-5AD37E692934}"/>
    <cellStyle name="Comma 4 3 2 2 4" xfId="25337" xr:uid="{3018F239-6178-4F7D-8D30-5E7ED25323EC}"/>
    <cellStyle name="Comma 4 3 2 3" xfId="20928" xr:uid="{5F6E6E15-271A-4FCE-ACD4-9277DC17ACA6}"/>
    <cellStyle name="Comma 4 3 2 4" xfId="19618" xr:uid="{0B10BCC5-0342-4BAD-A1B8-381404B45F61}"/>
    <cellStyle name="Comma 4 3 2 5" xfId="18275" xr:uid="{B4EB9F00-5947-4F8F-BBB0-57443B6B7467}"/>
    <cellStyle name="Comma 4 3 2 6" xfId="23556" xr:uid="{8EF1DD9C-B677-4CC1-850F-C75D8E414E1C}"/>
    <cellStyle name="Comma 4 3 3" xfId="18958" xr:uid="{BE789B46-3767-41A4-A7F3-61AB675F9826}"/>
    <cellStyle name="Comma 4 3 3 2" xfId="21578" xr:uid="{1F5AB5E0-5719-4229-A08E-A44509D07681}"/>
    <cellStyle name="Comma 4 3 3 3" xfId="20276" xr:uid="{B826548D-9815-42D4-B632-DF8D08903337}"/>
    <cellStyle name="Comma 4 3 4" xfId="20927" xr:uid="{EF518790-F978-4C0C-ACFA-99938D4B24E1}"/>
    <cellStyle name="Comma 4 3 5" xfId="19617" xr:uid="{22391BF8-2361-4FE3-8733-365D581D66BF}"/>
    <cellStyle name="Comma 4 3 6" xfId="18274" xr:uid="{3E994F78-1ACE-4CB0-A06B-3659AB356E8B}"/>
    <cellStyle name="Comma 4 3 7" xfId="21879" xr:uid="{6E000A6A-D41F-48F0-B23D-455F7B8A57C3}"/>
    <cellStyle name="Comma 4 4" xfId="2403" xr:uid="{00000000-0005-0000-0000-000050090000}"/>
    <cellStyle name="Comma 4 4 2" xfId="2404" xr:uid="{00000000-0005-0000-0000-000051090000}"/>
    <cellStyle name="Comma 4 4 2 2" xfId="18961" xr:uid="{A7ED39B7-71F5-4991-95BB-6D9255EBFFBD}"/>
    <cellStyle name="Comma 4 4 2 2 2" xfId="21581" xr:uid="{3C6140D0-F9C5-4B42-863D-51FEB6A29FC2}"/>
    <cellStyle name="Comma 4 4 2 2 3" xfId="20279" xr:uid="{512D70CC-D6A1-4580-854B-AF9F0192907C}"/>
    <cellStyle name="Comma 4 4 2 2 4" xfId="25338" xr:uid="{55CC177E-2857-4305-B493-CB9EC42A20F5}"/>
    <cellStyle name="Comma 4 4 2 3" xfId="20930" xr:uid="{9285EF62-C6F4-436B-AB23-78B7E9DEEE91}"/>
    <cellStyle name="Comma 4 4 2 4" xfId="19620" xr:uid="{399E3D9F-ECC4-480D-BA96-1B35DBE714DA}"/>
    <cellStyle name="Comma 4 4 2 5" xfId="18277" xr:uid="{8F7220D7-44AB-46FF-85E8-BF728E1200DB}"/>
    <cellStyle name="Comma 4 4 2 6" xfId="23558" xr:uid="{D1B49267-2A98-43D0-8B8A-9493904727BB}"/>
    <cellStyle name="Comma 4 4 3" xfId="18960" xr:uid="{BB41888E-7A97-42FC-B722-AB714D544CE1}"/>
    <cellStyle name="Comma 4 4 3 2" xfId="21580" xr:uid="{3D7BE999-8319-4638-A62C-4A3C20FE5628}"/>
    <cellStyle name="Comma 4 4 3 3" xfId="20278" xr:uid="{5984D2F4-F2CF-4513-8831-8822AAC74DB1}"/>
    <cellStyle name="Comma 4 4 3 4" xfId="23557" xr:uid="{B256EDD7-418A-413E-8757-A6A2382D25F0}"/>
    <cellStyle name="Comma 4 4 4" xfId="20929" xr:uid="{C2375933-5814-4421-BA73-81D08FA916D5}"/>
    <cellStyle name="Comma 4 4 5" xfId="19619" xr:uid="{ED6806C7-B6C8-473B-ABC6-054E9E1D2D69}"/>
    <cellStyle name="Comma 4 4 6" xfId="18276" xr:uid="{AC3E3183-FEC3-44AD-8182-36F21BC255C3}"/>
    <cellStyle name="Comma 4 4 7" xfId="21880" xr:uid="{B4A0089A-4158-47DC-88AD-03A5042CF6B5}"/>
    <cellStyle name="Comma 4 5" xfId="2405" xr:uid="{00000000-0005-0000-0000-000052090000}"/>
    <cellStyle name="Comma 4 5 2" xfId="2406" xr:uid="{00000000-0005-0000-0000-000053090000}"/>
    <cellStyle name="Comma 4 5 2 2" xfId="18963" xr:uid="{EE831150-9011-424A-AA98-F3993AB23491}"/>
    <cellStyle name="Comma 4 5 2 2 2" xfId="21583" xr:uid="{B19D1BF9-B9E9-456C-942F-EE895517E194}"/>
    <cellStyle name="Comma 4 5 2 2 3" xfId="20281" xr:uid="{5BCFAAD1-28C8-44F7-B3BA-BA30FD18FCD6}"/>
    <cellStyle name="Comma 4 5 2 2 4" xfId="25339" xr:uid="{112C8E5B-6213-4CBB-9E7C-1B9CBBAD7E42}"/>
    <cellStyle name="Comma 4 5 2 3" xfId="20932" xr:uid="{3160DF89-02C3-4AA8-A769-C21B58EC3098}"/>
    <cellStyle name="Comma 4 5 2 4" xfId="19622" xr:uid="{A0BB4DE9-360D-4AD8-82BF-18F8B03732EB}"/>
    <cellStyle name="Comma 4 5 2 5" xfId="18279" xr:uid="{2F5C593C-6CBA-4154-8CE9-ACB1455E7617}"/>
    <cellStyle name="Comma 4 5 2 6" xfId="23559" xr:uid="{F54E359E-8EA8-4BA5-A5DC-5EF42FCC287A}"/>
    <cellStyle name="Comma 4 5 3" xfId="18962" xr:uid="{C9F832E2-5EE7-4316-B512-A0E1FE9DE4BF}"/>
    <cellStyle name="Comma 4 5 3 2" xfId="21582" xr:uid="{EFDF3FAA-174C-44E8-B879-38D97DA61974}"/>
    <cellStyle name="Comma 4 5 3 3" xfId="20280" xr:uid="{9F1021C1-E1D0-4660-89E9-C07328607599}"/>
    <cellStyle name="Comma 4 5 4" xfId="20931" xr:uid="{8735CAA9-9411-48F4-A119-0F7EA7C7834D}"/>
    <cellStyle name="Comma 4 5 5" xfId="19621" xr:uid="{8A5D8874-D92C-476E-9393-36059E55981A}"/>
    <cellStyle name="Comma 4 5 6" xfId="18278" xr:uid="{F1A38601-FE66-40FF-8B01-A40CDE2F7463}"/>
    <cellStyle name="Comma 4 5 7" xfId="21881" xr:uid="{21D0D9D6-FD3A-4D32-9DC3-C6C3D0E014E4}"/>
    <cellStyle name="Comma 4 6" xfId="2407" xr:uid="{00000000-0005-0000-0000-000054090000}"/>
    <cellStyle name="Comma 4 6 2" xfId="2408" xr:uid="{00000000-0005-0000-0000-000055090000}"/>
    <cellStyle name="Comma 4 6 2 2" xfId="18965" xr:uid="{D247BA34-D8F1-4475-9F42-EE45A657DC68}"/>
    <cellStyle name="Comma 4 6 2 2 2" xfId="21585" xr:uid="{6968A027-5AD5-4891-AB16-C48C3F7F1D58}"/>
    <cellStyle name="Comma 4 6 2 2 3" xfId="20283" xr:uid="{E17A0013-760D-42CD-A8AB-2857EF44DEA5}"/>
    <cellStyle name="Comma 4 6 2 2 4" xfId="25340" xr:uid="{80E6FCBE-4F0B-4238-A2A8-5C0193BBDAEF}"/>
    <cellStyle name="Comma 4 6 2 3" xfId="20934" xr:uid="{DEA5D1A1-F4E9-489F-8D88-23C0E8A24592}"/>
    <cellStyle name="Comma 4 6 2 4" xfId="19624" xr:uid="{3E33AF9B-35DF-4C62-A5E3-538A9B052516}"/>
    <cellStyle name="Comma 4 6 2 5" xfId="18281" xr:uid="{02E9247A-7CEF-4120-8052-E65CDCE8EE1C}"/>
    <cellStyle name="Comma 4 6 2 6" xfId="23560" xr:uid="{72DEF114-1B43-4ECF-92FC-5D5E5E09572D}"/>
    <cellStyle name="Comma 4 6 3" xfId="18964" xr:uid="{B39C6351-8C83-491C-AF75-859268D7F817}"/>
    <cellStyle name="Comma 4 6 3 2" xfId="21584" xr:uid="{E286E440-C7BE-45F8-84CE-21E5402608F2}"/>
    <cellStyle name="Comma 4 6 3 3" xfId="20282" xr:uid="{4D29E340-A170-44AD-8ED8-2DE0C4BA7B4B}"/>
    <cellStyle name="Comma 4 6 4" xfId="20933" xr:uid="{4AB180FB-355F-4FE4-9DDD-457AAE1E789C}"/>
    <cellStyle name="Comma 4 6 5" xfId="19623" xr:uid="{A262BA7C-BFF8-4445-8FB2-EABCE2B2E929}"/>
    <cellStyle name="Comma 4 6 6" xfId="18280" xr:uid="{03CBC131-15D7-4530-BBEF-EC094C683031}"/>
    <cellStyle name="Comma 4 6 7" xfId="21882" xr:uid="{BF6E53A0-329A-43DE-8A22-0F31C19E3002}"/>
    <cellStyle name="Comma 4 7" xfId="2409" xr:uid="{00000000-0005-0000-0000-000056090000}"/>
    <cellStyle name="Comma 4 7 2" xfId="2410" xr:uid="{00000000-0005-0000-0000-000057090000}"/>
    <cellStyle name="Comma 4 7 2 2" xfId="18967" xr:uid="{AFFF1774-F37B-459A-AA88-054B11F505C4}"/>
    <cellStyle name="Comma 4 7 2 2 2" xfId="21587" xr:uid="{6BC05344-5FAD-43B9-894F-393E2D388F10}"/>
    <cellStyle name="Comma 4 7 2 2 3" xfId="20285" xr:uid="{3F24266E-8CB6-4296-AF0E-F955818447EE}"/>
    <cellStyle name="Comma 4 7 2 2 4" xfId="25341" xr:uid="{8837A305-159C-499E-933B-FE871FE74BCF}"/>
    <cellStyle name="Comma 4 7 2 3" xfId="20936" xr:uid="{DD27B51C-4933-4EF0-91D5-E7A517EC5807}"/>
    <cellStyle name="Comma 4 7 2 4" xfId="19626" xr:uid="{27AB8A79-16C3-47FE-85D9-A40D2ED4A663}"/>
    <cellStyle name="Comma 4 7 2 5" xfId="18283" xr:uid="{5408DC62-95A4-4DBF-8D78-1029D775C516}"/>
    <cellStyle name="Comma 4 7 2 6" xfId="23561" xr:uid="{B9F671A1-6D78-44E2-AB59-936CA946A3F2}"/>
    <cellStyle name="Comma 4 7 3" xfId="18966" xr:uid="{C7856DCB-A6F8-43A3-98AC-CCCC83969AFD}"/>
    <cellStyle name="Comma 4 7 3 2" xfId="21586" xr:uid="{2487EA6B-64EE-43D7-8ECE-DA4AE0F8147C}"/>
    <cellStyle name="Comma 4 7 3 3" xfId="20284" xr:uid="{6E1E1496-41B4-4F99-8EFD-A9E7CB6B8464}"/>
    <cellStyle name="Comma 4 7 4" xfId="20935" xr:uid="{2C5DDD84-6655-4D68-B447-47479617FF79}"/>
    <cellStyle name="Comma 4 7 5" xfId="19625" xr:uid="{9D436E3F-C101-403B-A031-76069654FEFF}"/>
    <cellStyle name="Comma 4 7 6" xfId="18282" xr:uid="{E48ED05A-1B5E-4A15-98B7-70BE7DD36AA9}"/>
    <cellStyle name="Comma 4 7 7" xfId="21883" xr:uid="{7AD8ECFB-2542-46ED-BA38-C6A3B783B3E2}"/>
    <cellStyle name="Comma 4 8" xfId="2411" xr:uid="{00000000-0005-0000-0000-000058090000}"/>
    <cellStyle name="Comma 4 8 2" xfId="2412" xr:uid="{00000000-0005-0000-0000-000059090000}"/>
    <cellStyle name="Comma 4 8 2 2" xfId="18969" xr:uid="{C64B2797-2305-45C4-89CD-DB6AA082F55C}"/>
    <cellStyle name="Comma 4 8 2 2 2" xfId="21589" xr:uid="{A31A6CB7-5073-44F0-ABBF-0C650FC3BFC4}"/>
    <cellStyle name="Comma 4 8 2 2 3" xfId="20287" xr:uid="{8C9B4B6D-191B-4725-AAB2-4DBDA9BEB92F}"/>
    <cellStyle name="Comma 4 8 2 2 4" xfId="25342" xr:uid="{92F94BCF-853A-48BA-86E8-81FA8BBE30D9}"/>
    <cellStyle name="Comma 4 8 2 3" xfId="20938" xr:uid="{8EC6CFEE-100E-4C65-9A4A-C8D1431E5C29}"/>
    <cellStyle name="Comma 4 8 2 4" xfId="19628" xr:uid="{3C5DC9EC-57AA-4B37-9B1D-04B8B5831F17}"/>
    <cellStyle name="Comma 4 8 2 5" xfId="18285" xr:uid="{56DCAF82-2BB4-471B-A018-3F98CC7D9C79}"/>
    <cellStyle name="Comma 4 8 2 6" xfId="23562" xr:uid="{FF1FDC50-9F37-4957-9BB0-F55AC69C90F1}"/>
    <cellStyle name="Comma 4 8 3" xfId="18968" xr:uid="{FE9EE925-3882-4363-BF65-4B9725547682}"/>
    <cellStyle name="Comma 4 8 3 2" xfId="21588" xr:uid="{C7B1C9AC-E7C8-4676-B3BB-0724EAFD5F44}"/>
    <cellStyle name="Comma 4 8 3 3" xfId="20286" xr:uid="{1A532D9A-1D59-4DB9-8185-EB99C646F400}"/>
    <cellStyle name="Comma 4 8 4" xfId="20937" xr:uid="{1492F8C7-5134-4690-88C9-3D4FA58DD7CF}"/>
    <cellStyle name="Comma 4 8 5" xfId="19627" xr:uid="{E0572E4D-F812-451A-AE03-ED6A80E311EB}"/>
    <cellStyle name="Comma 4 8 6" xfId="18284" xr:uid="{D6131A88-4973-4AAD-BD82-29272B57537E}"/>
    <cellStyle name="Comma 4 8 7" xfId="21884" xr:uid="{650C0B1C-6096-40FE-9D7B-04F13022E0A6}"/>
    <cellStyle name="Comma 4 9" xfId="2413" xr:uid="{00000000-0005-0000-0000-00005A090000}"/>
    <cellStyle name="Comma 4 9 2" xfId="2414" xr:uid="{00000000-0005-0000-0000-00005B090000}"/>
    <cellStyle name="Comma 4 9 2 2" xfId="18971" xr:uid="{51062A37-7389-4E5B-B2CF-2B7E3F9E640E}"/>
    <cellStyle name="Comma 4 9 2 2 2" xfId="21591" xr:uid="{B2A294BF-08C7-4380-8FBC-CAAF653FB3D3}"/>
    <cellStyle name="Comma 4 9 2 2 3" xfId="20289" xr:uid="{891C37D9-DAD8-459D-8724-7D520C622688}"/>
    <cellStyle name="Comma 4 9 2 3" xfId="20940" xr:uid="{9100219A-32EF-4848-AED0-B180259A296D}"/>
    <cellStyle name="Comma 4 9 2 4" xfId="19630" xr:uid="{101A4984-9696-4FC8-8AB6-BD62BED57AFB}"/>
    <cellStyle name="Comma 4 9 2 5" xfId="18287" xr:uid="{DCB9D3EF-0719-4578-8936-267687D49962}"/>
    <cellStyle name="Comma 4 9 2 6" xfId="25335" xr:uid="{1AA5F0ED-63F2-43F5-9FC7-CC399DFD51E2}"/>
    <cellStyle name="Comma 4 9 3" xfId="18970" xr:uid="{850B714B-8175-4115-BCCF-129B7DC29A48}"/>
    <cellStyle name="Comma 4 9 3 2" xfId="21590" xr:uid="{80454F10-0055-416E-8EE4-2C32097B4D17}"/>
    <cellStyle name="Comma 4 9 3 3" xfId="20288" xr:uid="{DD570086-AD1A-4B27-8AED-4AEFCB61C679}"/>
    <cellStyle name="Comma 4 9 4" xfId="20939" xr:uid="{422BBB7C-1991-47B3-A894-1907FBDB98D7}"/>
    <cellStyle name="Comma 4 9 5" xfId="19629" xr:uid="{65B32E2F-25ED-44C2-9135-C02C3D71D0D2}"/>
    <cellStyle name="Comma 4 9 6" xfId="18286" xr:uid="{1D979056-8E45-4891-805E-EC03F67A7BCB}"/>
    <cellStyle name="Comma 4 9 7" xfId="21885" xr:uid="{11293D66-147F-4AAD-8B5D-6FF089A48D55}"/>
    <cellStyle name="Comma 5" xfId="2415" xr:uid="{00000000-0005-0000-0000-00005C090000}"/>
    <cellStyle name="Comma 5 10" xfId="2416" xr:uid="{00000000-0005-0000-0000-00005D090000}"/>
    <cellStyle name="Comma 5 10 2" xfId="22702" xr:uid="{993A4965-23E4-48A2-A223-599185DFBAEC}"/>
    <cellStyle name="Comma 5 11" xfId="18972" xr:uid="{6BEFBEAF-6E1A-4929-BED8-B53E6B5A330D}"/>
    <cellStyle name="Comma 5 11 2" xfId="21592" xr:uid="{BA70B03A-62E9-4D21-B0A4-A695934D377D}"/>
    <cellStyle name="Comma 5 11 3" xfId="20290" xr:uid="{4BA03536-50F4-471C-82B1-DC1A65D147B9}"/>
    <cellStyle name="Comma 5 12" xfId="20941" xr:uid="{79F4EC2D-AB4C-4066-8DE9-369873744329}"/>
    <cellStyle name="Comma 5 13" xfId="19631" xr:uid="{9628769E-92A4-43AA-B4F4-017875F85998}"/>
    <cellStyle name="Comma 5 14" xfId="18288" xr:uid="{096981AB-B13F-406B-944A-52B5E3EF95E2}"/>
    <cellStyle name="Comma 5 15" xfId="21886" xr:uid="{92FEA2BC-6CAC-4511-B56D-648817D6144F}"/>
    <cellStyle name="Comma 5 2" xfId="2417" xr:uid="{00000000-0005-0000-0000-00005E090000}"/>
    <cellStyle name="Comma 5 2 2" xfId="2418" xr:uid="{00000000-0005-0000-0000-00005F090000}"/>
    <cellStyle name="Comma 5 2 2 2" xfId="18974" xr:uid="{742DDE17-5E5C-4A27-AB07-E28B03E4F0C7}"/>
    <cellStyle name="Comma 5 2 2 2 2" xfId="21594" xr:uid="{64204B14-AD47-413E-9706-8D9F97A31B09}"/>
    <cellStyle name="Comma 5 2 2 2 3" xfId="20292" xr:uid="{70EE2ADA-D60A-4DFA-925A-87BF91E7FA5D}"/>
    <cellStyle name="Comma 5 2 2 3" xfId="20943" xr:uid="{72FC41C5-A09C-4954-B3FC-2E6567732692}"/>
    <cellStyle name="Comma 5 2 2 4" xfId="19633" xr:uid="{B777207C-E940-4506-909C-3376BCC0BC04}"/>
    <cellStyle name="Comma 5 2 2 5" xfId="18290" xr:uid="{E616EDE3-7B0A-4EB3-B7BD-680E39ED8FB0}"/>
    <cellStyle name="Comma 5 2 2 6" xfId="24310" xr:uid="{8611B1ED-4044-46DF-B066-E6F91A7CCB1C}"/>
    <cellStyle name="Comma 5 2 3" xfId="18973" xr:uid="{7B20720D-5E9C-4634-B48A-768D2764BB98}"/>
    <cellStyle name="Comma 5 2 3 2" xfId="21593" xr:uid="{D3EBB9A2-8CAC-4B39-BF39-43E734317F6F}"/>
    <cellStyle name="Comma 5 2 3 3" xfId="20291" xr:uid="{E8917AC1-83EC-4461-A711-79735C3654F1}"/>
    <cellStyle name="Comma 5 2 4" xfId="20942" xr:uid="{87086773-AF06-4D8A-BB86-F62CB2AC902F}"/>
    <cellStyle name="Comma 5 2 5" xfId="19632" xr:uid="{5EDD9BBC-4665-46FC-8780-921DF307BBEA}"/>
    <cellStyle name="Comma 5 2 6" xfId="18289" xr:uid="{93631E1C-481D-4272-AD26-CD3F72C40631}"/>
    <cellStyle name="Comma 5 2 7" xfId="21887" xr:uid="{DF7F871C-06E1-4E5D-99A1-E1C50B3C217E}"/>
    <cellStyle name="Comma 5 3" xfId="2419" xr:uid="{00000000-0005-0000-0000-000060090000}"/>
    <cellStyle name="Comma 5 3 2" xfId="2420" xr:uid="{00000000-0005-0000-0000-000061090000}"/>
    <cellStyle name="Comma 5 3 2 2" xfId="2421" xr:uid="{00000000-0005-0000-0000-000062090000}"/>
    <cellStyle name="Comma 5 3 2 2 2" xfId="18977" xr:uid="{12717F9E-8502-4C5B-A8A0-4455234BB188}"/>
    <cellStyle name="Comma 5 3 2 2 2 2" xfId="21597" xr:uid="{E7A78122-154A-454C-A7AA-F77C0A71C6C2}"/>
    <cellStyle name="Comma 5 3 2 2 2 3" xfId="20295" xr:uid="{D77727CE-096C-4A93-AD07-8752719AA330}"/>
    <cellStyle name="Comma 5 3 2 2 3" xfId="20946" xr:uid="{27D2E4DB-D9FF-44CF-AB13-CC24E4AF350C}"/>
    <cellStyle name="Comma 5 3 2 2 4" xfId="19636" xr:uid="{BAE4D51E-19BD-4533-B6E1-07F2F4D433AE}"/>
    <cellStyle name="Comma 5 3 2 2 5" xfId="18293" xr:uid="{420B2114-439A-4B54-82AA-4C0FC7445D5B}"/>
    <cellStyle name="Comma 5 3 2 2 6" xfId="24312" xr:uid="{7EC60D36-0EC3-46FA-B477-364EBFEE594A}"/>
    <cellStyle name="Comma 5 3 2 3" xfId="18976" xr:uid="{FFD43693-380E-4EF3-BD84-D1983866E1A4}"/>
    <cellStyle name="Comma 5 3 2 3 2" xfId="21596" xr:uid="{20582BD5-38BC-4FE6-81CC-DD1D27930D4B}"/>
    <cellStyle name="Comma 5 3 2 3 3" xfId="20294" xr:uid="{300BF016-E0D6-4038-BAEC-A9E19C375EC6}"/>
    <cellStyle name="Comma 5 3 2 4" xfId="20945" xr:uid="{33EE5027-BCF1-4C85-85D2-73E4ED882D7D}"/>
    <cellStyle name="Comma 5 3 2 5" xfId="19635" xr:uid="{55462AB6-24AA-422F-A329-DBB49C804332}"/>
    <cellStyle name="Comma 5 3 2 6" xfId="18292" xr:uid="{AFF11FAB-A630-4414-A89E-C2C95D2951A7}"/>
    <cellStyle name="Comma 5 3 3" xfId="2422" xr:uid="{00000000-0005-0000-0000-000063090000}"/>
    <cellStyle name="Comma 5 3 3 2" xfId="18978" xr:uid="{DDA7884D-A3B1-481A-878F-A31EF0AC668D}"/>
    <cellStyle name="Comma 5 3 3 2 2" xfId="21598" xr:uid="{D133F91B-418B-45A9-A258-D990F366AF1D}"/>
    <cellStyle name="Comma 5 3 3 2 3" xfId="20296" xr:uid="{A9A8C951-7207-4F79-BBFB-A5F1AAFCBF9D}"/>
    <cellStyle name="Comma 5 3 3 3" xfId="20947" xr:uid="{E37B8119-9F61-4DB3-A084-894EF7071B04}"/>
    <cellStyle name="Comma 5 3 3 4" xfId="19637" xr:uid="{8837607E-CB31-409B-8FA0-C8A8A7833545}"/>
    <cellStyle name="Comma 5 3 3 5" xfId="18294" xr:uid="{DF266276-5553-47FE-BBF0-26D22724CAF8}"/>
    <cellStyle name="Comma 5 3 3 6" xfId="24311" xr:uid="{1A5FF1C8-F6DC-4A9B-BD6E-AE0639289BC3}"/>
    <cellStyle name="Comma 5 3 4" xfId="18975" xr:uid="{BBA39377-2858-4210-BDD3-6B786DDF75B9}"/>
    <cellStyle name="Comma 5 3 4 2" xfId="21595" xr:uid="{5565607A-5413-440F-A3D2-A9D49DBB82D0}"/>
    <cellStyle name="Comma 5 3 4 3" xfId="20293" xr:uid="{2EA576C0-566A-4A8C-8433-BDEF866F6EA3}"/>
    <cellStyle name="Comma 5 3 5" xfId="20944" xr:uid="{95CF04F6-C6DF-4A9A-BD28-C7EC3F81776F}"/>
    <cellStyle name="Comma 5 3 6" xfId="19634" xr:uid="{D161884E-F8FA-4612-A9B8-A6A0C4C00AA3}"/>
    <cellStyle name="Comma 5 3 7" xfId="18291" xr:uid="{2B3E8569-860A-40D9-8CC0-60720723282E}"/>
    <cellStyle name="Comma 5 3 8" xfId="21888" xr:uid="{F5EC3AC7-09C0-4EC6-838C-40A6918B16A5}"/>
    <cellStyle name="Comma 5 4" xfId="2423" xr:uid="{00000000-0005-0000-0000-000064090000}"/>
    <cellStyle name="Comma 5 4 2" xfId="2424" xr:uid="{00000000-0005-0000-0000-000065090000}"/>
    <cellStyle name="Comma 5 4 2 2" xfId="18980" xr:uid="{1336414E-8B07-469C-B067-42C6405CA813}"/>
    <cellStyle name="Comma 5 4 2 2 2" xfId="21600" xr:uid="{58CA38B3-3695-473C-B9E7-514E11207387}"/>
    <cellStyle name="Comma 5 4 2 2 3" xfId="20298" xr:uid="{4BD03012-E636-465B-9272-2D3F8F67CC32}"/>
    <cellStyle name="Comma 5 4 2 3" xfId="20949" xr:uid="{23116AE5-F785-47D3-9EE5-8F1DC58E468A}"/>
    <cellStyle name="Comma 5 4 2 4" xfId="19639" xr:uid="{0F142263-915D-43BC-B9E8-3B25A65101B2}"/>
    <cellStyle name="Comma 5 4 2 5" xfId="18296" xr:uid="{EB791CDC-9BCD-4962-B70D-200E215E486D}"/>
    <cellStyle name="Comma 5 4 2 6" xfId="25344" xr:uid="{6FA57A3E-27A6-4B76-8AE2-F207533A4F9F}"/>
    <cellStyle name="Comma 5 4 3" xfId="18979" xr:uid="{3C889C83-64A9-40FC-8CE8-35BF6033E87B}"/>
    <cellStyle name="Comma 5 4 3 2" xfId="21599" xr:uid="{A6CA550B-6A3D-4DE8-8D3A-83CA87C1BBEE}"/>
    <cellStyle name="Comma 5 4 3 3" xfId="20297" xr:uid="{E5B59677-6315-41A5-924A-9B41F0515A04}"/>
    <cellStyle name="Comma 5 4 4" xfId="20948" xr:uid="{40892F54-268A-4693-96E6-7F4BFA8B487A}"/>
    <cellStyle name="Comma 5 4 5" xfId="19638" xr:uid="{D0335B02-C0E1-4400-92E8-8C5E309F7F89}"/>
    <cellStyle name="Comma 5 4 6" xfId="18295" xr:uid="{4B0CDE2E-C20B-462E-8FA5-20656E049D2C}"/>
    <cellStyle name="Comma 5 4 7" xfId="21889" xr:uid="{8BD3A24B-5868-41DC-98A8-3CE5C20047A9}"/>
    <cellStyle name="Comma 5 5" xfId="2425" xr:uid="{00000000-0005-0000-0000-000066090000}"/>
    <cellStyle name="Comma 5 5 2" xfId="2426" xr:uid="{00000000-0005-0000-0000-000067090000}"/>
    <cellStyle name="Comma 5 5 2 2" xfId="18982" xr:uid="{5B633068-3F99-437A-A258-679B7933046E}"/>
    <cellStyle name="Comma 5 5 2 2 2" xfId="21602" xr:uid="{6A96EB83-106D-4855-81C1-F6F81A6DC028}"/>
    <cellStyle name="Comma 5 5 2 2 3" xfId="20300" xr:uid="{94B54044-E20F-48E5-ADC8-EB51BA20FEAD}"/>
    <cellStyle name="Comma 5 5 2 3" xfId="20951" xr:uid="{BD548346-DDEB-4C01-AC40-248734A26D6A}"/>
    <cellStyle name="Comma 5 5 2 4" xfId="19641" xr:uid="{C4B7F230-DAB1-4AEC-8589-C17461433AEB}"/>
    <cellStyle name="Comma 5 5 2 5" xfId="18298" xr:uid="{1BB64DE5-E4FC-4C6E-AFCB-9F4A0A43B582}"/>
    <cellStyle name="Comma 5 5 2 6" xfId="25345" xr:uid="{CFA13B53-91E6-41BD-9737-59C1270154B9}"/>
    <cellStyle name="Comma 5 5 3" xfId="18981" xr:uid="{0C393724-F9EF-4A92-96B1-5B725D776E49}"/>
    <cellStyle name="Comma 5 5 3 2" xfId="21601" xr:uid="{539A6C5F-25E0-4EBF-938F-4A65F6CCF7E7}"/>
    <cellStyle name="Comma 5 5 3 3" xfId="20299" xr:uid="{95149F91-4CBA-4D83-8C67-B97350DC17E4}"/>
    <cellStyle name="Comma 5 5 4" xfId="20950" xr:uid="{E211E060-81D8-4419-9EF8-902A06B27102}"/>
    <cellStyle name="Comma 5 5 5" xfId="19640" xr:uid="{C6E8E921-E1FA-4C67-B813-1126BFBB6ADC}"/>
    <cellStyle name="Comma 5 5 6" xfId="18297" xr:uid="{D5124B2B-3E66-4C11-B914-5C53B19C8DB0}"/>
    <cellStyle name="Comma 5 5 7" xfId="21890" xr:uid="{A5B55140-3595-41F2-85B5-EC1094F8CFCF}"/>
    <cellStyle name="Comma 5 6" xfId="2427" xr:uid="{00000000-0005-0000-0000-000068090000}"/>
    <cellStyle name="Comma 5 6 2" xfId="2428" xr:uid="{00000000-0005-0000-0000-000069090000}"/>
    <cellStyle name="Comma 5 6 2 2" xfId="18984" xr:uid="{552F0119-0E9B-46FB-8C0A-82CBA4636387}"/>
    <cellStyle name="Comma 5 6 2 2 2" xfId="21604" xr:uid="{6BC29531-5702-4D3D-BC75-BB877240C909}"/>
    <cellStyle name="Comma 5 6 2 2 3" xfId="20302" xr:uid="{AE86A772-BE7A-47BE-8E2C-AE1A942919CD}"/>
    <cellStyle name="Comma 5 6 2 3" xfId="20953" xr:uid="{46B6508A-11BE-4ABA-8510-4A30E7AC50BD}"/>
    <cellStyle name="Comma 5 6 2 4" xfId="19643" xr:uid="{5E4AD005-52B0-4D37-9170-9A4DA1D40A8F}"/>
    <cellStyle name="Comma 5 6 2 5" xfId="18300" xr:uid="{00F541D8-A321-4E2E-B9E0-7ED8CF1CAB39}"/>
    <cellStyle name="Comma 5 6 2 6" xfId="25346" xr:uid="{3AD38E90-3B8C-497F-82D4-AF24D54DABBC}"/>
    <cellStyle name="Comma 5 6 3" xfId="18983" xr:uid="{FFE805EE-1F77-4C05-ACD4-FF37F93E3EE8}"/>
    <cellStyle name="Comma 5 6 3 2" xfId="21603" xr:uid="{D2EB0351-C0CE-4452-809C-FBCEC57CF457}"/>
    <cellStyle name="Comma 5 6 3 3" xfId="20301" xr:uid="{91877AA5-3DEE-483B-A0EC-CC46C5FD5057}"/>
    <cellStyle name="Comma 5 6 4" xfId="20952" xr:uid="{D208368B-BB9B-4BD5-A691-4325FEE1E9A4}"/>
    <cellStyle name="Comma 5 6 5" xfId="19642" xr:uid="{E578A9B2-77AD-49BB-9563-293038C31E6D}"/>
    <cellStyle name="Comma 5 6 6" xfId="18299" xr:uid="{9B4C939B-5493-491D-9F6E-7E3A411D2E89}"/>
    <cellStyle name="Comma 5 6 7" xfId="21891" xr:uid="{E88E48B1-AEA2-49CC-9762-6147F47D4C84}"/>
    <cellStyle name="Comma 5 7" xfId="2429" xr:uid="{00000000-0005-0000-0000-00006A090000}"/>
    <cellStyle name="Comma 5 7 2" xfId="2430" xr:uid="{00000000-0005-0000-0000-00006B090000}"/>
    <cellStyle name="Comma 5 7 2 2" xfId="18986" xr:uid="{C0DBF37A-85B9-4ACD-B4EA-BE73240847CE}"/>
    <cellStyle name="Comma 5 7 2 2 2" xfId="21606" xr:uid="{657379FF-E762-48C1-8EFA-828B01DD1944}"/>
    <cellStyle name="Comma 5 7 2 2 3" xfId="20304" xr:uid="{3C956250-2BE8-4467-A0EB-18C66F05CE6E}"/>
    <cellStyle name="Comma 5 7 2 3" xfId="20955" xr:uid="{5DEA91D1-30BE-404E-A9B8-9737F7176FB8}"/>
    <cellStyle name="Comma 5 7 2 4" xfId="19645" xr:uid="{E87000E6-DF96-4DA1-8DC1-A0AE6074BD57}"/>
    <cellStyle name="Comma 5 7 2 5" xfId="18302" xr:uid="{041569CC-B79E-4F13-9026-FF7D2AB659A6}"/>
    <cellStyle name="Comma 5 7 2 6" xfId="25347" xr:uid="{2DB41667-296D-4DB1-9C61-29D499E513AF}"/>
    <cellStyle name="Comma 5 7 3" xfId="18985" xr:uid="{3E9B966F-AFF6-409F-909A-29F0C6F7C455}"/>
    <cellStyle name="Comma 5 7 3 2" xfId="21605" xr:uid="{E4A4745A-916A-404F-887C-3B9C695B2A19}"/>
    <cellStyle name="Comma 5 7 3 3" xfId="20303" xr:uid="{919C17B6-358D-4BEE-BDB1-F2B804B31DEE}"/>
    <cellStyle name="Comma 5 7 4" xfId="20954" xr:uid="{3821418E-BA75-4D43-9787-DCBFADF93594}"/>
    <cellStyle name="Comma 5 7 5" xfId="19644" xr:uid="{9674F90F-3BA1-44B4-8B69-75DE94AB6879}"/>
    <cellStyle name="Comma 5 7 6" xfId="18301" xr:uid="{D3FB3E71-8A8B-4B8A-893F-14F3B960C4A4}"/>
    <cellStyle name="Comma 5 7 7" xfId="21892" xr:uid="{F20977D8-F63A-4A6A-8393-5948DAE46631}"/>
    <cellStyle name="Comma 5 8" xfId="2431" xr:uid="{00000000-0005-0000-0000-00006C090000}"/>
    <cellStyle name="Comma 5 8 2" xfId="2432" xr:uid="{00000000-0005-0000-0000-00006D090000}"/>
    <cellStyle name="Comma 5 8 2 2" xfId="18988" xr:uid="{8B483FEE-F978-43D6-BC3F-BAE3AB34A5C1}"/>
    <cellStyle name="Comma 5 8 2 2 2" xfId="21608" xr:uid="{FD2055B9-E347-4487-9CF8-752D64F7AFC8}"/>
    <cellStyle name="Comma 5 8 2 2 3" xfId="20306" xr:uid="{903EA639-14E7-45BF-8A51-CF565433B5F2}"/>
    <cellStyle name="Comma 5 8 2 3" xfId="20957" xr:uid="{B3D9E355-6EA7-4239-8531-FD0D1526F42E}"/>
    <cellStyle name="Comma 5 8 2 4" xfId="19647" xr:uid="{64331470-582A-4CC5-9877-C8EB20FFC2EE}"/>
    <cellStyle name="Comma 5 8 2 5" xfId="18304" xr:uid="{FD3CEC87-1BF2-414A-9D93-1F246A731A30}"/>
    <cellStyle name="Comma 5 8 2 6" xfId="25348" xr:uid="{8B21DC84-B9ED-4BDF-AFBA-AA12DBE54E3D}"/>
    <cellStyle name="Comma 5 8 3" xfId="18987" xr:uid="{0720173F-36A4-4EC3-B08C-4C0FFC4DCA44}"/>
    <cellStyle name="Comma 5 8 3 2" xfId="21607" xr:uid="{FF056108-BA6D-4904-A6D2-D8C3934922C7}"/>
    <cellStyle name="Comma 5 8 3 3" xfId="20305" xr:uid="{1E2A27D1-B59F-4480-91EB-7541BA45FBCA}"/>
    <cellStyle name="Comma 5 8 4" xfId="20956" xr:uid="{E2EF5B92-B9CF-4CD5-A863-053E48706750}"/>
    <cellStyle name="Comma 5 8 5" xfId="19646" xr:uid="{B8EA0A88-DB53-410B-998A-958EC7D1302B}"/>
    <cellStyle name="Comma 5 8 6" xfId="18303" xr:uid="{4F37A7A1-6BE3-4D3F-B590-66B88F899E2D}"/>
    <cellStyle name="Comma 5 8 7" xfId="21893" xr:uid="{7CE2421F-55EC-4DF1-AACD-B1F7F5219AF1}"/>
    <cellStyle name="Comma 5 9" xfId="2433" xr:uid="{00000000-0005-0000-0000-00006E090000}"/>
    <cellStyle name="Comma 5 9 2" xfId="18989" xr:uid="{43E60219-C83D-456F-B338-AC9BC39596F5}"/>
    <cellStyle name="Comma 5 9 2 2" xfId="21609" xr:uid="{F81BCB4D-C3FF-43A9-8137-99F8C2541411}"/>
    <cellStyle name="Comma 5 9 2 3" xfId="20307" xr:uid="{10530B71-398B-46CF-9993-DC96C1580F7A}"/>
    <cellStyle name="Comma 5 9 2 4" xfId="25343" xr:uid="{64EAEC09-6C51-48E5-8987-434B8F8019BC}"/>
    <cellStyle name="Comma 5 9 3" xfId="20958" xr:uid="{301C4717-3572-4FFC-B203-F699788E06E3}"/>
    <cellStyle name="Comma 5 9 4" xfId="19648" xr:uid="{BE9DEA3E-7A3D-49BA-B49A-55877EEAFA5B}"/>
    <cellStyle name="Comma 5 9 5" xfId="18305" xr:uid="{B5634153-5923-431A-B5F2-6068DEEA75F6}"/>
    <cellStyle name="Comma 5 9 6" xfId="23563" xr:uid="{A64B9C6A-11CD-463E-9EFD-4BFCACD7CD64}"/>
    <cellStyle name="Comma 6" xfId="2434" xr:uid="{00000000-0005-0000-0000-00006F090000}"/>
    <cellStyle name="Comma 6 10" xfId="2435" xr:uid="{00000000-0005-0000-0000-000070090000}"/>
    <cellStyle name="Comma 6 10 2" xfId="22703" xr:uid="{87C4E6D7-6BAF-430E-9A67-DD86DA8F1E7D}"/>
    <cellStyle name="Comma 6 11" xfId="18990" xr:uid="{36CE0E08-B08B-48C4-965E-AF31EEBBCA42}"/>
    <cellStyle name="Comma 6 11 2" xfId="21610" xr:uid="{7EFE8793-3090-4545-A78E-40BFE6873D42}"/>
    <cellStyle name="Comma 6 11 3" xfId="20308" xr:uid="{22A0D685-E415-461F-8E53-24134A29C180}"/>
    <cellStyle name="Comma 6 12" xfId="20959" xr:uid="{C34CEF14-7E03-411C-8375-98A7A800F738}"/>
    <cellStyle name="Comma 6 13" xfId="19649" xr:uid="{9897EE1E-9DC2-4048-A9A4-2541A2E253C9}"/>
    <cellStyle name="Comma 6 14" xfId="18306" xr:uid="{A84EE80B-64C1-476D-90BC-67567304A892}"/>
    <cellStyle name="Comma 6 15" xfId="21894" xr:uid="{5BB9D303-8F03-458E-BF60-F33962C0BF7D}"/>
    <cellStyle name="Comma 6 2" xfId="2436" xr:uid="{00000000-0005-0000-0000-000071090000}"/>
    <cellStyle name="Comma 6 2 2" xfId="2437" xr:uid="{00000000-0005-0000-0000-000072090000}"/>
    <cellStyle name="Comma 6 2 2 2" xfId="18992" xr:uid="{370B102D-7E0E-4203-8ACA-BBE7D0F1059E}"/>
    <cellStyle name="Comma 6 2 2 2 2" xfId="21612" xr:uid="{9D3CE577-7CEB-4903-9DAF-36D358FF2E14}"/>
    <cellStyle name="Comma 6 2 2 2 3" xfId="20310" xr:uid="{605632C0-70A5-4D42-A3C0-F63234CCEF2C}"/>
    <cellStyle name="Comma 6 2 2 2 4" xfId="25350" xr:uid="{3849D79B-A532-41A1-9FFF-32AEBC926E27}"/>
    <cellStyle name="Comma 6 2 2 3" xfId="20961" xr:uid="{733AFA7F-4414-4229-9798-08B877B3E09D}"/>
    <cellStyle name="Comma 6 2 2 4" xfId="19651" xr:uid="{0389AC46-F704-46A1-A3A3-46B3AFE72E18}"/>
    <cellStyle name="Comma 6 2 2 5" xfId="18308" xr:uid="{D50C18DC-6091-410D-85EC-45CC81AC5304}"/>
    <cellStyle name="Comma 6 2 2 6" xfId="23566" xr:uid="{A8C8CB2D-6EDA-447A-9457-687BF9BD76C0}"/>
    <cellStyle name="Comma 6 2 3" xfId="18991" xr:uid="{0C5EAB56-F63B-49D9-85B2-48E8EBE1B4DC}"/>
    <cellStyle name="Comma 6 2 3 2" xfId="21611" xr:uid="{2F1302CF-BFD5-406B-B39E-8514AC73B24B}"/>
    <cellStyle name="Comma 6 2 3 3" xfId="20309" xr:uid="{7ADEB5D7-DD8E-4F0A-8556-0EFAB06B5A5E}"/>
    <cellStyle name="Comma 6 2 3 4" xfId="23565" xr:uid="{EC907539-8845-4A4E-9BE3-F285F46FE4F4}"/>
    <cellStyle name="Comma 6 2 4" xfId="20960" xr:uid="{41982C6A-2C10-43CB-AF44-5CBA2BD03F73}"/>
    <cellStyle name="Comma 6 2 5" xfId="19650" xr:uid="{7C1583F0-F8FE-4396-929D-8C8DC6F85CB0}"/>
    <cellStyle name="Comma 6 2 6" xfId="18307" xr:uid="{D5838845-C03A-4660-986D-BD761BC4FD8C}"/>
    <cellStyle name="Comma 6 2 7" xfId="21895" xr:uid="{C61A8E33-A0E9-455C-99FF-D4EA5A6E4E0C}"/>
    <cellStyle name="Comma 6 3" xfId="2438" xr:uid="{00000000-0005-0000-0000-000073090000}"/>
    <cellStyle name="Comma 6 3 2" xfId="2439" xr:uid="{00000000-0005-0000-0000-000074090000}"/>
    <cellStyle name="Comma 6 3 2 2" xfId="18994" xr:uid="{329ECC21-EC0A-4CFD-8088-DC190D82EBFF}"/>
    <cellStyle name="Comma 6 3 2 2 2" xfId="21614" xr:uid="{55182CEA-14FD-4C9D-819B-6846A3CB5732}"/>
    <cellStyle name="Comma 6 3 2 2 3" xfId="20312" xr:uid="{D95B1CA1-7197-4C92-844B-2C80D161DD04}"/>
    <cellStyle name="Comma 6 3 2 2 4" xfId="25351" xr:uid="{CDAC9BC7-A006-4F82-ADBF-027839463503}"/>
    <cellStyle name="Comma 6 3 2 3" xfId="20963" xr:uid="{6D02711A-CC8D-481D-81D1-C30BBD74CFDD}"/>
    <cellStyle name="Comma 6 3 2 4" xfId="19653" xr:uid="{E2252AF9-15BB-4257-AEE8-0B1ECFFFF8C3}"/>
    <cellStyle name="Comma 6 3 2 5" xfId="18310" xr:uid="{55C2BA5D-77FE-4A23-9E84-63CC25963C77}"/>
    <cellStyle name="Comma 6 3 2 6" xfId="23567" xr:uid="{5725BCB4-A88A-468B-AF1E-6B1D674AC578}"/>
    <cellStyle name="Comma 6 3 3" xfId="18993" xr:uid="{F84F8620-1CDB-4468-BB16-5146F15604B8}"/>
    <cellStyle name="Comma 6 3 3 2" xfId="21613" xr:uid="{0BAC7A25-F2F5-4C80-BCB2-F0A77C171313}"/>
    <cellStyle name="Comma 6 3 3 3" xfId="20311" xr:uid="{F0DC2FCA-BD5F-4005-A6F6-7D7AD46DAB72}"/>
    <cellStyle name="Comma 6 3 4" xfId="20962" xr:uid="{E91B7BCE-D232-43E6-842B-55D6DD76E6FA}"/>
    <cellStyle name="Comma 6 3 5" xfId="19652" xr:uid="{006DE07C-4576-4AC7-A1AE-A23FD23BF1A8}"/>
    <cellStyle name="Comma 6 3 6" xfId="18309" xr:uid="{27E3C7E1-901D-4C97-A3D2-53E1209AEF25}"/>
    <cellStyle name="Comma 6 3 7" xfId="21896" xr:uid="{38086EC5-BC35-49F9-8DBE-C002B76F1135}"/>
    <cellStyle name="Comma 6 4" xfId="2440" xr:uid="{00000000-0005-0000-0000-000075090000}"/>
    <cellStyle name="Comma 6 4 2" xfId="2441" xr:uid="{00000000-0005-0000-0000-000076090000}"/>
    <cellStyle name="Comma 6 4 2 2" xfId="18996" xr:uid="{794C814D-D485-429A-9D37-C6F74C9D60C6}"/>
    <cellStyle name="Comma 6 4 2 2 2" xfId="21616" xr:uid="{29F82677-039F-4019-9B40-CCF9B6BC8582}"/>
    <cellStyle name="Comma 6 4 2 2 3" xfId="20314" xr:uid="{2BD43FA8-FF82-4B53-B957-DEECC7DC8DCE}"/>
    <cellStyle name="Comma 6 4 2 3" xfId="20965" xr:uid="{2984FD8E-2A77-4CF9-9A7F-AFD4888D69C1}"/>
    <cellStyle name="Comma 6 4 2 4" xfId="19655" xr:uid="{77E2B5A9-6788-40AA-9181-EE956CFB99AF}"/>
    <cellStyle name="Comma 6 4 2 5" xfId="18312" xr:uid="{5F255FEE-9E34-4D19-9D99-EF6CAFDDF1F0}"/>
    <cellStyle name="Comma 6 4 2 6" xfId="25352" xr:uid="{5CA0C975-46BC-45C9-8B45-5F89A520E809}"/>
    <cellStyle name="Comma 6 4 3" xfId="18995" xr:uid="{56CAE5B8-1259-4BA9-8D1D-C0162383B378}"/>
    <cellStyle name="Comma 6 4 3 2" xfId="21615" xr:uid="{CB1BC8D1-4F98-4AAD-B5C4-6CF9F438E190}"/>
    <cellStyle name="Comma 6 4 3 3" xfId="20313" xr:uid="{37B88F48-F464-4054-8AC1-46B10909BB2A}"/>
    <cellStyle name="Comma 6 4 4" xfId="20964" xr:uid="{1A7497BD-692E-4CC6-88DB-8463B37CAC07}"/>
    <cellStyle name="Comma 6 4 5" xfId="19654" xr:uid="{9A008142-BCB7-4DB2-BEF3-05FE6962C06B}"/>
    <cellStyle name="Comma 6 4 6" xfId="18311" xr:uid="{300B89A3-A6E8-497E-AC58-1D23084139AC}"/>
    <cellStyle name="Comma 6 4 7" xfId="21897" xr:uid="{A2EC32F7-4E75-48C7-BF12-5EE4BE24278A}"/>
    <cellStyle name="Comma 6 5" xfId="2442" xr:uid="{00000000-0005-0000-0000-000077090000}"/>
    <cellStyle name="Comma 6 5 2" xfId="2443" xr:uid="{00000000-0005-0000-0000-000078090000}"/>
    <cellStyle name="Comma 6 5 2 2" xfId="18998" xr:uid="{4E3E9A47-F048-4CFA-95B7-4318B9646D40}"/>
    <cellStyle name="Comma 6 5 2 2 2" xfId="21618" xr:uid="{54AED8B6-76FA-4CB3-B70E-23A6F11245CD}"/>
    <cellStyle name="Comma 6 5 2 2 3" xfId="20316" xr:uid="{44B7897F-F3DE-4FD0-9A34-CB3F2760B897}"/>
    <cellStyle name="Comma 6 5 2 3" xfId="20967" xr:uid="{87AE9BFF-CF40-4D26-BB75-5A9193679D35}"/>
    <cellStyle name="Comma 6 5 2 4" xfId="19657" xr:uid="{094ADEAC-A4E2-4A39-BFF9-3CA66ED0B3DA}"/>
    <cellStyle name="Comma 6 5 2 5" xfId="18314" xr:uid="{E1882452-2141-426B-BC67-CCB59BF8161C}"/>
    <cellStyle name="Comma 6 5 2 6" xfId="25353" xr:uid="{C8CD7A9E-648D-4235-9E1A-FDC6DC2B5AA2}"/>
    <cellStyle name="Comma 6 5 3" xfId="18997" xr:uid="{C0614E4D-CE93-4866-9CDF-10F7FE7DD2F8}"/>
    <cellStyle name="Comma 6 5 3 2" xfId="21617" xr:uid="{A26E8693-6B4D-48D2-8EC7-8FE97EF69155}"/>
    <cellStyle name="Comma 6 5 3 3" xfId="20315" xr:uid="{58FB8478-9553-4806-9CF5-E2CF40F658D1}"/>
    <cellStyle name="Comma 6 5 4" xfId="20966" xr:uid="{8F29FE18-ED5F-45EE-B2D5-91EDE35828CD}"/>
    <cellStyle name="Comma 6 5 5" xfId="19656" xr:uid="{B2C6005C-26B1-4115-B402-7B3D61D46967}"/>
    <cellStyle name="Comma 6 5 6" xfId="18313" xr:uid="{23B15D97-88E5-4FFF-96BB-B4B37ED9961E}"/>
    <cellStyle name="Comma 6 5 7" xfId="21898" xr:uid="{AD3C54E9-9670-4CD5-ABC2-05D2229D290B}"/>
    <cellStyle name="Comma 6 6" xfId="2444" xr:uid="{00000000-0005-0000-0000-000079090000}"/>
    <cellStyle name="Comma 6 6 2" xfId="2445" xr:uid="{00000000-0005-0000-0000-00007A090000}"/>
    <cellStyle name="Comma 6 6 2 2" xfId="19000" xr:uid="{4907F459-5B99-4EA2-9B41-D1CA3A698CBA}"/>
    <cellStyle name="Comma 6 6 2 2 2" xfId="21620" xr:uid="{5D94964B-204B-4406-AE28-2FE47C248153}"/>
    <cellStyle name="Comma 6 6 2 2 3" xfId="20318" xr:uid="{900F13E7-02E5-408A-A96E-C583918E3221}"/>
    <cellStyle name="Comma 6 6 2 3" xfId="20969" xr:uid="{63D672FC-5B8F-44F4-9E39-8727A017258D}"/>
    <cellStyle name="Comma 6 6 2 4" xfId="19659" xr:uid="{4710BFFD-DC83-412A-A6DD-27E78A2C7107}"/>
    <cellStyle name="Comma 6 6 2 5" xfId="18316" xr:uid="{9DD30AE5-1F52-4569-A07C-EEA530EE979C}"/>
    <cellStyle name="Comma 6 6 2 6" xfId="25354" xr:uid="{52CCDCD5-35CA-4DF4-9E06-BF65D45D8728}"/>
    <cellStyle name="Comma 6 6 3" xfId="18999" xr:uid="{19D259CF-989A-4772-8CCD-2BA039DFC25A}"/>
    <cellStyle name="Comma 6 6 3 2" xfId="21619" xr:uid="{3ADCCDBC-6331-482D-A1FA-39B795A8A6C0}"/>
    <cellStyle name="Comma 6 6 3 3" xfId="20317" xr:uid="{2DC36565-08DE-4D01-93E3-287D853CC2B3}"/>
    <cellStyle name="Comma 6 6 4" xfId="20968" xr:uid="{91D5EEE8-0F5D-4471-932D-10584712972B}"/>
    <cellStyle name="Comma 6 6 5" xfId="19658" xr:uid="{7BD0E4CA-0AB4-4B96-A76E-1106F8D3F712}"/>
    <cellStyle name="Comma 6 6 6" xfId="18315" xr:uid="{E346F945-A0C7-4645-8C16-C697DC1E15D2}"/>
    <cellStyle name="Comma 6 6 7" xfId="21899" xr:uid="{7247B4EC-95AB-442F-93D9-76EAAFD32EA3}"/>
    <cellStyle name="Comma 6 7" xfId="2446" xr:uid="{00000000-0005-0000-0000-00007B090000}"/>
    <cellStyle name="Comma 6 7 2" xfId="2447" xr:uid="{00000000-0005-0000-0000-00007C090000}"/>
    <cellStyle name="Comma 6 7 2 2" xfId="19002" xr:uid="{59A8D847-3FEA-4A9F-8034-1611D972D12C}"/>
    <cellStyle name="Comma 6 7 2 2 2" xfId="21622" xr:uid="{ED1BAF30-69F9-403E-9DD6-8371985744D6}"/>
    <cellStyle name="Comma 6 7 2 2 3" xfId="20320" xr:uid="{96C9B143-C001-4B02-A596-F16A71AFC971}"/>
    <cellStyle name="Comma 6 7 2 3" xfId="20971" xr:uid="{25782D79-3753-44DD-950F-C0A095112B0A}"/>
    <cellStyle name="Comma 6 7 2 4" xfId="19661" xr:uid="{45B94DBC-5FF7-4C17-8E2A-90D774B07B48}"/>
    <cellStyle name="Comma 6 7 2 5" xfId="18318" xr:uid="{B871C6AE-224B-43CC-9D3F-E0897EBA3E47}"/>
    <cellStyle name="Comma 6 7 2 6" xfId="25355" xr:uid="{DC175923-A233-419F-B78D-AB529168D04D}"/>
    <cellStyle name="Comma 6 7 3" xfId="19001" xr:uid="{7C035F37-A9A2-4B0D-8CF3-DE57FD28964B}"/>
    <cellStyle name="Comma 6 7 3 2" xfId="21621" xr:uid="{9D366823-AC0C-4389-93ED-1C30612542EA}"/>
    <cellStyle name="Comma 6 7 3 3" xfId="20319" xr:uid="{AF9822D9-4C85-4A01-8118-940232AAFCAC}"/>
    <cellStyle name="Comma 6 7 4" xfId="20970" xr:uid="{D7262772-102D-41E8-8557-6DC77F967087}"/>
    <cellStyle name="Comma 6 7 5" xfId="19660" xr:uid="{A1E973F0-97DD-4E19-841D-1EB8701BB952}"/>
    <cellStyle name="Comma 6 7 6" xfId="18317" xr:uid="{6D8287AF-ACE6-43BA-8CA7-871580BAC4B1}"/>
    <cellStyle name="Comma 6 7 7" xfId="21900" xr:uid="{0977FA1B-287F-4EED-946F-FD5DC18CF913}"/>
    <cellStyle name="Comma 6 8" xfId="2448" xr:uid="{00000000-0005-0000-0000-00007D090000}"/>
    <cellStyle name="Comma 6 8 2" xfId="2449" xr:uid="{00000000-0005-0000-0000-00007E090000}"/>
    <cellStyle name="Comma 6 8 2 2" xfId="19004" xr:uid="{D7E251B4-E779-4829-81F0-352778AAFBB8}"/>
    <cellStyle name="Comma 6 8 2 2 2" xfId="21624" xr:uid="{A09C07D8-362C-4583-8D08-0664B058A875}"/>
    <cellStyle name="Comma 6 8 2 2 3" xfId="20322" xr:uid="{62B04B17-DE06-4C33-87E9-782BE3F4EDFD}"/>
    <cellStyle name="Comma 6 8 2 3" xfId="20973" xr:uid="{BB8561CD-5EB4-41F6-992F-F3172EEE767F}"/>
    <cellStyle name="Comma 6 8 2 4" xfId="19663" xr:uid="{3568301A-0DFC-4E9D-AA62-09D59D055469}"/>
    <cellStyle name="Comma 6 8 2 5" xfId="18320" xr:uid="{F9DE7CB5-147A-40E8-A782-BF8010325C28}"/>
    <cellStyle name="Comma 6 8 2 6" xfId="25356" xr:uid="{1939DAB0-6280-4330-8811-B0AA5840B11F}"/>
    <cellStyle name="Comma 6 8 3" xfId="19003" xr:uid="{C3A885D1-1B52-43C6-B7D9-475C1500771E}"/>
    <cellStyle name="Comma 6 8 3 2" xfId="21623" xr:uid="{FF5C0246-015E-4BAF-81A7-540102C14CE9}"/>
    <cellStyle name="Comma 6 8 3 3" xfId="20321" xr:uid="{24C37392-29D0-4FE7-81DD-2832C951A4BE}"/>
    <cellStyle name="Comma 6 8 4" xfId="20972" xr:uid="{E0956676-C8B0-40C1-917F-554F3AE5AC80}"/>
    <cellStyle name="Comma 6 8 5" xfId="19662" xr:uid="{45D7DDD6-C1BD-41C7-B4EF-86B1375DC1DB}"/>
    <cellStyle name="Comma 6 8 6" xfId="18319" xr:uid="{2EC8438E-FF26-41F3-A270-F98323C36209}"/>
    <cellStyle name="Comma 6 8 7" xfId="21901" xr:uid="{70CAC2C5-A481-4790-B370-D50DA24A76F3}"/>
    <cellStyle name="Comma 6 9" xfId="2450" xr:uid="{00000000-0005-0000-0000-00007F090000}"/>
    <cellStyle name="Comma 6 9 2" xfId="19005" xr:uid="{B0FEB942-7ECE-4B1A-87FF-4B37E1879A8F}"/>
    <cellStyle name="Comma 6 9 2 2" xfId="21625" xr:uid="{3AC2B991-7431-47BA-A4EE-B433BBB4761B}"/>
    <cellStyle name="Comma 6 9 2 3" xfId="20323" xr:uid="{96C836B6-2FC1-4C8B-933B-F65D0CBA2DC5}"/>
    <cellStyle name="Comma 6 9 2 4" xfId="25349" xr:uid="{4D99A971-5808-4D42-AE29-C7A2566EF79E}"/>
    <cellStyle name="Comma 6 9 3" xfId="20974" xr:uid="{8EFE6F03-EE9F-4E54-869B-4FBABA321FD0}"/>
    <cellStyle name="Comma 6 9 4" xfId="19664" xr:uid="{B136D4FC-0D3D-4686-B964-1F677E48CEA5}"/>
    <cellStyle name="Comma 6 9 5" xfId="18321" xr:uid="{23037DE9-8E05-4538-AC16-06805BDB4E76}"/>
    <cellStyle name="Comma 6 9 6" xfId="23564" xr:uid="{601F5161-6993-4789-96EE-1DDE3C010C59}"/>
    <cellStyle name="Comma 7" xfId="2451" xr:uid="{00000000-0005-0000-0000-000080090000}"/>
    <cellStyle name="Comma 7 10" xfId="2452" xr:uid="{00000000-0005-0000-0000-000081090000}"/>
    <cellStyle name="Comma 7 10 2" xfId="2453" xr:uid="{00000000-0005-0000-0000-000082090000}"/>
    <cellStyle name="Comma 7 10 2 2" xfId="19007" xr:uid="{3533937C-7CB4-4D3B-813C-3076C24B2A17}"/>
    <cellStyle name="Comma 7 10 2 2 2" xfId="21627" xr:uid="{5047E9B3-9D9E-4026-A82F-A6CF8BD2E338}"/>
    <cellStyle name="Comma 7 10 2 2 3" xfId="20325" xr:uid="{1423B1CE-C89C-4710-AB86-FAE6FB367B8E}"/>
    <cellStyle name="Comma 7 10 2 3" xfId="20976" xr:uid="{085F6BB6-4EFC-43FD-BDB9-1FD576C240BB}"/>
    <cellStyle name="Comma 7 10 2 4" xfId="19666" xr:uid="{1E5CE4A7-4386-489D-87A4-685DBE3F7E32}"/>
    <cellStyle name="Comma 7 10 2 5" xfId="18323" xr:uid="{23824623-C071-411D-90F6-8292C6C5F6EE}"/>
    <cellStyle name="Comma 7 10 2 6" xfId="25357" xr:uid="{1D4E6956-B086-42C2-AF7E-1D6CEEB3D3B2}"/>
    <cellStyle name="Comma 7 10 3" xfId="19006" xr:uid="{3D5BDE5B-422A-42A4-A54D-5AB1BB28AB0C}"/>
    <cellStyle name="Comma 7 10 3 2" xfId="21626" xr:uid="{D1B366E3-E656-4C21-87CC-95D4DE729F6E}"/>
    <cellStyle name="Comma 7 10 3 3" xfId="20324" xr:uid="{9C964171-728A-4935-8E97-66B98AE9AED0}"/>
    <cellStyle name="Comma 7 10 4" xfId="20975" xr:uid="{C4310FC2-D6CA-42B4-BBDB-2E59C2B746D5}"/>
    <cellStyle name="Comma 7 10 5" xfId="19665" xr:uid="{026B30A6-0EA9-401D-BDF9-8D40683105F9}"/>
    <cellStyle name="Comma 7 10 6" xfId="18322" xr:uid="{BCE78C3B-9AC1-4D22-9161-C5004B549FA8}"/>
    <cellStyle name="Comma 7 10 7" xfId="21902" xr:uid="{49B28971-2FB9-4B52-A99D-355A543432FD}"/>
    <cellStyle name="Comma 7 11" xfId="2454" xr:uid="{00000000-0005-0000-0000-000083090000}"/>
    <cellStyle name="Comma 7 11 2" xfId="2455" xr:uid="{00000000-0005-0000-0000-000084090000}"/>
    <cellStyle name="Comma 7 11 2 2" xfId="19009" xr:uid="{F2B1CE6B-F691-44AA-8075-C813225586F6}"/>
    <cellStyle name="Comma 7 11 2 2 2" xfId="21629" xr:uid="{C228B762-AB74-4D5F-910C-0273BC408AA2}"/>
    <cellStyle name="Comma 7 11 2 2 3" xfId="20327" xr:uid="{DDB20873-919D-4462-9071-B3A98847C3F5}"/>
    <cellStyle name="Comma 7 11 2 3" xfId="20978" xr:uid="{24415257-38D1-41F2-9634-B3448217BE07}"/>
    <cellStyle name="Comma 7 11 2 4" xfId="19668" xr:uid="{0880B330-3197-402E-865E-EB11DB8AEAB3}"/>
    <cellStyle name="Comma 7 11 2 5" xfId="18325" xr:uid="{FCBE6C29-B06F-4D90-ABA2-09A2F6F24C78}"/>
    <cellStyle name="Comma 7 11 3" xfId="19008" xr:uid="{79663AA6-AABE-450A-933C-2C1AA8089564}"/>
    <cellStyle name="Comma 7 11 3 2" xfId="21628" xr:uid="{5309F319-01A2-4EAC-AB8A-34C6E583F8FD}"/>
    <cellStyle name="Comma 7 11 3 3" xfId="20326" xr:uid="{815E4D17-5505-4093-B438-95872084D1AD}"/>
    <cellStyle name="Comma 7 11 3 4" xfId="25358" xr:uid="{74DA894A-9962-439D-84DF-6F15958A5275}"/>
    <cellStyle name="Comma 7 11 4" xfId="20977" xr:uid="{869D3E90-89A9-4413-8E89-0E536DE25F86}"/>
    <cellStyle name="Comma 7 11 5" xfId="19667" xr:uid="{01E2B2C0-4CFA-42A8-937D-D562E9D655F8}"/>
    <cellStyle name="Comma 7 11 6" xfId="18324" xr:uid="{2F07A35D-BA27-4F2C-8911-66BCEAEF2A31}"/>
    <cellStyle name="Comma 7 12" xfId="2456" xr:uid="{00000000-0005-0000-0000-000085090000}"/>
    <cellStyle name="Comma 7 12 2" xfId="2457" xr:uid="{00000000-0005-0000-0000-000086090000}"/>
    <cellStyle name="Comma 7 12 2 2" xfId="19011" xr:uid="{08BC0E69-4D38-49AE-B695-93A8D9363E1C}"/>
    <cellStyle name="Comma 7 12 2 2 2" xfId="21631" xr:uid="{698B1D0C-3EF4-4D4C-852B-49812BBA6489}"/>
    <cellStyle name="Comma 7 12 2 2 3" xfId="20329" xr:uid="{818A50B0-7D68-4D03-8538-F5CB652FE227}"/>
    <cellStyle name="Comma 7 12 2 3" xfId="20980" xr:uid="{4809CEB7-26F3-4303-95A5-A7ED0C85B349}"/>
    <cellStyle name="Comma 7 12 2 4" xfId="19670" xr:uid="{24808369-714C-43EB-B2D4-A798C20F4DDF}"/>
    <cellStyle name="Comma 7 12 2 5" xfId="18327" xr:uid="{315739D1-9F5E-4B82-974E-8928B777320F}"/>
    <cellStyle name="Comma 7 12 2 6" xfId="25359" xr:uid="{37B433B7-68E9-46C5-89DE-669D5ED6A6EC}"/>
    <cellStyle name="Comma 7 12 3" xfId="19010" xr:uid="{6344B53B-6AEE-4F26-AC4D-8711E8F56123}"/>
    <cellStyle name="Comma 7 12 3 2" xfId="21630" xr:uid="{30766AAD-1620-401A-BB86-1E65FB568B6E}"/>
    <cellStyle name="Comma 7 12 3 3" xfId="20328" xr:uid="{318856EC-C89D-4C49-9F25-1DC7B578DB67}"/>
    <cellStyle name="Comma 7 12 4" xfId="20979" xr:uid="{B18BBB10-E137-452E-AB7C-C16070C1BCD9}"/>
    <cellStyle name="Comma 7 12 5" xfId="19669" xr:uid="{9C6A7644-2A72-48A7-9AB6-49F6F19E736A}"/>
    <cellStyle name="Comma 7 12 6" xfId="18326" xr:uid="{B9597C9A-0F00-4F97-9FEC-E4E77E2DA4F0}"/>
    <cellStyle name="Comma 7 12 7" xfId="21903" xr:uid="{1E47CC3C-07C4-4AC5-930F-76727AAF6D6B}"/>
    <cellStyle name="Comma 7 13" xfId="2458" xr:uid="{00000000-0005-0000-0000-000087090000}"/>
    <cellStyle name="Comma 7 13 2" xfId="2459" xr:uid="{00000000-0005-0000-0000-000088090000}"/>
    <cellStyle name="Comma 7 13 2 2" xfId="19013" xr:uid="{01962372-494F-4CD9-8799-5243AF6B0B3D}"/>
    <cellStyle name="Comma 7 13 2 2 2" xfId="21633" xr:uid="{2E709CB6-E0E2-4AAE-984E-2ADCEC91B214}"/>
    <cellStyle name="Comma 7 13 2 2 3" xfId="20331" xr:uid="{08FAEE3B-5B0C-44B8-82E4-B55CA48423C9}"/>
    <cellStyle name="Comma 7 13 2 3" xfId="20982" xr:uid="{2A9231AD-A082-4419-9EE5-EFB24009A1D8}"/>
    <cellStyle name="Comma 7 13 2 4" xfId="19672" xr:uid="{EA719AA7-2F91-4544-933E-F6465CCB5641}"/>
    <cellStyle name="Comma 7 13 2 5" xfId="18329" xr:uid="{645FD7EE-C7D1-4F26-98B9-02DC308BAA73}"/>
    <cellStyle name="Comma 7 13 2 6" xfId="25360" xr:uid="{9FC51346-078D-4D3F-9D6C-888217FA045A}"/>
    <cellStyle name="Comma 7 13 3" xfId="19012" xr:uid="{9B3D0196-75BF-4ACD-B9F6-906BE662C24A}"/>
    <cellStyle name="Comma 7 13 3 2" xfId="21632" xr:uid="{0182258D-B999-4449-9EEC-A09B98B632A4}"/>
    <cellStyle name="Comma 7 13 3 3" xfId="20330" xr:uid="{48131856-EF8D-4D81-9CD7-AAB597C1D345}"/>
    <cellStyle name="Comma 7 13 4" xfId="20981" xr:uid="{3A1ACEEA-94F1-47AA-83DA-D82FA49FFC6C}"/>
    <cellStyle name="Comma 7 13 5" xfId="19671" xr:uid="{96FE9AE2-D5CE-40F7-AA0B-60C681BE8ACF}"/>
    <cellStyle name="Comma 7 13 6" xfId="18328" xr:uid="{36108E88-B6FB-47FA-9C19-BAA80DC7EE2A}"/>
    <cellStyle name="Comma 7 13 7" xfId="21904" xr:uid="{4048F585-6DF2-4298-935C-0BE1E00E8278}"/>
    <cellStyle name="Comma 7 14" xfId="2460" xr:uid="{00000000-0005-0000-0000-000089090000}"/>
    <cellStyle name="Comma 7 14 2" xfId="2461" xr:uid="{00000000-0005-0000-0000-00008A090000}"/>
    <cellStyle name="Comma 7 14 2 2" xfId="19015" xr:uid="{27462B7B-6F59-4251-AFB7-C4AD11331DD8}"/>
    <cellStyle name="Comma 7 14 2 2 2" xfId="21635" xr:uid="{9C64A073-1AAD-4AA9-8DCA-343118551AF5}"/>
    <cellStyle name="Comma 7 14 2 2 3" xfId="20333" xr:uid="{93F0E122-502F-43FD-844A-C6D9DF3DBA86}"/>
    <cellStyle name="Comma 7 14 2 3" xfId="20984" xr:uid="{29A9937A-5D53-4C0D-B584-12DD8405604B}"/>
    <cellStyle name="Comma 7 14 2 4" xfId="19674" xr:uid="{50D07D95-27C5-4BAE-AE79-C3CBC81DBDA3}"/>
    <cellStyle name="Comma 7 14 2 5" xfId="18331" xr:uid="{6990F4D0-F6EF-4DB6-A5F2-14BB542C39E2}"/>
    <cellStyle name="Comma 7 14 2 6" xfId="25361" xr:uid="{0C2346F0-0D71-4181-9480-8AFA1E645D9F}"/>
    <cellStyle name="Comma 7 14 3" xfId="19014" xr:uid="{81B1A147-F9CE-4CD2-85E4-EB5C7E2D75D8}"/>
    <cellStyle name="Comma 7 14 3 2" xfId="21634" xr:uid="{3617DFE9-C6A5-42A2-9A64-3070E5538CD0}"/>
    <cellStyle name="Comma 7 14 3 3" xfId="20332" xr:uid="{531053CE-7232-40C9-B892-719950A4ABA9}"/>
    <cellStyle name="Comma 7 14 4" xfId="20983" xr:uid="{D508256D-CC67-4137-9CD5-1F40326E3DBD}"/>
    <cellStyle name="Comma 7 14 5" xfId="19673" xr:uid="{DC554E18-BC59-41D9-BA2E-799A617734D3}"/>
    <cellStyle name="Comma 7 14 6" xfId="18330" xr:uid="{9C75371A-2D39-4DAE-AB1A-F292F3693104}"/>
    <cellStyle name="Comma 7 14 7" xfId="21905" xr:uid="{34775089-2E23-4728-B660-DD9E97202F37}"/>
    <cellStyle name="Comma 7 15" xfId="2462" xr:uid="{00000000-0005-0000-0000-00008B090000}"/>
    <cellStyle name="Comma 7 15 2" xfId="2463" xr:uid="{00000000-0005-0000-0000-00008C090000}"/>
    <cellStyle name="Comma 7 15 2 2" xfId="19017" xr:uid="{DE82EC31-1A87-4B96-8FF8-A988ED45B2B3}"/>
    <cellStyle name="Comma 7 15 2 2 2" xfId="21637" xr:uid="{3FD10B8C-C9C9-44B0-868F-8C88EEAAF288}"/>
    <cellStyle name="Comma 7 15 2 2 3" xfId="20335" xr:uid="{648B7F02-4712-4CD0-B1C4-2CC60BF1EE2B}"/>
    <cellStyle name="Comma 7 15 2 3" xfId="20986" xr:uid="{4DC9C61D-CC72-4A1D-B932-30C61055F5E1}"/>
    <cellStyle name="Comma 7 15 2 4" xfId="19676" xr:uid="{6A7BE737-0A37-45BB-9F1E-DE5A6B6A2792}"/>
    <cellStyle name="Comma 7 15 2 5" xfId="18333" xr:uid="{9016E3C0-49C1-42F9-AE48-022F6E5C19E0}"/>
    <cellStyle name="Comma 7 15 2 6" xfId="25362" xr:uid="{62953A1F-72F0-4BE7-B865-B4CC9805893F}"/>
    <cellStyle name="Comma 7 15 3" xfId="19016" xr:uid="{E6FDAD83-2E67-4E83-AFE1-52594DCBA3F8}"/>
    <cellStyle name="Comma 7 15 3 2" xfId="21636" xr:uid="{AF235393-D782-4D66-AE02-11DB10EB8F0E}"/>
    <cellStyle name="Comma 7 15 3 3" xfId="20334" xr:uid="{2B3CCF90-B6BD-42C9-84C2-94CBFE1C95C6}"/>
    <cellStyle name="Comma 7 15 4" xfId="20985" xr:uid="{4CBC6ECB-32B0-4AF8-AE27-770DB71856F3}"/>
    <cellStyle name="Comma 7 15 5" xfId="19675" xr:uid="{43BE3572-870C-4475-9013-D559DC27C50E}"/>
    <cellStyle name="Comma 7 15 6" xfId="18332" xr:uid="{85BDADD6-6D96-4AF6-AFF2-F2DC82769A56}"/>
    <cellStyle name="Comma 7 15 7" xfId="21906" xr:uid="{E9BE24F8-26AE-49DD-8FA6-DAFF179120C8}"/>
    <cellStyle name="Comma 7 16" xfId="2464" xr:uid="{00000000-0005-0000-0000-00008D090000}"/>
    <cellStyle name="Comma 7 16 2" xfId="2465" xr:uid="{00000000-0005-0000-0000-00008E090000}"/>
    <cellStyle name="Comma 7 16 2 2" xfId="19019" xr:uid="{D2CB6347-A917-4E22-8876-07E577786DFE}"/>
    <cellStyle name="Comma 7 16 2 2 2" xfId="21639" xr:uid="{DC4E8002-91D0-4555-A426-4F5F3D6C9833}"/>
    <cellStyle name="Comma 7 16 2 2 3" xfId="20337" xr:uid="{5764B321-FD99-4EB6-9D4E-229E5A0D5D1F}"/>
    <cellStyle name="Comma 7 16 2 3" xfId="20988" xr:uid="{2041D9D8-3FC8-4999-844B-E5EB94D674A5}"/>
    <cellStyle name="Comma 7 16 2 4" xfId="19678" xr:uid="{0A8B1C32-2563-4DCD-89FD-0FC755D7EB7A}"/>
    <cellStyle name="Comma 7 16 2 5" xfId="18335" xr:uid="{F95D51F8-0BD2-4FC5-8397-D3B05F4645AA}"/>
    <cellStyle name="Comma 7 16 3" xfId="19018" xr:uid="{418E2A76-E0E2-44E6-9154-3F96DD2DAD90}"/>
    <cellStyle name="Comma 7 16 3 2" xfId="21638" xr:uid="{8B30EF6E-E9E0-47AA-83BF-B44456AFAE92}"/>
    <cellStyle name="Comma 7 16 3 3" xfId="20336" xr:uid="{0048A5C1-B7B8-4B21-A7CC-946DB44DEF25}"/>
    <cellStyle name="Comma 7 16 3 4" xfId="25363" xr:uid="{5709178C-4BA1-457B-8EF0-666D147B4B86}"/>
    <cellStyle name="Comma 7 16 4" xfId="20987" xr:uid="{82D866E1-93B4-4577-938F-5E089C048AD4}"/>
    <cellStyle name="Comma 7 16 5" xfId="19677" xr:uid="{0E1D9E19-922F-4853-973B-14ADE64A97B4}"/>
    <cellStyle name="Comma 7 16 6" xfId="18334" xr:uid="{444D0110-AC61-4956-91A3-E19689204D96}"/>
    <cellStyle name="Comma 7 17" xfId="2466" xr:uid="{00000000-0005-0000-0000-00008F090000}"/>
    <cellStyle name="Comma 7 17 2" xfId="2467" xr:uid="{00000000-0005-0000-0000-000090090000}"/>
    <cellStyle name="Comma 7 17 2 2" xfId="19021" xr:uid="{7EA31D36-229E-40B3-A737-1046FA7F30C6}"/>
    <cellStyle name="Comma 7 17 2 2 2" xfId="21641" xr:uid="{9C790CAB-411E-4100-A1A0-6EDF693F94BE}"/>
    <cellStyle name="Comma 7 17 2 2 3" xfId="20339" xr:uid="{2FE63A46-DBF0-48C3-950A-229862139B27}"/>
    <cellStyle name="Comma 7 17 2 3" xfId="20990" xr:uid="{77F72B08-0EFA-4226-9DB0-C0BCA56E63D5}"/>
    <cellStyle name="Comma 7 17 2 4" xfId="19680" xr:uid="{4183361E-4408-4018-AD62-57CB64DC169A}"/>
    <cellStyle name="Comma 7 17 2 5" xfId="18337" xr:uid="{DE151BA1-4413-4913-A128-6276F895012C}"/>
    <cellStyle name="Comma 7 17 3" xfId="19020" xr:uid="{850AA841-6D4F-4609-B1E8-697E2F84A87F}"/>
    <cellStyle name="Comma 7 17 3 2" xfId="21640" xr:uid="{0CDD2EDD-FC66-42DF-A04D-2C8DE1985CCE}"/>
    <cellStyle name="Comma 7 17 3 3" xfId="20338" xr:uid="{E4C1BDF1-A554-4ED9-BF63-10C0BEF7D549}"/>
    <cellStyle name="Comma 7 17 3 4" xfId="25364" xr:uid="{1BD0DC9B-C36D-4012-9408-805AD6EA5813}"/>
    <cellStyle name="Comma 7 17 4" xfId="20989" xr:uid="{D3B6B05D-732D-4F8C-991D-A8FC7C579CA3}"/>
    <cellStyle name="Comma 7 17 5" xfId="19679" xr:uid="{2FD285C4-809D-4B14-8CEE-CBA7E1190706}"/>
    <cellStyle name="Comma 7 17 6" xfId="18336" xr:uid="{66FC624C-45B6-4AE1-9591-747094E94207}"/>
    <cellStyle name="Comma 7 18" xfId="2468" xr:uid="{00000000-0005-0000-0000-000091090000}"/>
    <cellStyle name="Comma 7 18 2" xfId="2469" xr:uid="{00000000-0005-0000-0000-000092090000}"/>
    <cellStyle name="Comma 7 18 2 2" xfId="19023" xr:uid="{B895BCE9-69F5-4D91-A49D-46F8633F6BEA}"/>
    <cellStyle name="Comma 7 18 2 2 2" xfId="21643" xr:uid="{611A9D29-6632-4E09-849E-58F85809ABBC}"/>
    <cellStyle name="Comma 7 18 2 2 3" xfId="20341" xr:uid="{77C594AC-B3CA-4507-A499-5B1DFA897A58}"/>
    <cellStyle name="Comma 7 18 2 3" xfId="20992" xr:uid="{39C6B718-6B71-4425-9AE5-7F6CFD70C0A2}"/>
    <cellStyle name="Comma 7 18 2 4" xfId="19682" xr:uid="{779A8C23-F6DC-4035-9F1D-03802C9966F5}"/>
    <cellStyle name="Comma 7 18 2 5" xfId="18339" xr:uid="{D328C128-1D5F-45B7-B21F-54AACD46A175}"/>
    <cellStyle name="Comma 7 18 3" xfId="19022" xr:uid="{4DA19351-E54A-4406-A9FB-CDB2E8C0C3B6}"/>
    <cellStyle name="Comma 7 18 3 2" xfId="21642" xr:uid="{8BA6AA22-EA09-481B-A45D-63E5BBF0F6FB}"/>
    <cellStyle name="Comma 7 18 3 3" xfId="20340" xr:uid="{D6EF5FAD-97A1-4A04-9085-983037650800}"/>
    <cellStyle name="Comma 7 18 3 4" xfId="25365" xr:uid="{DC8FC7DA-5719-4E85-ABD8-18278ED252D4}"/>
    <cellStyle name="Comma 7 18 4" xfId="20991" xr:uid="{6A6FED0C-FDA5-431B-A60F-A3736339C80C}"/>
    <cellStyle name="Comma 7 18 5" xfId="19681" xr:uid="{0D69BFB0-15F6-49AC-92DD-CB308A85354F}"/>
    <cellStyle name="Comma 7 18 6" xfId="18338" xr:uid="{81927018-5D99-4C62-AAD4-988073054661}"/>
    <cellStyle name="Comma 7 19" xfId="2470" xr:uid="{00000000-0005-0000-0000-000093090000}"/>
    <cellStyle name="Comma 7 19 2" xfId="2471" xr:uid="{00000000-0005-0000-0000-000094090000}"/>
    <cellStyle name="Comma 7 19 2 2" xfId="19025" xr:uid="{04518542-A6BE-4666-ADF3-584ABCAE67C4}"/>
    <cellStyle name="Comma 7 19 2 2 2" xfId="21645" xr:uid="{30B51F03-B1FD-49A6-B0FB-49EA1AB39086}"/>
    <cellStyle name="Comma 7 19 2 2 3" xfId="20343" xr:uid="{25EE8C98-3B04-4A66-885C-E880926CC222}"/>
    <cellStyle name="Comma 7 19 2 3" xfId="20994" xr:uid="{4E92D068-C371-44D0-B68B-DA24FC72CDD5}"/>
    <cellStyle name="Comma 7 19 2 4" xfId="19684" xr:uid="{565AF404-4F0E-461A-A691-B0A6B2BE276B}"/>
    <cellStyle name="Comma 7 19 2 5" xfId="18341" xr:uid="{A704AEF7-7264-424C-B89D-B69D49402046}"/>
    <cellStyle name="Comma 7 19 3" xfId="19024" xr:uid="{AB81C5AF-29B5-489A-AE34-CF32B7B7869E}"/>
    <cellStyle name="Comma 7 19 3 2" xfId="21644" xr:uid="{3A597148-EFA6-4C63-9AD6-9E12D7153163}"/>
    <cellStyle name="Comma 7 19 3 3" xfId="20342" xr:uid="{55A618A2-1414-4066-8957-5DA300A03144}"/>
    <cellStyle name="Comma 7 19 3 4" xfId="25366" xr:uid="{906256CD-506C-4029-B37C-2944CDDF134F}"/>
    <cellStyle name="Comma 7 19 4" xfId="20993" xr:uid="{F467C89B-47DB-44E9-8F96-80A89FDC2D5E}"/>
    <cellStyle name="Comma 7 19 5" xfId="19683" xr:uid="{4ED6024F-8808-4AB1-9ADA-C6F16139CD05}"/>
    <cellStyle name="Comma 7 19 6" xfId="18340" xr:uid="{9178AA8B-FEF9-4BA0-99E4-3CCE1A9DA748}"/>
    <cellStyle name="Comma 7 2" xfId="2472" xr:uid="{00000000-0005-0000-0000-000095090000}"/>
    <cellStyle name="Comma 7 2 2" xfId="2473" xr:uid="{00000000-0005-0000-0000-000096090000}"/>
    <cellStyle name="Comma 7 2 2 2" xfId="19027" xr:uid="{A598F808-8289-40CF-810D-911A0F55EFFE}"/>
    <cellStyle name="Comma 7 2 2 2 2" xfId="21647" xr:uid="{D6B4C845-45E7-45EC-934E-7E66E6550892}"/>
    <cellStyle name="Comma 7 2 2 2 3" xfId="20345" xr:uid="{DB626A5D-9E2D-427D-9DF1-2D166C89F3AD}"/>
    <cellStyle name="Comma 7 2 2 3" xfId="20996" xr:uid="{7BD5909A-AD04-4692-9396-AAF156977B76}"/>
    <cellStyle name="Comma 7 2 2 4" xfId="19686" xr:uid="{EE37DE2B-39E4-4049-9361-4AC28FF92F45}"/>
    <cellStyle name="Comma 7 2 2 5" xfId="18343" xr:uid="{21294D83-7D4D-4AE0-B824-45697A458A87}"/>
    <cellStyle name="Comma 7 2 2 6" xfId="25367" xr:uid="{8FD7A349-7AC9-4EB6-95B9-26799FA54DB7}"/>
    <cellStyle name="Comma 7 2 3" xfId="19026" xr:uid="{C1FFB644-DB85-4FD8-9C31-B5845674C50F}"/>
    <cellStyle name="Comma 7 2 3 2" xfId="21646" xr:uid="{4BA2DE5A-E1D7-4ABD-AF93-6465D151BB40}"/>
    <cellStyle name="Comma 7 2 3 3" xfId="20344" xr:uid="{23B4F523-6EAE-4C90-AB8A-2927271E0D60}"/>
    <cellStyle name="Comma 7 2 4" xfId="20995" xr:uid="{4AFDB769-69A0-4875-BD73-A7D78129DB84}"/>
    <cellStyle name="Comma 7 2 5" xfId="19685" xr:uid="{AFF1BFE5-F3CB-4497-96CA-F3FD65826617}"/>
    <cellStyle name="Comma 7 2 6" xfId="18342" xr:uid="{1ED8840D-C1D6-4A64-9DD9-46D6F7D3C1B2}"/>
    <cellStyle name="Comma 7 2 7" xfId="21907" xr:uid="{E8566549-D66F-435A-94F8-C52AE380AE52}"/>
    <cellStyle name="Comma 7 20" xfId="2474" xr:uid="{00000000-0005-0000-0000-000097090000}"/>
    <cellStyle name="Comma 7 20 2" xfId="2475" xr:uid="{00000000-0005-0000-0000-000098090000}"/>
    <cellStyle name="Comma 7 20 2 2" xfId="19029" xr:uid="{55BC3D8D-F33B-46B6-9EC3-3D4FFD822FCA}"/>
    <cellStyle name="Comma 7 20 2 2 2" xfId="21649" xr:uid="{F10C7DCF-54FE-4CAD-B222-6E39F1D20987}"/>
    <cellStyle name="Comma 7 20 2 2 3" xfId="20347" xr:uid="{14D14BF1-45A0-4690-AA8C-F83663233E31}"/>
    <cellStyle name="Comma 7 20 2 3" xfId="20998" xr:uid="{E81E1FCB-4285-451F-B7E2-04C849C94EAA}"/>
    <cellStyle name="Comma 7 20 2 4" xfId="19688" xr:uid="{1EB3B043-DBA2-450A-8980-7A5D272F0DDF}"/>
    <cellStyle name="Comma 7 20 2 5" xfId="18345" xr:uid="{94E092F8-FB2A-401B-A0A6-8A5402EB128C}"/>
    <cellStyle name="Comma 7 20 3" xfId="19028" xr:uid="{DE9761FF-2661-4D66-8085-ADD4B39FF03A}"/>
    <cellStyle name="Comma 7 20 3 2" xfId="21648" xr:uid="{FF341A13-2188-455F-AAF1-E29006AF3228}"/>
    <cellStyle name="Comma 7 20 3 3" xfId="20346" xr:uid="{690F414A-063D-48D4-A39C-ED525793A2BE}"/>
    <cellStyle name="Comma 7 20 3 4" xfId="25368" xr:uid="{F63954F6-7768-44AC-B758-A315F65CB5AF}"/>
    <cellStyle name="Comma 7 20 4" xfId="20997" xr:uid="{CEF4329B-5D27-40EF-AF13-A96A156F1A0E}"/>
    <cellStyle name="Comma 7 20 5" xfId="19687" xr:uid="{594C1634-2985-4343-B519-2EB4BEF6DC0E}"/>
    <cellStyle name="Comma 7 20 6" xfId="18344" xr:uid="{637B3C81-D374-43F3-97A4-916AB2E6F659}"/>
    <cellStyle name="Comma 7 21" xfId="2476" xr:uid="{00000000-0005-0000-0000-000099090000}"/>
    <cellStyle name="Comma 7 21 2" xfId="2477" xr:uid="{00000000-0005-0000-0000-00009A090000}"/>
    <cellStyle name="Comma 7 21 2 2" xfId="19031" xr:uid="{BE2D3516-1F26-4B22-AADA-BFEAC66F4A1D}"/>
    <cellStyle name="Comma 7 21 2 2 2" xfId="21651" xr:uid="{EE28C131-6F64-4436-8DCE-A7A103C7B317}"/>
    <cellStyle name="Comma 7 21 2 2 3" xfId="20349" xr:uid="{CEAA2EFB-7B14-4B53-A346-B0F786F73A92}"/>
    <cellStyle name="Comma 7 21 2 3" xfId="21000" xr:uid="{B9886345-D06F-4A85-AAAD-8333857776F0}"/>
    <cellStyle name="Comma 7 21 2 4" xfId="19690" xr:uid="{0FD16A0C-5330-4809-8B08-02F9D79B6273}"/>
    <cellStyle name="Comma 7 21 2 5" xfId="18347" xr:uid="{446ACD48-3BF2-4BF9-B355-6A2067BB290E}"/>
    <cellStyle name="Comma 7 21 3" xfId="19030" xr:uid="{8A0EBBFC-7B3D-4972-A46C-AA0D7EBC66B2}"/>
    <cellStyle name="Comma 7 21 3 2" xfId="21650" xr:uid="{0C4B0A1B-B52B-40C8-B0A9-7AD90205000B}"/>
    <cellStyle name="Comma 7 21 3 3" xfId="20348" xr:uid="{86553B6E-6C4B-48BF-88B3-88A10E8054C6}"/>
    <cellStyle name="Comma 7 21 3 4" xfId="25369" xr:uid="{458CCF59-D2AC-4D47-AF9E-56A0071F6AD8}"/>
    <cellStyle name="Comma 7 21 4" xfId="20999" xr:uid="{DBA1FC87-B062-44F5-9A83-D9459A599301}"/>
    <cellStyle name="Comma 7 21 5" xfId="19689" xr:uid="{DF30573D-035E-4F3D-8051-F539B1EA95F3}"/>
    <cellStyle name="Comma 7 21 6" xfId="18346" xr:uid="{75DF7074-C0C0-482E-BA19-FC5E50EA1B85}"/>
    <cellStyle name="Comma 7 22" xfId="23568" xr:uid="{BE905C70-11A4-406F-8F6D-6B7395812E17}"/>
    <cellStyle name="Comma 7 3" xfId="2478" xr:uid="{00000000-0005-0000-0000-00009B090000}"/>
    <cellStyle name="Comma 7 3 10" xfId="2479" xr:uid="{00000000-0005-0000-0000-00009C090000}"/>
    <cellStyle name="Comma 7 3 10 2" xfId="2480" xr:uid="{00000000-0005-0000-0000-00009D090000}"/>
    <cellStyle name="Comma 7 3 10 2 2" xfId="19034" xr:uid="{0C28D388-0208-4F18-974F-A1E9862CDEDC}"/>
    <cellStyle name="Comma 7 3 10 2 2 2" xfId="21654" xr:uid="{8D8B2538-BB62-4939-B17B-8FA889599C10}"/>
    <cellStyle name="Comma 7 3 10 2 2 3" xfId="20352" xr:uid="{9818F6E5-1D29-4F7B-A700-8DE2FFA10B6C}"/>
    <cellStyle name="Comma 7 3 10 2 3" xfId="21003" xr:uid="{5C71C3CB-91EE-47D8-80A6-F11F27A5D958}"/>
    <cellStyle name="Comma 7 3 10 2 4" xfId="19693" xr:uid="{1C5EA31F-9816-4AB5-83CA-4E3C0874E2E0}"/>
    <cellStyle name="Comma 7 3 10 2 5" xfId="18350" xr:uid="{252C8857-A5CD-4CB1-8507-50841EFB63D0}"/>
    <cellStyle name="Comma 7 3 10 2 6" xfId="25371" xr:uid="{495D8F1A-65A9-44CA-8AAE-60D782E86E7D}"/>
    <cellStyle name="Comma 7 3 10 3" xfId="19033" xr:uid="{9ABC7DFF-56A0-4EE1-A9F1-A3505498A2CA}"/>
    <cellStyle name="Comma 7 3 10 3 2" xfId="21653" xr:uid="{216E7603-06E9-41F0-BC53-4CE502D51865}"/>
    <cellStyle name="Comma 7 3 10 3 3" xfId="20351" xr:uid="{3EC5402A-10F7-462B-B469-723744AE4E1F}"/>
    <cellStyle name="Comma 7 3 10 4" xfId="21002" xr:uid="{38E87951-9BE5-4044-9041-01811E989A72}"/>
    <cellStyle name="Comma 7 3 10 5" xfId="19692" xr:uid="{3DA1C8CE-B615-42D7-8B56-CB6909CE4878}"/>
    <cellStyle name="Comma 7 3 10 6" xfId="18349" xr:uid="{D6E5C543-A23E-47E1-B0C0-06A27CAAC709}"/>
    <cellStyle name="Comma 7 3 10 7" xfId="21908" xr:uid="{EBB1ABB4-7FA5-4DD8-AB97-8D33C72E566D}"/>
    <cellStyle name="Comma 7 3 11" xfId="2481" xr:uid="{00000000-0005-0000-0000-00009E090000}"/>
    <cellStyle name="Comma 7 3 11 2" xfId="2482" xr:uid="{00000000-0005-0000-0000-00009F090000}"/>
    <cellStyle name="Comma 7 3 11 2 2" xfId="19036" xr:uid="{C77D0ADB-A234-43A7-B22C-4907E8A19F08}"/>
    <cellStyle name="Comma 7 3 11 2 2 2" xfId="21656" xr:uid="{11094013-B63B-454C-9933-F149BF03DB40}"/>
    <cellStyle name="Comma 7 3 11 2 2 3" xfId="20354" xr:uid="{AF5288DF-4039-44DC-AADC-7AC0EC09942B}"/>
    <cellStyle name="Comma 7 3 11 2 3" xfId="21005" xr:uid="{917030BE-7981-414A-BC86-B3C647FF9D97}"/>
    <cellStyle name="Comma 7 3 11 2 4" xfId="19695" xr:uid="{5324EBC1-0D7E-4999-93BB-E5375A39C12C}"/>
    <cellStyle name="Comma 7 3 11 2 5" xfId="18352" xr:uid="{16C23958-E1DC-4EBF-B057-C7A670A0A902}"/>
    <cellStyle name="Comma 7 3 11 2 6" xfId="25372" xr:uid="{D7458763-3821-4D33-806C-2292C6C3EC82}"/>
    <cellStyle name="Comma 7 3 11 3" xfId="19035" xr:uid="{EAFE221E-3777-4975-9086-99CFA2EF6292}"/>
    <cellStyle name="Comma 7 3 11 3 2" xfId="21655" xr:uid="{AE7934A5-685B-4B26-9BE6-0641E812D86A}"/>
    <cellStyle name="Comma 7 3 11 3 3" xfId="20353" xr:uid="{29979891-EEA8-49C8-B8DA-9526FDE0AD41}"/>
    <cellStyle name="Comma 7 3 11 4" xfId="21004" xr:uid="{27E6C303-A3F7-423C-9ED4-BECE7D827771}"/>
    <cellStyle name="Comma 7 3 11 5" xfId="19694" xr:uid="{17D2A7A4-36ED-4574-8025-68752C85683F}"/>
    <cellStyle name="Comma 7 3 11 6" xfId="18351" xr:uid="{53926E4A-CF2A-4DF7-ABD2-3748B2A20A6F}"/>
    <cellStyle name="Comma 7 3 11 7" xfId="21909" xr:uid="{3F3EB76B-22D2-43E2-BC64-7CD6DE568D51}"/>
    <cellStyle name="Comma 7 3 12" xfId="2483" xr:uid="{00000000-0005-0000-0000-0000A0090000}"/>
    <cellStyle name="Comma 7 3 12 2" xfId="2484" xr:uid="{00000000-0005-0000-0000-0000A1090000}"/>
    <cellStyle name="Comma 7 3 12 2 2" xfId="19038" xr:uid="{0318D73D-E309-4862-AAF2-C512BB70F8F1}"/>
    <cellStyle name="Comma 7 3 12 2 2 2" xfId="21658" xr:uid="{0BF6F4AE-4100-4E3C-8E61-0CECDE8E35F3}"/>
    <cellStyle name="Comma 7 3 12 2 2 3" xfId="20356" xr:uid="{081CF3A3-03D4-4554-9245-0A4ED8AEC156}"/>
    <cellStyle name="Comma 7 3 12 2 3" xfId="21007" xr:uid="{1D2AB647-F60B-422D-AEFA-02DD4164990B}"/>
    <cellStyle name="Comma 7 3 12 2 4" xfId="19697" xr:uid="{B16A1E47-EB78-43D8-AD21-BF2D3003A3F3}"/>
    <cellStyle name="Comma 7 3 12 2 5" xfId="18354" xr:uid="{0A2ED764-A32D-4B5F-9DF0-457C89EBD456}"/>
    <cellStyle name="Comma 7 3 12 2 6" xfId="25373" xr:uid="{D650A5CE-4868-434B-B165-7FA1C2CE39D0}"/>
    <cellStyle name="Comma 7 3 12 3" xfId="19037" xr:uid="{C4741D96-1949-46B8-8F70-C82309323049}"/>
    <cellStyle name="Comma 7 3 12 3 2" xfId="21657" xr:uid="{BDAC2E79-7835-4051-ABD2-03B009B45FB3}"/>
    <cellStyle name="Comma 7 3 12 3 3" xfId="20355" xr:uid="{38AD56D1-B104-41B3-8DF8-70D187011C1D}"/>
    <cellStyle name="Comma 7 3 12 4" xfId="21006" xr:uid="{DA7D720B-DC16-4FC5-9E6F-15E12E4CA72F}"/>
    <cellStyle name="Comma 7 3 12 5" xfId="19696" xr:uid="{40A2789D-23A7-46D1-B6D3-C753E3DCE762}"/>
    <cellStyle name="Comma 7 3 12 6" xfId="18353" xr:uid="{4E98196D-8915-4D5E-BD3D-FCA1AE21526D}"/>
    <cellStyle name="Comma 7 3 12 7" xfId="21910" xr:uid="{91DA5BB6-76B1-4DDE-8BA5-826C7A65E3EB}"/>
    <cellStyle name="Comma 7 3 13" xfId="2485" xr:uid="{00000000-0005-0000-0000-0000A2090000}"/>
    <cellStyle name="Comma 7 3 13 2" xfId="2486" xr:uid="{00000000-0005-0000-0000-0000A3090000}"/>
    <cellStyle name="Comma 7 3 13 2 2" xfId="19040" xr:uid="{DEB67BC6-3FFD-448C-BE4F-F058704CD85E}"/>
    <cellStyle name="Comma 7 3 13 2 2 2" xfId="21660" xr:uid="{F8E5C1AE-DFA1-48CB-A2AE-2468FD8477E9}"/>
    <cellStyle name="Comma 7 3 13 2 2 3" xfId="20358" xr:uid="{0DA588A5-1B14-40D5-86EB-69984D51A5CB}"/>
    <cellStyle name="Comma 7 3 13 2 3" xfId="21009" xr:uid="{7AF50B88-43DB-43C7-8BDC-A2C39275D292}"/>
    <cellStyle name="Comma 7 3 13 2 4" xfId="19699" xr:uid="{9EA323C6-1CF5-4FF7-8B28-4B4EE0A61D6D}"/>
    <cellStyle name="Comma 7 3 13 2 5" xfId="18356" xr:uid="{7AFE8A4A-5764-43A1-9D20-C7040E24123B}"/>
    <cellStyle name="Comma 7 3 13 2 6" xfId="25374" xr:uid="{41710A08-6602-479C-95D2-9517797C8DF8}"/>
    <cellStyle name="Comma 7 3 13 3" xfId="19039" xr:uid="{B820D1BA-CE98-48AE-92FF-29F2A92EA76C}"/>
    <cellStyle name="Comma 7 3 13 3 2" xfId="21659" xr:uid="{315E3D4D-A4BC-49E7-8A27-6577631DE704}"/>
    <cellStyle name="Comma 7 3 13 3 3" xfId="20357" xr:uid="{53D77373-DE66-4CC1-8BAB-47E5C057B16E}"/>
    <cellStyle name="Comma 7 3 13 4" xfId="21008" xr:uid="{0038D79D-E8CE-451D-80B7-05002A5D301C}"/>
    <cellStyle name="Comma 7 3 13 5" xfId="19698" xr:uid="{49EA5DC3-D231-4C61-8160-2EADE075D481}"/>
    <cellStyle name="Comma 7 3 13 6" xfId="18355" xr:uid="{3E4AF9DB-D5CB-449F-84E3-BA4349968CC4}"/>
    <cellStyle name="Comma 7 3 13 7" xfId="21911" xr:uid="{786F1C16-9342-4927-B2AA-48E3720CE605}"/>
    <cellStyle name="Comma 7 3 14" xfId="2487" xr:uid="{00000000-0005-0000-0000-0000A4090000}"/>
    <cellStyle name="Comma 7 3 14 2" xfId="2488" xr:uid="{00000000-0005-0000-0000-0000A5090000}"/>
    <cellStyle name="Comma 7 3 14 2 2" xfId="19042" xr:uid="{45C6B0BD-2B22-46CD-8EA6-DC776546245F}"/>
    <cellStyle name="Comma 7 3 14 2 2 2" xfId="21662" xr:uid="{FDFDE015-FC43-4686-BDF0-963D91BBA615}"/>
    <cellStyle name="Comma 7 3 14 2 2 3" xfId="20360" xr:uid="{BCBA8C8F-B25C-4656-B3E8-EDA22F8733C9}"/>
    <cellStyle name="Comma 7 3 14 2 3" xfId="21011" xr:uid="{AA492E0A-1C10-484C-8BFD-BED47291C8C7}"/>
    <cellStyle name="Comma 7 3 14 2 4" xfId="19701" xr:uid="{6C472E42-A7C3-49ED-A257-ACC498AC6CE7}"/>
    <cellStyle name="Comma 7 3 14 2 5" xfId="18358" xr:uid="{52CB4A60-665E-4B5B-81FA-BDFCC503C9D6}"/>
    <cellStyle name="Comma 7 3 14 2 6" xfId="25375" xr:uid="{282865CE-3798-4E72-A231-078825EBC5D7}"/>
    <cellStyle name="Comma 7 3 14 3" xfId="19041" xr:uid="{6FEFFD80-A4D1-491A-8A04-94506FD04686}"/>
    <cellStyle name="Comma 7 3 14 3 2" xfId="21661" xr:uid="{230262A5-EE67-43B2-B468-C9C3E451F209}"/>
    <cellStyle name="Comma 7 3 14 3 3" xfId="20359" xr:uid="{9142144B-D27C-421E-A962-F7F8FF79BB37}"/>
    <cellStyle name="Comma 7 3 14 4" xfId="21010" xr:uid="{0F918AE1-18E3-4740-935D-8C7CAA8701F8}"/>
    <cellStyle name="Comma 7 3 14 5" xfId="19700" xr:uid="{F5539C36-CAA8-40F1-8F70-DB7CAD1E208B}"/>
    <cellStyle name="Comma 7 3 14 6" xfId="18357" xr:uid="{12E78ABB-FCCF-4833-B110-3E210CC2E67E}"/>
    <cellStyle name="Comma 7 3 14 7" xfId="21912" xr:uid="{F776C97D-88FE-4941-9028-F9FAAAEE1163}"/>
    <cellStyle name="Comma 7 3 15" xfId="2489" xr:uid="{00000000-0005-0000-0000-0000A6090000}"/>
    <cellStyle name="Comma 7 3 15 2" xfId="2490" xr:uid="{00000000-0005-0000-0000-0000A7090000}"/>
    <cellStyle name="Comma 7 3 15 2 2" xfId="19044" xr:uid="{B9C05503-26DC-4C19-912E-1B12D598519C}"/>
    <cellStyle name="Comma 7 3 15 2 2 2" xfId="21664" xr:uid="{54DB92CC-1052-449A-A758-37AA3E1EF1F6}"/>
    <cellStyle name="Comma 7 3 15 2 2 3" xfId="20362" xr:uid="{68AD682E-00C9-4885-A954-A0630F276C99}"/>
    <cellStyle name="Comma 7 3 15 2 3" xfId="21013" xr:uid="{61C4A1DF-9936-4D2D-905C-B0C4CAE85494}"/>
    <cellStyle name="Comma 7 3 15 2 4" xfId="19703" xr:uid="{38B55B06-16C1-4F82-8D2C-4E539E8644E2}"/>
    <cellStyle name="Comma 7 3 15 2 5" xfId="18360" xr:uid="{066781C5-63FF-43AC-B9DF-32EEA3686727}"/>
    <cellStyle name="Comma 7 3 15 2 6" xfId="25376" xr:uid="{61A714AB-812A-4588-998B-BFD069A2988C}"/>
    <cellStyle name="Comma 7 3 15 3" xfId="19043" xr:uid="{7289AEC6-0299-4EA9-8901-DB4667CE7A58}"/>
    <cellStyle name="Comma 7 3 15 3 2" xfId="21663" xr:uid="{4469719C-2796-40B4-813D-00114466DB65}"/>
    <cellStyle name="Comma 7 3 15 3 3" xfId="20361" xr:uid="{E942F176-C1D7-4729-8EB3-A739C1F21BB0}"/>
    <cellStyle name="Comma 7 3 15 4" xfId="21012" xr:uid="{B2D72956-A8F7-4DC9-A50B-DD72F6A0257B}"/>
    <cellStyle name="Comma 7 3 15 5" xfId="19702" xr:uid="{D734465A-43FB-4207-872A-5B30863456FF}"/>
    <cellStyle name="Comma 7 3 15 6" xfId="18359" xr:uid="{A753F6F4-5AB5-410E-8F67-88FAA8E772C0}"/>
    <cellStyle name="Comma 7 3 15 7" xfId="21913" xr:uid="{4E4776C7-BAEE-4A2C-8848-F8594B013AE5}"/>
    <cellStyle name="Comma 7 3 16" xfId="19032" xr:uid="{076FCAD7-631D-4653-A6FB-6CD688E7902C}"/>
    <cellStyle name="Comma 7 3 16 2" xfId="21652" xr:uid="{4CC1975A-F7E5-4621-8FD1-FB600661C189}"/>
    <cellStyle name="Comma 7 3 16 3" xfId="20350" xr:uid="{007EF999-0D72-41F1-9BCC-53D738C663EF}"/>
    <cellStyle name="Comma 7 3 16 4" xfId="25370" xr:uid="{55F9502C-0DDE-4CD7-82FE-8B10A003834F}"/>
    <cellStyle name="Comma 7 3 17" xfId="21001" xr:uid="{DAC97E7C-D82A-4279-B6F2-66C370C99BE1}"/>
    <cellStyle name="Comma 7 3 18" xfId="19691" xr:uid="{F2450235-7954-4A4E-9C23-0733E3106C01}"/>
    <cellStyle name="Comma 7 3 19" xfId="18348" xr:uid="{154E5204-5E83-4521-A8D2-089BC69F2CCD}"/>
    <cellStyle name="Comma 7 3 2" xfId="2491" xr:uid="{00000000-0005-0000-0000-0000A8090000}"/>
    <cellStyle name="Comma 7 3 2 2" xfId="2492" xr:uid="{00000000-0005-0000-0000-0000A9090000}"/>
    <cellStyle name="Comma 7 3 2 2 2" xfId="19046" xr:uid="{13A5B43E-2EDF-4930-B0EB-397E62E20D77}"/>
    <cellStyle name="Comma 7 3 2 2 2 2" xfId="21666" xr:uid="{A6CE46A0-7354-4B11-A2DF-1131FFBDC5E3}"/>
    <cellStyle name="Comma 7 3 2 2 2 3" xfId="20364" xr:uid="{7BFCEA36-504C-4320-A506-998D890F575D}"/>
    <cellStyle name="Comma 7 3 2 2 3" xfId="21015" xr:uid="{83314A27-A766-4BFE-8DCF-75D558491409}"/>
    <cellStyle name="Comma 7 3 2 2 4" xfId="19705" xr:uid="{1AB44F0A-859B-4781-821A-D1EBB17FFA7E}"/>
    <cellStyle name="Comma 7 3 2 2 5" xfId="18362" xr:uid="{0B5FDFFA-A9D7-492F-9EE2-B8B5203F10EC}"/>
    <cellStyle name="Comma 7 3 2 2 6" xfId="25377" xr:uid="{267DFD6E-1359-4A21-B28B-4742DAF9D601}"/>
    <cellStyle name="Comma 7 3 2 3" xfId="19045" xr:uid="{C8C078DE-1D77-4BDC-95D6-BA8ECD6E15D9}"/>
    <cellStyle name="Comma 7 3 2 3 2" xfId="21665" xr:uid="{B9B4887C-11A5-44B8-927C-9B186B480338}"/>
    <cellStyle name="Comma 7 3 2 3 3" xfId="20363" xr:uid="{1D982B7D-FB64-41D3-8BAD-B9EA87D94C31}"/>
    <cellStyle name="Comma 7 3 2 4" xfId="21014" xr:uid="{FB3CD11E-8811-4C5F-A86C-B0D2B697A5EB}"/>
    <cellStyle name="Comma 7 3 2 5" xfId="19704" xr:uid="{A234175C-3E1F-4D85-B543-F6C75E2391E2}"/>
    <cellStyle name="Comma 7 3 2 6" xfId="18361" xr:uid="{405B9749-6B0C-4459-9DD2-3E43F0E281A0}"/>
    <cellStyle name="Comma 7 3 2 7" xfId="21914" xr:uid="{C4FE4A0D-EE42-454B-8C34-E8C28065AA0E}"/>
    <cellStyle name="Comma 7 3 3" xfId="2493" xr:uid="{00000000-0005-0000-0000-0000AA090000}"/>
    <cellStyle name="Comma 7 3 3 2" xfId="2494" xr:uid="{00000000-0005-0000-0000-0000AB090000}"/>
    <cellStyle name="Comma 7 3 3 2 2" xfId="19048" xr:uid="{A0773DFC-B347-49FD-83C1-2B425103A274}"/>
    <cellStyle name="Comma 7 3 3 2 2 2" xfId="21668" xr:uid="{9D06E157-5D74-4A32-BEA1-8DA32ECCF87E}"/>
    <cellStyle name="Comma 7 3 3 2 2 3" xfId="20366" xr:uid="{37E8956C-03C2-4BDF-BE35-03E1C768C509}"/>
    <cellStyle name="Comma 7 3 3 2 3" xfId="21017" xr:uid="{460EA9FF-D0BD-409D-B0A2-C61D0A6D130D}"/>
    <cellStyle name="Comma 7 3 3 2 4" xfId="19707" xr:uid="{AED8BE2E-F2A2-4193-B99B-86CF225F5900}"/>
    <cellStyle name="Comma 7 3 3 2 5" xfId="18364" xr:uid="{DECFA39C-3660-4A14-9BE0-0EFDED42B2AE}"/>
    <cellStyle name="Comma 7 3 3 2 6" xfId="25378" xr:uid="{5093A53B-E2C1-4DE7-AF78-C676796F9444}"/>
    <cellStyle name="Comma 7 3 3 3" xfId="19047" xr:uid="{20EB60B3-E5E9-4CE7-9068-3B51F287A569}"/>
    <cellStyle name="Comma 7 3 3 3 2" xfId="21667" xr:uid="{6FC5743F-8EC5-46F5-ABCB-3DEC09C0C261}"/>
    <cellStyle name="Comma 7 3 3 3 3" xfId="20365" xr:uid="{1B300043-95F2-4DED-9E5D-AFA5E42860BD}"/>
    <cellStyle name="Comma 7 3 3 4" xfId="21016" xr:uid="{EF7EE361-4A66-46F3-A8E4-4598089848A8}"/>
    <cellStyle name="Comma 7 3 3 5" xfId="19706" xr:uid="{CC3225AF-3A6C-447C-9B78-E8A305D1833F}"/>
    <cellStyle name="Comma 7 3 3 6" xfId="18363" xr:uid="{358CB578-D63D-436D-BD9F-B904F2C0D577}"/>
    <cellStyle name="Comma 7 3 3 7" xfId="21915" xr:uid="{4DB20C98-A061-48D0-A827-2CC87FDB6C2A}"/>
    <cellStyle name="Comma 7 3 4" xfId="2495" xr:uid="{00000000-0005-0000-0000-0000AC090000}"/>
    <cellStyle name="Comma 7 3 4 2" xfId="2496" xr:uid="{00000000-0005-0000-0000-0000AD090000}"/>
    <cellStyle name="Comma 7 3 4 2 2" xfId="19050" xr:uid="{88827FAD-EF8C-4748-A603-EB93641D54F7}"/>
    <cellStyle name="Comma 7 3 4 2 2 2" xfId="21670" xr:uid="{DEEC8619-3B22-45B9-9E32-67E2433DA1EF}"/>
    <cellStyle name="Comma 7 3 4 2 2 3" xfId="20368" xr:uid="{074B03FC-E50B-4EC8-8631-0E2DC8149CC7}"/>
    <cellStyle name="Comma 7 3 4 2 3" xfId="21019" xr:uid="{ADB5C81D-87D6-4403-81F4-9154A32158E4}"/>
    <cellStyle name="Comma 7 3 4 2 4" xfId="19709" xr:uid="{75354C9E-7DC2-4EAE-9120-CDFE3DB0DC5E}"/>
    <cellStyle name="Comma 7 3 4 2 5" xfId="18366" xr:uid="{CDA3E0FB-3615-4C65-9053-CB85269D9657}"/>
    <cellStyle name="Comma 7 3 4 2 6" xfId="25379" xr:uid="{E847286D-B3CB-47DA-8C57-9E244592BA0A}"/>
    <cellStyle name="Comma 7 3 4 3" xfId="19049" xr:uid="{2BB641BD-FB97-4D8A-839D-DBB9519A9856}"/>
    <cellStyle name="Comma 7 3 4 3 2" xfId="21669" xr:uid="{FDBD0BCF-75C0-4E8A-97D2-055C4A8D994D}"/>
    <cellStyle name="Comma 7 3 4 3 3" xfId="20367" xr:uid="{64048355-F391-4ED7-A74C-50588FC1F91E}"/>
    <cellStyle name="Comma 7 3 4 4" xfId="21018" xr:uid="{7895CC77-3E19-486C-9BA5-C328434C75C2}"/>
    <cellStyle name="Comma 7 3 4 5" xfId="19708" xr:uid="{453CB79C-5A30-470A-B885-E62317DCD344}"/>
    <cellStyle name="Comma 7 3 4 6" xfId="18365" xr:uid="{24E3F00C-3307-4D1E-AF36-5AA454765EB6}"/>
    <cellStyle name="Comma 7 3 4 7" xfId="21916" xr:uid="{FF0AC593-32F2-4212-A21D-AB7C3451AB1B}"/>
    <cellStyle name="Comma 7 3 5" xfId="2497" xr:uid="{00000000-0005-0000-0000-0000AE090000}"/>
    <cellStyle name="Comma 7 3 5 2" xfId="2498" xr:uid="{00000000-0005-0000-0000-0000AF090000}"/>
    <cellStyle name="Comma 7 3 5 2 2" xfId="19052" xr:uid="{51C8DF36-BF39-4BDA-BA96-0E704D131FF5}"/>
    <cellStyle name="Comma 7 3 5 2 2 2" xfId="21672" xr:uid="{0EABA81D-E1DC-4A37-9528-96EBC41AD724}"/>
    <cellStyle name="Comma 7 3 5 2 2 3" xfId="20370" xr:uid="{CA024B8E-BFFE-4771-BFDA-7235B0897042}"/>
    <cellStyle name="Comma 7 3 5 2 3" xfId="21021" xr:uid="{F4275AAE-DEF9-478D-9B83-6003B15EC157}"/>
    <cellStyle name="Comma 7 3 5 2 4" xfId="19711" xr:uid="{4D3836D8-4545-4EBC-8DB6-BA6B157F676F}"/>
    <cellStyle name="Comma 7 3 5 2 5" xfId="18368" xr:uid="{2D09C919-982C-4B4A-962D-03ECFB7E011F}"/>
    <cellStyle name="Comma 7 3 5 2 6" xfId="25380" xr:uid="{5727601A-3F14-485B-89FF-DB84C0F89503}"/>
    <cellStyle name="Comma 7 3 5 3" xfId="19051" xr:uid="{D77B8CBA-6F6E-4251-94AE-1A477E61D7DB}"/>
    <cellStyle name="Comma 7 3 5 3 2" xfId="21671" xr:uid="{170AEE0C-5ECF-4ACD-920C-6454F40D716F}"/>
    <cellStyle name="Comma 7 3 5 3 3" xfId="20369" xr:uid="{AE8FF144-67B5-4FFA-B2CD-4F98194AFBE8}"/>
    <cellStyle name="Comma 7 3 5 4" xfId="21020" xr:uid="{A3FD49FD-251F-44E0-B8DD-96D7C6099F10}"/>
    <cellStyle name="Comma 7 3 5 5" xfId="19710" xr:uid="{D152DFAC-0869-4FF4-98D1-AD5935C80E9A}"/>
    <cellStyle name="Comma 7 3 5 6" xfId="18367" xr:uid="{6C4ED3A9-D46E-48AC-8426-91B6E9AEBBEF}"/>
    <cellStyle name="Comma 7 3 5 7" xfId="21917" xr:uid="{ECBC6783-84EC-41CF-9771-43D1BF4156F8}"/>
    <cellStyle name="Comma 7 3 6" xfId="2499" xr:uid="{00000000-0005-0000-0000-0000B0090000}"/>
    <cellStyle name="Comma 7 3 6 2" xfId="2500" xr:uid="{00000000-0005-0000-0000-0000B1090000}"/>
    <cellStyle name="Comma 7 3 6 2 2" xfId="19054" xr:uid="{11F72056-1807-4630-9ED8-B52814368767}"/>
    <cellStyle name="Comma 7 3 6 2 2 2" xfId="21674" xr:uid="{FF9BB8E2-07AD-4D12-A127-7E629B1838B1}"/>
    <cellStyle name="Comma 7 3 6 2 2 3" xfId="20372" xr:uid="{196F935E-C5B9-45F8-A6AE-52EE1718A40F}"/>
    <cellStyle name="Comma 7 3 6 2 3" xfId="21023" xr:uid="{9F097060-36A0-4AF6-AD06-17B207F93113}"/>
    <cellStyle name="Comma 7 3 6 2 4" xfId="19713" xr:uid="{10AC9400-7FAE-40C8-8668-AA0E0CC7E5D9}"/>
    <cellStyle name="Comma 7 3 6 2 5" xfId="18370" xr:uid="{37798BEE-1879-45D3-8BC8-079B43500C20}"/>
    <cellStyle name="Comma 7 3 6 2 6" xfId="25381" xr:uid="{65545737-7912-403B-8E86-0F0B952F7C2D}"/>
    <cellStyle name="Comma 7 3 6 3" xfId="19053" xr:uid="{4A57D70B-3A99-41D5-9A36-3AE7AE30CC0B}"/>
    <cellStyle name="Comma 7 3 6 3 2" xfId="21673" xr:uid="{79576B9C-1814-442F-9DD1-0781A3EFF32D}"/>
    <cellStyle name="Comma 7 3 6 3 3" xfId="20371" xr:uid="{66AAC7A7-2416-4800-BFF7-AF49017A3693}"/>
    <cellStyle name="Comma 7 3 6 4" xfId="21022" xr:uid="{F1EEADC6-64F4-4FA8-9530-2BE949FB0EE2}"/>
    <cellStyle name="Comma 7 3 6 5" xfId="19712" xr:uid="{54E025CB-C96C-4624-A583-D3CA5E386861}"/>
    <cellStyle name="Comma 7 3 6 6" xfId="18369" xr:uid="{E67DB8AF-0869-40C2-BE77-919C64479A70}"/>
    <cellStyle name="Comma 7 3 6 7" xfId="21918" xr:uid="{A3A624D4-046C-4BD8-B895-D38B34446A65}"/>
    <cellStyle name="Comma 7 3 7" xfId="2501" xr:uid="{00000000-0005-0000-0000-0000B2090000}"/>
    <cellStyle name="Comma 7 3 7 2" xfId="2502" xr:uid="{00000000-0005-0000-0000-0000B3090000}"/>
    <cellStyle name="Comma 7 3 7 2 2" xfId="19056" xr:uid="{D7CFBBFC-DE74-4555-A061-39DD51CE9915}"/>
    <cellStyle name="Comma 7 3 7 2 2 2" xfId="21676" xr:uid="{E31DB4D2-D2EC-4948-9FFE-EE2412CEC1F7}"/>
    <cellStyle name="Comma 7 3 7 2 2 3" xfId="20374" xr:uid="{A63B0105-5A9D-4733-9A05-857FA799981B}"/>
    <cellStyle name="Comma 7 3 7 2 3" xfId="21025" xr:uid="{D03E67CB-64F1-48A3-89BA-CF9210BEF08A}"/>
    <cellStyle name="Comma 7 3 7 2 4" xfId="19715" xr:uid="{56B1FA92-6324-49DE-9B4D-F845055AA721}"/>
    <cellStyle name="Comma 7 3 7 2 5" xfId="18372" xr:uid="{F64C72A4-25A6-4DA7-B243-38927274D640}"/>
    <cellStyle name="Comma 7 3 7 2 6" xfId="25382" xr:uid="{B32B1138-A90D-4A44-80AC-8FEFE79D6454}"/>
    <cellStyle name="Comma 7 3 7 3" xfId="19055" xr:uid="{18EBA7B8-5315-4BF3-BADE-D6AB945E649F}"/>
    <cellStyle name="Comma 7 3 7 3 2" xfId="21675" xr:uid="{FB3B83D4-067A-4E32-B916-B6ADC8560598}"/>
    <cellStyle name="Comma 7 3 7 3 3" xfId="20373" xr:uid="{F18D1653-1D21-4AFF-A698-988DF88B6DD8}"/>
    <cellStyle name="Comma 7 3 7 4" xfId="21024" xr:uid="{50055458-4CB8-4B6A-BE08-04291D43240A}"/>
    <cellStyle name="Comma 7 3 7 5" xfId="19714" xr:uid="{0440804A-0949-4D76-A7FA-6FAB56254AC0}"/>
    <cellStyle name="Comma 7 3 7 6" xfId="18371" xr:uid="{D5481FB5-B603-4C50-91B4-5631FBF88232}"/>
    <cellStyle name="Comma 7 3 7 7" xfId="21919" xr:uid="{93AFC4E3-25A3-490B-9CD1-1C8CA8AAB401}"/>
    <cellStyle name="Comma 7 3 8" xfId="2503" xr:uid="{00000000-0005-0000-0000-0000B4090000}"/>
    <cellStyle name="Comma 7 3 8 2" xfId="2504" xr:uid="{00000000-0005-0000-0000-0000B5090000}"/>
    <cellStyle name="Comma 7 3 8 2 2" xfId="19058" xr:uid="{EB50A99F-1D81-493D-9C16-8DF4F9186139}"/>
    <cellStyle name="Comma 7 3 8 2 2 2" xfId="21678" xr:uid="{E218D832-6A49-493D-9742-A04476CC84A9}"/>
    <cellStyle name="Comma 7 3 8 2 2 3" xfId="20376" xr:uid="{E10E5C0F-06AB-4F78-A7E1-EC386878D4C2}"/>
    <cellStyle name="Comma 7 3 8 2 3" xfId="21027" xr:uid="{5C59B3A9-6EAD-4F09-9BBB-9799269B16D4}"/>
    <cellStyle name="Comma 7 3 8 2 4" xfId="19717" xr:uid="{AB9A79FF-6A4C-46E0-9BEC-FA4EBFAC6847}"/>
    <cellStyle name="Comma 7 3 8 2 5" xfId="18374" xr:uid="{0A38FB51-3F60-4FF3-B6CB-A138E1D2DB2A}"/>
    <cellStyle name="Comma 7 3 8 2 6" xfId="25383" xr:uid="{7EB47396-38C1-4B3C-92B0-B451F9F8532C}"/>
    <cellStyle name="Comma 7 3 8 3" xfId="19057" xr:uid="{771EB0F4-AF51-4824-802A-9D669E523A2B}"/>
    <cellStyle name="Comma 7 3 8 3 2" xfId="21677" xr:uid="{8BC8D380-8A40-4457-804B-C443379AD5A8}"/>
    <cellStyle name="Comma 7 3 8 3 3" xfId="20375" xr:uid="{FCEC75D1-673D-43B4-872B-7F91443F19ED}"/>
    <cellStyle name="Comma 7 3 8 4" xfId="21026" xr:uid="{FEA07F3A-8029-4E77-BDD3-27978580DC1C}"/>
    <cellStyle name="Comma 7 3 8 5" xfId="19716" xr:uid="{E32DFBB0-37FA-44F6-BDF3-884FE43C573D}"/>
    <cellStyle name="Comma 7 3 8 6" xfId="18373" xr:uid="{3D8B2077-FC1C-4B21-93DA-8534E15CBAA2}"/>
    <cellStyle name="Comma 7 3 8 7" xfId="21920" xr:uid="{54B8FCF3-D1FA-40F1-8977-80CEE785587E}"/>
    <cellStyle name="Comma 7 3 9" xfId="2505" xr:uid="{00000000-0005-0000-0000-0000B6090000}"/>
    <cellStyle name="Comma 7 3 9 2" xfId="2506" xr:uid="{00000000-0005-0000-0000-0000B7090000}"/>
    <cellStyle name="Comma 7 3 9 2 2" xfId="19060" xr:uid="{01390EAE-ABE6-4AB6-BD5B-5B238EE4D2B9}"/>
    <cellStyle name="Comma 7 3 9 2 2 2" xfId="21680" xr:uid="{20F9002A-3F17-4DBD-9284-7530A342B009}"/>
    <cellStyle name="Comma 7 3 9 2 2 3" xfId="20378" xr:uid="{18C09306-8FA6-4128-AC12-007526FB4920}"/>
    <cellStyle name="Comma 7 3 9 2 3" xfId="21029" xr:uid="{B3290D84-EBBD-4515-8AFA-AF2EF03894F7}"/>
    <cellStyle name="Comma 7 3 9 2 4" xfId="19719" xr:uid="{DD2FF6EA-F603-43D3-A32C-33514A79E58A}"/>
    <cellStyle name="Comma 7 3 9 2 5" xfId="18376" xr:uid="{DD941B30-B96B-4626-8CB4-5CC689AB67F0}"/>
    <cellStyle name="Comma 7 3 9 2 6" xfId="25384" xr:uid="{21909DB9-2735-4D6C-85EF-634F86512573}"/>
    <cellStyle name="Comma 7 3 9 3" xfId="19059" xr:uid="{CF018837-0ADE-4547-85AA-DEE2E6E98FCE}"/>
    <cellStyle name="Comma 7 3 9 3 2" xfId="21679" xr:uid="{9B186244-E7C4-408E-87E9-FFF19852AA4C}"/>
    <cellStyle name="Comma 7 3 9 3 3" xfId="20377" xr:uid="{3B88A331-0686-4EB8-A428-5786FA15FCA2}"/>
    <cellStyle name="Comma 7 3 9 4" xfId="21028" xr:uid="{6C712501-0FD0-440D-8B1E-657662D3F037}"/>
    <cellStyle name="Comma 7 3 9 5" xfId="19718" xr:uid="{8BB820D8-197B-40B2-A33C-32D7C3BBE9EF}"/>
    <cellStyle name="Comma 7 3 9 6" xfId="18375" xr:uid="{2CE0E487-7E8A-4BC9-AA11-34F00B360FEC}"/>
    <cellStyle name="Comma 7 3 9 7" xfId="21921" xr:uid="{AAA3015F-E705-49A5-BF2B-1BD14D064E6A}"/>
    <cellStyle name="Comma 7 4" xfId="2507" xr:uid="{00000000-0005-0000-0000-0000B8090000}"/>
    <cellStyle name="Comma 7 4 2" xfId="2508" xr:uid="{00000000-0005-0000-0000-0000B9090000}"/>
    <cellStyle name="Comma 7 4 2 2" xfId="19062" xr:uid="{483A43FB-88DF-484D-8602-F6A50537E9F6}"/>
    <cellStyle name="Comma 7 4 2 2 2" xfId="21682" xr:uid="{8184C7AF-7DDC-4E21-912A-4F59337095C9}"/>
    <cellStyle name="Comma 7 4 2 2 3" xfId="20380" xr:uid="{9A06AD6A-06A3-44FE-AFAA-DD70745F5FFF}"/>
    <cellStyle name="Comma 7 4 2 3" xfId="21031" xr:uid="{A8418B6B-3524-4CF3-BC6D-CE52601B424A}"/>
    <cellStyle name="Comma 7 4 2 4" xfId="19721" xr:uid="{B0516D62-333B-4682-85D7-ADB18C3DB5A8}"/>
    <cellStyle name="Comma 7 4 2 5" xfId="18378" xr:uid="{F9AB510B-A48F-43A0-BF59-D101CC33509D}"/>
    <cellStyle name="Comma 7 4 2 6" xfId="25385" xr:uid="{546AA93F-D9D5-4C6D-9811-FA6620702B6B}"/>
    <cellStyle name="Comma 7 4 3" xfId="19061" xr:uid="{BABE2F17-DD39-466D-B871-65B9D2A5C22A}"/>
    <cellStyle name="Comma 7 4 3 2" xfId="21681" xr:uid="{4382A174-F7A8-4C5E-B5F6-A2B7AA2119A2}"/>
    <cellStyle name="Comma 7 4 3 3" xfId="20379" xr:uid="{41E6F792-0209-4739-83C2-8573F83890FF}"/>
    <cellStyle name="Comma 7 4 4" xfId="21030" xr:uid="{B6512C34-8478-448E-8EAC-45930C545F39}"/>
    <cellStyle name="Comma 7 4 5" xfId="19720" xr:uid="{E1CA1792-25A8-41DA-A17C-538E35115A73}"/>
    <cellStyle name="Comma 7 4 6" xfId="18377" xr:uid="{E12FE40B-FDD8-4AE8-B088-47F529405C9A}"/>
    <cellStyle name="Comma 7 4 7" xfId="21922" xr:uid="{79BBE4F0-513D-4A08-BFF6-42CC048065DC}"/>
    <cellStyle name="Comma 7 5" xfId="2509" xr:uid="{00000000-0005-0000-0000-0000BA090000}"/>
    <cellStyle name="Comma 7 5 2" xfId="2510" xr:uid="{00000000-0005-0000-0000-0000BB090000}"/>
    <cellStyle name="Comma 7 5 2 2" xfId="19064" xr:uid="{24899695-85E8-41A7-B6A0-1EB4976BF3C5}"/>
    <cellStyle name="Comma 7 5 2 2 2" xfId="21684" xr:uid="{34A435D4-3354-4B36-84DB-6E366B383552}"/>
    <cellStyle name="Comma 7 5 2 2 3" xfId="20382" xr:uid="{55BE0D4F-5D5B-46FF-86B8-74E964E59A73}"/>
    <cellStyle name="Comma 7 5 2 3" xfId="21033" xr:uid="{EACE4813-EDFA-4B3B-B0DA-C3433F7B247F}"/>
    <cellStyle name="Comma 7 5 2 4" xfId="19723" xr:uid="{B3E70D1C-FD81-4D55-9D6F-2B817022DCAE}"/>
    <cellStyle name="Comma 7 5 2 5" xfId="18380" xr:uid="{17538510-AA38-48C4-9CCD-76CAB9ED2E5D}"/>
    <cellStyle name="Comma 7 5 2 6" xfId="25386" xr:uid="{725AC6F2-029D-45EC-9B01-743F5132D6F0}"/>
    <cellStyle name="Comma 7 5 3" xfId="19063" xr:uid="{B7091ADB-635F-44A8-A7A2-E021D1DADC8D}"/>
    <cellStyle name="Comma 7 5 3 2" xfId="21683" xr:uid="{04F98812-087C-4A8C-A9BE-A58BFF6A8296}"/>
    <cellStyle name="Comma 7 5 3 3" xfId="20381" xr:uid="{A0546698-1DBE-462D-8138-71ACB431814D}"/>
    <cellStyle name="Comma 7 5 4" xfId="21032" xr:uid="{DA352F1C-216E-4772-B7BA-CC75D6F2E735}"/>
    <cellStyle name="Comma 7 5 5" xfId="19722" xr:uid="{CD101D48-229A-4AFD-AE5C-5B15E0FA4834}"/>
    <cellStyle name="Comma 7 5 6" xfId="18379" xr:uid="{A1A995EC-2F5B-4A1A-A157-4958126AB0CE}"/>
    <cellStyle name="Comma 7 5 7" xfId="21923" xr:uid="{38AA0899-AA58-4DC4-A9F8-C4521FFAFB15}"/>
    <cellStyle name="Comma 7 6" xfId="2511" xr:uid="{00000000-0005-0000-0000-0000BC090000}"/>
    <cellStyle name="Comma 7 6 2" xfId="2512" xr:uid="{00000000-0005-0000-0000-0000BD090000}"/>
    <cellStyle name="Comma 7 6 2 2" xfId="19066" xr:uid="{99368118-1AC4-42FD-88F6-4171CEA83CEE}"/>
    <cellStyle name="Comma 7 6 2 2 2" xfId="21686" xr:uid="{A644BC26-DFEB-4864-83D1-0B64DA8A9C19}"/>
    <cellStyle name="Comma 7 6 2 2 3" xfId="20384" xr:uid="{8C0D344D-F520-4D3B-B088-741DDCB74A76}"/>
    <cellStyle name="Comma 7 6 2 3" xfId="21035" xr:uid="{7510DEB0-B184-4256-8F50-A648790781EF}"/>
    <cellStyle name="Comma 7 6 2 4" xfId="19725" xr:uid="{64AAFD63-2D3D-403A-9642-BAC16D74363B}"/>
    <cellStyle name="Comma 7 6 2 5" xfId="18382" xr:uid="{1219D9B1-DBB7-49EB-9BB0-E65E2B0EF1C1}"/>
    <cellStyle name="Comma 7 6 2 6" xfId="25387" xr:uid="{439049C6-19A2-47F5-B03F-E0F10ABD620F}"/>
    <cellStyle name="Comma 7 6 3" xfId="19065" xr:uid="{5C9933B5-D257-4E1E-A217-85FEEEE58EA3}"/>
    <cellStyle name="Comma 7 6 3 2" xfId="21685" xr:uid="{B3D200A9-60CD-42D3-926D-199BDA12B891}"/>
    <cellStyle name="Comma 7 6 3 3" xfId="20383" xr:uid="{08B28A66-5FBA-491C-8C65-446A8CE5CB75}"/>
    <cellStyle name="Comma 7 6 4" xfId="21034" xr:uid="{E14628E1-5163-4620-9A0B-B0AEE53C949C}"/>
    <cellStyle name="Comma 7 6 5" xfId="19724" xr:uid="{E2613290-33C7-4E4A-9D9D-1BC1F8E04F81}"/>
    <cellStyle name="Comma 7 6 6" xfId="18381" xr:uid="{0F4CD343-7A6C-45FE-98B2-3C090BC2007B}"/>
    <cellStyle name="Comma 7 6 7" xfId="21924" xr:uid="{2FDDC61F-8A42-47C3-AAE0-40E99433E9FB}"/>
    <cellStyle name="Comma 7 7" xfId="2513" xr:uid="{00000000-0005-0000-0000-0000BE090000}"/>
    <cellStyle name="Comma 7 7 2" xfId="2514" xr:uid="{00000000-0005-0000-0000-0000BF090000}"/>
    <cellStyle name="Comma 7 7 2 2" xfId="19068" xr:uid="{A7F12119-FFC4-4B83-A9CC-B02261FD12A3}"/>
    <cellStyle name="Comma 7 7 2 2 2" xfId="21688" xr:uid="{BA3DC249-DCAA-4F6E-A209-C4D7E058059B}"/>
    <cellStyle name="Comma 7 7 2 2 3" xfId="20386" xr:uid="{96951BCE-AAA4-4272-9E21-A42BD941F35C}"/>
    <cellStyle name="Comma 7 7 2 3" xfId="21037" xr:uid="{EDB436E2-43D4-42F8-9A3A-856955EFE1A2}"/>
    <cellStyle name="Comma 7 7 2 4" xfId="19727" xr:uid="{A2191F88-7C14-4D95-BABF-C13FF19CF90F}"/>
    <cellStyle name="Comma 7 7 2 5" xfId="18384" xr:uid="{4D39DBF8-C924-48B8-8ED5-DE406415FBD2}"/>
    <cellStyle name="Comma 7 7 2 6" xfId="25388" xr:uid="{B606FE9E-4DBA-4542-A368-A7FE63BB6EE1}"/>
    <cellStyle name="Comma 7 7 3" xfId="19067" xr:uid="{B6BF95D9-EFDB-4AF8-94FE-725EF75408B6}"/>
    <cellStyle name="Comma 7 7 3 2" xfId="21687" xr:uid="{6BDA3C93-C7CC-49AD-A6DB-8CE4F4B02C49}"/>
    <cellStyle name="Comma 7 7 3 3" xfId="20385" xr:uid="{38B325DD-542F-4CD8-954E-5F552165C01A}"/>
    <cellStyle name="Comma 7 7 4" xfId="21036" xr:uid="{EDD39584-1D80-47F1-AF6C-B68249968597}"/>
    <cellStyle name="Comma 7 7 5" xfId="19726" xr:uid="{E6AFEBAB-098F-42FD-8C5A-CDA9EF44EFCF}"/>
    <cellStyle name="Comma 7 7 6" xfId="18383" xr:uid="{C8D3D53E-5B3E-4BA8-B065-EE19640075F1}"/>
    <cellStyle name="Comma 7 7 7" xfId="21925" xr:uid="{34B66333-37B3-4965-8287-587D6E1C7473}"/>
    <cellStyle name="Comma 7 8" xfId="2515" xr:uid="{00000000-0005-0000-0000-0000C0090000}"/>
    <cellStyle name="Comma 7 8 2" xfId="2516" xr:uid="{00000000-0005-0000-0000-0000C1090000}"/>
    <cellStyle name="Comma 7 8 2 2" xfId="19070" xr:uid="{328C88F7-526D-4532-86A0-54F8B916CA26}"/>
    <cellStyle name="Comma 7 8 2 2 2" xfId="21690" xr:uid="{F3658876-1A3C-4F69-B08B-0B4C5C3B2A31}"/>
    <cellStyle name="Comma 7 8 2 2 3" xfId="20388" xr:uid="{DBCCFD8C-6054-49A2-98C7-CE9A68E2154D}"/>
    <cellStyle name="Comma 7 8 2 3" xfId="21039" xr:uid="{999E09B9-EDC4-4D7B-95AB-5E3E5A070BFF}"/>
    <cellStyle name="Comma 7 8 2 4" xfId="19729" xr:uid="{791D9F19-B3D9-41F1-8523-5D843A9F005D}"/>
    <cellStyle name="Comma 7 8 2 5" xfId="18386" xr:uid="{E7478F94-C59A-4E4C-B0E8-837808B7FCB1}"/>
    <cellStyle name="Comma 7 8 2 6" xfId="25389" xr:uid="{23C76E16-4A3D-4758-9738-A5E358E0F4E8}"/>
    <cellStyle name="Comma 7 8 3" xfId="19069" xr:uid="{BE0A2523-0DB5-47B4-8843-6D40C9460F57}"/>
    <cellStyle name="Comma 7 8 3 2" xfId="21689" xr:uid="{6AA3335C-D8BF-4565-BAFA-1A75722ECD51}"/>
    <cellStyle name="Comma 7 8 3 3" xfId="20387" xr:uid="{37C28125-7D94-4C45-B487-EE7D207942F7}"/>
    <cellStyle name="Comma 7 8 4" xfId="21038" xr:uid="{816F8218-EAB9-4BF3-83BB-E473C6DAFAAD}"/>
    <cellStyle name="Comma 7 8 5" xfId="19728" xr:uid="{019F9304-BC20-4B43-88CD-EA07864C1EF1}"/>
    <cellStyle name="Comma 7 8 6" xfId="18385" xr:uid="{0D903E75-B211-495A-923B-EFFDD190D580}"/>
    <cellStyle name="Comma 7 8 7" xfId="21926" xr:uid="{0E53EDAA-77DB-4364-BDEF-F679B8EA8DEE}"/>
    <cellStyle name="Comma 7 9" xfId="2517" xr:uid="{00000000-0005-0000-0000-0000C2090000}"/>
    <cellStyle name="Comma 7 9 2" xfId="2518" xr:uid="{00000000-0005-0000-0000-0000C3090000}"/>
    <cellStyle name="Comma 7 9 2 2" xfId="19072" xr:uid="{C819F44C-890B-4F43-9D84-3F1333B44DD1}"/>
    <cellStyle name="Comma 7 9 2 2 2" xfId="21692" xr:uid="{EFE3BD5E-29ED-405A-86D9-3C9589BDAABA}"/>
    <cellStyle name="Comma 7 9 2 2 3" xfId="20390" xr:uid="{4402965D-B428-4E24-8C31-6E7CF8BD1F47}"/>
    <cellStyle name="Comma 7 9 2 3" xfId="21041" xr:uid="{B2A80737-7414-4318-BEC8-31ADECE59BF5}"/>
    <cellStyle name="Comma 7 9 2 4" xfId="19731" xr:uid="{85A987E0-9715-464E-A8AB-E8BA1D86AF48}"/>
    <cellStyle name="Comma 7 9 2 5" xfId="18388" xr:uid="{D8AFDEBA-366F-4C07-A913-9A4AF6784BC7}"/>
    <cellStyle name="Comma 7 9 2 6" xfId="25390" xr:uid="{299BEE2C-EE58-4493-A0E2-A2A5BDE55CFB}"/>
    <cellStyle name="Comma 7 9 3" xfId="19071" xr:uid="{6C5CE653-CCB9-429D-B824-98C307C683A9}"/>
    <cellStyle name="Comma 7 9 3 2" xfId="21691" xr:uid="{039F2EE4-0CF4-4672-98DA-7E6961DBD443}"/>
    <cellStyle name="Comma 7 9 3 3" xfId="20389" xr:uid="{69F3DB05-1FA6-48EA-882F-9C026CA75137}"/>
    <cellStyle name="Comma 7 9 4" xfId="21040" xr:uid="{5B831F20-FC39-4354-94A9-C97981055B1F}"/>
    <cellStyle name="Comma 7 9 5" xfId="19730" xr:uid="{DE8CE687-1AE6-420F-8414-E3A3A212C08E}"/>
    <cellStyle name="Comma 7 9 6" xfId="18387" xr:uid="{D49D455B-AA6A-47E3-95BB-2C3AF671A2FC}"/>
    <cellStyle name="Comma 7 9 7" xfId="21927" xr:uid="{EA1BB91F-B28D-415E-A509-5251DB7EB3D4}"/>
    <cellStyle name="Comma 8" xfId="2519" xr:uid="{00000000-0005-0000-0000-0000C4090000}"/>
    <cellStyle name="Comma 8 2" xfId="2520" xr:uid="{00000000-0005-0000-0000-0000C5090000}"/>
    <cellStyle name="Comma 8 2 2" xfId="2521" xr:uid="{00000000-0005-0000-0000-0000C6090000}"/>
    <cellStyle name="Comma 8 2 2 2" xfId="2522" xr:uid="{00000000-0005-0000-0000-0000C7090000}"/>
    <cellStyle name="Comma 8 2 2 2 2" xfId="19075" xr:uid="{710D6FDF-8DBE-4E11-9E94-47832A92839E}"/>
    <cellStyle name="Comma 8 2 2 2 2 2" xfId="21695" xr:uid="{CFCA1BD9-7EDC-4322-B8B4-F7DB45055084}"/>
    <cellStyle name="Comma 8 2 2 2 2 3" xfId="20393" xr:uid="{D21D923F-3B46-450A-9C9D-1FA729C61DA7}"/>
    <cellStyle name="Comma 8 2 2 2 3" xfId="21044" xr:uid="{B826AF86-3EB7-4D0C-A278-F95FE3FC029A}"/>
    <cellStyle name="Comma 8 2 2 2 4" xfId="19734" xr:uid="{8F3D72C6-E45E-4F71-AB81-38423F34E58B}"/>
    <cellStyle name="Comma 8 2 2 2 5" xfId="18391" xr:uid="{C3072BD9-287D-4806-BDE2-7386E7646C7F}"/>
    <cellStyle name="Comma 8 2 2 2 6" xfId="24314" xr:uid="{35827F6E-EADD-4500-A03E-093BE76FA420}"/>
    <cellStyle name="Comma 8 2 2 3" xfId="19074" xr:uid="{3AF0F255-DB9A-4731-ABC4-5487847D4E4B}"/>
    <cellStyle name="Comma 8 2 2 3 2" xfId="21694" xr:uid="{801631E8-0B0A-4C34-974B-645695CB743F}"/>
    <cellStyle name="Comma 8 2 2 3 3" xfId="20392" xr:uid="{A297F871-9FF7-48AF-B8A8-B57653AF34C3}"/>
    <cellStyle name="Comma 8 2 2 4" xfId="21043" xr:uid="{BCBFB563-3DAE-4F02-9AEB-CE28A026C61C}"/>
    <cellStyle name="Comma 8 2 2 5" xfId="19733" xr:uid="{70A676FB-7C79-496D-9783-5CBBC9C903E5}"/>
    <cellStyle name="Comma 8 2 2 6" xfId="18390" xr:uid="{EC978032-2C36-447F-8AD9-E7F12FEFAADB}"/>
    <cellStyle name="Comma 8 2 3" xfId="2523" xr:uid="{00000000-0005-0000-0000-0000C8090000}"/>
    <cellStyle name="Comma 8 2 3 2" xfId="19076" xr:uid="{1AE5B3E8-8407-4FBB-B054-A4BB3499AA68}"/>
    <cellStyle name="Comma 8 2 3 2 2" xfId="21696" xr:uid="{8FC82B38-E2C0-4F20-9A0F-918DFDAEB693}"/>
    <cellStyle name="Comma 8 2 3 2 3" xfId="20394" xr:uid="{FB5E425F-0C2C-4E6D-8692-52C49039E4EB}"/>
    <cellStyle name="Comma 8 2 3 3" xfId="21045" xr:uid="{2C550AD8-9B89-4045-8060-AAFA38BD20B8}"/>
    <cellStyle name="Comma 8 2 3 4" xfId="19735" xr:uid="{73E8CF7E-1718-41EE-890B-E63E99C932F2}"/>
    <cellStyle name="Comma 8 2 3 5" xfId="18392" xr:uid="{FACAFD7F-124E-436E-A602-5388449908AA}"/>
    <cellStyle name="Comma 8 2 4" xfId="19073" xr:uid="{345072FE-D1BB-454F-9BDB-48F872595F1C}"/>
    <cellStyle name="Comma 8 2 4 2" xfId="21693" xr:uid="{617236BE-CCC5-4DCA-BDDC-0009418DD811}"/>
    <cellStyle name="Comma 8 2 4 2 2" xfId="24313" xr:uid="{F0E00453-EB2B-4222-BA11-9555BFD41884}"/>
    <cellStyle name="Comma 8 2 4 3" xfId="20391" xr:uid="{873DE172-617E-4F65-9992-9FFAD092885F}"/>
    <cellStyle name="Comma 8 2 4 4" xfId="23570" xr:uid="{D9770CA0-0E8C-4BD2-A923-C9903A89E14C}"/>
    <cellStyle name="Comma 8 2 5" xfId="21042" xr:uid="{1003853F-367E-45C9-8285-9229D8333B13}"/>
    <cellStyle name="Comma 8 2 6" xfId="19732" xr:uid="{97F48888-68D6-49EA-856B-CEC5BA92AE7E}"/>
    <cellStyle name="Comma 8 2 7" xfId="18389" xr:uid="{C90FA932-247D-49C0-8D8B-056C7827499D}"/>
    <cellStyle name="Comma 8 3" xfId="2524" xr:uid="{00000000-0005-0000-0000-0000C9090000}"/>
    <cellStyle name="Comma 8 3 2" xfId="2525" xr:uid="{00000000-0005-0000-0000-0000CA090000}"/>
    <cellStyle name="Comma 8 3 2 2" xfId="19078" xr:uid="{E5973F0E-91D2-4CDA-A97E-56406521AC1B}"/>
    <cellStyle name="Comma 8 3 2 2 2" xfId="21698" xr:uid="{D6E57DB4-ECD2-475B-8D2C-09B094DDF031}"/>
    <cellStyle name="Comma 8 3 2 2 3" xfId="20396" xr:uid="{94A9BAB4-E349-492D-A085-C322AA8A8148}"/>
    <cellStyle name="Comma 8 3 2 3" xfId="21047" xr:uid="{56DE3130-C319-4761-A5B3-77D9266273B9}"/>
    <cellStyle name="Comma 8 3 2 4" xfId="19737" xr:uid="{E745226E-9F6B-4CC2-8B5F-C17A08584612}"/>
    <cellStyle name="Comma 8 3 2 5" xfId="18394" xr:uid="{4294B6FA-2298-4F3B-AFC1-2DE2CD5C2E83}"/>
    <cellStyle name="Comma 8 3 3" xfId="19077" xr:uid="{7C93AF81-B791-4659-B0CA-570FC7D2BFFF}"/>
    <cellStyle name="Comma 8 3 3 2" xfId="21697" xr:uid="{D152D6D4-CC44-4A3A-A9C4-36C08437CB6F}"/>
    <cellStyle name="Comma 8 3 3 3" xfId="20395" xr:uid="{E17EDFF2-5AE6-401E-B5BC-463450B9A3AF}"/>
    <cellStyle name="Comma 8 3 3 4" xfId="25391" xr:uid="{5B664CEA-8848-4810-B8A3-BFD6319B7A54}"/>
    <cellStyle name="Comma 8 3 4" xfId="21046" xr:uid="{27CF733A-BFAA-4D66-8B54-020D04A87C77}"/>
    <cellStyle name="Comma 8 3 5" xfId="19736" xr:uid="{EFD1163B-CA40-4F77-9AEA-55E73AE36AD4}"/>
    <cellStyle name="Comma 8 3 6" xfId="18393" xr:uid="{48D3DCCE-4848-47E3-9544-9FD47C29A772}"/>
    <cellStyle name="Comma 8 4" xfId="2526" xr:uid="{00000000-0005-0000-0000-0000CB090000}"/>
    <cellStyle name="Comma 8 4 2" xfId="2527" xr:uid="{00000000-0005-0000-0000-0000CC090000}"/>
    <cellStyle name="Comma 8 4 2 2" xfId="19080" xr:uid="{D43F0689-8F4C-4175-81B2-590BA7CBF802}"/>
    <cellStyle name="Comma 8 4 2 2 2" xfId="21700" xr:uid="{CD1DB159-9965-494B-8D8A-F8A6DF9183C0}"/>
    <cellStyle name="Comma 8 4 2 2 3" xfId="20398" xr:uid="{E0981ADC-673C-4461-AC9E-382F29801DD2}"/>
    <cellStyle name="Comma 8 4 2 3" xfId="21049" xr:uid="{3E635B2E-B537-4F0F-B741-B330E2623838}"/>
    <cellStyle name="Comma 8 4 2 4" xfId="19739" xr:uid="{3A4F8C6D-B0CD-4AA0-AC5E-80F2037E5360}"/>
    <cellStyle name="Comma 8 4 2 5" xfId="18396" xr:uid="{586D1A7C-AE84-4DCD-A2A7-F8FDB6FCDC45}"/>
    <cellStyle name="Comma 8 4 3" xfId="19079" xr:uid="{2AC08979-1192-49DF-8AF2-0351BDB893FC}"/>
    <cellStyle name="Comma 8 4 3 2" xfId="21699" xr:uid="{3A477B00-F080-4766-A1C2-8A0CD38D761B}"/>
    <cellStyle name="Comma 8 4 3 3" xfId="20397" xr:uid="{90F4F5DA-FBCD-47DF-A970-35466085CD9C}"/>
    <cellStyle name="Comma 8 4 3 4" xfId="25392" xr:uid="{2A2A3E49-7FC6-49E0-BCA4-FF86B41575C3}"/>
    <cellStyle name="Comma 8 4 4" xfId="21048" xr:uid="{F555DF21-A249-4114-B7FD-0719DAD1CCD3}"/>
    <cellStyle name="Comma 8 4 5" xfId="19738" xr:uid="{32652C14-9744-40D6-8132-418C30053A2A}"/>
    <cellStyle name="Comma 8 4 6" xfId="18395" xr:uid="{033F5EEC-487E-4D8A-82DD-89E9C06B7612}"/>
    <cellStyle name="Comma 8 5" xfId="2528" xr:uid="{00000000-0005-0000-0000-0000CD090000}"/>
    <cellStyle name="Comma 8 5 2" xfId="2529" xr:uid="{00000000-0005-0000-0000-0000CE090000}"/>
    <cellStyle name="Comma 8 5 2 2" xfId="19082" xr:uid="{28C8F091-69F9-4C17-BC05-185C396FDE55}"/>
    <cellStyle name="Comma 8 5 2 2 2" xfId="21702" xr:uid="{C591ABEA-0AAC-458B-B149-108AC28D76C1}"/>
    <cellStyle name="Comma 8 5 2 2 3" xfId="20400" xr:uid="{E2D87FC8-0BED-49E3-9569-F1EF9CA3D578}"/>
    <cellStyle name="Comma 8 5 2 3" xfId="21051" xr:uid="{9E88A031-F5EE-4710-884E-8A830409B649}"/>
    <cellStyle name="Comma 8 5 2 4" xfId="19741" xr:uid="{C9DAEFA3-CAA0-4ECC-8EC9-4681718E5AD1}"/>
    <cellStyle name="Comma 8 5 2 5" xfId="18398" xr:uid="{1F4B309B-96F0-43C6-94A7-78996D139562}"/>
    <cellStyle name="Comma 8 5 3" xfId="19081" xr:uid="{D9CD1661-22B3-4758-81C3-B92D4ED36970}"/>
    <cellStyle name="Comma 8 5 3 2" xfId="21701" xr:uid="{64585236-25C8-4D7F-8D9E-E6A2236CAD64}"/>
    <cellStyle name="Comma 8 5 3 3" xfId="20399" xr:uid="{B895AE10-CBED-49AD-B6DB-1AF3D61E0214}"/>
    <cellStyle name="Comma 8 5 3 4" xfId="25393" xr:uid="{60051FA8-A043-4BFC-90FC-1E0275D55702}"/>
    <cellStyle name="Comma 8 5 4" xfId="21050" xr:uid="{3B71605E-0505-49FF-9345-29FC8424FAD8}"/>
    <cellStyle name="Comma 8 5 5" xfId="19740" xr:uid="{8F55D66D-9078-4142-838B-57600A8503F2}"/>
    <cellStyle name="Comma 8 5 6" xfId="18397" xr:uid="{3FE15EB4-BAF1-4BCD-A21D-41D2CC1A4E41}"/>
    <cellStyle name="Comma 8 6" xfId="2530" xr:uid="{00000000-0005-0000-0000-0000CF090000}"/>
    <cellStyle name="Comma 8 6 2" xfId="2531" xr:uid="{00000000-0005-0000-0000-0000D0090000}"/>
    <cellStyle name="Comma 8 6 2 2" xfId="19084" xr:uid="{1AEA8000-4F5B-49D3-9D2D-E98A82B65179}"/>
    <cellStyle name="Comma 8 6 2 2 2" xfId="21704" xr:uid="{FF09577C-FD05-4990-9B01-18180A7F9EF1}"/>
    <cellStyle name="Comma 8 6 2 2 3" xfId="20402" xr:uid="{B07AEF1A-75C2-4BA6-AB3F-0ED2DD50BBBB}"/>
    <cellStyle name="Comma 8 6 2 3" xfId="21053" xr:uid="{9E59BA90-9583-4A6C-83F2-D38855AD91F8}"/>
    <cellStyle name="Comma 8 6 2 4" xfId="19743" xr:uid="{26193724-4DBA-4957-9F2C-269EA76CFF10}"/>
    <cellStyle name="Comma 8 6 2 5" xfId="18400" xr:uid="{254BC898-465C-486C-B0E1-AE3B5DDD07E3}"/>
    <cellStyle name="Comma 8 6 3" xfId="19083" xr:uid="{B2E51236-E495-49E5-BCCC-5A2C25F29FA3}"/>
    <cellStyle name="Comma 8 6 3 2" xfId="21703" xr:uid="{F8EE92C2-9975-4882-8141-D968E7EE065D}"/>
    <cellStyle name="Comma 8 6 3 3" xfId="20401" xr:uid="{69B05D91-1DB6-4406-B9FD-E087E617277C}"/>
    <cellStyle name="Comma 8 6 3 4" xfId="25394" xr:uid="{7A59AB22-FDFA-4231-9B69-B3D93BBA6CFB}"/>
    <cellStyle name="Comma 8 6 4" xfId="21052" xr:uid="{DEE4339F-3087-41A1-91CE-609FF52E89EF}"/>
    <cellStyle name="Comma 8 6 5" xfId="19742" xr:uid="{BEAECDA5-0CF7-4B83-A1A3-7F37E195A59B}"/>
    <cellStyle name="Comma 8 6 6" xfId="18399" xr:uid="{FFDA4C1D-4117-4EB7-B12A-98BFC28DAE77}"/>
    <cellStyle name="Comma 8 7" xfId="2532" xr:uid="{00000000-0005-0000-0000-0000D1090000}"/>
    <cellStyle name="Comma 8 7 2" xfId="2533" xr:uid="{00000000-0005-0000-0000-0000D2090000}"/>
    <cellStyle name="Comma 8 7 2 2" xfId="19086" xr:uid="{5814FAA7-C1A7-45E8-A102-EC13DE874100}"/>
    <cellStyle name="Comma 8 7 2 2 2" xfId="21706" xr:uid="{E6B1ED53-0D81-44CC-8350-B4D70A75346D}"/>
    <cellStyle name="Comma 8 7 2 2 3" xfId="20404" xr:uid="{B757DF4B-8586-40B9-983A-84D2D67D38D8}"/>
    <cellStyle name="Comma 8 7 2 3" xfId="21055" xr:uid="{7738F938-3EDE-4C83-9E48-7D1F864CF2EF}"/>
    <cellStyle name="Comma 8 7 2 4" xfId="19745" xr:uid="{F92F5F95-AF84-4E2E-97F1-93FCBBF80B1A}"/>
    <cellStyle name="Comma 8 7 2 5" xfId="18402" xr:uid="{25075E66-63CC-4FCC-AC87-EF5838DF2A98}"/>
    <cellStyle name="Comma 8 7 3" xfId="19085" xr:uid="{2192E4A7-3D6C-404D-98DD-E7F8570125CA}"/>
    <cellStyle name="Comma 8 7 3 2" xfId="21705" xr:uid="{4F80387B-CD9D-4FB3-96F3-E2526518D5F2}"/>
    <cellStyle name="Comma 8 7 3 3" xfId="20403" xr:uid="{61F2EB9B-E6CA-41EC-9572-08315A70E12D}"/>
    <cellStyle name="Comma 8 7 3 4" xfId="25395" xr:uid="{35CEDA1E-1820-4DA0-980D-B0B0F51BE73C}"/>
    <cellStyle name="Comma 8 7 4" xfId="21054" xr:uid="{A16DEC09-962A-42F9-9B65-DB51C6E52456}"/>
    <cellStyle name="Comma 8 7 5" xfId="19744" xr:uid="{E787A30F-334E-4179-A262-92F00AF723A1}"/>
    <cellStyle name="Comma 8 7 6" xfId="18401" xr:uid="{F75D19E7-8D0F-4029-A608-6687DD638A22}"/>
    <cellStyle name="Comma 8 8" xfId="2534" xr:uid="{00000000-0005-0000-0000-0000D3090000}"/>
    <cellStyle name="Comma 8 8 2" xfId="2535" xr:uid="{00000000-0005-0000-0000-0000D4090000}"/>
    <cellStyle name="Comma 8 8 2 2" xfId="19088" xr:uid="{260A87B3-97B8-42EE-A8A2-0928A37D89F1}"/>
    <cellStyle name="Comma 8 8 2 2 2" xfId="21708" xr:uid="{4028DEEF-9466-4C76-8BFB-4DDB5D81989A}"/>
    <cellStyle name="Comma 8 8 2 2 3" xfId="20406" xr:uid="{8472FA0E-D8C1-4956-A10A-98CD56470079}"/>
    <cellStyle name="Comma 8 8 2 3" xfId="21057" xr:uid="{C96A9ACC-47C8-407C-A39A-1C7F39C598EF}"/>
    <cellStyle name="Comma 8 8 2 4" xfId="19747" xr:uid="{E5E41557-A0BC-46EA-A08A-57FCD6B399F7}"/>
    <cellStyle name="Comma 8 8 2 5" xfId="18404" xr:uid="{64A1FFDE-7056-4B2A-B67C-F211D6D82836}"/>
    <cellStyle name="Comma 8 8 3" xfId="19087" xr:uid="{0E987F26-345A-45C5-AC5B-047199317252}"/>
    <cellStyle name="Comma 8 8 3 2" xfId="21707" xr:uid="{1F8CA52B-46F1-4922-82AF-9E8D7F9022C0}"/>
    <cellStyle name="Comma 8 8 3 3" xfId="20405" xr:uid="{2E0A2C0C-C11D-435E-B157-EFE50E6C324D}"/>
    <cellStyle name="Comma 8 8 3 4" xfId="25396" xr:uid="{51F63E9B-A8C0-4CA4-8D61-A03580E92D5B}"/>
    <cellStyle name="Comma 8 8 4" xfId="21056" xr:uid="{2DE38C92-2D27-4CB1-AEC7-BFA563ED0951}"/>
    <cellStyle name="Comma 8 8 5" xfId="19746" xr:uid="{8A435E5D-8C8F-4867-AF9F-20E92C6385A4}"/>
    <cellStyle name="Comma 8 8 6" xfId="18403" xr:uid="{9B3A90D5-7E38-4451-9328-76F545065525}"/>
    <cellStyle name="Comma 8 9" xfId="23569" xr:uid="{7E902137-B4D5-4831-8F7A-D7A2F400A39E}"/>
    <cellStyle name="Comma 9" xfId="2536" xr:uid="{00000000-0005-0000-0000-0000D5090000}"/>
    <cellStyle name="Comma 9 10" xfId="2537" xr:uid="{00000000-0005-0000-0000-0000D6090000}"/>
    <cellStyle name="Comma 9 10 2" xfId="2538" xr:uid="{00000000-0005-0000-0000-0000D7090000}"/>
    <cellStyle name="Comma 9 10 2 2" xfId="19091" xr:uid="{E963471D-2AE0-46CD-ACBA-99C11E4CB2BC}"/>
    <cellStyle name="Comma 9 10 2 2 2" xfId="21711" xr:uid="{F819C6E0-4A9A-4005-87DB-A752600B9168}"/>
    <cellStyle name="Comma 9 10 2 2 3" xfId="20409" xr:uid="{2096F617-8518-4ECA-BC99-0E0A98765015}"/>
    <cellStyle name="Comma 9 10 2 3" xfId="21060" xr:uid="{A12696BB-0DF1-4EBD-869D-8E15BED806FF}"/>
    <cellStyle name="Comma 9 10 2 4" xfId="19750" xr:uid="{BB7D436B-94CA-4153-B16C-051E068DB451}"/>
    <cellStyle name="Comma 9 10 2 5" xfId="18407" xr:uid="{E8235038-B5A7-40F8-8628-A0A82649DE3F}"/>
    <cellStyle name="Comma 9 10 2 6" xfId="25836" xr:uid="{F290B7DD-DF76-4461-9E77-D0BF0937C934}"/>
    <cellStyle name="Comma 9 10 3" xfId="19090" xr:uid="{2D2D5B95-188A-4882-9E91-516C289EA31D}"/>
    <cellStyle name="Comma 9 10 3 2" xfId="21710" xr:uid="{148C0465-A2B9-49F6-97E9-BC64BFC76EE8}"/>
    <cellStyle name="Comma 9 10 3 3" xfId="20408" xr:uid="{C28E3EFE-0821-4A59-93BE-41775A1D6D0F}"/>
    <cellStyle name="Comma 9 10 4" xfId="21059" xr:uid="{57D4864F-5663-4C00-9A5A-3782A6DCD744}"/>
    <cellStyle name="Comma 9 10 5" xfId="19749" xr:uid="{D790FBBC-912F-410E-9869-B681E93AAD23}"/>
    <cellStyle name="Comma 9 10 6" xfId="18406" xr:uid="{124C78D5-E52A-4E06-9BAC-6999F4F25E53}"/>
    <cellStyle name="Comma 9 10 7" xfId="23571" xr:uid="{FBEE6075-622B-4FC0-B3A5-CDA86363C5BF}"/>
    <cellStyle name="Comma 9 11" xfId="19089" xr:uid="{A5792FAC-658E-49FC-80A5-55A3F91C23E0}"/>
    <cellStyle name="Comma 9 11 2" xfId="21709" xr:uid="{AB828C99-8274-4B78-B901-3A45A1228263}"/>
    <cellStyle name="Comma 9 11 3" xfId="20407" xr:uid="{BAB1088E-5BF7-460B-92FF-81D31A7F507C}"/>
    <cellStyle name="Comma 9 11 4" xfId="25397" xr:uid="{4ED000BD-FC1B-4FAF-802F-16159A76364B}"/>
    <cellStyle name="Comma 9 12" xfId="21058" xr:uid="{7514CDCA-2158-429F-8451-86C944EA3527}"/>
    <cellStyle name="Comma 9 13" xfId="19748" xr:uid="{675AC70F-2B82-4E19-856B-CF44FBAE1573}"/>
    <cellStyle name="Comma 9 14" xfId="18405" xr:uid="{DAFE8C43-E21B-47A3-9747-1EE70C0A8EB6}"/>
    <cellStyle name="Comma 9 2" xfId="2539" xr:uid="{00000000-0005-0000-0000-0000D8090000}"/>
    <cellStyle name="Comma 9 2 2" xfId="2540" xr:uid="{00000000-0005-0000-0000-0000D9090000}"/>
    <cellStyle name="Comma 9 2 2 2" xfId="19093" xr:uid="{E4DED700-C108-43C5-A612-4B2EA49A029B}"/>
    <cellStyle name="Comma 9 2 2 2 2" xfId="21713" xr:uid="{D9F13732-C379-4E5D-916C-D03AADE2B5B5}"/>
    <cellStyle name="Comma 9 2 2 2 3" xfId="20411" xr:uid="{F2A9B87E-20E4-4692-ADC6-CB05209B8E42}"/>
    <cellStyle name="Comma 9 2 2 3" xfId="21062" xr:uid="{CEBDC3B8-1645-4E4D-AD6E-304C05E015A5}"/>
    <cellStyle name="Comma 9 2 2 4" xfId="19752" xr:uid="{4098E440-ED41-4340-88CB-58DC2793877A}"/>
    <cellStyle name="Comma 9 2 2 5" xfId="18409" xr:uid="{DC3DA032-1C10-49D2-91D6-60749AC90D14}"/>
    <cellStyle name="Comma 9 2 2 6" xfId="25398" xr:uid="{B25E4CF4-59A6-4EE6-9B83-B4410B698002}"/>
    <cellStyle name="Comma 9 2 3" xfId="19092" xr:uid="{9DD6406B-5F33-4CFD-B63D-3E9093BC8902}"/>
    <cellStyle name="Comma 9 2 3 2" xfId="21712" xr:uid="{838F111D-3EC2-4F05-98A1-625FA643C7AE}"/>
    <cellStyle name="Comma 9 2 3 3" xfId="20410" xr:uid="{AB4DC511-C243-4463-8127-3616CBA65D39}"/>
    <cellStyle name="Comma 9 2 4" xfId="21061" xr:uid="{528E4AFC-BAE1-4C0A-9327-159B45B5BD11}"/>
    <cellStyle name="Comma 9 2 5" xfId="19751" xr:uid="{71544E01-D7BF-466D-A0F4-74C9304A3E13}"/>
    <cellStyle name="Comma 9 2 6" xfId="18408" xr:uid="{105C26F0-40B4-45FB-B8C2-B3170E5CBA0B}"/>
    <cellStyle name="Comma 9 2 7" xfId="21928" xr:uid="{F7E0B504-D868-443B-840D-28684059452D}"/>
    <cellStyle name="Comma 9 3" xfId="2541" xr:uid="{00000000-0005-0000-0000-0000DA090000}"/>
    <cellStyle name="Comma 9 3 2" xfId="2542" xr:uid="{00000000-0005-0000-0000-0000DB090000}"/>
    <cellStyle name="Comma 9 3 2 2" xfId="19095" xr:uid="{6D45946D-7589-46C3-88AA-E758B850ADDF}"/>
    <cellStyle name="Comma 9 3 2 2 2" xfId="21715" xr:uid="{C6C5BEC5-4560-4F73-9A71-91FDF09DD598}"/>
    <cellStyle name="Comma 9 3 2 2 3" xfId="20413" xr:uid="{F5B4CD65-32E6-4366-995A-F4E83909C218}"/>
    <cellStyle name="Comma 9 3 2 3" xfId="21064" xr:uid="{EA4DBC2E-6A04-41C2-A2EB-2050D0458962}"/>
    <cellStyle name="Comma 9 3 2 4" xfId="19754" xr:uid="{672BBAB6-F3F8-4200-B3C6-720C8E8A7C87}"/>
    <cellStyle name="Comma 9 3 2 5" xfId="18411" xr:uid="{2E714CA4-AC6F-4134-9CB4-0E0080287BA9}"/>
    <cellStyle name="Comma 9 3 2 6" xfId="25399" xr:uid="{D0C971BC-9689-44CB-8839-C91F20F70630}"/>
    <cellStyle name="Comma 9 3 3" xfId="19094" xr:uid="{84D62A8A-76EF-4435-B48D-C4D89A889B03}"/>
    <cellStyle name="Comma 9 3 3 2" xfId="21714" xr:uid="{B10F0F92-5D76-4955-A518-B0B946EC0D13}"/>
    <cellStyle name="Comma 9 3 3 3" xfId="20412" xr:uid="{D76A640D-9146-475E-BD28-E9C21CEB9B08}"/>
    <cellStyle name="Comma 9 3 4" xfId="21063" xr:uid="{EADFE019-48C0-4041-B70A-BF9DBB717190}"/>
    <cellStyle name="Comma 9 3 5" xfId="19753" xr:uid="{445DA860-8EE0-4DE1-AE19-DBEABFB2A841}"/>
    <cellStyle name="Comma 9 3 6" xfId="18410" xr:uid="{7BEA94A7-6EDE-4778-96D3-9A91B839F2CD}"/>
    <cellStyle name="Comma 9 3 7" xfId="21929" xr:uid="{C4A0E8E9-0BA3-473A-B80F-54BA914DA608}"/>
    <cellStyle name="Comma 9 4" xfId="2543" xr:uid="{00000000-0005-0000-0000-0000DC090000}"/>
    <cellStyle name="Comma 9 4 2" xfId="2544" xr:uid="{00000000-0005-0000-0000-0000DD090000}"/>
    <cellStyle name="Comma 9 4 2 2" xfId="19097" xr:uid="{A76AA729-3EAD-44C0-94DB-221F4745E395}"/>
    <cellStyle name="Comma 9 4 2 2 2" xfId="21717" xr:uid="{0D987EC6-5B40-4893-A97D-CFA4439C8D18}"/>
    <cellStyle name="Comma 9 4 2 2 3" xfId="20415" xr:uid="{E5574586-5A6F-4AEE-AE83-5D1C50308804}"/>
    <cellStyle name="Comma 9 4 2 3" xfId="21066" xr:uid="{53588BC5-EE37-4DD7-A00D-722F4C9FED8C}"/>
    <cellStyle name="Comma 9 4 2 4" xfId="19756" xr:uid="{73548A53-4870-4A8D-832C-B7924CC1BA3E}"/>
    <cellStyle name="Comma 9 4 2 5" xfId="18413" xr:uid="{25612974-09B2-4322-B8C3-4CA3F1A4D2F0}"/>
    <cellStyle name="Comma 9 4 2 6" xfId="25400" xr:uid="{0FBCCFE9-9712-42B5-81A8-5CCEB178BA30}"/>
    <cellStyle name="Comma 9 4 3" xfId="19096" xr:uid="{CF2F3CC7-1284-404C-8BE3-E4B5180C57B0}"/>
    <cellStyle name="Comma 9 4 3 2" xfId="21716" xr:uid="{D90A7FFB-79ED-4053-9BCA-203D1131FB89}"/>
    <cellStyle name="Comma 9 4 3 3" xfId="20414" xr:uid="{A8F00A10-C9C1-4CAE-98D0-11D9FDB343E6}"/>
    <cellStyle name="Comma 9 4 4" xfId="21065" xr:uid="{1ECD5CA1-C73A-42D1-8F4C-8F2D2D2DB61B}"/>
    <cellStyle name="Comma 9 4 5" xfId="19755" xr:uid="{F383673A-3B27-49A2-9549-32786A4DE868}"/>
    <cellStyle name="Comma 9 4 6" xfId="18412" xr:uid="{4C420519-F0CA-40C5-AA8F-A3F9862166E4}"/>
    <cellStyle name="Comma 9 4 7" xfId="21930" xr:uid="{F21A686A-83DE-4A91-95A2-BDB871AA59DE}"/>
    <cellStyle name="Comma 9 5" xfId="2545" xr:uid="{00000000-0005-0000-0000-0000DE090000}"/>
    <cellStyle name="Comma 9 5 2" xfId="2546" xr:uid="{00000000-0005-0000-0000-0000DF090000}"/>
    <cellStyle name="Comma 9 5 2 2" xfId="19099" xr:uid="{9CE9A795-6B19-4F6C-87C4-3F9E5AA4B9EE}"/>
    <cellStyle name="Comma 9 5 2 2 2" xfId="21719" xr:uid="{3FF97507-5025-4FF9-962A-3526B0163982}"/>
    <cellStyle name="Comma 9 5 2 2 3" xfId="20417" xr:uid="{C167E678-C3B0-421C-A33F-DECF3B53A91E}"/>
    <cellStyle name="Comma 9 5 2 3" xfId="21068" xr:uid="{17685C6F-606A-4C42-B792-269CF6D96620}"/>
    <cellStyle name="Comma 9 5 2 4" xfId="19758" xr:uid="{09080B87-8BF9-46C4-B7F6-0887C1A145DA}"/>
    <cellStyle name="Comma 9 5 2 5" xfId="18415" xr:uid="{218F617D-4F13-4A99-9C5E-8AFF1CDA2702}"/>
    <cellStyle name="Comma 9 5 2 6" xfId="25401" xr:uid="{EA364B34-FA30-42B6-9302-62F8483D9E7A}"/>
    <cellStyle name="Comma 9 5 3" xfId="19098" xr:uid="{58F45462-2BD7-48EE-B728-A85476D7227E}"/>
    <cellStyle name="Comma 9 5 3 2" xfId="21718" xr:uid="{23A1FE9A-9D5E-4784-8F1C-41B23F550F36}"/>
    <cellStyle name="Comma 9 5 3 3" xfId="20416" xr:uid="{1656FEB1-3C63-49F8-AAC0-927A642F6321}"/>
    <cellStyle name="Comma 9 5 4" xfId="21067" xr:uid="{9119152D-CEEA-4A34-9FBF-C169F0485B81}"/>
    <cellStyle name="Comma 9 5 5" xfId="19757" xr:uid="{E7F20C63-F7C2-49C9-A95E-B212DF2F2B6D}"/>
    <cellStyle name="Comma 9 5 6" xfId="18414" xr:uid="{1242A520-F804-429F-8E46-19A2DB91C2A0}"/>
    <cellStyle name="Comma 9 5 7" xfId="21931" xr:uid="{C55E9C3C-C98A-42CD-89EB-0B7797A22C06}"/>
    <cellStyle name="Comma 9 6" xfId="2547" xr:uid="{00000000-0005-0000-0000-0000E0090000}"/>
    <cellStyle name="Comma 9 6 2" xfId="2548" xr:uid="{00000000-0005-0000-0000-0000E1090000}"/>
    <cellStyle name="Comma 9 6 2 2" xfId="19101" xr:uid="{5315488F-5A59-4821-A651-52E66FAE3789}"/>
    <cellStyle name="Comma 9 6 2 2 2" xfId="21721" xr:uid="{0AFD8902-1D08-43FF-8E34-A20A01AAABB7}"/>
    <cellStyle name="Comma 9 6 2 2 3" xfId="20419" xr:uid="{D34A3A13-896B-429C-8CBF-ADAF2099127B}"/>
    <cellStyle name="Comma 9 6 2 3" xfId="21070" xr:uid="{F4A393EF-55D4-4FB3-8A71-FAE64590132C}"/>
    <cellStyle name="Comma 9 6 2 4" xfId="19760" xr:uid="{2F689FCF-3FBF-471A-9E8B-37E173010E6C}"/>
    <cellStyle name="Comma 9 6 2 5" xfId="18417" xr:uid="{1AA0CC7D-D384-4159-ACCC-979FC0DB8F23}"/>
    <cellStyle name="Comma 9 6 2 6" xfId="25402" xr:uid="{D7778261-C460-4A08-BAEF-A5E69FAD584E}"/>
    <cellStyle name="Comma 9 6 3" xfId="19100" xr:uid="{5008F027-8AAD-42AE-9FE7-96FD123976A1}"/>
    <cellStyle name="Comma 9 6 3 2" xfId="21720" xr:uid="{DF4E0E9A-9621-49B7-BBB5-9A6EC5809BF5}"/>
    <cellStyle name="Comma 9 6 3 3" xfId="20418" xr:uid="{DA99B213-9C49-4E53-BBBC-7B1EBDB6172B}"/>
    <cellStyle name="Comma 9 6 4" xfId="21069" xr:uid="{2CCBCC6B-F365-41DA-AB87-0C1D117CE04D}"/>
    <cellStyle name="Comma 9 6 5" xfId="19759" xr:uid="{CEFD0520-14F3-4F04-AD66-E2183E5D77C8}"/>
    <cellStyle name="Comma 9 6 6" xfId="18416" xr:uid="{5E6F8615-65D3-4034-915F-9B3AE39524C9}"/>
    <cellStyle name="Comma 9 6 7" xfId="21932" xr:uid="{2AA83266-0A15-4292-9BAE-7E53BEAD8A8E}"/>
    <cellStyle name="Comma 9 7" xfId="2549" xr:uid="{00000000-0005-0000-0000-0000E2090000}"/>
    <cellStyle name="Comma 9 7 2" xfId="2550" xr:uid="{00000000-0005-0000-0000-0000E3090000}"/>
    <cellStyle name="Comma 9 7 2 2" xfId="19103" xr:uid="{9EBBC3BE-CA2A-45DD-99CD-11496B33E941}"/>
    <cellStyle name="Comma 9 7 2 2 2" xfId="21723" xr:uid="{77495CF5-326F-4785-A015-6ADBAA64F57A}"/>
    <cellStyle name="Comma 9 7 2 2 3" xfId="20421" xr:uid="{65617DB4-0381-49DF-8479-53B6F47DF51A}"/>
    <cellStyle name="Comma 9 7 2 3" xfId="21072" xr:uid="{B582EB15-9CAF-4E1F-9213-7A93BFAC7063}"/>
    <cellStyle name="Comma 9 7 2 4" xfId="19762" xr:uid="{2E1FC97A-B24F-42A2-B862-71D1A5FA4F0D}"/>
    <cellStyle name="Comma 9 7 2 5" xfId="18419" xr:uid="{E5AFD7F6-F1CB-42A3-8FE8-A4C0BA3C25D9}"/>
    <cellStyle name="Comma 9 7 2 6" xfId="25403" xr:uid="{4201A483-B91A-45BE-8C45-848B9F396328}"/>
    <cellStyle name="Comma 9 7 3" xfId="19102" xr:uid="{F281B8AC-245B-4C18-BC13-8C14EEA5B3FD}"/>
    <cellStyle name="Comma 9 7 3 2" xfId="21722" xr:uid="{0648B011-4365-43D1-87B1-F1A3ADB7628F}"/>
    <cellStyle name="Comma 9 7 3 3" xfId="20420" xr:uid="{6105B986-B616-4817-B35B-27E5E0ECE6CA}"/>
    <cellStyle name="Comma 9 7 4" xfId="21071" xr:uid="{E05FE55E-1448-4397-ADE9-AABFD1055564}"/>
    <cellStyle name="Comma 9 7 5" xfId="19761" xr:uid="{2F5F988D-3C7C-4758-B251-6791CF73208F}"/>
    <cellStyle name="Comma 9 7 6" xfId="18418" xr:uid="{D6242FC9-CBCC-4976-B90F-0B102FB85E5B}"/>
    <cellStyle name="Comma 9 7 7" xfId="21933" xr:uid="{F026ECFE-8C9D-4EF9-AF41-D7428F1B90E7}"/>
    <cellStyle name="Comma 9 8" xfId="2551" xr:uid="{00000000-0005-0000-0000-0000E4090000}"/>
    <cellStyle name="Comma 9 8 2" xfId="2552" xr:uid="{00000000-0005-0000-0000-0000E5090000}"/>
    <cellStyle name="Comma 9 8 2 2" xfId="19105" xr:uid="{3E48D8EC-B1BC-4607-8FD8-63C8DFFEFDE4}"/>
    <cellStyle name="Comma 9 8 2 2 2" xfId="21725" xr:uid="{03E0E660-6891-4CC5-8FC6-F5E3411E8ED3}"/>
    <cellStyle name="Comma 9 8 2 2 3" xfId="20423" xr:uid="{A8936376-117B-4C2A-B154-8ED2E035AE80}"/>
    <cellStyle name="Comma 9 8 2 3" xfId="21074" xr:uid="{2B817F66-77D5-43AA-AC63-8A59D0B1A9D9}"/>
    <cellStyle name="Comma 9 8 2 4" xfId="19764" xr:uid="{FE4B942E-1C5F-42A0-81B7-A7B650328C1C}"/>
    <cellStyle name="Comma 9 8 2 5" xfId="18421" xr:uid="{A22F9D2C-7166-4F26-9D92-710D2728D6E3}"/>
    <cellStyle name="Comma 9 8 2 6" xfId="25404" xr:uid="{47AE8186-126C-41D9-9511-042DAD7A64D7}"/>
    <cellStyle name="Comma 9 8 3" xfId="19104" xr:uid="{2F8E93CD-C13B-4405-ADB3-605DA67E889A}"/>
    <cellStyle name="Comma 9 8 3 2" xfId="21724" xr:uid="{0666E3B9-6A4D-49B6-B5B1-AFC56C245A62}"/>
    <cellStyle name="Comma 9 8 3 3" xfId="20422" xr:uid="{725FBA94-1AF3-45AC-BC10-D442E7F29E9B}"/>
    <cellStyle name="Comma 9 8 4" xfId="21073" xr:uid="{2340ED0C-D661-4D86-A058-68E075C76A21}"/>
    <cellStyle name="Comma 9 8 5" xfId="19763" xr:uid="{FA4854E0-3784-41CF-9FE0-5D55E6A6B008}"/>
    <cellStyle name="Comma 9 8 6" xfId="18420" xr:uid="{878140AC-FE6D-4079-83A4-64905AD2DE8C}"/>
    <cellStyle name="Comma 9 8 7" xfId="21934" xr:uid="{5EC08046-FDEA-43DC-907A-E3507CF6DB93}"/>
    <cellStyle name="Comma 9 9" xfId="2553" xr:uid="{00000000-0005-0000-0000-0000E6090000}"/>
    <cellStyle name="Comma 9 9 2" xfId="2554" xr:uid="{00000000-0005-0000-0000-0000E7090000}"/>
    <cellStyle name="Comma 9 9 2 2" xfId="19107" xr:uid="{7CBE81AE-4620-433B-96EC-AD5B05B21CA7}"/>
    <cellStyle name="Comma 9 9 2 2 2" xfId="21727" xr:uid="{A834B497-EF9C-4242-9546-DCA04E4EB6C7}"/>
    <cellStyle name="Comma 9 9 2 2 3" xfId="20425" xr:uid="{CE6728DF-C196-46B1-BE64-BBB52E79B225}"/>
    <cellStyle name="Comma 9 9 2 3" xfId="21076" xr:uid="{0C65B5D8-10ED-4F2B-831F-F0746D5B1833}"/>
    <cellStyle name="Comma 9 9 2 4" xfId="19766" xr:uid="{8D37BA23-BC74-4CE3-AA89-1BE42F0A8C23}"/>
    <cellStyle name="Comma 9 9 2 5" xfId="18423" xr:uid="{21064BF1-18DF-425C-B4FD-59CDD65AFC84}"/>
    <cellStyle name="Comma 9 9 2 6" xfId="25405" xr:uid="{E11962B5-6CE2-4C1F-A598-197E2F3B9CC3}"/>
    <cellStyle name="Comma 9 9 3" xfId="19106" xr:uid="{BAA5264C-F6D0-462C-BAC9-DC68D11801DD}"/>
    <cellStyle name="Comma 9 9 3 2" xfId="21726" xr:uid="{84CD23D5-AB8C-4CFA-8301-512E0B87DBA1}"/>
    <cellStyle name="Comma 9 9 3 3" xfId="20424" xr:uid="{40966F69-65E4-4EF4-9177-C41BE2326031}"/>
    <cellStyle name="Comma 9 9 4" xfId="21075" xr:uid="{10796710-B0DC-48B3-97C1-733DD5C671C5}"/>
    <cellStyle name="Comma 9 9 5" xfId="19765" xr:uid="{1C5404B3-51F2-43AB-821A-DD225B5A70E5}"/>
    <cellStyle name="Comma 9 9 6" xfId="18422" xr:uid="{F93EEDA7-4B0C-40DC-9CB6-6C9327460DA3}"/>
    <cellStyle name="Comma 9 9 7" xfId="21935" xr:uid="{C2ABD696-C76D-443D-93D0-D43D0DA45928}"/>
    <cellStyle name="Constants" xfId="2555" xr:uid="{00000000-0005-0000-0000-0000E8090000}"/>
    <cellStyle name="Currency 2" xfId="2556" xr:uid="{00000000-0005-0000-0000-0000E9090000}"/>
    <cellStyle name="Currency 2 2" xfId="2557" xr:uid="{00000000-0005-0000-0000-0000EA090000}"/>
    <cellStyle name="Currency 2 2 2" xfId="23573" xr:uid="{C9A2F3E0-8F96-4319-B0E0-D8BB072E5D9A}"/>
    <cellStyle name="Currency 2 3" xfId="23572" xr:uid="{F647C889-025F-404B-84BC-E2EE37A2990C}"/>
    <cellStyle name="Currency 2 3 2" xfId="25837" xr:uid="{484F25E1-E7C3-4077-9EC9-B197D8362C8E}"/>
    <cellStyle name="Currency 2 4" xfId="24315" xr:uid="{C10B2CC3-0E4A-4861-8753-3B99A1024CA5}"/>
    <cellStyle name="Currency 2 5" xfId="24127" xr:uid="{AAE41192-4E1A-48C6-A4E5-67EC995B42C6}"/>
    <cellStyle name="Currency 2 6" xfId="22704" xr:uid="{4DE0852F-1996-450D-B399-4EFE9A600776}"/>
    <cellStyle name="Currency 2 7" xfId="22603" xr:uid="{543A49F1-EFCE-4759-817F-99518ACCDB48}"/>
    <cellStyle name="Currency 3" xfId="43505" xr:uid="{87596742-6027-4F46-BFC0-E4B3A40E4515}"/>
    <cellStyle name="CustomCellsOrange" xfId="2558" xr:uid="{00000000-0005-0000-0000-0000EB090000}"/>
    <cellStyle name="CustomizationCells" xfId="2559" xr:uid="{00000000-0005-0000-0000-0000EC090000}"/>
    <cellStyle name="CustomizationGreenCells" xfId="2560" xr:uid="{00000000-0005-0000-0000-0000ED090000}"/>
    <cellStyle name="Data" xfId="18454" xr:uid="{B5C29CED-2E19-4BD5-92F8-AE31062F04BB}"/>
    <cellStyle name="Data 2" xfId="23574" xr:uid="{DD40A659-C75B-42C4-92BD-312AEAE983AD}"/>
    <cellStyle name="Defn" xfId="18449" xr:uid="{B2ABAECA-B0CB-4CA7-8A83-100C2296EA06}"/>
    <cellStyle name="Defn 2" xfId="23575" xr:uid="{6345807F-54A9-4C26-B208-AB5B03E3E91B}"/>
    <cellStyle name="Desc" xfId="18448" xr:uid="{B4E7704D-AFFC-428C-89D7-B17F686280B8}"/>
    <cellStyle name="Desc 2" xfId="23576" xr:uid="{85413E1C-AC6A-4390-9F05-302FED41AD49}"/>
    <cellStyle name="Desc 2 2" xfId="23577" xr:uid="{885036C4-CE0E-4A13-B9D3-0AF6AEB50659}"/>
    <cellStyle name="Desc 3" xfId="23578" xr:uid="{A375E1F7-795C-4BD9-B1C1-FE1E8249D3F8}"/>
    <cellStyle name="Desc 3 2" xfId="23579" xr:uid="{74BEC758-55FB-470C-890B-F0FE3EA6C192}"/>
    <cellStyle name="Desc 4" xfId="23580" xr:uid="{709945FD-6B7E-4AF0-A2F4-21480B9CA28D}"/>
    <cellStyle name="Desc 5" xfId="23581" xr:uid="{3AF24A08-B175-4D7B-B7CB-69E6BAE78BAF}"/>
    <cellStyle name="Description" xfId="23582" xr:uid="{CB4C305F-A2B7-4181-AB3D-D2970AFC5693}"/>
    <cellStyle name="DocBox_EmptyRow" xfId="2561" xr:uid="{00000000-0005-0000-0000-0000EE090000}"/>
    <cellStyle name="donn_normal" xfId="2562" xr:uid="{00000000-0005-0000-0000-0000EF090000}"/>
    <cellStyle name="Eingabe" xfId="2563" xr:uid="{00000000-0005-0000-0000-0000F0090000}"/>
    <cellStyle name="Empty_B_border" xfId="2564" xr:uid="{00000000-0005-0000-0000-0000F1090000}"/>
    <cellStyle name="ent_col_ser" xfId="2565" xr:uid="{00000000-0005-0000-0000-0000F2090000}"/>
    <cellStyle name="entete_source" xfId="2566" xr:uid="{00000000-0005-0000-0000-0000F3090000}"/>
    <cellStyle name="Ergebnis" xfId="2567" xr:uid="{00000000-0005-0000-0000-0000F4090000}"/>
    <cellStyle name="Erklärender Text" xfId="2568" xr:uid="{00000000-0005-0000-0000-0000F5090000}"/>
    <cellStyle name="Estilo 1" xfId="2569" xr:uid="{00000000-0005-0000-0000-0000F6090000}"/>
    <cellStyle name="Euro" xfId="2570" xr:uid="{00000000-0005-0000-0000-0000F7090000}"/>
    <cellStyle name="Euro 10" xfId="2571" xr:uid="{00000000-0005-0000-0000-0000F8090000}"/>
    <cellStyle name="Euro 10 2" xfId="2572" xr:uid="{00000000-0005-0000-0000-0000F9090000}"/>
    <cellStyle name="Euro 10 2 2" xfId="23585" xr:uid="{4CB3AEE1-664B-4D9E-A2A8-500CAF5F2775}"/>
    <cellStyle name="Euro 10 2 3" xfId="23586" xr:uid="{AA6B04CC-6E3D-4568-865C-B065B16FCA16}"/>
    <cellStyle name="Euro 10 2 4" xfId="23584" xr:uid="{01E3DBB3-9FAB-4BF2-83CA-63FE88315100}"/>
    <cellStyle name="Euro 10 3" xfId="23587" xr:uid="{9A140D55-2E8D-4807-8107-E3FAE573764D}"/>
    <cellStyle name="Euro 10 4" xfId="23583" xr:uid="{9A517F4A-149C-4E98-A317-5D2D6CBEA29F}"/>
    <cellStyle name="Euro 11" xfId="2573" xr:uid="{00000000-0005-0000-0000-0000FA090000}"/>
    <cellStyle name="Euro 11 2" xfId="2574" xr:uid="{00000000-0005-0000-0000-0000FB090000}"/>
    <cellStyle name="Euro 11 2 2" xfId="23590" xr:uid="{8448AC6A-BC09-473E-B957-ACAA7A1A63C6}"/>
    <cellStyle name="Euro 11 2 3" xfId="23591" xr:uid="{F7535EBE-FAA6-48F8-AE2D-0A719693E15F}"/>
    <cellStyle name="Euro 11 2 4" xfId="23589" xr:uid="{2D0E9E60-9FDC-4C4C-9F88-B9AFC5811279}"/>
    <cellStyle name="Euro 11 3" xfId="23592" xr:uid="{A8DCA8C0-03C3-469A-ABBA-6A5A2EBE477D}"/>
    <cellStyle name="Euro 11 4" xfId="23588" xr:uid="{0FAB06C9-4E70-41B0-ACB9-9572B7B9F71C}"/>
    <cellStyle name="Euro 12" xfId="2575" xr:uid="{00000000-0005-0000-0000-0000FC090000}"/>
    <cellStyle name="Euro 12 2" xfId="23594" xr:uid="{EBE2B1EF-11E5-4497-B75F-629D72CFB56F}"/>
    <cellStyle name="Euro 12 2 2" xfId="23595" xr:uid="{E75E1815-EB7B-4DB4-A602-636EE2E0DC95}"/>
    <cellStyle name="Euro 12 2 3" xfId="23596" xr:uid="{1EB44C37-708E-4D9F-8FDE-9505FFBBAE23}"/>
    <cellStyle name="Euro 12 3" xfId="23597" xr:uid="{097BECDC-FCC4-49B3-87E6-24ACB0023F52}"/>
    <cellStyle name="Euro 12 4" xfId="23593" xr:uid="{43A7FE30-5886-4F3B-96C5-97B7EFC9469E}"/>
    <cellStyle name="Euro 13" xfId="2576" xr:uid="{00000000-0005-0000-0000-0000FD090000}"/>
    <cellStyle name="Euro 13 2" xfId="23599" xr:uid="{9F98328A-EAF1-41D0-AF4F-4574E7F269BA}"/>
    <cellStyle name="Euro 13 3" xfId="23600" xr:uid="{17F02B76-5E96-45CD-9164-E5C56A7B7D22}"/>
    <cellStyle name="Euro 13 4" xfId="23598" xr:uid="{7CCEB83B-294A-43B3-9D32-C3D258A7C8E1}"/>
    <cellStyle name="Euro 14" xfId="2577" xr:uid="{00000000-0005-0000-0000-0000FE090000}"/>
    <cellStyle name="Euro 14 2" xfId="23602" xr:uid="{472E8BA7-0C26-4C54-95AE-098811B6D6C1}"/>
    <cellStyle name="Euro 14 3" xfId="23601" xr:uid="{9B87E013-B033-4EC8-AED6-0CA7D7835245}"/>
    <cellStyle name="Euro 15" xfId="2578" xr:uid="{00000000-0005-0000-0000-0000FF090000}"/>
    <cellStyle name="Euro 15 2" xfId="23603" xr:uid="{3D484718-97F5-4321-9167-388421C6F320}"/>
    <cellStyle name="Euro 16" xfId="2579" xr:uid="{00000000-0005-0000-0000-0000000A0000}"/>
    <cellStyle name="Euro 17" xfId="2580" xr:uid="{00000000-0005-0000-0000-0000010A0000}"/>
    <cellStyle name="Euro 18" xfId="2581" xr:uid="{00000000-0005-0000-0000-0000020A0000}"/>
    <cellStyle name="Euro 19" xfId="2582" xr:uid="{00000000-0005-0000-0000-0000030A0000}"/>
    <cellStyle name="Euro 2" xfId="2583" xr:uid="{00000000-0005-0000-0000-0000040A0000}"/>
    <cellStyle name="Euro 2 2" xfId="2584" xr:uid="{00000000-0005-0000-0000-0000050A0000}"/>
    <cellStyle name="Euro 2 2 2" xfId="2585" xr:uid="{00000000-0005-0000-0000-0000060A0000}"/>
    <cellStyle name="Euro 2 2 2 2" xfId="2586" xr:uid="{00000000-0005-0000-0000-0000070A0000}"/>
    <cellStyle name="Euro 2 2 2 2 2" xfId="25838" xr:uid="{098033B6-123C-4E78-9BCC-4F322DE6B2EA}"/>
    <cellStyle name="Euro 2 2 2 2 3" xfId="23605" xr:uid="{3BDAF7F1-DA4D-4EFE-9425-B756E31E6FE1}"/>
    <cellStyle name="Euro 2 2 3" xfId="2587" xr:uid="{00000000-0005-0000-0000-0000080A0000}"/>
    <cellStyle name="Euro 2 2 3 2" xfId="23606" xr:uid="{5D719F75-E561-4F38-B346-829BAE3484B2}"/>
    <cellStyle name="Euro 2 2 4" xfId="2588" xr:uid="{00000000-0005-0000-0000-0000090A0000}"/>
    <cellStyle name="Euro 2 2 4 2" xfId="2589" xr:uid="{00000000-0005-0000-0000-00000A0A0000}"/>
    <cellStyle name="Euro 2 2 4 3" xfId="2590" xr:uid="{00000000-0005-0000-0000-00000B0A0000}"/>
    <cellStyle name="Euro 2 2 5" xfId="2591" xr:uid="{00000000-0005-0000-0000-00000C0A0000}"/>
    <cellStyle name="Euro 2 2 6" xfId="2592" xr:uid="{00000000-0005-0000-0000-00000D0A0000}"/>
    <cellStyle name="Euro 2 2 7" xfId="23604" xr:uid="{7C8A2BDD-60EF-4536-A490-9D4A438F5914}"/>
    <cellStyle name="Euro 2 3" xfId="2593" xr:uid="{00000000-0005-0000-0000-00000E0A0000}"/>
    <cellStyle name="Euro 2 3 2" xfId="2594" xr:uid="{00000000-0005-0000-0000-00000F0A0000}"/>
    <cellStyle name="Euro 2 3 2 2" xfId="25839" xr:uid="{4955D54B-EF0A-4ECF-B2A9-0B4BCBE7336E}"/>
    <cellStyle name="Euro 2 3 2 3" xfId="23607" xr:uid="{01B74A5A-3CC8-4CDB-87C4-25027FA4D108}"/>
    <cellStyle name="Euro 2 3 3" xfId="22705" xr:uid="{C173B206-A56C-4B90-905B-BABC40E20341}"/>
    <cellStyle name="Euro 2 3 4" xfId="22604" xr:uid="{3FEC9F0B-4842-42D2-AF4C-9BE47A1E19E5}"/>
    <cellStyle name="Euro 2 3 5" xfId="43331" xr:uid="{197B5160-F0C1-464D-986B-E75266DA3764}"/>
    <cellStyle name="Euro 2 4" xfId="2595" xr:uid="{00000000-0005-0000-0000-0000100A0000}"/>
    <cellStyle name="Euro 2 4 2" xfId="25840" xr:uid="{03173EE8-3A74-47F7-959E-D965987661A4}"/>
    <cellStyle name="Euro 2 4 2 2" xfId="25841" xr:uid="{9672D4C3-AFDB-4A81-841C-55FAFAC06660}"/>
    <cellStyle name="Euro 2 4 3" xfId="25842" xr:uid="{0794EC27-77A1-4C67-BED4-D8B2B024198F}"/>
    <cellStyle name="Euro 2 4 3 2" xfId="25843" xr:uid="{96B74224-C1D2-405D-8081-83CA0A53CA2D}"/>
    <cellStyle name="Euro 2 4 3 3" xfId="25844" xr:uid="{439DA685-5A61-42CB-A7E0-0B66778052B4}"/>
    <cellStyle name="Euro 2 4 4" xfId="25845" xr:uid="{19873A5A-D000-47D1-A18C-3D208376E09E}"/>
    <cellStyle name="Euro 2 5" xfId="2596" xr:uid="{00000000-0005-0000-0000-0000110A0000}"/>
    <cellStyle name="Euro 2 6" xfId="2597" xr:uid="{00000000-0005-0000-0000-0000120A0000}"/>
    <cellStyle name="Euro 2 7" xfId="2598" xr:uid="{00000000-0005-0000-0000-0000130A0000}"/>
    <cellStyle name="Euro 2 8" xfId="2599" xr:uid="{00000000-0005-0000-0000-0000140A0000}"/>
    <cellStyle name="Euro 20" xfId="2600" xr:uid="{00000000-0005-0000-0000-0000150A0000}"/>
    <cellStyle name="Euro 21" xfId="2601" xr:uid="{00000000-0005-0000-0000-0000160A0000}"/>
    <cellStyle name="Euro 22" xfId="2602" xr:uid="{00000000-0005-0000-0000-0000170A0000}"/>
    <cellStyle name="Euro 23" xfId="2603" xr:uid="{00000000-0005-0000-0000-0000180A0000}"/>
    <cellStyle name="Euro 24" xfId="2604" xr:uid="{00000000-0005-0000-0000-0000190A0000}"/>
    <cellStyle name="Euro 25" xfId="2605" xr:uid="{00000000-0005-0000-0000-00001A0A0000}"/>
    <cellStyle name="Euro 26" xfId="2606" xr:uid="{00000000-0005-0000-0000-00001B0A0000}"/>
    <cellStyle name="Euro 27" xfId="2607" xr:uid="{00000000-0005-0000-0000-00001C0A0000}"/>
    <cellStyle name="Euro 28" xfId="2608" xr:uid="{00000000-0005-0000-0000-00001D0A0000}"/>
    <cellStyle name="Euro 29" xfId="2609" xr:uid="{00000000-0005-0000-0000-00001E0A0000}"/>
    <cellStyle name="Euro 3" xfId="2610" xr:uid="{00000000-0005-0000-0000-00001F0A0000}"/>
    <cellStyle name="Euro 3 10" xfId="2611" xr:uid="{00000000-0005-0000-0000-0000200A0000}"/>
    <cellStyle name="Euro 3 2" xfId="2612" xr:uid="{00000000-0005-0000-0000-0000210A0000}"/>
    <cellStyle name="Euro 3 2 2" xfId="2613" xr:uid="{00000000-0005-0000-0000-0000220A0000}"/>
    <cellStyle name="Euro 3 2 2 2" xfId="23609" xr:uid="{AE1509E2-0AB6-4124-9B33-0AFD26923A44}"/>
    <cellStyle name="Euro 3 2 2 2 2" xfId="25846" xr:uid="{B39C028C-F128-4F52-9B39-E2A10873C03A}"/>
    <cellStyle name="Euro 3 2 3" xfId="23610" xr:uid="{095A06BE-E1E2-41B3-8942-0B2BA2AA7560}"/>
    <cellStyle name="Euro 3 2 4" xfId="23608" xr:uid="{7692FC1F-A28E-4D93-802A-4CAE6FE6F26A}"/>
    <cellStyle name="Euro 3 2 5" xfId="43425" xr:uid="{0F741268-8A13-4DF2-A886-311C7ABB98DE}"/>
    <cellStyle name="Euro 3 3" xfId="2614" xr:uid="{00000000-0005-0000-0000-0000230A0000}"/>
    <cellStyle name="Euro 3 3 2" xfId="2615" xr:uid="{00000000-0005-0000-0000-0000240A0000}"/>
    <cellStyle name="Euro 3 3 3" xfId="2616" xr:uid="{00000000-0005-0000-0000-0000250A0000}"/>
    <cellStyle name="Euro 3 3 4" xfId="2617" xr:uid="{00000000-0005-0000-0000-0000260A0000}"/>
    <cellStyle name="Euro 3 3 4 2" xfId="2618" xr:uid="{00000000-0005-0000-0000-0000270A0000}"/>
    <cellStyle name="Euro 3 3 5" xfId="23611" xr:uid="{F9D50C72-E1DF-4D26-A566-80090916931B}"/>
    <cellStyle name="Euro 3 3 5 2" xfId="25847" xr:uid="{9C101085-1B64-4B16-B9DE-6D45C3F9537D}"/>
    <cellStyle name="Euro 3 4" xfId="2619" xr:uid="{00000000-0005-0000-0000-0000280A0000}"/>
    <cellStyle name="Euro 3 4 2" xfId="25848" xr:uid="{56EE745D-6841-4CA4-B309-6E6BADDE53EB}"/>
    <cellStyle name="Euro 3 5" xfId="2620" xr:uid="{00000000-0005-0000-0000-0000290A0000}"/>
    <cellStyle name="Euro 3 5 2" xfId="25850" xr:uid="{F5B275A2-C49F-49B4-899F-40ED50072FB5}"/>
    <cellStyle name="Euro 3 5 3" xfId="25849" xr:uid="{CEAC4017-4D25-467B-9D4A-B9C36A16C141}"/>
    <cellStyle name="Euro 3 6" xfId="2621" xr:uid="{00000000-0005-0000-0000-00002A0A0000}"/>
    <cellStyle name="Euro 3 7" xfId="2622" xr:uid="{00000000-0005-0000-0000-00002B0A0000}"/>
    <cellStyle name="Euro 3 8" xfId="2623" xr:uid="{00000000-0005-0000-0000-00002C0A0000}"/>
    <cellStyle name="Euro 3 9" xfId="2624" xr:uid="{00000000-0005-0000-0000-00002D0A0000}"/>
    <cellStyle name="Euro 3_PrimaryEnergyPrices_TIMES" xfId="2625" xr:uid="{00000000-0005-0000-0000-00002E0A0000}"/>
    <cellStyle name="Euro 30" xfId="2626" xr:uid="{00000000-0005-0000-0000-00002F0A0000}"/>
    <cellStyle name="Euro 31" xfId="2627" xr:uid="{00000000-0005-0000-0000-0000300A0000}"/>
    <cellStyle name="Euro 32" xfId="2628" xr:uid="{00000000-0005-0000-0000-0000310A0000}"/>
    <cellStyle name="Euro 33" xfId="2629" xr:uid="{00000000-0005-0000-0000-0000320A0000}"/>
    <cellStyle name="Euro 34" xfId="2630" xr:uid="{00000000-0005-0000-0000-0000330A0000}"/>
    <cellStyle name="Euro 35" xfId="2631" xr:uid="{00000000-0005-0000-0000-0000340A0000}"/>
    <cellStyle name="Euro 36" xfId="2632" xr:uid="{00000000-0005-0000-0000-0000350A0000}"/>
    <cellStyle name="Euro 37" xfId="2633" xr:uid="{00000000-0005-0000-0000-0000360A0000}"/>
    <cellStyle name="Euro 38" xfId="2634" xr:uid="{00000000-0005-0000-0000-0000370A0000}"/>
    <cellStyle name="Euro 39" xfId="2635" xr:uid="{00000000-0005-0000-0000-0000380A0000}"/>
    <cellStyle name="Euro 4" xfId="2636" xr:uid="{00000000-0005-0000-0000-0000390A0000}"/>
    <cellStyle name="Euro 4 2" xfId="2637" xr:uid="{00000000-0005-0000-0000-00003A0A0000}"/>
    <cellStyle name="Euro 4 2 2" xfId="2638" xr:uid="{00000000-0005-0000-0000-00003B0A0000}"/>
    <cellStyle name="Euro 4 2 2 2" xfId="23612" xr:uid="{715F7399-CB44-4240-8B85-953A61E26450}"/>
    <cellStyle name="Euro 4 2 2 2 2" xfId="25851" xr:uid="{878F06F7-8BA8-43DC-A4C1-29725DDEE935}"/>
    <cellStyle name="Euro 4 2 3" xfId="2639" xr:uid="{00000000-0005-0000-0000-00003C0A0000}"/>
    <cellStyle name="Euro 4 2 3 2" xfId="23613" xr:uid="{59A1AF32-7473-4242-AC51-652D01C3BC1F}"/>
    <cellStyle name="Euro 4 3" xfId="2640" xr:uid="{00000000-0005-0000-0000-00003D0A0000}"/>
    <cellStyle name="Euro 4 3 2" xfId="2641" xr:uid="{00000000-0005-0000-0000-00003E0A0000}"/>
    <cellStyle name="Euro 4 3 3" xfId="2642" xr:uid="{00000000-0005-0000-0000-00003F0A0000}"/>
    <cellStyle name="Euro 4 3 4" xfId="2643" xr:uid="{00000000-0005-0000-0000-0000400A0000}"/>
    <cellStyle name="Euro 4 3 4 2" xfId="2644" xr:uid="{00000000-0005-0000-0000-0000410A0000}"/>
    <cellStyle name="Euro 4 3 5" xfId="23614" xr:uid="{80CB3344-9943-4573-8033-6146A1C344B7}"/>
    <cellStyle name="Euro 4 4" xfId="2645" xr:uid="{00000000-0005-0000-0000-0000420A0000}"/>
    <cellStyle name="Euro 4 4 2" xfId="2646" xr:uid="{00000000-0005-0000-0000-0000430A0000}"/>
    <cellStyle name="Euro 4 4 2 2" xfId="25852" xr:uid="{FB0B3B1E-B693-4464-B6EA-514B59687F15}"/>
    <cellStyle name="Euro 4 4 3" xfId="2647" xr:uid="{00000000-0005-0000-0000-0000440A0000}"/>
    <cellStyle name="Euro 4 5" xfId="2648" xr:uid="{00000000-0005-0000-0000-0000450A0000}"/>
    <cellStyle name="Euro 4 6" xfId="2649" xr:uid="{00000000-0005-0000-0000-0000460A0000}"/>
    <cellStyle name="Euro 40" xfId="2650" xr:uid="{00000000-0005-0000-0000-0000470A0000}"/>
    <cellStyle name="Euro 41" xfId="2651" xr:uid="{00000000-0005-0000-0000-0000480A0000}"/>
    <cellStyle name="Euro 42" xfId="2652" xr:uid="{00000000-0005-0000-0000-0000490A0000}"/>
    <cellStyle name="Euro 43" xfId="2653" xr:uid="{00000000-0005-0000-0000-00004A0A0000}"/>
    <cellStyle name="Euro 44" xfId="2654" xr:uid="{00000000-0005-0000-0000-00004B0A0000}"/>
    <cellStyle name="Euro 45" xfId="2655" xr:uid="{00000000-0005-0000-0000-00004C0A0000}"/>
    <cellStyle name="Euro 46" xfId="2656" xr:uid="{00000000-0005-0000-0000-00004D0A0000}"/>
    <cellStyle name="Euro 47" xfId="2657" xr:uid="{00000000-0005-0000-0000-00004E0A0000}"/>
    <cellStyle name="Euro 48" xfId="2658" xr:uid="{00000000-0005-0000-0000-00004F0A0000}"/>
    <cellStyle name="Euro 48 2" xfId="2659" xr:uid="{00000000-0005-0000-0000-0000500A0000}"/>
    <cellStyle name="Euro 49" xfId="2660" xr:uid="{00000000-0005-0000-0000-0000510A0000}"/>
    <cellStyle name="Euro 49 2" xfId="2661" xr:uid="{00000000-0005-0000-0000-0000520A0000}"/>
    <cellStyle name="Euro 5" xfId="2662" xr:uid="{00000000-0005-0000-0000-0000530A0000}"/>
    <cellStyle name="Euro 5 2" xfId="2663" xr:uid="{00000000-0005-0000-0000-0000540A0000}"/>
    <cellStyle name="Euro 5 2 2" xfId="2664" xr:uid="{00000000-0005-0000-0000-0000550A0000}"/>
    <cellStyle name="Euro 5 2 2 2" xfId="25853" xr:uid="{80467A48-16F4-44BF-A9CB-91D783E0CEB2}"/>
    <cellStyle name="Euro 5 2 2 3" xfId="23617" xr:uid="{3DBDEBD9-BBB1-4394-89BC-CCFDCB929EF8}"/>
    <cellStyle name="Euro 5 2 3" xfId="23618" xr:uid="{431B4AEA-0FD8-4E7C-9E02-3DA57F2A23DD}"/>
    <cellStyle name="Euro 5 2 4" xfId="23616" xr:uid="{EEF8C881-2F08-4D4E-9F2D-4F7D693F3B35}"/>
    <cellStyle name="Euro 5 3" xfId="2665" xr:uid="{00000000-0005-0000-0000-0000560A0000}"/>
    <cellStyle name="Euro 5 3 2" xfId="23619" xr:uid="{AE1AF068-1A9C-4AD0-B7D2-B5C38401CFD3}"/>
    <cellStyle name="Euro 5 3 2 2" xfId="25854" xr:uid="{56B07008-F3A7-4901-A029-4587FBD2EFF1}"/>
    <cellStyle name="Euro 5 4" xfId="2666" xr:uid="{00000000-0005-0000-0000-0000570A0000}"/>
    <cellStyle name="Euro 5 4 2" xfId="2667" xr:uid="{00000000-0005-0000-0000-0000580A0000}"/>
    <cellStyle name="Euro 5 5" xfId="2668" xr:uid="{00000000-0005-0000-0000-0000590A0000}"/>
    <cellStyle name="Euro 5 5 2" xfId="23615" xr:uid="{73423602-AF81-44DE-80B7-82B680964286}"/>
    <cellStyle name="Euro 50" xfId="2669" xr:uid="{00000000-0005-0000-0000-00005A0A0000}"/>
    <cellStyle name="Euro 50 2" xfId="2670" xr:uid="{00000000-0005-0000-0000-00005B0A0000}"/>
    <cellStyle name="Euro 51" xfId="2671" xr:uid="{00000000-0005-0000-0000-00005C0A0000}"/>
    <cellStyle name="Euro 51 2" xfId="2672" xr:uid="{00000000-0005-0000-0000-00005D0A0000}"/>
    <cellStyle name="Euro 52" xfId="2673" xr:uid="{00000000-0005-0000-0000-00005E0A0000}"/>
    <cellStyle name="Euro 52 2" xfId="2674" xr:uid="{00000000-0005-0000-0000-00005F0A0000}"/>
    <cellStyle name="Euro 53" xfId="2675" xr:uid="{00000000-0005-0000-0000-0000600A0000}"/>
    <cellStyle name="Euro 53 2" xfId="2676" xr:uid="{00000000-0005-0000-0000-0000610A0000}"/>
    <cellStyle name="Euro 54" xfId="2677" xr:uid="{00000000-0005-0000-0000-0000620A0000}"/>
    <cellStyle name="Euro 54 2" xfId="2678" xr:uid="{00000000-0005-0000-0000-0000630A0000}"/>
    <cellStyle name="Euro 55" xfId="2679" xr:uid="{00000000-0005-0000-0000-0000640A0000}"/>
    <cellStyle name="Euro 55 2" xfId="2680" xr:uid="{00000000-0005-0000-0000-0000650A0000}"/>
    <cellStyle name="Euro 56" xfId="2681" xr:uid="{00000000-0005-0000-0000-0000660A0000}"/>
    <cellStyle name="Euro 56 2" xfId="2682" xr:uid="{00000000-0005-0000-0000-0000670A0000}"/>
    <cellStyle name="Euro 57" xfId="2683" xr:uid="{00000000-0005-0000-0000-0000680A0000}"/>
    <cellStyle name="Euro 58" xfId="2684" xr:uid="{00000000-0005-0000-0000-0000690A0000}"/>
    <cellStyle name="Euro 58 2" xfId="25855" xr:uid="{1DBD3AE2-F334-4342-B55F-1B19214CF62E}"/>
    <cellStyle name="Euro 58 2 2" xfId="25856" xr:uid="{8A3C3B74-A675-4209-9439-D3B3B6A26AA3}"/>
    <cellStyle name="Euro 58 3" xfId="25857" xr:uid="{8B0CAC96-8349-4494-961A-40D6D0F28212}"/>
    <cellStyle name="Euro 58 3 2" xfId="25858" xr:uid="{6CDC59F8-6807-4439-8283-3D3DD88DDBC0}"/>
    <cellStyle name="Euro 58 3 3" xfId="25859" xr:uid="{6E9C70B0-44A8-423D-849F-F06A67CF5DA0}"/>
    <cellStyle name="Euro 58 4" xfId="25860" xr:uid="{76E5EC24-0970-4876-B025-A236C584B2A6}"/>
    <cellStyle name="Euro 58 5" xfId="25861" xr:uid="{4879845D-7CD0-4063-846C-AC29DCE424BB}"/>
    <cellStyle name="Euro 59" xfId="2685" xr:uid="{00000000-0005-0000-0000-00006A0A0000}"/>
    <cellStyle name="Euro 6" xfId="2686" xr:uid="{00000000-0005-0000-0000-00006B0A0000}"/>
    <cellStyle name="Euro 6 2" xfId="2687" xr:uid="{00000000-0005-0000-0000-00006C0A0000}"/>
    <cellStyle name="Euro 6 2 2" xfId="2688" xr:uid="{00000000-0005-0000-0000-00006D0A0000}"/>
    <cellStyle name="Euro 6 2 2 2" xfId="25862" xr:uid="{F0B4D345-4814-419D-8EDC-06528864058C}"/>
    <cellStyle name="Euro 6 2 2 3" xfId="23621" xr:uid="{9E15BAD7-DDF8-4EF3-B327-D6ABE0C2C179}"/>
    <cellStyle name="Euro 6 2 3" xfId="23622" xr:uid="{6B65297B-E320-488A-A2A6-0600B5E48CA3}"/>
    <cellStyle name="Euro 6 2 4" xfId="23620" xr:uid="{F80D122D-63C2-4C2E-916C-68A7A3B96C37}"/>
    <cellStyle name="Euro 6 3" xfId="2689" xr:uid="{00000000-0005-0000-0000-00006E0A0000}"/>
    <cellStyle name="Euro 6 3 2" xfId="23623" xr:uid="{01CA07C2-9CC0-49BF-8959-FE88EDACBDA0}"/>
    <cellStyle name="Euro 6 3 2 2" xfId="25863" xr:uid="{E64FE046-F4E4-4B4C-B300-A9C431E9FC25}"/>
    <cellStyle name="Euro 6 4" xfId="2690" xr:uid="{00000000-0005-0000-0000-00006F0A0000}"/>
    <cellStyle name="Euro 6 5" xfId="2691" xr:uid="{00000000-0005-0000-0000-0000700A0000}"/>
    <cellStyle name="Euro 6 5 2" xfId="2692" xr:uid="{00000000-0005-0000-0000-0000710A0000}"/>
    <cellStyle name="Euro 60" xfId="2693" xr:uid="{00000000-0005-0000-0000-0000720A0000}"/>
    <cellStyle name="Euro 61" xfId="2694" xr:uid="{00000000-0005-0000-0000-0000730A0000}"/>
    <cellStyle name="Euro 61 2" xfId="2695" xr:uid="{00000000-0005-0000-0000-0000740A0000}"/>
    <cellStyle name="Euro 62" xfId="2696" xr:uid="{00000000-0005-0000-0000-0000750A0000}"/>
    <cellStyle name="Euro 62 2" xfId="2697" xr:uid="{00000000-0005-0000-0000-0000760A0000}"/>
    <cellStyle name="Euro 7" xfId="2698" xr:uid="{00000000-0005-0000-0000-0000770A0000}"/>
    <cellStyle name="Euro 7 2" xfId="2699" xr:uid="{00000000-0005-0000-0000-0000780A0000}"/>
    <cellStyle name="Euro 7 2 2" xfId="23625" xr:uid="{FD568BCF-75A6-4347-85DD-4824A77278E0}"/>
    <cellStyle name="Euro 7 2 3" xfId="23626" xr:uid="{EE4BC1F4-7B4C-4F52-ADDD-AE27865E9B38}"/>
    <cellStyle name="Euro 7 2 4" xfId="23624" xr:uid="{F7A7A0EE-4832-4956-BD60-DB635CF423B3}"/>
    <cellStyle name="Euro 7 3" xfId="2700" xr:uid="{00000000-0005-0000-0000-0000790A0000}"/>
    <cellStyle name="Euro 7 3 2" xfId="23627" xr:uid="{4859EB8A-FEC4-41D1-83AC-64929594A8A4}"/>
    <cellStyle name="Euro 7 4" xfId="25864" xr:uid="{9A43646C-A899-4920-9FAF-48AB95E65D75}"/>
    <cellStyle name="Euro 7 5" xfId="22706" xr:uid="{398527BF-6A8B-44C4-A258-F1E9239BAA0D}"/>
    <cellStyle name="Euro 8" xfId="2701" xr:uid="{00000000-0005-0000-0000-00007A0A0000}"/>
    <cellStyle name="Euro 8 2" xfId="2702" xr:uid="{00000000-0005-0000-0000-00007B0A0000}"/>
    <cellStyle name="Euro 8 2 2" xfId="23630" xr:uid="{F90BBD2A-2FA7-4733-9D26-556DC56F8837}"/>
    <cellStyle name="Euro 8 2 3" xfId="23631" xr:uid="{DEDB7507-2EF0-4096-B4C4-FF68C17E841B}"/>
    <cellStyle name="Euro 8 2 4" xfId="23629" xr:uid="{A45E6F83-AF60-4BB7-8136-70973F602932}"/>
    <cellStyle name="Euro 8 3" xfId="23632" xr:uid="{FA76BE61-2411-4EBE-9AF3-70D2314C7514}"/>
    <cellStyle name="Euro 8 4" xfId="23628" xr:uid="{F5C88158-800C-4628-9C75-27BACAB7C99D}"/>
    <cellStyle name="Euro 9" xfId="2703" xr:uid="{00000000-0005-0000-0000-00007C0A0000}"/>
    <cellStyle name="Euro 9 2" xfId="2704" xr:uid="{00000000-0005-0000-0000-00007D0A0000}"/>
    <cellStyle name="Euro 9 2 2" xfId="23635" xr:uid="{9F827554-133E-4077-9FB5-FA3635155418}"/>
    <cellStyle name="Euro 9 2 3" xfId="23636" xr:uid="{1C7425F2-99FE-47A8-AC20-35F39C180574}"/>
    <cellStyle name="Euro 9 2 4" xfId="23634" xr:uid="{B26D14B3-8114-493A-B8C0-7146D1A41FE0}"/>
    <cellStyle name="Euro 9 3" xfId="23637" xr:uid="{95904FED-203C-41B1-BF20-C3DB395415B6}"/>
    <cellStyle name="Euro 9 4" xfId="23633" xr:uid="{50AD83A0-48AE-414E-A02A-BD62DB2957D8}"/>
    <cellStyle name="Euro_Potentials in TIMES" xfId="2705" xr:uid="{00000000-0005-0000-0000-00007E0A0000}"/>
    <cellStyle name="Excel Built-in Normal" xfId="23638" xr:uid="{D19B7405-1CF6-47CE-91FE-2D6E4BBB6651}"/>
    <cellStyle name="Explanatory Text" xfId="20" builtinId="53" customBuiltin="1"/>
    <cellStyle name="Explanatory Text 10" xfId="2706" xr:uid="{00000000-0005-0000-0000-0000800A0000}"/>
    <cellStyle name="Explanatory Text 11" xfId="2707" xr:uid="{00000000-0005-0000-0000-0000810A0000}"/>
    <cellStyle name="Explanatory Text 12" xfId="2708" xr:uid="{00000000-0005-0000-0000-0000820A0000}"/>
    <cellStyle name="Explanatory Text 13" xfId="2709" xr:uid="{00000000-0005-0000-0000-0000830A0000}"/>
    <cellStyle name="Explanatory Text 14" xfId="2710" xr:uid="{00000000-0005-0000-0000-0000840A0000}"/>
    <cellStyle name="Explanatory Text 15" xfId="2711" xr:uid="{00000000-0005-0000-0000-0000850A0000}"/>
    <cellStyle name="Explanatory Text 16" xfId="2712" xr:uid="{00000000-0005-0000-0000-0000860A0000}"/>
    <cellStyle name="Explanatory Text 17" xfId="2713" xr:uid="{00000000-0005-0000-0000-0000870A0000}"/>
    <cellStyle name="Explanatory Text 18" xfId="2714" xr:uid="{00000000-0005-0000-0000-0000880A0000}"/>
    <cellStyle name="Explanatory Text 19" xfId="2715" xr:uid="{00000000-0005-0000-0000-0000890A0000}"/>
    <cellStyle name="Explanatory Text 2" xfId="2716" xr:uid="{00000000-0005-0000-0000-00008A0A0000}"/>
    <cellStyle name="Explanatory Text 2 10" xfId="2717" xr:uid="{00000000-0005-0000-0000-00008B0A0000}"/>
    <cellStyle name="Explanatory Text 2 2" xfId="2718" xr:uid="{00000000-0005-0000-0000-00008C0A0000}"/>
    <cellStyle name="Explanatory Text 2 3" xfId="2719" xr:uid="{00000000-0005-0000-0000-00008D0A0000}"/>
    <cellStyle name="Explanatory Text 2 4" xfId="2720" xr:uid="{00000000-0005-0000-0000-00008E0A0000}"/>
    <cellStyle name="Explanatory Text 2 5" xfId="2721" xr:uid="{00000000-0005-0000-0000-00008F0A0000}"/>
    <cellStyle name="Explanatory Text 2 6" xfId="2722" xr:uid="{00000000-0005-0000-0000-0000900A0000}"/>
    <cellStyle name="Explanatory Text 2 7" xfId="2723" xr:uid="{00000000-0005-0000-0000-0000910A0000}"/>
    <cellStyle name="Explanatory Text 2 8" xfId="2724" xr:uid="{00000000-0005-0000-0000-0000920A0000}"/>
    <cellStyle name="Explanatory Text 2 9" xfId="2725" xr:uid="{00000000-0005-0000-0000-0000930A0000}"/>
    <cellStyle name="Explanatory Text 20" xfId="2726" xr:uid="{00000000-0005-0000-0000-0000940A0000}"/>
    <cellStyle name="Explanatory Text 21" xfId="2727" xr:uid="{00000000-0005-0000-0000-0000950A0000}"/>
    <cellStyle name="Explanatory Text 22" xfId="2728" xr:uid="{00000000-0005-0000-0000-0000960A0000}"/>
    <cellStyle name="Explanatory Text 23" xfId="2729" xr:uid="{00000000-0005-0000-0000-0000970A0000}"/>
    <cellStyle name="Explanatory Text 24" xfId="2730" xr:uid="{00000000-0005-0000-0000-0000980A0000}"/>
    <cellStyle name="Explanatory Text 25" xfId="2731" xr:uid="{00000000-0005-0000-0000-0000990A0000}"/>
    <cellStyle name="Explanatory Text 26" xfId="2732" xr:uid="{00000000-0005-0000-0000-00009A0A0000}"/>
    <cellStyle name="Explanatory Text 27" xfId="2733" xr:uid="{00000000-0005-0000-0000-00009B0A0000}"/>
    <cellStyle name="Explanatory Text 28" xfId="2734" xr:uid="{00000000-0005-0000-0000-00009C0A0000}"/>
    <cellStyle name="Explanatory Text 29" xfId="2735" xr:uid="{00000000-0005-0000-0000-00009D0A0000}"/>
    <cellStyle name="Explanatory Text 3" xfId="2736" xr:uid="{00000000-0005-0000-0000-00009E0A0000}"/>
    <cellStyle name="Explanatory Text 3 2" xfId="2737" xr:uid="{00000000-0005-0000-0000-00009F0A0000}"/>
    <cellStyle name="Explanatory Text 30" xfId="2738" xr:uid="{00000000-0005-0000-0000-0000A00A0000}"/>
    <cellStyle name="Explanatory Text 31" xfId="2739" xr:uid="{00000000-0005-0000-0000-0000A10A0000}"/>
    <cellStyle name="Explanatory Text 32" xfId="2740" xr:uid="{00000000-0005-0000-0000-0000A20A0000}"/>
    <cellStyle name="Explanatory Text 33" xfId="2741" xr:uid="{00000000-0005-0000-0000-0000A30A0000}"/>
    <cellStyle name="Explanatory Text 34" xfId="2742" xr:uid="{00000000-0005-0000-0000-0000A40A0000}"/>
    <cellStyle name="Explanatory Text 35" xfId="2743" xr:uid="{00000000-0005-0000-0000-0000A50A0000}"/>
    <cellStyle name="Explanatory Text 36" xfId="2744" xr:uid="{00000000-0005-0000-0000-0000A60A0000}"/>
    <cellStyle name="Explanatory Text 37" xfId="2745" xr:uid="{00000000-0005-0000-0000-0000A70A0000}"/>
    <cellStyle name="Explanatory Text 38" xfId="2746" xr:uid="{00000000-0005-0000-0000-0000A80A0000}"/>
    <cellStyle name="Explanatory Text 39" xfId="2747" xr:uid="{00000000-0005-0000-0000-0000A90A0000}"/>
    <cellStyle name="Explanatory Text 4" xfId="2748" xr:uid="{00000000-0005-0000-0000-0000AA0A0000}"/>
    <cellStyle name="Explanatory Text 4 2" xfId="2749" xr:uid="{00000000-0005-0000-0000-0000AB0A0000}"/>
    <cellStyle name="Explanatory Text 40" xfId="2750" xr:uid="{00000000-0005-0000-0000-0000AC0A0000}"/>
    <cellStyle name="Explanatory Text 41" xfId="2751" xr:uid="{00000000-0005-0000-0000-0000AD0A0000}"/>
    <cellStyle name="Explanatory Text 42" xfId="2752" xr:uid="{00000000-0005-0000-0000-0000AE0A0000}"/>
    <cellStyle name="Explanatory Text 43" xfId="2753" xr:uid="{00000000-0005-0000-0000-0000AF0A0000}"/>
    <cellStyle name="Explanatory Text 5" xfId="2754" xr:uid="{00000000-0005-0000-0000-0000B00A0000}"/>
    <cellStyle name="Explanatory Text 5 2" xfId="2755" xr:uid="{00000000-0005-0000-0000-0000B10A0000}"/>
    <cellStyle name="Explanatory Text 6" xfId="2756" xr:uid="{00000000-0005-0000-0000-0000B20A0000}"/>
    <cellStyle name="Explanatory Text 6 2" xfId="2757" xr:uid="{00000000-0005-0000-0000-0000B30A0000}"/>
    <cellStyle name="Explanatory Text 7" xfId="2758" xr:uid="{00000000-0005-0000-0000-0000B40A0000}"/>
    <cellStyle name="Explanatory Text 8" xfId="2759" xr:uid="{00000000-0005-0000-0000-0000B50A0000}"/>
    <cellStyle name="Explanatory Text 9" xfId="2760" xr:uid="{00000000-0005-0000-0000-0000B60A0000}"/>
    <cellStyle name="Float" xfId="2761" xr:uid="{00000000-0005-0000-0000-0000B70A0000}"/>
    <cellStyle name="Float 2" xfId="2762" xr:uid="{00000000-0005-0000-0000-0000B80A0000}"/>
    <cellStyle name="Float 2 2" xfId="2763" xr:uid="{00000000-0005-0000-0000-0000B90A0000}"/>
    <cellStyle name="Float 2 2 2" xfId="23639" xr:uid="{D5D0C42D-386C-4185-9F1C-568ED70B8F92}"/>
    <cellStyle name="Float 2 2 3" xfId="23640" xr:uid="{FC282B14-2882-4389-9D09-7DB40AEF1E16}"/>
    <cellStyle name="Float 2 3" xfId="2764" xr:uid="{00000000-0005-0000-0000-0000BA0A0000}"/>
    <cellStyle name="Float 3" xfId="2765" xr:uid="{00000000-0005-0000-0000-0000BB0A0000}"/>
    <cellStyle name="Float 3 2" xfId="2766" xr:uid="{00000000-0005-0000-0000-0000BC0A0000}"/>
    <cellStyle name="Float 3 3" xfId="2767" xr:uid="{00000000-0005-0000-0000-0000BD0A0000}"/>
    <cellStyle name="Float 3 3 2" xfId="23641" xr:uid="{510900EB-BFCB-403C-9CB7-5D8273D3DD39}"/>
    <cellStyle name="Float 4" xfId="2768" xr:uid="{00000000-0005-0000-0000-0000BE0A0000}"/>
    <cellStyle name="Float 4 2" xfId="2769" xr:uid="{00000000-0005-0000-0000-0000BF0A0000}"/>
    <cellStyle name="Good" xfId="2" builtinId="26" customBuiltin="1"/>
    <cellStyle name="Good 10" xfId="2770" xr:uid="{00000000-0005-0000-0000-0000C10A0000}"/>
    <cellStyle name="Good 11" xfId="2771" xr:uid="{00000000-0005-0000-0000-0000C20A0000}"/>
    <cellStyle name="Good 12" xfId="2772" xr:uid="{00000000-0005-0000-0000-0000C30A0000}"/>
    <cellStyle name="Good 13" xfId="2773" xr:uid="{00000000-0005-0000-0000-0000C40A0000}"/>
    <cellStyle name="Good 14" xfId="2774" xr:uid="{00000000-0005-0000-0000-0000C50A0000}"/>
    <cellStyle name="Good 15" xfId="2775" xr:uid="{00000000-0005-0000-0000-0000C60A0000}"/>
    <cellStyle name="Good 16" xfId="2776" xr:uid="{00000000-0005-0000-0000-0000C70A0000}"/>
    <cellStyle name="Good 17" xfId="2777" xr:uid="{00000000-0005-0000-0000-0000C80A0000}"/>
    <cellStyle name="Good 18" xfId="2778" xr:uid="{00000000-0005-0000-0000-0000C90A0000}"/>
    <cellStyle name="Good 19" xfId="2779" xr:uid="{00000000-0005-0000-0000-0000CA0A0000}"/>
    <cellStyle name="Good 2" xfId="2780" xr:uid="{00000000-0005-0000-0000-0000CB0A0000}"/>
    <cellStyle name="Good 2 10" xfId="2781" xr:uid="{00000000-0005-0000-0000-0000CC0A0000}"/>
    <cellStyle name="Good 2 11" xfId="2782" xr:uid="{00000000-0005-0000-0000-0000CD0A0000}"/>
    <cellStyle name="Good 2 12" xfId="25865" xr:uid="{B51B9DBC-B1BC-475B-956B-C720239DA10B}"/>
    <cellStyle name="Good 2 2" xfId="2783" xr:uid="{00000000-0005-0000-0000-0000CE0A0000}"/>
    <cellStyle name="Good 2 2 2" xfId="2784" xr:uid="{00000000-0005-0000-0000-0000CF0A0000}"/>
    <cellStyle name="Good 2 2 2 2" xfId="25866" xr:uid="{7562BC3A-C04F-4F53-BE5B-C9BCB722D0D8}"/>
    <cellStyle name="Good 2 2 3" xfId="2785" xr:uid="{00000000-0005-0000-0000-0000D00A0000}"/>
    <cellStyle name="Good 2 3" xfId="2786" xr:uid="{00000000-0005-0000-0000-0000D10A0000}"/>
    <cellStyle name="Good 2 3 2" xfId="2787" xr:uid="{00000000-0005-0000-0000-0000D20A0000}"/>
    <cellStyle name="Good 2 3 3" xfId="2788" xr:uid="{00000000-0005-0000-0000-0000D30A0000}"/>
    <cellStyle name="Good 2 3 4" xfId="2789" xr:uid="{00000000-0005-0000-0000-0000D40A0000}"/>
    <cellStyle name="Good 2 4" xfId="2790" xr:uid="{00000000-0005-0000-0000-0000D50A0000}"/>
    <cellStyle name="Good 2 5" xfId="2791" xr:uid="{00000000-0005-0000-0000-0000D60A0000}"/>
    <cellStyle name="Good 2 6" xfId="2792" xr:uid="{00000000-0005-0000-0000-0000D70A0000}"/>
    <cellStyle name="Good 2 7" xfId="2793" xr:uid="{00000000-0005-0000-0000-0000D80A0000}"/>
    <cellStyle name="Good 2 8" xfId="2794" xr:uid="{00000000-0005-0000-0000-0000D90A0000}"/>
    <cellStyle name="Good 2 9" xfId="2795" xr:uid="{00000000-0005-0000-0000-0000DA0A0000}"/>
    <cellStyle name="Good 20" xfId="2796" xr:uid="{00000000-0005-0000-0000-0000DB0A0000}"/>
    <cellStyle name="Good 21" xfId="2797" xr:uid="{00000000-0005-0000-0000-0000DC0A0000}"/>
    <cellStyle name="Good 22" xfId="2798" xr:uid="{00000000-0005-0000-0000-0000DD0A0000}"/>
    <cellStyle name="Good 23" xfId="2799" xr:uid="{00000000-0005-0000-0000-0000DE0A0000}"/>
    <cellStyle name="Good 24" xfId="2800" xr:uid="{00000000-0005-0000-0000-0000DF0A0000}"/>
    <cellStyle name="Good 25" xfId="2801" xr:uid="{00000000-0005-0000-0000-0000E00A0000}"/>
    <cellStyle name="Good 26" xfId="2802" xr:uid="{00000000-0005-0000-0000-0000E10A0000}"/>
    <cellStyle name="Good 27" xfId="2803" xr:uid="{00000000-0005-0000-0000-0000E20A0000}"/>
    <cellStyle name="Good 28" xfId="2804" xr:uid="{00000000-0005-0000-0000-0000E30A0000}"/>
    <cellStyle name="Good 29" xfId="2805" xr:uid="{00000000-0005-0000-0000-0000E40A0000}"/>
    <cellStyle name="Good 3" xfId="2806" xr:uid="{00000000-0005-0000-0000-0000E50A0000}"/>
    <cellStyle name="Good 3 2" xfId="2807" xr:uid="{00000000-0005-0000-0000-0000E60A0000}"/>
    <cellStyle name="Good 3 2 2" xfId="25867" xr:uid="{A22ADE25-05BD-4281-9075-D37658C68C80}"/>
    <cellStyle name="Good 3 3" xfId="2808" xr:uid="{00000000-0005-0000-0000-0000E70A0000}"/>
    <cellStyle name="Good 3 4" xfId="2809" xr:uid="{00000000-0005-0000-0000-0000E80A0000}"/>
    <cellStyle name="Good 30" xfId="2810" xr:uid="{00000000-0005-0000-0000-0000E90A0000}"/>
    <cellStyle name="Good 31" xfId="2811" xr:uid="{00000000-0005-0000-0000-0000EA0A0000}"/>
    <cellStyle name="Good 32" xfId="2812" xr:uid="{00000000-0005-0000-0000-0000EB0A0000}"/>
    <cellStyle name="Good 33" xfId="2813" xr:uid="{00000000-0005-0000-0000-0000EC0A0000}"/>
    <cellStyle name="Good 34" xfId="2814" xr:uid="{00000000-0005-0000-0000-0000ED0A0000}"/>
    <cellStyle name="Good 35" xfId="2815" xr:uid="{00000000-0005-0000-0000-0000EE0A0000}"/>
    <cellStyle name="Good 36" xfId="2816" xr:uid="{00000000-0005-0000-0000-0000EF0A0000}"/>
    <cellStyle name="Good 37" xfId="2817" xr:uid="{00000000-0005-0000-0000-0000F00A0000}"/>
    <cellStyle name="Good 38" xfId="2818" xr:uid="{00000000-0005-0000-0000-0000F10A0000}"/>
    <cellStyle name="Good 39" xfId="2819" xr:uid="{00000000-0005-0000-0000-0000F20A0000}"/>
    <cellStyle name="Good 4" xfId="2820" xr:uid="{00000000-0005-0000-0000-0000F30A0000}"/>
    <cellStyle name="Good 4 2" xfId="2821" xr:uid="{00000000-0005-0000-0000-0000F40A0000}"/>
    <cellStyle name="Good 40" xfId="2822" xr:uid="{00000000-0005-0000-0000-0000F50A0000}"/>
    <cellStyle name="Good 41" xfId="2823" xr:uid="{00000000-0005-0000-0000-0000F60A0000}"/>
    <cellStyle name="Good 42" xfId="2824" xr:uid="{00000000-0005-0000-0000-0000F70A0000}"/>
    <cellStyle name="Good 5" xfId="2825" xr:uid="{00000000-0005-0000-0000-0000F80A0000}"/>
    <cellStyle name="Good 5 2" xfId="2826" xr:uid="{00000000-0005-0000-0000-0000F90A0000}"/>
    <cellStyle name="Good 5 3" xfId="22707" xr:uid="{3119A63C-D398-4047-B716-85C352267EA3}"/>
    <cellStyle name="Good 5 4" xfId="22605" xr:uid="{963135FD-0A19-4457-B130-5BDFF5A62165}"/>
    <cellStyle name="Good 6" xfId="2827" xr:uid="{00000000-0005-0000-0000-0000FA0A0000}"/>
    <cellStyle name="Good 6 2" xfId="2828" xr:uid="{00000000-0005-0000-0000-0000FB0A0000}"/>
    <cellStyle name="Good 7" xfId="2829" xr:uid="{00000000-0005-0000-0000-0000FC0A0000}"/>
    <cellStyle name="Good 8" xfId="2830" xr:uid="{00000000-0005-0000-0000-0000FD0A0000}"/>
    <cellStyle name="Good 9" xfId="2831" xr:uid="{00000000-0005-0000-0000-0000FE0A0000}"/>
    <cellStyle name="Gut" xfId="2832" xr:uid="{00000000-0005-0000-0000-0000FF0A0000}"/>
    <cellStyle name="Hard Coded 0dp" xfId="18457" xr:uid="{AB34D244-3187-407B-8D86-5C01823B51FC}"/>
    <cellStyle name="Hard Coded 2dp" xfId="18458" xr:uid="{751739A3-95A6-4A6A-8140-F16EEF3A5CE4}"/>
    <cellStyle name="Heading" xfId="18445" xr:uid="{DAA21A30-C9E5-4819-9BD5-7328B6412855}"/>
    <cellStyle name="Heading 1" xfId="11" builtinId="16" customBuiltin="1"/>
    <cellStyle name="Heading 1 10" xfId="2833" xr:uid="{00000000-0005-0000-0000-0000010B0000}"/>
    <cellStyle name="Heading 1 11" xfId="2834" xr:uid="{00000000-0005-0000-0000-0000020B0000}"/>
    <cellStyle name="Heading 1 12" xfId="2835" xr:uid="{00000000-0005-0000-0000-0000030B0000}"/>
    <cellStyle name="Heading 1 13" xfId="2836" xr:uid="{00000000-0005-0000-0000-0000040B0000}"/>
    <cellStyle name="Heading 1 14" xfId="2837" xr:uid="{00000000-0005-0000-0000-0000050B0000}"/>
    <cellStyle name="Heading 1 15" xfId="2838" xr:uid="{00000000-0005-0000-0000-0000060B0000}"/>
    <cellStyle name="Heading 1 16" xfId="2839" xr:uid="{00000000-0005-0000-0000-0000070B0000}"/>
    <cellStyle name="Heading 1 17" xfId="2840" xr:uid="{00000000-0005-0000-0000-0000080B0000}"/>
    <cellStyle name="Heading 1 18" xfId="2841" xr:uid="{00000000-0005-0000-0000-0000090B0000}"/>
    <cellStyle name="Heading 1 19" xfId="2842" xr:uid="{00000000-0005-0000-0000-00000A0B0000}"/>
    <cellStyle name="Heading 1 2" xfId="2843" xr:uid="{00000000-0005-0000-0000-00000B0B0000}"/>
    <cellStyle name="Heading 1 2 10" xfId="2844" xr:uid="{00000000-0005-0000-0000-00000C0B0000}"/>
    <cellStyle name="Heading 1 2 11" xfId="2845" xr:uid="{00000000-0005-0000-0000-00000D0B0000}"/>
    <cellStyle name="Heading 1 2 2" xfId="2846" xr:uid="{00000000-0005-0000-0000-00000E0B0000}"/>
    <cellStyle name="Heading 1 2 2 2" xfId="2847" xr:uid="{00000000-0005-0000-0000-00000F0B0000}"/>
    <cellStyle name="Heading 1 2 3" xfId="2848" xr:uid="{00000000-0005-0000-0000-0000100B0000}"/>
    <cellStyle name="Heading 1 2 3 2" xfId="2849" xr:uid="{00000000-0005-0000-0000-0000110B0000}"/>
    <cellStyle name="Heading 1 2 4" xfId="2850" xr:uid="{00000000-0005-0000-0000-0000120B0000}"/>
    <cellStyle name="Heading 1 2 5" xfId="2851" xr:uid="{00000000-0005-0000-0000-0000130B0000}"/>
    <cellStyle name="Heading 1 2 6" xfId="2852" xr:uid="{00000000-0005-0000-0000-0000140B0000}"/>
    <cellStyle name="Heading 1 2 7" xfId="2853" xr:uid="{00000000-0005-0000-0000-0000150B0000}"/>
    <cellStyle name="Heading 1 2 8" xfId="2854" xr:uid="{00000000-0005-0000-0000-0000160B0000}"/>
    <cellStyle name="Heading 1 2 9" xfId="2855" xr:uid="{00000000-0005-0000-0000-0000170B0000}"/>
    <cellStyle name="Heading 1 20" xfId="2856" xr:uid="{00000000-0005-0000-0000-0000180B0000}"/>
    <cellStyle name="Heading 1 21" xfId="2857" xr:uid="{00000000-0005-0000-0000-0000190B0000}"/>
    <cellStyle name="Heading 1 22" xfId="2858" xr:uid="{00000000-0005-0000-0000-00001A0B0000}"/>
    <cellStyle name="Heading 1 23" xfId="2859" xr:uid="{00000000-0005-0000-0000-00001B0B0000}"/>
    <cellStyle name="Heading 1 24" xfId="2860" xr:uid="{00000000-0005-0000-0000-00001C0B0000}"/>
    <cellStyle name="Heading 1 25" xfId="2861" xr:uid="{00000000-0005-0000-0000-00001D0B0000}"/>
    <cellStyle name="Heading 1 26" xfId="2862" xr:uid="{00000000-0005-0000-0000-00001E0B0000}"/>
    <cellStyle name="Heading 1 27" xfId="2863" xr:uid="{00000000-0005-0000-0000-00001F0B0000}"/>
    <cellStyle name="Heading 1 28" xfId="2864" xr:uid="{00000000-0005-0000-0000-0000200B0000}"/>
    <cellStyle name="Heading 1 29" xfId="2865" xr:uid="{00000000-0005-0000-0000-0000210B0000}"/>
    <cellStyle name="Heading 1 3" xfId="2866" xr:uid="{00000000-0005-0000-0000-0000220B0000}"/>
    <cellStyle name="Heading 1 3 2" xfId="2867" xr:uid="{00000000-0005-0000-0000-0000230B0000}"/>
    <cellStyle name="Heading 1 3 2 2" xfId="25868" xr:uid="{F81C85CF-DB82-4839-926A-3FF338A607FF}"/>
    <cellStyle name="Heading 1 3 3" xfId="2868" xr:uid="{00000000-0005-0000-0000-0000240B0000}"/>
    <cellStyle name="Heading 1 3 4" xfId="2869" xr:uid="{00000000-0005-0000-0000-0000250B0000}"/>
    <cellStyle name="Heading 1 30" xfId="2870" xr:uid="{00000000-0005-0000-0000-0000260B0000}"/>
    <cellStyle name="Heading 1 31" xfId="2871" xr:uid="{00000000-0005-0000-0000-0000270B0000}"/>
    <cellStyle name="Heading 1 32" xfId="2872" xr:uid="{00000000-0005-0000-0000-0000280B0000}"/>
    <cellStyle name="Heading 1 33" xfId="2873" xr:uid="{00000000-0005-0000-0000-0000290B0000}"/>
    <cellStyle name="Heading 1 34" xfId="2874" xr:uid="{00000000-0005-0000-0000-00002A0B0000}"/>
    <cellStyle name="Heading 1 35" xfId="2875" xr:uid="{00000000-0005-0000-0000-00002B0B0000}"/>
    <cellStyle name="Heading 1 36" xfId="2876" xr:uid="{00000000-0005-0000-0000-00002C0B0000}"/>
    <cellStyle name="Heading 1 37" xfId="2877" xr:uid="{00000000-0005-0000-0000-00002D0B0000}"/>
    <cellStyle name="Heading 1 38" xfId="2878" xr:uid="{00000000-0005-0000-0000-00002E0B0000}"/>
    <cellStyle name="Heading 1 39" xfId="2879" xr:uid="{00000000-0005-0000-0000-00002F0B0000}"/>
    <cellStyle name="Heading 1 4" xfId="2880" xr:uid="{00000000-0005-0000-0000-0000300B0000}"/>
    <cellStyle name="Heading 1 4 2" xfId="2881" xr:uid="{00000000-0005-0000-0000-0000310B0000}"/>
    <cellStyle name="Heading 1 40" xfId="2882" xr:uid="{00000000-0005-0000-0000-0000320B0000}"/>
    <cellStyle name="Heading 1 41" xfId="2883" xr:uid="{00000000-0005-0000-0000-0000330B0000}"/>
    <cellStyle name="Heading 1 5" xfId="2884" xr:uid="{00000000-0005-0000-0000-0000340B0000}"/>
    <cellStyle name="Heading 1 5 2" xfId="2885" xr:uid="{00000000-0005-0000-0000-0000350B0000}"/>
    <cellStyle name="Heading 1 6" xfId="2886" xr:uid="{00000000-0005-0000-0000-0000360B0000}"/>
    <cellStyle name="Heading 1 6 2" xfId="2887" xr:uid="{00000000-0005-0000-0000-0000370B0000}"/>
    <cellStyle name="Heading 1 7" xfId="2888" xr:uid="{00000000-0005-0000-0000-0000380B0000}"/>
    <cellStyle name="Heading 1 8" xfId="2889" xr:uid="{00000000-0005-0000-0000-0000390B0000}"/>
    <cellStyle name="Heading 1 9" xfId="2890" xr:uid="{00000000-0005-0000-0000-00003A0B0000}"/>
    <cellStyle name="Heading 2" xfId="12" builtinId="17" customBuiltin="1"/>
    <cellStyle name="Heading 2 10" xfId="2891" xr:uid="{00000000-0005-0000-0000-00003C0B0000}"/>
    <cellStyle name="Heading 2 11" xfId="2892" xr:uid="{00000000-0005-0000-0000-00003D0B0000}"/>
    <cellStyle name="Heading 2 12" xfId="2893" xr:uid="{00000000-0005-0000-0000-00003E0B0000}"/>
    <cellStyle name="Heading 2 13" xfId="2894" xr:uid="{00000000-0005-0000-0000-00003F0B0000}"/>
    <cellStyle name="Heading 2 14" xfId="2895" xr:uid="{00000000-0005-0000-0000-0000400B0000}"/>
    <cellStyle name="Heading 2 15" xfId="2896" xr:uid="{00000000-0005-0000-0000-0000410B0000}"/>
    <cellStyle name="Heading 2 16" xfId="2897" xr:uid="{00000000-0005-0000-0000-0000420B0000}"/>
    <cellStyle name="Heading 2 17" xfId="2898" xr:uid="{00000000-0005-0000-0000-0000430B0000}"/>
    <cellStyle name="Heading 2 18" xfId="2899" xr:uid="{00000000-0005-0000-0000-0000440B0000}"/>
    <cellStyle name="Heading 2 19" xfId="2900" xr:uid="{00000000-0005-0000-0000-0000450B0000}"/>
    <cellStyle name="Heading 2 2" xfId="2901" xr:uid="{00000000-0005-0000-0000-0000460B0000}"/>
    <cellStyle name="Heading 2 2 10" xfId="2902" xr:uid="{00000000-0005-0000-0000-0000470B0000}"/>
    <cellStyle name="Heading 2 2 11" xfId="2903" xr:uid="{00000000-0005-0000-0000-0000480B0000}"/>
    <cellStyle name="Heading 2 2 2" xfId="2904" xr:uid="{00000000-0005-0000-0000-0000490B0000}"/>
    <cellStyle name="Heading 2 2 2 2" xfId="2905" xr:uid="{00000000-0005-0000-0000-00004A0B0000}"/>
    <cellStyle name="Heading 2 2 3" xfId="2906" xr:uid="{00000000-0005-0000-0000-00004B0B0000}"/>
    <cellStyle name="Heading 2 2 3 2" xfId="2907" xr:uid="{00000000-0005-0000-0000-00004C0B0000}"/>
    <cellStyle name="Heading 2 2 4" xfId="2908" xr:uid="{00000000-0005-0000-0000-00004D0B0000}"/>
    <cellStyle name="Heading 2 2 5" xfId="2909" xr:uid="{00000000-0005-0000-0000-00004E0B0000}"/>
    <cellStyle name="Heading 2 2 6" xfId="2910" xr:uid="{00000000-0005-0000-0000-00004F0B0000}"/>
    <cellStyle name="Heading 2 2 7" xfId="2911" xr:uid="{00000000-0005-0000-0000-0000500B0000}"/>
    <cellStyle name="Heading 2 2 8" xfId="2912" xr:uid="{00000000-0005-0000-0000-0000510B0000}"/>
    <cellStyle name="Heading 2 2 9" xfId="2913" xr:uid="{00000000-0005-0000-0000-0000520B0000}"/>
    <cellStyle name="Heading 2 20" xfId="2914" xr:uid="{00000000-0005-0000-0000-0000530B0000}"/>
    <cellStyle name="Heading 2 21" xfId="2915" xr:uid="{00000000-0005-0000-0000-0000540B0000}"/>
    <cellStyle name="Heading 2 22" xfId="2916" xr:uid="{00000000-0005-0000-0000-0000550B0000}"/>
    <cellStyle name="Heading 2 23" xfId="2917" xr:uid="{00000000-0005-0000-0000-0000560B0000}"/>
    <cellStyle name="Heading 2 24" xfId="2918" xr:uid="{00000000-0005-0000-0000-0000570B0000}"/>
    <cellStyle name="Heading 2 25" xfId="2919" xr:uid="{00000000-0005-0000-0000-0000580B0000}"/>
    <cellStyle name="Heading 2 26" xfId="2920" xr:uid="{00000000-0005-0000-0000-0000590B0000}"/>
    <cellStyle name="Heading 2 27" xfId="2921" xr:uid="{00000000-0005-0000-0000-00005A0B0000}"/>
    <cellStyle name="Heading 2 28" xfId="2922" xr:uid="{00000000-0005-0000-0000-00005B0B0000}"/>
    <cellStyle name="Heading 2 29" xfId="2923" xr:uid="{00000000-0005-0000-0000-00005C0B0000}"/>
    <cellStyle name="Heading 2 3" xfId="2924" xr:uid="{00000000-0005-0000-0000-00005D0B0000}"/>
    <cellStyle name="Heading 2 3 2" xfId="2925" xr:uid="{00000000-0005-0000-0000-00005E0B0000}"/>
    <cellStyle name="Heading 2 3 2 2" xfId="25869" xr:uid="{2558D4DC-53E9-4B6D-BADC-207D5D4978F4}"/>
    <cellStyle name="Heading 2 3 3" xfId="2926" xr:uid="{00000000-0005-0000-0000-00005F0B0000}"/>
    <cellStyle name="Heading 2 3 4" xfId="2927" xr:uid="{00000000-0005-0000-0000-0000600B0000}"/>
    <cellStyle name="Heading 2 30" xfId="2928" xr:uid="{00000000-0005-0000-0000-0000610B0000}"/>
    <cellStyle name="Heading 2 31" xfId="2929" xr:uid="{00000000-0005-0000-0000-0000620B0000}"/>
    <cellStyle name="Heading 2 32" xfId="2930" xr:uid="{00000000-0005-0000-0000-0000630B0000}"/>
    <cellStyle name="Heading 2 33" xfId="2931" xr:uid="{00000000-0005-0000-0000-0000640B0000}"/>
    <cellStyle name="Heading 2 34" xfId="2932" xr:uid="{00000000-0005-0000-0000-0000650B0000}"/>
    <cellStyle name="Heading 2 35" xfId="2933" xr:uid="{00000000-0005-0000-0000-0000660B0000}"/>
    <cellStyle name="Heading 2 36" xfId="2934" xr:uid="{00000000-0005-0000-0000-0000670B0000}"/>
    <cellStyle name="Heading 2 37" xfId="2935" xr:uid="{00000000-0005-0000-0000-0000680B0000}"/>
    <cellStyle name="Heading 2 38" xfId="2936" xr:uid="{00000000-0005-0000-0000-0000690B0000}"/>
    <cellStyle name="Heading 2 39" xfId="2937" xr:uid="{00000000-0005-0000-0000-00006A0B0000}"/>
    <cellStyle name="Heading 2 4" xfId="2938" xr:uid="{00000000-0005-0000-0000-00006B0B0000}"/>
    <cellStyle name="Heading 2 4 2" xfId="2939" xr:uid="{00000000-0005-0000-0000-00006C0B0000}"/>
    <cellStyle name="Heading 2 40" xfId="2940" xr:uid="{00000000-0005-0000-0000-00006D0B0000}"/>
    <cellStyle name="Heading 2 41" xfId="2941" xr:uid="{00000000-0005-0000-0000-00006E0B0000}"/>
    <cellStyle name="Heading 2 5" xfId="2942" xr:uid="{00000000-0005-0000-0000-00006F0B0000}"/>
    <cellStyle name="Heading 2 5 2" xfId="2943" xr:uid="{00000000-0005-0000-0000-0000700B0000}"/>
    <cellStyle name="Heading 2 6" xfId="2944" xr:uid="{00000000-0005-0000-0000-0000710B0000}"/>
    <cellStyle name="Heading 2 6 2" xfId="2945" xr:uid="{00000000-0005-0000-0000-0000720B0000}"/>
    <cellStyle name="Heading 2 7" xfId="2946" xr:uid="{00000000-0005-0000-0000-0000730B0000}"/>
    <cellStyle name="Heading 2 8" xfId="2947" xr:uid="{00000000-0005-0000-0000-0000740B0000}"/>
    <cellStyle name="Heading 2 9" xfId="2948" xr:uid="{00000000-0005-0000-0000-0000750B0000}"/>
    <cellStyle name="Heading 3" xfId="13" builtinId="18" customBuiltin="1"/>
    <cellStyle name="Heading 3 10" xfId="2949" xr:uid="{00000000-0005-0000-0000-0000770B0000}"/>
    <cellStyle name="Heading 3 11" xfId="2950" xr:uid="{00000000-0005-0000-0000-0000780B0000}"/>
    <cellStyle name="Heading 3 12" xfId="2951" xr:uid="{00000000-0005-0000-0000-0000790B0000}"/>
    <cellStyle name="Heading 3 13" xfId="2952" xr:uid="{00000000-0005-0000-0000-00007A0B0000}"/>
    <cellStyle name="Heading 3 14" xfId="2953" xr:uid="{00000000-0005-0000-0000-00007B0B0000}"/>
    <cellStyle name="Heading 3 15" xfId="2954" xr:uid="{00000000-0005-0000-0000-00007C0B0000}"/>
    <cellStyle name="Heading 3 16" xfId="2955" xr:uid="{00000000-0005-0000-0000-00007D0B0000}"/>
    <cellStyle name="Heading 3 17" xfId="2956" xr:uid="{00000000-0005-0000-0000-00007E0B0000}"/>
    <cellStyle name="Heading 3 18" xfId="2957" xr:uid="{00000000-0005-0000-0000-00007F0B0000}"/>
    <cellStyle name="Heading 3 19" xfId="2958" xr:uid="{00000000-0005-0000-0000-0000800B0000}"/>
    <cellStyle name="Heading 3 2" xfId="2959" xr:uid="{00000000-0005-0000-0000-0000810B0000}"/>
    <cellStyle name="Heading 3 2 10" xfId="2960" xr:uid="{00000000-0005-0000-0000-0000820B0000}"/>
    <cellStyle name="Heading 3 2 11" xfId="2961" xr:uid="{00000000-0005-0000-0000-0000830B0000}"/>
    <cellStyle name="Heading 3 2 2" xfId="2962" xr:uid="{00000000-0005-0000-0000-0000840B0000}"/>
    <cellStyle name="Heading 3 2 2 2" xfId="2963" xr:uid="{00000000-0005-0000-0000-0000850B0000}"/>
    <cellStyle name="Heading 3 2 3" xfId="2964" xr:uid="{00000000-0005-0000-0000-0000860B0000}"/>
    <cellStyle name="Heading 3 2 3 2" xfId="2965" xr:uid="{00000000-0005-0000-0000-0000870B0000}"/>
    <cellStyle name="Heading 3 2 4" xfId="2966" xr:uid="{00000000-0005-0000-0000-0000880B0000}"/>
    <cellStyle name="Heading 3 2 5" xfId="2967" xr:uid="{00000000-0005-0000-0000-0000890B0000}"/>
    <cellStyle name="Heading 3 2 6" xfId="2968" xr:uid="{00000000-0005-0000-0000-00008A0B0000}"/>
    <cellStyle name="Heading 3 2 7" xfId="2969" xr:uid="{00000000-0005-0000-0000-00008B0B0000}"/>
    <cellStyle name="Heading 3 2 8" xfId="2970" xr:uid="{00000000-0005-0000-0000-00008C0B0000}"/>
    <cellStyle name="Heading 3 2 9" xfId="2971" xr:uid="{00000000-0005-0000-0000-00008D0B0000}"/>
    <cellStyle name="Heading 3 20" xfId="2972" xr:uid="{00000000-0005-0000-0000-00008E0B0000}"/>
    <cellStyle name="Heading 3 21" xfId="2973" xr:uid="{00000000-0005-0000-0000-00008F0B0000}"/>
    <cellStyle name="Heading 3 22" xfId="2974" xr:uid="{00000000-0005-0000-0000-0000900B0000}"/>
    <cellStyle name="Heading 3 23" xfId="2975" xr:uid="{00000000-0005-0000-0000-0000910B0000}"/>
    <cellStyle name="Heading 3 24" xfId="2976" xr:uid="{00000000-0005-0000-0000-0000920B0000}"/>
    <cellStyle name="Heading 3 25" xfId="2977" xr:uid="{00000000-0005-0000-0000-0000930B0000}"/>
    <cellStyle name="Heading 3 26" xfId="2978" xr:uid="{00000000-0005-0000-0000-0000940B0000}"/>
    <cellStyle name="Heading 3 27" xfId="2979" xr:uid="{00000000-0005-0000-0000-0000950B0000}"/>
    <cellStyle name="Heading 3 28" xfId="2980" xr:uid="{00000000-0005-0000-0000-0000960B0000}"/>
    <cellStyle name="Heading 3 29" xfId="2981" xr:uid="{00000000-0005-0000-0000-0000970B0000}"/>
    <cellStyle name="Heading 3 3" xfId="2982" xr:uid="{00000000-0005-0000-0000-0000980B0000}"/>
    <cellStyle name="Heading 3 3 2" xfId="2983" xr:uid="{00000000-0005-0000-0000-0000990B0000}"/>
    <cellStyle name="Heading 3 3 2 2" xfId="25870" xr:uid="{33BB648B-C6E5-4130-BD94-87F9FAF4FB50}"/>
    <cellStyle name="Heading 3 3 3" xfId="2984" xr:uid="{00000000-0005-0000-0000-00009A0B0000}"/>
    <cellStyle name="Heading 3 3 4" xfId="2985" xr:uid="{00000000-0005-0000-0000-00009B0B0000}"/>
    <cellStyle name="Heading 3 30" xfId="2986" xr:uid="{00000000-0005-0000-0000-00009C0B0000}"/>
    <cellStyle name="Heading 3 31" xfId="2987" xr:uid="{00000000-0005-0000-0000-00009D0B0000}"/>
    <cellStyle name="Heading 3 32" xfId="2988" xr:uid="{00000000-0005-0000-0000-00009E0B0000}"/>
    <cellStyle name="Heading 3 33" xfId="2989" xr:uid="{00000000-0005-0000-0000-00009F0B0000}"/>
    <cellStyle name="Heading 3 34" xfId="2990" xr:uid="{00000000-0005-0000-0000-0000A00B0000}"/>
    <cellStyle name="Heading 3 35" xfId="2991" xr:uid="{00000000-0005-0000-0000-0000A10B0000}"/>
    <cellStyle name="Heading 3 36" xfId="2992" xr:uid="{00000000-0005-0000-0000-0000A20B0000}"/>
    <cellStyle name="Heading 3 37" xfId="2993" xr:uid="{00000000-0005-0000-0000-0000A30B0000}"/>
    <cellStyle name="Heading 3 38" xfId="2994" xr:uid="{00000000-0005-0000-0000-0000A40B0000}"/>
    <cellStyle name="Heading 3 39" xfId="2995" xr:uid="{00000000-0005-0000-0000-0000A50B0000}"/>
    <cellStyle name="Heading 3 4" xfId="2996" xr:uid="{00000000-0005-0000-0000-0000A60B0000}"/>
    <cellStyle name="Heading 3 4 2" xfId="2997" xr:uid="{00000000-0005-0000-0000-0000A70B0000}"/>
    <cellStyle name="Heading 3 40" xfId="2998" xr:uid="{00000000-0005-0000-0000-0000A80B0000}"/>
    <cellStyle name="Heading 3 41" xfId="2999" xr:uid="{00000000-0005-0000-0000-0000A90B0000}"/>
    <cellStyle name="Heading 3 5" xfId="3000" xr:uid="{00000000-0005-0000-0000-0000AA0B0000}"/>
    <cellStyle name="Heading 3 5 2" xfId="3001" xr:uid="{00000000-0005-0000-0000-0000AB0B0000}"/>
    <cellStyle name="Heading 3 6" xfId="3002" xr:uid="{00000000-0005-0000-0000-0000AC0B0000}"/>
    <cellStyle name="Heading 3 6 2" xfId="3003" xr:uid="{00000000-0005-0000-0000-0000AD0B0000}"/>
    <cellStyle name="Heading 3 7" xfId="3004" xr:uid="{00000000-0005-0000-0000-0000AE0B0000}"/>
    <cellStyle name="Heading 3 8" xfId="3005" xr:uid="{00000000-0005-0000-0000-0000AF0B0000}"/>
    <cellStyle name="Heading 3 9" xfId="3006" xr:uid="{00000000-0005-0000-0000-0000B00B0000}"/>
    <cellStyle name="Heading 4" xfId="14" builtinId="19" customBuiltin="1"/>
    <cellStyle name="Heading 4 10" xfId="3007" xr:uid="{00000000-0005-0000-0000-0000B20B0000}"/>
    <cellStyle name="Heading 4 11" xfId="3008" xr:uid="{00000000-0005-0000-0000-0000B30B0000}"/>
    <cellStyle name="Heading 4 12" xfId="3009" xr:uid="{00000000-0005-0000-0000-0000B40B0000}"/>
    <cellStyle name="Heading 4 13" xfId="3010" xr:uid="{00000000-0005-0000-0000-0000B50B0000}"/>
    <cellStyle name="Heading 4 14" xfId="3011" xr:uid="{00000000-0005-0000-0000-0000B60B0000}"/>
    <cellStyle name="Heading 4 15" xfId="3012" xr:uid="{00000000-0005-0000-0000-0000B70B0000}"/>
    <cellStyle name="Heading 4 16" xfId="3013" xr:uid="{00000000-0005-0000-0000-0000B80B0000}"/>
    <cellStyle name="Heading 4 17" xfId="3014" xr:uid="{00000000-0005-0000-0000-0000B90B0000}"/>
    <cellStyle name="Heading 4 18" xfId="3015" xr:uid="{00000000-0005-0000-0000-0000BA0B0000}"/>
    <cellStyle name="Heading 4 19" xfId="3016" xr:uid="{00000000-0005-0000-0000-0000BB0B0000}"/>
    <cellStyle name="Heading 4 2" xfId="3017" xr:uid="{00000000-0005-0000-0000-0000BC0B0000}"/>
    <cellStyle name="Heading 4 2 10" xfId="3018" xr:uid="{00000000-0005-0000-0000-0000BD0B0000}"/>
    <cellStyle name="Heading 4 2 11" xfId="3019" xr:uid="{00000000-0005-0000-0000-0000BE0B0000}"/>
    <cellStyle name="Heading 4 2 2" xfId="3020" xr:uid="{00000000-0005-0000-0000-0000BF0B0000}"/>
    <cellStyle name="Heading 4 2 2 2" xfId="3021" xr:uid="{00000000-0005-0000-0000-0000C00B0000}"/>
    <cellStyle name="Heading 4 2 3" xfId="3022" xr:uid="{00000000-0005-0000-0000-0000C10B0000}"/>
    <cellStyle name="Heading 4 2 3 2" xfId="3023" xr:uid="{00000000-0005-0000-0000-0000C20B0000}"/>
    <cellStyle name="Heading 4 2 4" xfId="3024" xr:uid="{00000000-0005-0000-0000-0000C30B0000}"/>
    <cellStyle name="Heading 4 2 5" xfId="3025" xr:uid="{00000000-0005-0000-0000-0000C40B0000}"/>
    <cellStyle name="Heading 4 2 6" xfId="3026" xr:uid="{00000000-0005-0000-0000-0000C50B0000}"/>
    <cellStyle name="Heading 4 2 7" xfId="3027" xr:uid="{00000000-0005-0000-0000-0000C60B0000}"/>
    <cellStyle name="Heading 4 2 8" xfId="3028" xr:uid="{00000000-0005-0000-0000-0000C70B0000}"/>
    <cellStyle name="Heading 4 2 9" xfId="3029" xr:uid="{00000000-0005-0000-0000-0000C80B0000}"/>
    <cellStyle name="Heading 4 20" xfId="3030" xr:uid="{00000000-0005-0000-0000-0000C90B0000}"/>
    <cellStyle name="Heading 4 21" xfId="3031" xr:uid="{00000000-0005-0000-0000-0000CA0B0000}"/>
    <cellStyle name="Heading 4 22" xfId="3032" xr:uid="{00000000-0005-0000-0000-0000CB0B0000}"/>
    <cellStyle name="Heading 4 23" xfId="3033" xr:uid="{00000000-0005-0000-0000-0000CC0B0000}"/>
    <cellStyle name="Heading 4 24" xfId="3034" xr:uid="{00000000-0005-0000-0000-0000CD0B0000}"/>
    <cellStyle name="Heading 4 25" xfId="3035" xr:uid="{00000000-0005-0000-0000-0000CE0B0000}"/>
    <cellStyle name="Heading 4 26" xfId="3036" xr:uid="{00000000-0005-0000-0000-0000CF0B0000}"/>
    <cellStyle name="Heading 4 27" xfId="3037" xr:uid="{00000000-0005-0000-0000-0000D00B0000}"/>
    <cellStyle name="Heading 4 28" xfId="3038" xr:uid="{00000000-0005-0000-0000-0000D10B0000}"/>
    <cellStyle name="Heading 4 29" xfId="3039" xr:uid="{00000000-0005-0000-0000-0000D20B0000}"/>
    <cellStyle name="Heading 4 3" xfId="3040" xr:uid="{00000000-0005-0000-0000-0000D30B0000}"/>
    <cellStyle name="Heading 4 3 2" xfId="3041" xr:uid="{00000000-0005-0000-0000-0000D40B0000}"/>
    <cellStyle name="Heading 4 3 2 2" xfId="25871" xr:uid="{FB91D02B-9F2F-4C62-8B5C-FBC887E6513F}"/>
    <cellStyle name="Heading 4 3 3" xfId="3042" xr:uid="{00000000-0005-0000-0000-0000D50B0000}"/>
    <cellStyle name="Heading 4 3 4" xfId="3043" xr:uid="{00000000-0005-0000-0000-0000D60B0000}"/>
    <cellStyle name="Heading 4 30" xfId="3044" xr:uid="{00000000-0005-0000-0000-0000D70B0000}"/>
    <cellStyle name="Heading 4 31" xfId="3045" xr:uid="{00000000-0005-0000-0000-0000D80B0000}"/>
    <cellStyle name="Heading 4 32" xfId="3046" xr:uid="{00000000-0005-0000-0000-0000D90B0000}"/>
    <cellStyle name="Heading 4 33" xfId="3047" xr:uid="{00000000-0005-0000-0000-0000DA0B0000}"/>
    <cellStyle name="Heading 4 34" xfId="3048" xr:uid="{00000000-0005-0000-0000-0000DB0B0000}"/>
    <cellStyle name="Heading 4 35" xfId="3049" xr:uid="{00000000-0005-0000-0000-0000DC0B0000}"/>
    <cellStyle name="Heading 4 36" xfId="3050" xr:uid="{00000000-0005-0000-0000-0000DD0B0000}"/>
    <cellStyle name="Heading 4 37" xfId="3051" xr:uid="{00000000-0005-0000-0000-0000DE0B0000}"/>
    <cellStyle name="Heading 4 38" xfId="3052" xr:uid="{00000000-0005-0000-0000-0000DF0B0000}"/>
    <cellStyle name="Heading 4 39" xfId="3053" xr:uid="{00000000-0005-0000-0000-0000E00B0000}"/>
    <cellStyle name="Heading 4 4" xfId="3054" xr:uid="{00000000-0005-0000-0000-0000E10B0000}"/>
    <cellStyle name="Heading 4 4 2" xfId="3055" xr:uid="{00000000-0005-0000-0000-0000E20B0000}"/>
    <cellStyle name="Heading 4 40" xfId="3056" xr:uid="{00000000-0005-0000-0000-0000E30B0000}"/>
    <cellStyle name="Heading 4 41" xfId="3057" xr:uid="{00000000-0005-0000-0000-0000E40B0000}"/>
    <cellStyle name="Heading 4 5" xfId="3058" xr:uid="{00000000-0005-0000-0000-0000E50B0000}"/>
    <cellStyle name="Heading 4 5 2" xfId="3059" xr:uid="{00000000-0005-0000-0000-0000E60B0000}"/>
    <cellStyle name="Heading 4 6" xfId="3060" xr:uid="{00000000-0005-0000-0000-0000E70B0000}"/>
    <cellStyle name="Heading 4 6 2" xfId="3061" xr:uid="{00000000-0005-0000-0000-0000E80B0000}"/>
    <cellStyle name="Heading 4 7" xfId="3062" xr:uid="{00000000-0005-0000-0000-0000E90B0000}"/>
    <cellStyle name="Heading 4 8" xfId="3063" xr:uid="{00000000-0005-0000-0000-0000EA0B0000}"/>
    <cellStyle name="Heading 4 9" xfId="3064" xr:uid="{00000000-0005-0000-0000-0000EB0B0000}"/>
    <cellStyle name="Heading 5" xfId="23642" xr:uid="{9C429875-8AB4-4C45-9CA7-B94CCBD94533}"/>
    <cellStyle name="Heading 5 2" xfId="23643" xr:uid="{6AE93F36-BD29-4F5F-A9C5-08E8008D2D7F}"/>
    <cellStyle name="Heading 5 3" xfId="23644" xr:uid="{1CECE007-9081-48DA-88D7-30583DD08BD0}"/>
    <cellStyle name="Heading 6" xfId="23645" xr:uid="{DA2CA31A-AB1B-4280-B236-83682320618F}"/>
    <cellStyle name="Heading 7" xfId="23646" xr:uid="{C8D16085-FFF6-4F80-AFDC-E2DCB8F7FB4C}"/>
    <cellStyle name="Heading 8" xfId="23647" xr:uid="{C862F814-3624-4820-AC24-5DEB899B96E8}"/>
    <cellStyle name="Headline" xfId="3065" xr:uid="{00000000-0005-0000-0000-0000EC0B0000}"/>
    <cellStyle name="Hyperlink" xfId="6" builtinId="8"/>
    <cellStyle name="Hyperlink 2" xfId="3066" xr:uid="{00000000-0005-0000-0000-0000EE0B0000}"/>
    <cellStyle name="Hyperlink 2 2" xfId="19108" xr:uid="{A9BF5281-F904-47E9-B7A8-C1BF3D69E4BC}"/>
    <cellStyle name="Hyperlink 2 2 2" xfId="21728" xr:uid="{8B1E8EC2-6197-4154-87FF-4388046FCBAA}"/>
    <cellStyle name="Hyperlink 2 2 2 2" xfId="43240" xr:uid="{EE6EAD15-FBDC-4126-BC05-4407A476944C}"/>
    <cellStyle name="Hyperlink 2 2 3" xfId="19771" xr:uid="{9658A876-3810-4858-99B2-38104DA2B760}"/>
    <cellStyle name="Hyperlink 2 3" xfId="18443" xr:uid="{3C645201-6079-4033-A5EB-1AB0B2E02284}"/>
    <cellStyle name="Hyperlink 2 3 2" xfId="23649" xr:uid="{6980FF91-F737-4774-A342-58B3D5AD1F0D}"/>
    <cellStyle name="Hyperlink 2 4" xfId="23648" xr:uid="{C8805E95-5C85-4512-9EFC-302808FEE8DB}"/>
    <cellStyle name="Hyperlink 3" xfId="3067" xr:uid="{00000000-0005-0000-0000-0000EF0B0000}"/>
    <cellStyle name="Hyperlink 3 2" xfId="23650" xr:uid="{1D6A4C72-9E5C-48DD-9AC6-C4C4DCD538F2}"/>
    <cellStyle name="Hyperlink 3 3" xfId="23651" xr:uid="{0902C8EC-01EE-49CB-AD62-A7AF6B15FD89}"/>
    <cellStyle name="Hyperlink 3 4" xfId="43481" xr:uid="{B602048C-A759-4E8A-8A4A-1094BD659263}"/>
    <cellStyle name="Hyperlink 4" xfId="23652" xr:uid="{10E24D1F-0E49-4C84-BA54-F87861754B5F}"/>
    <cellStyle name="Hyperlink 5" xfId="23653" xr:uid="{696B042C-833F-4AF8-BFB3-9FD8ED99B614}"/>
    <cellStyle name="Input" xfId="16" builtinId="20" customBuiltin="1"/>
    <cellStyle name="Input 10 2" xfId="3068" xr:uid="{00000000-0005-0000-0000-0000F10B0000}"/>
    <cellStyle name="Input 11 2" xfId="3069" xr:uid="{00000000-0005-0000-0000-0000F20B0000}"/>
    <cellStyle name="Input 12 2" xfId="3070" xr:uid="{00000000-0005-0000-0000-0000F30B0000}"/>
    <cellStyle name="Input 13 2" xfId="3071" xr:uid="{00000000-0005-0000-0000-0000F40B0000}"/>
    <cellStyle name="Input 14 2" xfId="3072" xr:uid="{00000000-0005-0000-0000-0000F50B0000}"/>
    <cellStyle name="Input 15 2" xfId="3073" xr:uid="{00000000-0005-0000-0000-0000F60B0000}"/>
    <cellStyle name="Input 16 2" xfId="3074" xr:uid="{00000000-0005-0000-0000-0000F70B0000}"/>
    <cellStyle name="Input 17 2" xfId="3075" xr:uid="{00000000-0005-0000-0000-0000F80B0000}"/>
    <cellStyle name="Input 18 2" xfId="3076" xr:uid="{00000000-0005-0000-0000-0000F90B0000}"/>
    <cellStyle name="Input 19 2" xfId="3077" xr:uid="{00000000-0005-0000-0000-0000FA0B0000}"/>
    <cellStyle name="Input 2" xfId="3078" xr:uid="{00000000-0005-0000-0000-0000FB0B0000}"/>
    <cellStyle name="Input 2 10" xfId="3079" xr:uid="{00000000-0005-0000-0000-0000FC0B0000}"/>
    <cellStyle name="Input 2 11" xfId="3080" xr:uid="{00000000-0005-0000-0000-0000FD0B0000}"/>
    <cellStyle name="Input 2 12" xfId="25872" xr:uid="{0387ECB0-B2FF-46E2-95ED-572C89158673}"/>
    <cellStyle name="Input 2 2" xfId="3081" xr:uid="{00000000-0005-0000-0000-0000FE0B0000}"/>
    <cellStyle name="Input 2 2 2" xfId="3082" xr:uid="{00000000-0005-0000-0000-0000FF0B0000}"/>
    <cellStyle name="Input 2 2 3" xfId="3083" xr:uid="{00000000-0005-0000-0000-0000000C0000}"/>
    <cellStyle name="Input 2 3" xfId="3084" xr:uid="{00000000-0005-0000-0000-0000010C0000}"/>
    <cellStyle name="Input 2 3 2" xfId="3085" xr:uid="{00000000-0005-0000-0000-0000020C0000}"/>
    <cellStyle name="Input 2 3 2 2" xfId="25873" xr:uid="{3FF546D1-7FBB-442A-9993-0B0C225C6B84}"/>
    <cellStyle name="Input 2 3 3" xfId="3086" xr:uid="{00000000-0005-0000-0000-0000030C0000}"/>
    <cellStyle name="Input 2 3 4" xfId="3087" xr:uid="{00000000-0005-0000-0000-0000040C0000}"/>
    <cellStyle name="Input 2 4" xfId="3088" xr:uid="{00000000-0005-0000-0000-0000050C0000}"/>
    <cellStyle name="Input 2 5" xfId="3089" xr:uid="{00000000-0005-0000-0000-0000060C0000}"/>
    <cellStyle name="Input 2 6" xfId="3090" xr:uid="{00000000-0005-0000-0000-0000070C0000}"/>
    <cellStyle name="Input 2 7" xfId="3091" xr:uid="{00000000-0005-0000-0000-0000080C0000}"/>
    <cellStyle name="Input 2 8" xfId="3092" xr:uid="{00000000-0005-0000-0000-0000090C0000}"/>
    <cellStyle name="Input 2 9" xfId="3093" xr:uid="{00000000-0005-0000-0000-00000A0C0000}"/>
    <cellStyle name="Input 2_PrimaryEnergyPrices_TIMES" xfId="3094" xr:uid="{00000000-0005-0000-0000-00000B0C0000}"/>
    <cellStyle name="Input 20 2" xfId="3095" xr:uid="{00000000-0005-0000-0000-00000C0C0000}"/>
    <cellStyle name="Input 21 2" xfId="3096" xr:uid="{00000000-0005-0000-0000-00000D0C0000}"/>
    <cellStyle name="Input 22 2" xfId="3097" xr:uid="{00000000-0005-0000-0000-00000E0C0000}"/>
    <cellStyle name="Input 23 2" xfId="3098" xr:uid="{00000000-0005-0000-0000-00000F0C0000}"/>
    <cellStyle name="Input 24 2" xfId="3099" xr:uid="{00000000-0005-0000-0000-0000100C0000}"/>
    <cellStyle name="Input 25 2" xfId="3100" xr:uid="{00000000-0005-0000-0000-0000110C0000}"/>
    <cellStyle name="Input 26 2" xfId="3101" xr:uid="{00000000-0005-0000-0000-0000120C0000}"/>
    <cellStyle name="Input 27 2" xfId="3102" xr:uid="{00000000-0005-0000-0000-0000130C0000}"/>
    <cellStyle name="Input 28 2" xfId="3103" xr:uid="{00000000-0005-0000-0000-0000140C0000}"/>
    <cellStyle name="Input 29 2" xfId="3104" xr:uid="{00000000-0005-0000-0000-0000150C0000}"/>
    <cellStyle name="Input 3" xfId="3105" xr:uid="{00000000-0005-0000-0000-0000160C0000}"/>
    <cellStyle name="Input 3 2" xfId="3106" xr:uid="{00000000-0005-0000-0000-0000170C0000}"/>
    <cellStyle name="Input 3 3" xfId="3107" xr:uid="{00000000-0005-0000-0000-0000180C0000}"/>
    <cellStyle name="Input 3 3 2" xfId="25874" xr:uid="{5B684D6E-1396-4CA1-BE92-502BA5E482CD}"/>
    <cellStyle name="Input 3 3 3" xfId="22708" xr:uid="{3009F3C0-CC70-4B5E-B6B3-5649D373C329}"/>
    <cellStyle name="Input 3 3 4" xfId="22606" xr:uid="{B8C7BDF0-257C-42FC-BB22-502D61393BAA}"/>
    <cellStyle name="Input 3 4" xfId="3108" xr:uid="{00000000-0005-0000-0000-0000190C0000}"/>
    <cellStyle name="Input 3 5" xfId="3109" xr:uid="{00000000-0005-0000-0000-00001A0C0000}"/>
    <cellStyle name="Input 30 2" xfId="3110" xr:uid="{00000000-0005-0000-0000-00001B0C0000}"/>
    <cellStyle name="Input 31 2" xfId="3111" xr:uid="{00000000-0005-0000-0000-00001C0C0000}"/>
    <cellStyle name="Input 32 2" xfId="3112" xr:uid="{00000000-0005-0000-0000-00001D0C0000}"/>
    <cellStyle name="Input 33 2" xfId="3113" xr:uid="{00000000-0005-0000-0000-00001E0C0000}"/>
    <cellStyle name="Input 34" xfId="3114" xr:uid="{00000000-0005-0000-0000-00001F0C0000}"/>
    <cellStyle name="Input 34 2" xfId="3115" xr:uid="{00000000-0005-0000-0000-0000200C0000}"/>
    <cellStyle name="Input 34_ELC_final" xfId="3116" xr:uid="{00000000-0005-0000-0000-0000210C0000}"/>
    <cellStyle name="Input 35" xfId="3117" xr:uid="{00000000-0005-0000-0000-0000220C0000}"/>
    <cellStyle name="Input 36" xfId="3118" xr:uid="{00000000-0005-0000-0000-0000230C0000}"/>
    <cellStyle name="Input 37" xfId="3119" xr:uid="{00000000-0005-0000-0000-0000240C0000}"/>
    <cellStyle name="Input 38" xfId="3120" xr:uid="{00000000-0005-0000-0000-0000250C0000}"/>
    <cellStyle name="Input 39" xfId="3121" xr:uid="{00000000-0005-0000-0000-0000260C0000}"/>
    <cellStyle name="Input 4" xfId="3122" xr:uid="{00000000-0005-0000-0000-0000270C0000}"/>
    <cellStyle name="Input 4 2" xfId="3123" xr:uid="{00000000-0005-0000-0000-0000280C0000}"/>
    <cellStyle name="Input 40" xfId="3124" xr:uid="{00000000-0005-0000-0000-0000290C0000}"/>
    <cellStyle name="Input 5" xfId="3125" xr:uid="{00000000-0005-0000-0000-00002A0C0000}"/>
    <cellStyle name="Input 5 2" xfId="3126" xr:uid="{00000000-0005-0000-0000-00002B0C0000}"/>
    <cellStyle name="Input 6" xfId="3127" xr:uid="{00000000-0005-0000-0000-00002C0C0000}"/>
    <cellStyle name="Input 6 2" xfId="3128" xr:uid="{00000000-0005-0000-0000-00002D0C0000}"/>
    <cellStyle name="Input 7 2" xfId="3129" xr:uid="{00000000-0005-0000-0000-00002E0C0000}"/>
    <cellStyle name="Input 8 2" xfId="3130" xr:uid="{00000000-0005-0000-0000-00002F0C0000}"/>
    <cellStyle name="Input 9 2" xfId="3131" xr:uid="{00000000-0005-0000-0000-0000300C0000}"/>
    <cellStyle name="InputCells" xfId="3132" xr:uid="{00000000-0005-0000-0000-0000310C0000}"/>
    <cellStyle name="InputCells12" xfId="3133" xr:uid="{00000000-0005-0000-0000-0000320C0000}"/>
    <cellStyle name="InputCells12 2" xfId="3134" xr:uid="{00000000-0005-0000-0000-0000330C0000}"/>
    <cellStyle name="InputCells12_BBorder" xfId="3135" xr:uid="{00000000-0005-0000-0000-0000340C0000}"/>
    <cellStyle name="IntCells" xfId="3136" xr:uid="{00000000-0005-0000-0000-0000350C0000}"/>
    <cellStyle name="KP_thin_border_dark_grey" xfId="3137" xr:uid="{00000000-0005-0000-0000-0000360C0000}"/>
    <cellStyle name="ligne_titre_0" xfId="3138" xr:uid="{00000000-0005-0000-0000-0000370C0000}"/>
    <cellStyle name="Linked Cell" xfId="18" builtinId="24" customBuiltin="1"/>
    <cellStyle name="Linked Cell 10" xfId="3139" xr:uid="{00000000-0005-0000-0000-0000390C0000}"/>
    <cellStyle name="Linked Cell 11" xfId="3140" xr:uid="{00000000-0005-0000-0000-00003A0C0000}"/>
    <cellStyle name="Linked Cell 12" xfId="3141" xr:uid="{00000000-0005-0000-0000-00003B0C0000}"/>
    <cellStyle name="Linked Cell 13" xfId="3142" xr:uid="{00000000-0005-0000-0000-00003C0C0000}"/>
    <cellStyle name="Linked Cell 14" xfId="3143" xr:uid="{00000000-0005-0000-0000-00003D0C0000}"/>
    <cellStyle name="Linked Cell 15" xfId="3144" xr:uid="{00000000-0005-0000-0000-00003E0C0000}"/>
    <cellStyle name="Linked Cell 16" xfId="3145" xr:uid="{00000000-0005-0000-0000-00003F0C0000}"/>
    <cellStyle name="Linked Cell 17" xfId="3146" xr:uid="{00000000-0005-0000-0000-0000400C0000}"/>
    <cellStyle name="Linked Cell 18" xfId="3147" xr:uid="{00000000-0005-0000-0000-0000410C0000}"/>
    <cellStyle name="Linked Cell 19" xfId="3148" xr:uid="{00000000-0005-0000-0000-0000420C0000}"/>
    <cellStyle name="Linked Cell 2" xfId="3149" xr:uid="{00000000-0005-0000-0000-0000430C0000}"/>
    <cellStyle name="Linked Cell 2 10" xfId="3150" xr:uid="{00000000-0005-0000-0000-0000440C0000}"/>
    <cellStyle name="Linked Cell 2 11" xfId="3151" xr:uid="{00000000-0005-0000-0000-0000450C0000}"/>
    <cellStyle name="Linked Cell 2 2" xfId="3152" xr:uid="{00000000-0005-0000-0000-0000460C0000}"/>
    <cellStyle name="Linked Cell 2 2 2" xfId="3153" xr:uid="{00000000-0005-0000-0000-0000470C0000}"/>
    <cellStyle name="Linked Cell 2 2 2 2" xfId="23654" xr:uid="{BEA47A92-9025-4980-8F90-14C5BD68F9C6}"/>
    <cellStyle name="Linked Cell 2 3" xfId="3154" xr:uid="{00000000-0005-0000-0000-0000480C0000}"/>
    <cellStyle name="Linked Cell 2 3 2" xfId="3155" xr:uid="{00000000-0005-0000-0000-0000490C0000}"/>
    <cellStyle name="Linked Cell 2 4" xfId="3156" xr:uid="{00000000-0005-0000-0000-00004A0C0000}"/>
    <cellStyle name="Linked Cell 2 5" xfId="3157" xr:uid="{00000000-0005-0000-0000-00004B0C0000}"/>
    <cellStyle name="Linked Cell 2 6" xfId="3158" xr:uid="{00000000-0005-0000-0000-00004C0C0000}"/>
    <cellStyle name="Linked Cell 2 7" xfId="3159" xr:uid="{00000000-0005-0000-0000-00004D0C0000}"/>
    <cellStyle name="Linked Cell 2 8" xfId="3160" xr:uid="{00000000-0005-0000-0000-00004E0C0000}"/>
    <cellStyle name="Linked Cell 2 9" xfId="3161" xr:uid="{00000000-0005-0000-0000-00004F0C0000}"/>
    <cellStyle name="Linked Cell 20" xfId="3162" xr:uid="{00000000-0005-0000-0000-0000500C0000}"/>
    <cellStyle name="Linked Cell 21" xfId="3163" xr:uid="{00000000-0005-0000-0000-0000510C0000}"/>
    <cellStyle name="Linked Cell 22" xfId="3164" xr:uid="{00000000-0005-0000-0000-0000520C0000}"/>
    <cellStyle name="Linked Cell 23" xfId="3165" xr:uid="{00000000-0005-0000-0000-0000530C0000}"/>
    <cellStyle name="Linked Cell 24" xfId="3166" xr:uid="{00000000-0005-0000-0000-0000540C0000}"/>
    <cellStyle name="Linked Cell 25" xfId="3167" xr:uid="{00000000-0005-0000-0000-0000550C0000}"/>
    <cellStyle name="Linked Cell 26" xfId="3168" xr:uid="{00000000-0005-0000-0000-0000560C0000}"/>
    <cellStyle name="Linked Cell 27" xfId="3169" xr:uid="{00000000-0005-0000-0000-0000570C0000}"/>
    <cellStyle name="Linked Cell 28" xfId="3170" xr:uid="{00000000-0005-0000-0000-0000580C0000}"/>
    <cellStyle name="Linked Cell 29" xfId="3171" xr:uid="{00000000-0005-0000-0000-0000590C0000}"/>
    <cellStyle name="Linked Cell 3" xfId="3172" xr:uid="{00000000-0005-0000-0000-00005A0C0000}"/>
    <cellStyle name="Linked Cell 3 2" xfId="3173" xr:uid="{00000000-0005-0000-0000-00005B0C0000}"/>
    <cellStyle name="Linked Cell 3 2 2" xfId="25875" xr:uid="{17BCD98F-EDD0-4D40-A475-523DF2594619}"/>
    <cellStyle name="Linked Cell 3 3" xfId="3174" xr:uid="{00000000-0005-0000-0000-00005C0C0000}"/>
    <cellStyle name="Linked Cell 3 4" xfId="3175" xr:uid="{00000000-0005-0000-0000-00005D0C0000}"/>
    <cellStyle name="Linked Cell 30" xfId="3176" xr:uid="{00000000-0005-0000-0000-00005E0C0000}"/>
    <cellStyle name="Linked Cell 31" xfId="3177" xr:uid="{00000000-0005-0000-0000-00005F0C0000}"/>
    <cellStyle name="Linked Cell 32" xfId="3178" xr:uid="{00000000-0005-0000-0000-0000600C0000}"/>
    <cellStyle name="Linked Cell 33" xfId="3179" xr:uid="{00000000-0005-0000-0000-0000610C0000}"/>
    <cellStyle name="Linked Cell 34" xfId="3180" xr:uid="{00000000-0005-0000-0000-0000620C0000}"/>
    <cellStyle name="Linked Cell 35" xfId="3181" xr:uid="{00000000-0005-0000-0000-0000630C0000}"/>
    <cellStyle name="Linked Cell 36" xfId="3182" xr:uid="{00000000-0005-0000-0000-0000640C0000}"/>
    <cellStyle name="Linked Cell 37" xfId="3183" xr:uid="{00000000-0005-0000-0000-0000650C0000}"/>
    <cellStyle name="Linked Cell 38" xfId="3184" xr:uid="{00000000-0005-0000-0000-0000660C0000}"/>
    <cellStyle name="Linked Cell 39" xfId="3185" xr:uid="{00000000-0005-0000-0000-0000670C0000}"/>
    <cellStyle name="Linked Cell 4" xfId="3186" xr:uid="{00000000-0005-0000-0000-0000680C0000}"/>
    <cellStyle name="Linked Cell 4 2" xfId="3187" xr:uid="{00000000-0005-0000-0000-0000690C0000}"/>
    <cellStyle name="Linked Cell 40" xfId="3188" xr:uid="{00000000-0005-0000-0000-00006A0C0000}"/>
    <cellStyle name="Linked Cell 41" xfId="3189" xr:uid="{00000000-0005-0000-0000-00006B0C0000}"/>
    <cellStyle name="Linked Cell 5" xfId="3190" xr:uid="{00000000-0005-0000-0000-00006C0C0000}"/>
    <cellStyle name="Linked Cell 5 2" xfId="3191" xr:uid="{00000000-0005-0000-0000-00006D0C0000}"/>
    <cellStyle name="Linked Cell 6" xfId="3192" xr:uid="{00000000-0005-0000-0000-00006E0C0000}"/>
    <cellStyle name="Linked Cell 6 2" xfId="3193" xr:uid="{00000000-0005-0000-0000-00006F0C0000}"/>
    <cellStyle name="Linked Cell 7" xfId="3194" xr:uid="{00000000-0005-0000-0000-0000700C0000}"/>
    <cellStyle name="Linked Cell 8" xfId="3195" xr:uid="{00000000-0005-0000-0000-0000710C0000}"/>
    <cellStyle name="Linked Cell 9" xfId="3196" xr:uid="{00000000-0005-0000-0000-0000720C0000}"/>
    <cellStyle name="Migliaia 2" xfId="43317" xr:uid="{29F912BC-E87B-4C95-B1D6-53949C2F8E55}"/>
    <cellStyle name="Migliaia 2 2" xfId="43318" xr:uid="{C1DA082A-0EA3-4878-A7AF-1D95F6AFBC5B}"/>
    <cellStyle name="Migliaia 2 3" xfId="43332" xr:uid="{ED90F195-1890-466B-B705-647CA09DB0AB}"/>
    <cellStyle name="Migliaia 2 3 2" xfId="43364" xr:uid="{30810679-56D8-43F3-862D-83F698863C69}"/>
    <cellStyle name="Migliaia 2 4" xfId="43426" xr:uid="{35D5E1FD-4698-4F04-BA1A-861BDF1131F1}"/>
    <cellStyle name="Migliaia 2 5" xfId="43456" xr:uid="{780BE165-9F9F-432A-B401-39A6C0A6D450}"/>
    <cellStyle name="Migliaia 3" xfId="43319" xr:uid="{44F8BC66-3AFC-4435-AB84-8FA9C730FD8F}"/>
    <cellStyle name="Migliaia 3 2" xfId="43358" xr:uid="{BA1BA421-8768-4457-9DE6-94C581E22097}"/>
    <cellStyle name="Migliaia 3 2 2" xfId="43398" xr:uid="{6FF605B9-8B11-4327-90EB-39CCED7CED9A}"/>
    <cellStyle name="Migliaia 3 2 3" xfId="43397" xr:uid="{61DB3601-CED5-48E7-8860-6D098A808364}"/>
    <cellStyle name="Migliaia 3 2 4" xfId="43427" xr:uid="{D768CB9E-A508-446B-BFD5-354FCD9F7D02}"/>
    <cellStyle name="Migliaia 3 3" xfId="43365" xr:uid="{98DBEE6A-D5B2-42FF-8F23-B4D36E51B736}"/>
    <cellStyle name="Migliaia 3 3 2" xfId="43428" xr:uid="{337501AE-F3B8-4322-ADA3-B9B42F924A4C}"/>
    <cellStyle name="Migliaia 3 4" xfId="43429" xr:uid="{42B24755-23DE-4DF4-8C0B-F012E094F94C}"/>
    <cellStyle name="Migliaia 4" xfId="43366" xr:uid="{D6EB0817-10EA-443B-9B45-03BE9FE47FFA}"/>
    <cellStyle name="Migliaia 4 2" xfId="43399" xr:uid="{A9FFE25C-DD58-49B1-81FE-9F1DE8CD02D2}"/>
    <cellStyle name="Migliaia 5" xfId="43430" xr:uid="{C5A12F61-98F4-4E4D-B1B9-52C188FC7146}"/>
    <cellStyle name="Migliaia 6" xfId="43457" xr:uid="{A944B5BC-28E1-4FD5-BF25-6BBBFB334DBB}"/>
    <cellStyle name="Migliaia_Oil&amp;Gas IFE ARC POLITO" xfId="3197" xr:uid="{00000000-0005-0000-0000-0000730C0000}"/>
    <cellStyle name="Milliers [0]_03tabmat" xfId="23655" xr:uid="{29A523D4-848B-49DF-8795-DEE876A80A93}"/>
    <cellStyle name="Milliers_03tabmat" xfId="23656" xr:uid="{2315C899-03A2-409E-9C5C-082CA6D4D48F}"/>
    <cellStyle name="Monétaire [0]_03tabmat" xfId="23657" xr:uid="{58168030-51A3-4F97-9E8B-181FD94420BE}"/>
    <cellStyle name="Monétaire_03tabmat" xfId="23658" xr:uid="{8859EACA-9B40-4A47-85CF-A621E36148E5}"/>
    <cellStyle name="Neutral 10" xfId="3199" xr:uid="{00000000-0005-0000-0000-0000740C0000}"/>
    <cellStyle name="Neutral 11" xfId="3200" xr:uid="{00000000-0005-0000-0000-0000750C0000}"/>
    <cellStyle name="Neutral 12" xfId="3201" xr:uid="{00000000-0005-0000-0000-0000760C0000}"/>
    <cellStyle name="Neutral 13" xfId="3202" xr:uid="{00000000-0005-0000-0000-0000770C0000}"/>
    <cellStyle name="Neutral 14" xfId="3203" xr:uid="{00000000-0005-0000-0000-0000780C0000}"/>
    <cellStyle name="Neutral 15" xfId="3204" xr:uid="{00000000-0005-0000-0000-0000790C0000}"/>
    <cellStyle name="Neutral 16" xfId="3205" xr:uid="{00000000-0005-0000-0000-00007A0C0000}"/>
    <cellStyle name="Neutral 17" xfId="3206" xr:uid="{00000000-0005-0000-0000-00007B0C0000}"/>
    <cellStyle name="Neutral 18" xfId="3207" xr:uid="{00000000-0005-0000-0000-00007C0C0000}"/>
    <cellStyle name="Neutral 19" xfId="3208" xr:uid="{00000000-0005-0000-0000-00007D0C0000}"/>
    <cellStyle name="Neutral 2" xfId="3209" xr:uid="{00000000-0005-0000-0000-00007E0C0000}"/>
    <cellStyle name="Neutral 2 10" xfId="3210" xr:uid="{00000000-0005-0000-0000-00007F0C0000}"/>
    <cellStyle name="Neutral 2 11" xfId="3211" xr:uid="{00000000-0005-0000-0000-0000800C0000}"/>
    <cellStyle name="Neutral 2 2" xfId="3212" xr:uid="{00000000-0005-0000-0000-0000810C0000}"/>
    <cellStyle name="Neutral 2 2 2" xfId="3213" xr:uid="{00000000-0005-0000-0000-0000820C0000}"/>
    <cellStyle name="Neutral 2 3" xfId="3214" xr:uid="{00000000-0005-0000-0000-0000830C0000}"/>
    <cellStyle name="Neutral 2 3 2" xfId="3215" xr:uid="{00000000-0005-0000-0000-0000840C0000}"/>
    <cellStyle name="Neutral 2 4" xfId="3216" xr:uid="{00000000-0005-0000-0000-0000850C0000}"/>
    <cellStyle name="Neutral 2 4 2" xfId="3217" xr:uid="{00000000-0005-0000-0000-0000860C0000}"/>
    <cellStyle name="Neutral 2 5" xfId="3218" xr:uid="{00000000-0005-0000-0000-0000870C0000}"/>
    <cellStyle name="Neutral 2 6" xfId="3219" xr:uid="{00000000-0005-0000-0000-0000880C0000}"/>
    <cellStyle name="Neutral 2 7" xfId="3220" xr:uid="{00000000-0005-0000-0000-0000890C0000}"/>
    <cellStyle name="Neutral 2 8" xfId="3221" xr:uid="{00000000-0005-0000-0000-00008A0C0000}"/>
    <cellStyle name="Neutral 2 9" xfId="3222" xr:uid="{00000000-0005-0000-0000-00008B0C0000}"/>
    <cellStyle name="Neutral 20" xfId="3223" xr:uid="{00000000-0005-0000-0000-00008C0C0000}"/>
    <cellStyle name="Neutral 21" xfId="3224" xr:uid="{00000000-0005-0000-0000-00008D0C0000}"/>
    <cellStyle name="Neutral 22" xfId="3225" xr:uid="{00000000-0005-0000-0000-00008E0C0000}"/>
    <cellStyle name="Neutral 23" xfId="3226" xr:uid="{00000000-0005-0000-0000-00008F0C0000}"/>
    <cellStyle name="Neutral 24" xfId="3227" xr:uid="{00000000-0005-0000-0000-0000900C0000}"/>
    <cellStyle name="Neutral 25" xfId="3228" xr:uid="{00000000-0005-0000-0000-0000910C0000}"/>
    <cellStyle name="Neutral 26" xfId="3229" xr:uid="{00000000-0005-0000-0000-0000920C0000}"/>
    <cellStyle name="Neutral 27" xfId="3230" xr:uid="{00000000-0005-0000-0000-0000930C0000}"/>
    <cellStyle name="Neutral 28" xfId="3231" xr:uid="{00000000-0005-0000-0000-0000940C0000}"/>
    <cellStyle name="Neutral 29" xfId="3232" xr:uid="{00000000-0005-0000-0000-0000950C0000}"/>
    <cellStyle name="Neutral 3" xfId="3233" xr:uid="{00000000-0005-0000-0000-0000960C0000}"/>
    <cellStyle name="Neutral 3 2" xfId="3234" xr:uid="{00000000-0005-0000-0000-0000970C0000}"/>
    <cellStyle name="Neutral 3 2 2" xfId="3235" xr:uid="{00000000-0005-0000-0000-0000980C0000}"/>
    <cellStyle name="Neutral 3 2 3" xfId="22709" xr:uid="{B93BF037-E302-4B59-BE7A-BF5D2D48F661}"/>
    <cellStyle name="Neutral 3 2 4" xfId="22607" xr:uid="{65C04AEA-333E-4A7F-BAA0-5065080BD875}"/>
    <cellStyle name="Neutral 3 3" xfId="3236" xr:uid="{00000000-0005-0000-0000-0000990C0000}"/>
    <cellStyle name="Neutral 3 3 2" xfId="25876" xr:uid="{93697EC9-8EAD-4E60-AC80-C5FD69C1D463}"/>
    <cellStyle name="Neutral 3 4" xfId="3237" xr:uid="{00000000-0005-0000-0000-00009A0C0000}"/>
    <cellStyle name="Neutral 3 5" xfId="3238" xr:uid="{00000000-0005-0000-0000-00009B0C0000}"/>
    <cellStyle name="Neutral 3 6" xfId="3239" xr:uid="{00000000-0005-0000-0000-00009C0C0000}"/>
    <cellStyle name="Neutral 3 7" xfId="3240" xr:uid="{00000000-0005-0000-0000-00009D0C0000}"/>
    <cellStyle name="Neutral 3 8" xfId="3241" xr:uid="{00000000-0005-0000-0000-00009E0C0000}"/>
    <cellStyle name="Neutral 3 8 2" xfId="23773" xr:uid="{F8354C4B-4820-4AF1-8E3B-2266E027BCF8}"/>
    <cellStyle name="Neutral 30" xfId="3242" xr:uid="{00000000-0005-0000-0000-00009F0C0000}"/>
    <cellStyle name="Neutral 31" xfId="3243" xr:uid="{00000000-0005-0000-0000-0000A00C0000}"/>
    <cellStyle name="Neutral 32" xfId="3244" xr:uid="{00000000-0005-0000-0000-0000A10C0000}"/>
    <cellStyle name="Neutral 33" xfId="3245" xr:uid="{00000000-0005-0000-0000-0000A20C0000}"/>
    <cellStyle name="Neutral 34" xfId="3246" xr:uid="{00000000-0005-0000-0000-0000A30C0000}"/>
    <cellStyle name="Neutral 35" xfId="3247" xr:uid="{00000000-0005-0000-0000-0000A40C0000}"/>
    <cellStyle name="Neutral 36" xfId="3248" xr:uid="{00000000-0005-0000-0000-0000A50C0000}"/>
    <cellStyle name="Neutral 37" xfId="3249" xr:uid="{00000000-0005-0000-0000-0000A60C0000}"/>
    <cellStyle name="Neutral 38" xfId="3250" xr:uid="{00000000-0005-0000-0000-0000A70C0000}"/>
    <cellStyle name="Neutral 39" xfId="3251" xr:uid="{00000000-0005-0000-0000-0000A80C0000}"/>
    <cellStyle name="Neutral 4" xfId="3252" xr:uid="{00000000-0005-0000-0000-0000A90C0000}"/>
    <cellStyle name="Neutral 4 2" xfId="3253" xr:uid="{00000000-0005-0000-0000-0000AA0C0000}"/>
    <cellStyle name="Neutral 4 3" xfId="25877" xr:uid="{D23FF964-059F-4561-8EAA-A43E802140D9}"/>
    <cellStyle name="Neutral 40" xfId="3254" xr:uid="{00000000-0005-0000-0000-0000AB0C0000}"/>
    <cellStyle name="Neutral 41" xfId="3255" xr:uid="{00000000-0005-0000-0000-0000AC0C0000}"/>
    <cellStyle name="Neutral 42" xfId="3256" xr:uid="{00000000-0005-0000-0000-0000AD0C0000}"/>
    <cellStyle name="Neutral 43" xfId="3257" xr:uid="{00000000-0005-0000-0000-0000AE0C0000}"/>
    <cellStyle name="Neutral 44" xfId="3198" xr:uid="{00000000-0005-0000-0000-0000AF0C0000}"/>
    <cellStyle name="Neutral 5" xfId="3258" xr:uid="{00000000-0005-0000-0000-0000B00C0000}"/>
    <cellStyle name="Neutral 5 2" xfId="3259" xr:uid="{00000000-0005-0000-0000-0000B10C0000}"/>
    <cellStyle name="Neutral 6" xfId="3260" xr:uid="{00000000-0005-0000-0000-0000B20C0000}"/>
    <cellStyle name="Neutral 6 2" xfId="3261" xr:uid="{00000000-0005-0000-0000-0000B30C0000}"/>
    <cellStyle name="Neutral 7" xfId="3262" xr:uid="{00000000-0005-0000-0000-0000B40C0000}"/>
    <cellStyle name="Neutral 8" xfId="3263" xr:uid="{00000000-0005-0000-0000-0000B50C0000}"/>
    <cellStyle name="Neutral 9" xfId="3264" xr:uid="{00000000-0005-0000-0000-0000B60C0000}"/>
    <cellStyle name="Normal" xfId="0" builtinId="0"/>
    <cellStyle name="Normal 10" xfId="3265" xr:uid="{00000000-0005-0000-0000-0000B80C0000}"/>
    <cellStyle name="Normal 10 2" xfId="9" xr:uid="{00000000-0005-0000-0000-0000B90C0000}"/>
    <cellStyle name="Normal 10 2 2" xfId="3267" xr:uid="{00000000-0005-0000-0000-0000BA0C0000}"/>
    <cellStyle name="Normal 10 2 2 2" xfId="3268" xr:uid="{00000000-0005-0000-0000-0000BB0C0000}"/>
    <cellStyle name="Normal 10 2 2 2 2" xfId="25878" xr:uid="{28AF66DD-74C6-4835-9A76-C609B57528A8}"/>
    <cellStyle name="Normal 10 2 2 2 2 2" xfId="22483" xr:uid="{D4012FB8-74D9-442D-84C0-3B7DA93D5664}"/>
    <cellStyle name="Normal 10 2 2 3" xfId="3269" xr:uid="{00000000-0005-0000-0000-0000BC0C0000}"/>
    <cellStyle name="Normal 10 2 2 3 2" xfId="3270" xr:uid="{00000000-0005-0000-0000-0000BD0C0000}"/>
    <cellStyle name="Normal 10 2 2 3 2 2" xfId="3271" xr:uid="{00000000-0005-0000-0000-0000BE0C0000}"/>
    <cellStyle name="Normal 10 2 2 3 3" xfId="3272" xr:uid="{00000000-0005-0000-0000-0000BF0C0000}"/>
    <cellStyle name="Normal 10 2 2 3 3 2" xfId="3273" xr:uid="{00000000-0005-0000-0000-0000C00C0000}"/>
    <cellStyle name="Normal 10 2 2 3 4" xfId="3274" xr:uid="{00000000-0005-0000-0000-0000C10C0000}"/>
    <cellStyle name="Normal 10 2 2 4" xfId="3275" xr:uid="{00000000-0005-0000-0000-0000C20C0000}"/>
    <cellStyle name="Normal 10 2 2 4 2" xfId="3276" xr:uid="{00000000-0005-0000-0000-0000C30C0000}"/>
    <cellStyle name="Normal 10 2 2 4 4" xfId="43466" xr:uid="{339F30E8-3C62-4B75-8564-32D58B7599F6}"/>
    <cellStyle name="Normal 10 2 2 5" xfId="3277" xr:uid="{00000000-0005-0000-0000-0000C40C0000}"/>
    <cellStyle name="Normal 10 2 2 5 2" xfId="3278" xr:uid="{00000000-0005-0000-0000-0000C50C0000}"/>
    <cellStyle name="Normal 10 2 2 6" xfId="3279" xr:uid="{00000000-0005-0000-0000-0000C60C0000}"/>
    <cellStyle name="Normal 10 2 3" xfId="3280" xr:uid="{00000000-0005-0000-0000-0000C70C0000}"/>
    <cellStyle name="Normal 10 2 3 2" xfId="3281" xr:uid="{00000000-0005-0000-0000-0000C80C0000}"/>
    <cellStyle name="Normal 10 2 3 2 2" xfId="3282" xr:uid="{00000000-0005-0000-0000-0000C90C0000}"/>
    <cellStyle name="Normal 10 2 3 2 2 2" xfId="3283" xr:uid="{00000000-0005-0000-0000-0000CA0C0000}"/>
    <cellStyle name="Normal 10 2 3 2 3" xfId="3284" xr:uid="{00000000-0005-0000-0000-0000CB0C0000}"/>
    <cellStyle name="Normal 10 2 3 2 3 2" xfId="3285" xr:uid="{00000000-0005-0000-0000-0000CC0C0000}"/>
    <cellStyle name="Normal 10 2 3 2 4" xfId="3286" xr:uid="{00000000-0005-0000-0000-0000CD0C0000}"/>
    <cellStyle name="Normal 10 2 3 3" xfId="3287" xr:uid="{00000000-0005-0000-0000-0000CE0C0000}"/>
    <cellStyle name="Normal 10 2 3 3 2" xfId="3288" xr:uid="{00000000-0005-0000-0000-0000CF0C0000}"/>
    <cellStyle name="Normal 10 2 3 4" xfId="3289" xr:uid="{00000000-0005-0000-0000-0000D00C0000}"/>
    <cellStyle name="Normal 10 2 3 4 2" xfId="3290" xr:uid="{00000000-0005-0000-0000-0000D10C0000}"/>
    <cellStyle name="Normal 10 2 3 5" xfId="3291" xr:uid="{00000000-0005-0000-0000-0000D20C0000}"/>
    <cellStyle name="Normal 10 2 3 6" xfId="43431" xr:uid="{7D344AE1-7718-4A5A-94CA-43584748FDE4}"/>
    <cellStyle name="Normal 10 2 4" xfId="3292" xr:uid="{00000000-0005-0000-0000-0000D30C0000}"/>
    <cellStyle name="Normal 10 2 5" xfId="3293" xr:uid="{00000000-0005-0000-0000-0000D40C0000}"/>
    <cellStyle name="Normal 10 2 5 2" xfId="3294" xr:uid="{00000000-0005-0000-0000-0000D50C0000}"/>
    <cellStyle name="Normal 10 2 5 2 2" xfId="3295" xr:uid="{00000000-0005-0000-0000-0000D60C0000}"/>
    <cellStyle name="Normal 10 2 5 2 2 2" xfId="3296" xr:uid="{00000000-0005-0000-0000-0000D70C0000}"/>
    <cellStyle name="Normal 10 2 5 2 3" xfId="3297" xr:uid="{00000000-0005-0000-0000-0000D80C0000}"/>
    <cellStyle name="Normal 10 2 5 2 3 2" xfId="3298" xr:uid="{00000000-0005-0000-0000-0000D90C0000}"/>
    <cellStyle name="Normal 10 2 5 2 4" xfId="3299" xr:uid="{00000000-0005-0000-0000-0000DA0C0000}"/>
    <cellStyle name="Normal 10 2 5 3" xfId="3300" xr:uid="{00000000-0005-0000-0000-0000DB0C0000}"/>
    <cellStyle name="Normal 10 2 5 3 2" xfId="3301" xr:uid="{00000000-0005-0000-0000-0000DC0C0000}"/>
    <cellStyle name="Normal 10 2 5 4" xfId="3302" xr:uid="{00000000-0005-0000-0000-0000DD0C0000}"/>
    <cellStyle name="Normal 10 2 5 4 2" xfId="3303" xr:uid="{00000000-0005-0000-0000-0000DE0C0000}"/>
    <cellStyle name="Normal 10 2 5 5" xfId="3304" xr:uid="{00000000-0005-0000-0000-0000DF0C0000}"/>
    <cellStyle name="Normal 10 2 6" xfId="3305" xr:uid="{00000000-0005-0000-0000-0000E00C0000}"/>
    <cellStyle name="Normal 10 2 6 2" xfId="3306" xr:uid="{00000000-0005-0000-0000-0000E10C0000}"/>
    <cellStyle name="Normal 10 2 6 2 2" xfId="3307" xr:uid="{00000000-0005-0000-0000-0000E20C0000}"/>
    <cellStyle name="Normal 10 2 6 3" xfId="3308" xr:uid="{00000000-0005-0000-0000-0000E30C0000}"/>
    <cellStyle name="Normal 10 2 6 3 2" xfId="3309" xr:uid="{00000000-0005-0000-0000-0000E40C0000}"/>
    <cellStyle name="Normal 10 2 6 4" xfId="3310" xr:uid="{00000000-0005-0000-0000-0000E50C0000}"/>
    <cellStyle name="Normal 10 2 7" xfId="3311" xr:uid="{00000000-0005-0000-0000-0000E60C0000}"/>
    <cellStyle name="Normal 10 2 7 2" xfId="3312" xr:uid="{00000000-0005-0000-0000-0000E70C0000}"/>
    <cellStyle name="Normal 10 2 7 2 2" xfId="3313" xr:uid="{00000000-0005-0000-0000-0000E80C0000}"/>
    <cellStyle name="Normal 10 2 7 3" xfId="3314" xr:uid="{00000000-0005-0000-0000-0000E90C0000}"/>
    <cellStyle name="Normal 10 2 8" xfId="3315" xr:uid="{00000000-0005-0000-0000-0000EA0C0000}"/>
    <cellStyle name="Normal 10 2 9" xfId="3266" xr:uid="{00000000-0005-0000-0000-0000EB0C0000}"/>
    <cellStyle name="Normal 10 3" xfId="3316" xr:uid="{00000000-0005-0000-0000-0000EC0C0000}"/>
    <cellStyle name="Normal 10 3 2" xfId="23659" xr:uid="{F7FE4C4D-1726-4E39-B8B4-E8356CCF7FB7}"/>
    <cellStyle name="Normal 10 3 2 2" xfId="43432" xr:uid="{A9622A8F-1CB2-40B0-B48E-2EE7D9495666}"/>
    <cellStyle name="Normal 10 3 3" xfId="43433" xr:uid="{08CDEFF3-769B-4318-8D75-7A59E2FE0988}"/>
    <cellStyle name="Normal 10 4" xfId="3317" xr:uid="{00000000-0005-0000-0000-0000ED0C0000}"/>
    <cellStyle name="Normal 10 4 2" xfId="43434" xr:uid="{DE5CBB0D-99FE-4D10-B436-F2CD8EDB0923}"/>
    <cellStyle name="Normal 10 4 3" xfId="43435" xr:uid="{82D6D03B-45C6-44B7-8586-EB859255470C}"/>
    <cellStyle name="Normal 10 5" xfId="3318" xr:uid="{00000000-0005-0000-0000-0000EE0C0000}"/>
    <cellStyle name="Normal 10 5 2" xfId="23660" xr:uid="{3726314E-57F1-45DA-85D5-955027C1449B}"/>
    <cellStyle name="Normal 10 6" xfId="3319" xr:uid="{00000000-0005-0000-0000-0000EF0C0000}"/>
    <cellStyle name="Normal 10 6 2" xfId="23661" xr:uid="{8F7D5064-596D-4B53-8889-A19386EF44B7}"/>
    <cellStyle name="Normal 10 7" xfId="3320" xr:uid="{00000000-0005-0000-0000-0000F00C0000}"/>
    <cellStyle name="Normal 10 7 2" xfId="23662" xr:uid="{BD4D8FE6-9E2E-4736-8B46-3BA9F3C2BA75}"/>
    <cellStyle name="Normal 10 8" xfId="3321" xr:uid="{00000000-0005-0000-0000-0000F10C0000}"/>
    <cellStyle name="Normal 10 8 2" xfId="23663" xr:uid="{E2B4C22D-A0B7-4F4F-A1B1-CFEA04CE8895}"/>
    <cellStyle name="Normal 10 9" xfId="3322" xr:uid="{00000000-0005-0000-0000-0000F20C0000}"/>
    <cellStyle name="Normal 11" xfId="3323" xr:uid="{00000000-0005-0000-0000-0000F30C0000}"/>
    <cellStyle name="Normal 11 2" xfId="3324" xr:uid="{00000000-0005-0000-0000-0000F40C0000}"/>
    <cellStyle name="Normal 11 2 2" xfId="3325" xr:uid="{00000000-0005-0000-0000-0000F50C0000}"/>
    <cellStyle name="Normal 11 2 2 2" xfId="25879" xr:uid="{6B4B51C8-8986-4CAD-8209-DC448C06CEE6}"/>
    <cellStyle name="Normal 11 2 2 3" xfId="22710" xr:uid="{6BC2E81E-B3FB-43AC-95AB-E7566E780BB1}"/>
    <cellStyle name="Normal 11 2 2 4" xfId="22608" xr:uid="{6C8D6D1A-BCD9-42F8-804F-DD11F67567DA}"/>
    <cellStyle name="Normal 11 3" xfId="3326" xr:uid="{00000000-0005-0000-0000-0000F60C0000}"/>
    <cellStyle name="Normal 11 3 2" xfId="43497" xr:uid="{146F4077-0971-4B89-AC71-50B9859CEFD4}"/>
    <cellStyle name="Normal 11 3 3" xfId="43482" xr:uid="{5DCB79BE-50EB-4285-8C90-94FDEC7D07A8}"/>
    <cellStyle name="Normal 11 4" xfId="3327" xr:uid="{00000000-0005-0000-0000-0000F70C0000}"/>
    <cellStyle name="Normal 11 4 2" xfId="3328" xr:uid="{00000000-0005-0000-0000-0000F80C0000}"/>
    <cellStyle name="Normal 11 4 2 2" xfId="43498" xr:uid="{BB7763DF-6898-4156-A0F6-6152BB200134}"/>
    <cellStyle name="Normal 11 4 3" xfId="43483" xr:uid="{A6160426-9553-4954-8185-A10633635DD2}"/>
    <cellStyle name="Normal 11 5" xfId="3329" xr:uid="{00000000-0005-0000-0000-0000F90C0000}"/>
    <cellStyle name="Normal 11 5 2" xfId="3330" xr:uid="{00000000-0005-0000-0000-0000FA0C0000}"/>
    <cellStyle name="Normal 11 5 3" xfId="3331" xr:uid="{00000000-0005-0000-0000-0000FB0C0000}"/>
    <cellStyle name="Normal 11 5 3 2" xfId="3332" xr:uid="{00000000-0005-0000-0000-0000FC0C0000}"/>
    <cellStyle name="Normal 11 5 3 2 2" xfId="3333" xr:uid="{00000000-0005-0000-0000-0000FD0C0000}"/>
    <cellStyle name="Normal 11 5 3 3" xfId="3334" xr:uid="{00000000-0005-0000-0000-0000FE0C0000}"/>
    <cellStyle name="Normal 11 5 3 3 2" xfId="3335" xr:uid="{00000000-0005-0000-0000-0000FF0C0000}"/>
    <cellStyle name="Normal 11 5 3 4" xfId="3336" xr:uid="{00000000-0005-0000-0000-0000000D0000}"/>
    <cellStyle name="Normal 11 5 4" xfId="3337" xr:uid="{00000000-0005-0000-0000-0000010D0000}"/>
    <cellStyle name="Normal 11 5 4 2" xfId="3338" xr:uid="{00000000-0005-0000-0000-0000020D0000}"/>
    <cellStyle name="Normal 11 5 4 2 2" xfId="3339" xr:uid="{00000000-0005-0000-0000-0000030D0000}"/>
    <cellStyle name="Normal 11 5 4 3" xfId="3340" xr:uid="{00000000-0005-0000-0000-0000040D0000}"/>
    <cellStyle name="Normal 11 5 5" xfId="3341" xr:uid="{00000000-0005-0000-0000-0000050D0000}"/>
    <cellStyle name="Normal 11 6" xfId="3342" xr:uid="{00000000-0005-0000-0000-0000060D0000}"/>
    <cellStyle name="Normal 11 7" xfId="3343" xr:uid="{00000000-0005-0000-0000-0000070D0000}"/>
    <cellStyle name="Normal 11 8" xfId="3344" xr:uid="{00000000-0005-0000-0000-0000080D0000}"/>
    <cellStyle name="Normal 11 9" xfId="23664" xr:uid="{E3844719-3585-4BB1-93B4-0DB0005DE844}"/>
    <cellStyle name="Normal 12" xfId="3345" xr:uid="{00000000-0005-0000-0000-0000090D0000}"/>
    <cellStyle name="Normal 12 2" xfId="3346" xr:uid="{00000000-0005-0000-0000-00000A0D0000}"/>
    <cellStyle name="Normal 12 2 2" xfId="23667" xr:uid="{ED057740-2A63-4396-96D7-2C0690AA65E0}"/>
    <cellStyle name="Normal 12 2 2 2" xfId="43500" xr:uid="{0FB9FE86-8C12-4211-B7E2-90FB3E849E60}"/>
    <cellStyle name="Normal 12 2 3" xfId="23666" xr:uid="{FDA6A552-24D6-4AC1-8CEE-29BC4B9523CC}"/>
    <cellStyle name="Normal 12 2 4" xfId="43484" xr:uid="{09C0FD84-6C58-45AA-8EE8-EA4E58748C56}"/>
    <cellStyle name="Normal 12 3" xfId="3347" xr:uid="{00000000-0005-0000-0000-00000B0D0000}"/>
    <cellStyle name="Normal 12 3 2" xfId="23668" xr:uid="{C3C5C1D8-A6C9-4BA3-A1BA-4DE8B3F67021}"/>
    <cellStyle name="Normal 12 4" xfId="3348" xr:uid="{00000000-0005-0000-0000-00000C0D0000}"/>
    <cellStyle name="Normal 12 4 2" xfId="43501" xr:uid="{D2EC0D20-4D16-44AC-8B93-24AA78B0ADF5}"/>
    <cellStyle name="Normal 12 4 3" xfId="43485" xr:uid="{93FD1FE6-98A3-42F5-A5E3-1C7A4455D1FC}"/>
    <cellStyle name="Normal 12 5" xfId="3349" xr:uid="{00000000-0005-0000-0000-00000D0D0000}"/>
    <cellStyle name="Normal 12 5 2" xfId="43499" xr:uid="{2DFC754B-5AB3-4264-A392-22F5B2D213E8}"/>
    <cellStyle name="Normal 12 6" xfId="3350" xr:uid="{00000000-0005-0000-0000-00000E0D0000}"/>
    <cellStyle name="Normal 12 7" xfId="3351" xr:uid="{00000000-0005-0000-0000-00000F0D0000}"/>
    <cellStyle name="Normal 12 8" xfId="3352" xr:uid="{00000000-0005-0000-0000-0000100D0000}"/>
    <cellStyle name="Normal 12 9" xfId="23665" xr:uid="{48518A7C-F9F4-4F25-A7E1-A05C6F77A3E7}"/>
    <cellStyle name="Normal 13" xfId="3353" xr:uid="{00000000-0005-0000-0000-0000110D0000}"/>
    <cellStyle name="Normal 13 10" xfId="3354" xr:uid="{00000000-0005-0000-0000-0000120D0000}"/>
    <cellStyle name="Normal 13 10 2" xfId="3355" xr:uid="{00000000-0005-0000-0000-0000130D0000}"/>
    <cellStyle name="Normal 13 10 2 2" xfId="3356" xr:uid="{00000000-0005-0000-0000-0000140D0000}"/>
    <cellStyle name="Normal 13 10 2 2 2" xfId="3357" xr:uid="{00000000-0005-0000-0000-0000150D0000}"/>
    <cellStyle name="Normal 13 10 2 3" xfId="3358" xr:uid="{00000000-0005-0000-0000-0000160D0000}"/>
    <cellStyle name="Normal 13 10 2 3 2" xfId="3359" xr:uid="{00000000-0005-0000-0000-0000170D0000}"/>
    <cellStyle name="Normal 13 10 2 4" xfId="3360" xr:uid="{00000000-0005-0000-0000-0000180D0000}"/>
    <cellStyle name="Normal 13 10 3" xfId="3361" xr:uid="{00000000-0005-0000-0000-0000190D0000}"/>
    <cellStyle name="Normal 13 10 3 2" xfId="3362" xr:uid="{00000000-0005-0000-0000-00001A0D0000}"/>
    <cellStyle name="Normal 13 10 3 2 2" xfId="3363" xr:uid="{00000000-0005-0000-0000-00001B0D0000}"/>
    <cellStyle name="Normal 13 10 3 3" xfId="3364" xr:uid="{00000000-0005-0000-0000-00001C0D0000}"/>
    <cellStyle name="Normal 13 10 4" xfId="3365" xr:uid="{00000000-0005-0000-0000-00001D0D0000}"/>
    <cellStyle name="Normal 13 10 4 2" xfId="23775" xr:uid="{4E5DFD4C-3150-4A1A-843F-B13D29D655F2}"/>
    <cellStyle name="Normal 13 10 5" xfId="3366" xr:uid="{00000000-0005-0000-0000-00001E0D0000}"/>
    <cellStyle name="Normal 13 10 6" xfId="22711" xr:uid="{8AEB99F9-33A4-4C62-B150-5D227D254134}"/>
    <cellStyle name="Normal 13 11" xfId="3367" xr:uid="{00000000-0005-0000-0000-00001F0D0000}"/>
    <cellStyle name="Normal 13 11 2" xfId="3368" xr:uid="{00000000-0005-0000-0000-0000200D0000}"/>
    <cellStyle name="Normal 13 11 2 2" xfId="3369" xr:uid="{00000000-0005-0000-0000-0000210D0000}"/>
    <cellStyle name="Normal 13 11 2 2 2" xfId="3370" xr:uid="{00000000-0005-0000-0000-0000220D0000}"/>
    <cellStyle name="Normal 13 11 2 3" xfId="3371" xr:uid="{00000000-0005-0000-0000-0000230D0000}"/>
    <cellStyle name="Normal 13 11 2 3 2" xfId="3372" xr:uid="{00000000-0005-0000-0000-0000240D0000}"/>
    <cellStyle name="Normal 13 11 2 4" xfId="3373" xr:uid="{00000000-0005-0000-0000-0000250D0000}"/>
    <cellStyle name="Normal 13 11 3" xfId="3374" xr:uid="{00000000-0005-0000-0000-0000260D0000}"/>
    <cellStyle name="Normal 13 11 3 2" xfId="3375" xr:uid="{00000000-0005-0000-0000-0000270D0000}"/>
    <cellStyle name="Normal 13 11 3 2 2" xfId="3376" xr:uid="{00000000-0005-0000-0000-0000280D0000}"/>
    <cellStyle name="Normal 13 11 3 3" xfId="3377" xr:uid="{00000000-0005-0000-0000-0000290D0000}"/>
    <cellStyle name="Normal 13 11 4" xfId="3378" xr:uid="{00000000-0005-0000-0000-00002A0D0000}"/>
    <cellStyle name="Normal 13 11 4 2" xfId="23776" xr:uid="{A947801A-431E-4AA4-B259-FCAAA8CDEA80}"/>
    <cellStyle name="Normal 13 11 5" xfId="3379" xr:uid="{00000000-0005-0000-0000-00002B0D0000}"/>
    <cellStyle name="Normal 13 11 6" xfId="22712" xr:uid="{97093DC5-3D04-42B1-819C-B1A65CED42C5}"/>
    <cellStyle name="Normal 13 12" xfId="3380" xr:uid="{00000000-0005-0000-0000-00002C0D0000}"/>
    <cellStyle name="Normal 13 13" xfId="3381" xr:uid="{00000000-0005-0000-0000-00002D0D0000}"/>
    <cellStyle name="Normal 13 13 2" xfId="3382" xr:uid="{00000000-0005-0000-0000-00002E0D0000}"/>
    <cellStyle name="Normal 13 13 2 2" xfId="3383" xr:uid="{00000000-0005-0000-0000-00002F0D0000}"/>
    <cellStyle name="Normal 13 13 2 2 2" xfId="3384" xr:uid="{00000000-0005-0000-0000-0000300D0000}"/>
    <cellStyle name="Normal 13 13 2 3" xfId="3385" xr:uid="{00000000-0005-0000-0000-0000310D0000}"/>
    <cellStyle name="Normal 13 13 2 3 2" xfId="3386" xr:uid="{00000000-0005-0000-0000-0000320D0000}"/>
    <cellStyle name="Normal 13 13 2 4" xfId="3387" xr:uid="{00000000-0005-0000-0000-0000330D0000}"/>
    <cellStyle name="Normal 13 13 3" xfId="3388" xr:uid="{00000000-0005-0000-0000-0000340D0000}"/>
    <cellStyle name="Normal 13 13 3 2" xfId="3389" xr:uid="{00000000-0005-0000-0000-0000350D0000}"/>
    <cellStyle name="Normal 13 13 3 2 2" xfId="3390" xr:uid="{00000000-0005-0000-0000-0000360D0000}"/>
    <cellStyle name="Normal 13 13 3 3" xfId="3391" xr:uid="{00000000-0005-0000-0000-0000370D0000}"/>
    <cellStyle name="Normal 13 13 4" xfId="3392" xr:uid="{00000000-0005-0000-0000-0000380D0000}"/>
    <cellStyle name="Normal 13 13 4 2" xfId="23777" xr:uid="{BA93D28B-BD30-4EBA-AAC3-1B04EF7E3FDF}"/>
    <cellStyle name="Normal 13 13 5" xfId="3393" xr:uid="{00000000-0005-0000-0000-0000390D0000}"/>
    <cellStyle name="Normal 13 13 6" xfId="22713" xr:uid="{393563E5-14E6-4C45-98A5-5034FCB1B681}"/>
    <cellStyle name="Normal 13 14" xfId="3394" xr:uid="{00000000-0005-0000-0000-00003A0D0000}"/>
    <cellStyle name="Normal 13 14 2" xfId="3395" xr:uid="{00000000-0005-0000-0000-00003B0D0000}"/>
    <cellStyle name="Normal 13 14 2 2" xfId="3396" xr:uid="{00000000-0005-0000-0000-00003C0D0000}"/>
    <cellStyle name="Normal 13 14 2 2 2" xfId="3397" xr:uid="{00000000-0005-0000-0000-00003D0D0000}"/>
    <cellStyle name="Normal 13 14 2 3" xfId="3398" xr:uid="{00000000-0005-0000-0000-00003E0D0000}"/>
    <cellStyle name="Normal 13 14 2 3 2" xfId="3399" xr:uid="{00000000-0005-0000-0000-00003F0D0000}"/>
    <cellStyle name="Normal 13 14 2 4" xfId="3400" xr:uid="{00000000-0005-0000-0000-0000400D0000}"/>
    <cellStyle name="Normal 13 14 3" xfId="3401" xr:uid="{00000000-0005-0000-0000-0000410D0000}"/>
    <cellStyle name="Normal 13 14 3 2" xfId="3402" xr:uid="{00000000-0005-0000-0000-0000420D0000}"/>
    <cellStyle name="Normal 13 14 3 2 2" xfId="3403" xr:uid="{00000000-0005-0000-0000-0000430D0000}"/>
    <cellStyle name="Normal 13 14 3 3" xfId="3404" xr:uid="{00000000-0005-0000-0000-0000440D0000}"/>
    <cellStyle name="Normal 13 14 4" xfId="3405" xr:uid="{00000000-0005-0000-0000-0000450D0000}"/>
    <cellStyle name="Normal 13 14 4 2" xfId="23778" xr:uid="{1F9FA2FE-5A47-4C2E-A635-6905446E1B77}"/>
    <cellStyle name="Normal 13 14 5" xfId="3406" xr:uid="{00000000-0005-0000-0000-0000460D0000}"/>
    <cellStyle name="Normal 13 14 6" xfId="22714" xr:uid="{53ABE3F1-10F1-4C4E-88F7-9552F98BF667}"/>
    <cellStyle name="Normal 13 15" xfId="3407" xr:uid="{00000000-0005-0000-0000-0000470D0000}"/>
    <cellStyle name="Normal 13 15 2" xfId="3408" xr:uid="{00000000-0005-0000-0000-0000480D0000}"/>
    <cellStyle name="Normal 13 15 2 2" xfId="3409" xr:uid="{00000000-0005-0000-0000-0000490D0000}"/>
    <cellStyle name="Normal 13 15 2 2 2" xfId="3410" xr:uid="{00000000-0005-0000-0000-00004A0D0000}"/>
    <cellStyle name="Normal 13 15 2 3" xfId="3411" xr:uid="{00000000-0005-0000-0000-00004B0D0000}"/>
    <cellStyle name="Normal 13 15 2 3 2" xfId="3412" xr:uid="{00000000-0005-0000-0000-00004C0D0000}"/>
    <cellStyle name="Normal 13 15 2 4" xfId="3413" xr:uid="{00000000-0005-0000-0000-00004D0D0000}"/>
    <cellStyle name="Normal 13 15 3" xfId="3414" xr:uid="{00000000-0005-0000-0000-00004E0D0000}"/>
    <cellStyle name="Normal 13 15 3 2" xfId="3415" xr:uid="{00000000-0005-0000-0000-00004F0D0000}"/>
    <cellStyle name="Normal 13 15 3 2 2" xfId="3416" xr:uid="{00000000-0005-0000-0000-0000500D0000}"/>
    <cellStyle name="Normal 13 15 3 3" xfId="3417" xr:uid="{00000000-0005-0000-0000-0000510D0000}"/>
    <cellStyle name="Normal 13 15 4" xfId="3418" xr:uid="{00000000-0005-0000-0000-0000520D0000}"/>
    <cellStyle name="Normal 13 15 4 2" xfId="23779" xr:uid="{2C2A8231-6622-401D-A136-8ED8503C6C3E}"/>
    <cellStyle name="Normal 13 15 5" xfId="3419" xr:uid="{00000000-0005-0000-0000-0000530D0000}"/>
    <cellStyle name="Normal 13 15 6" xfId="22715" xr:uid="{6EE27EF3-F8C5-4496-8862-7500865F4F67}"/>
    <cellStyle name="Normal 13 16" xfId="3420" xr:uid="{00000000-0005-0000-0000-0000540D0000}"/>
    <cellStyle name="Normal 13 16 2" xfId="3421" xr:uid="{00000000-0005-0000-0000-0000550D0000}"/>
    <cellStyle name="Normal 13 16 2 2" xfId="3422" xr:uid="{00000000-0005-0000-0000-0000560D0000}"/>
    <cellStyle name="Normal 13 16 2 2 2" xfId="3423" xr:uid="{00000000-0005-0000-0000-0000570D0000}"/>
    <cellStyle name="Normal 13 16 2 3" xfId="3424" xr:uid="{00000000-0005-0000-0000-0000580D0000}"/>
    <cellStyle name="Normal 13 16 2 3 2" xfId="3425" xr:uid="{00000000-0005-0000-0000-0000590D0000}"/>
    <cellStyle name="Normal 13 16 2 4" xfId="3426" xr:uid="{00000000-0005-0000-0000-00005A0D0000}"/>
    <cellStyle name="Normal 13 16 3" xfId="3427" xr:uid="{00000000-0005-0000-0000-00005B0D0000}"/>
    <cellStyle name="Normal 13 16 3 2" xfId="3428" xr:uid="{00000000-0005-0000-0000-00005C0D0000}"/>
    <cellStyle name="Normal 13 16 3 2 2" xfId="3429" xr:uid="{00000000-0005-0000-0000-00005D0D0000}"/>
    <cellStyle name="Normal 13 16 3 3" xfId="3430" xr:uid="{00000000-0005-0000-0000-00005E0D0000}"/>
    <cellStyle name="Normal 13 16 4" xfId="3431" xr:uid="{00000000-0005-0000-0000-00005F0D0000}"/>
    <cellStyle name="Normal 13 16 4 2" xfId="23780" xr:uid="{EAF2CE7F-A2C7-4A1C-A240-A4287A981D5C}"/>
    <cellStyle name="Normal 13 16 5" xfId="3432" xr:uid="{00000000-0005-0000-0000-0000600D0000}"/>
    <cellStyle name="Normal 13 16 6" xfId="22716" xr:uid="{AAA6DDEB-E3CC-4337-BAFC-6CFEECB5CF67}"/>
    <cellStyle name="Normal 13 17" xfId="3433" xr:uid="{00000000-0005-0000-0000-0000610D0000}"/>
    <cellStyle name="Normal 13 18" xfId="3434" xr:uid="{00000000-0005-0000-0000-0000620D0000}"/>
    <cellStyle name="Normal 13 19" xfId="3435" xr:uid="{00000000-0005-0000-0000-0000630D0000}"/>
    <cellStyle name="Normal 13 2" xfId="3436" xr:uid="{00000000-0005-0000-0000-0000640D0000}"/>
    <cellStyle name="Normal 13 2 10" xfId="3437" xr:uid="{00000000-0005-0000-0000-0000650D0000}"/>
    <cellStyle name="Normal 13 2 2" xfId="3438" xr:uid="{00000000-0005-0000-0000-0000660D0000}"/>
    <cellStyle name="Normal 13 2 2 2" xfId="3439" xr:uid="{00000000-0005-0000-0000-0000670D0000}"/>
    <cellStyle name="Normal 13 2 2 2 2" xfId="3440" xr:uid="{00000000-0005-0000-0000-0000680D0000}"/>
    <cellStyle name="Normal 13 2 2 2 2 2" xfId="3441" xr:uid="{00000000-0005-0000-0000-0000690D0000}"/>
    <cellStyle name="Normal 13 2 2 2 3" xfId="3442" xr:uid="{00000000-0005-0000-0000-00006A0D0000}"/>
    <cellStyle name="Normal 13 2 2 2 3 2" xfId="3443" xr:uid="{00000000-0005-0000-0000-00006B0D0000}"/>
    <cellStyle name="Normal 13 2 2 2 4" xfId="3444" xr:uid="{00000000-0005-0000-0000-00006C0D0000}"/>
    <cellStyle name="Normal 13 2 2 3" xfId="3445" xr:uid="{00000000-0005-0000-0000-00006D0D0000}"/>
    <cellStyle name="Normal 13 2 2 3 2" xfId="3446" xr:uid="{00000000-0005-0000-0000-00006E0D0000}"/>
    <cellStyle name="Normal 13 2 2 3 2 2" xfId="3447" xr:uid="{00000000-0005-0000-0000-00006F0D0000}"/>
    <cellStyle name="Normal 13 2 2 3 3" xfId="3448" xr:uid="{00000000-0005-0000-0000-0000700D0000}"/>
    <cellStyle name="Normal 13 2 2 4" xfId="3449" xr:uid="{00000000-0005-0000-0000-0000710D0000}"/>
    <cellStyle name="Normal 13 2 2 4 2" xfId="23781" xr:uid="{83CF34C8-6AB0-4DA8-8D22-E9552078E694}"/>
    <cellStyle name="Normal 13 2 2 5" xfId="3450" xr:uid="{00000000-0005-0000-0000-0000720D0000}"/>
    <cellStyle name="Normal 13 2 2 6" xfId="22717" xr:uid="{3F81F1C4-8E66-4061-A591-1C82F84B81B7}"/>
    <cellStyle name="Normal 13 2 3" xfId="3451" xr:uid="{00000000-0005-0000-0000-0000730D0000}"/>
    <cellStyle name="Normal 13 2 3 2" xfId="3452" xr:uid="{00000000-0005-0000-0000-0000740D0000}"/>
    <cellStyle name="Normal 13 2 3 2 2" xfId="3453" xr:uid="{00000000-0005-0000-0000-0000750D0000}"/>
    <cellStyle name="Normal 13 2 3 2 2 2" xfId="3454" xr:uid="{00000000-0005-0000-0000-0000760D0000}"/>
    <cellStyle name="Normal 13 2 3 2 3" xfId="3455" xr:uid="{00000000-0005-0000-0000-0000770D0000}"/>
    <cellStyle name="Normal 13 2 3 2 3 2" xfId="3456" xr:uid="{00000000-0005-0000-0000-0000780D0000}"/>
    <cellStyle name="Normal 13 2 3 2 4" xfId="3457" xr:uid="{00000000-0005-0000-0000-0000790D0000}"/>
    <cellStyle name="Normal 13 2 3 3" xfId="3458" xr:uid="{00000000-0005-0000-0000-00007A0D0000}"/>
    <cellStyle name="Normal 13 2 3 3 2" xfId="3459" xr:uid="{00000000-0005-0000-0000-00007B0D0000}"/>
    <cellStyle name="Normal 13 2 3 3 2 2" xfId="3460" xr:uid="{00000000-0005-0000-0000-00007C0D0000}"/>
    <cellStyle name="Normal 13 2 3 3 3" xfId="3461" xr:uid="{00000000-0005-0000-0000-00007D0D0000}"/>
    <cellStyle name="Normal 13 2 3 4" xfId="3462" xr:uid="{00000000-0005-0000-0000-00007E0D0000}"/>
    <cellStyle name="Normal 13 2 3 4 2" xfId="23782" xr:uid="{BE1D942B-6CAF-419C-8974-3C845CB5D816}"/>
    <cellStyle name="Normal 13 2 3 5" xfId="3463" xr:uid="{00000000-0005-0000-0000-00007F0D0000}"/>
    <cellStyle name="Normal 13 2 3 6" xfId="22718" xr:uid="{D1040B3A-0D10-4837-917F-37A49ACFCDFA}"/>
    <cellStyle name="Normal 13 2 4" xfId="3464" xr:uid="{00000000-0005-0000-0000-0000800D0000}"/>
    <cellStyle name="Normal 13 2 4 2" xfId="3465" xr:uid="{00000000-0005-0000-0000-0000810D0000}"/>
    <cellStyle name="Normal 13 2 4 2 2" xfId="3466" xr:uid="{00000000-0005-0000-0000-0000820D0000}"/>
    <cellStyle name="Normal 13 2 4 2 2 2" xfId="3467" xr:uid="{00000000-0005-0000-0000-0000830D0000}"/>
    <cellStyle name="Normal 13 2 4 2 3" xfId="3468" xr:uid="{00000000-0005-0000-0000-0000840D0000}"/>
    <cellStyle name="Normal 13 2 4 2 3 2" xfId="3469" xr:uid="{00000000-0005-0000-0000-0000850D0000}"/>
    <cellStyle name="Normal 13 2 4 2 4" xfId="3470" xr:uid="{00000000-0005-0000-0000-0000860D0000}"/>
    <cellStyle name="Normal 13 2 4 3" xfId="3471" xr:uid="{00000000-0005-0000-0000-0000870D0000}"/>
    <cellStyle name="Normal 13 2 4 3 2" xfId="3472" xr:uid="{00000000-0005-0000-0000-0000880D0000}"/>
    <cellStyle name="Normal 13 2 4 3 2 2" xfId="3473" xr:uid="{00000000-0005-0000-0000-0000890D0000}"/>
    <cellStyle name="Normal 13 2 4 3 3" xfId="3474" xr:uid="{00000000-0005-0000-0000-00008A0D0000}"/>
    <cellStyle name="Normal 13 2 4 4" xfId="3475" xr:uid="{00000000-0005-0000-0000-00008B0D0000}"/>
    <cellStyle name="Normal 13 2 4 4 2" xfId="23783" xr:uid="{809A34E2-9FCF-426D-B644-0FAFD4F73015}"/>
    <cellStyle name="Normal 13 2 4 5" xfId="3476" xr:uid="{00000000-0005-0000-0000-00008C0D0000}"/>
    <cellStyle name="Normal 13 2 4 6" xfId="22719" xr:uid="{FC54222A-952F-4C2B-9F16-4E1B7B5DF2E1}"/>
    <cellStyle name="Normal 13 2 5" xfId="3477" xr:uid="{00000000-0005-0000-0000-00008D0D0000}"/>
    <cellStyle name="Normal 13 2 5 2" xfId="3478" xr:uid="{00000000-0005-0000-0000-00008E0D0000}"/>
    <cellStyle name="Normal 13 2 5 2 2" xfId="3479" xr:uid="{00000000-0005-0000-0000-00008F0D0000}"/>
    <cellStyle name="Normal 13 2 5 2 2 2" xfId="3480" xr:uid="{00000000-0005-0000-0000-0000900D0000}"/>
    <cellStyle name="Normal 13 2 5 2 3" xfId="3481" xr:uid="{00000000-0005-0000-0000-0000910D0000}"/>
    <cellStyle name="Normal 13 2 5 2 3 2" xfId="3482" xr:uid="{00000000-0005-0000-0000-0000920D0000}"/>
    <cellStyle name="Normal 13 2 5 2 4" xfId="3483" xr:uid="{00000000-0005-0000-0000-0000930D0000}"/>
    <cellStyle name="Normal 13 2 5 3" xfId="3484" xr:uid="{00000000-0005-0000-0000-0000940D0000}"/>
    <cellStyle name="Normal 13 2 5 3 2" xfId="3485" xr:uid="{00000000-0005-0000-0000-0000950D0000}"/>
    <cellStyle name="Normal 13 2 5 3 2 2" xfId="3486" xr:uid="{00000000-0005-0000-0000-0000960D0000}"/>
    <cellStyle name="Normal 13 2 5 3 3" xfId="3487" xr:uid="{00000000-0005-0000-0000-0000970D0000}"/>
    <cellStyle name="Normal 13 2 5 4" xfId="3488" xr:uid="{00000000-0005-0000-0000-0000980D0000}"/>
    <cellStyle name="Normal 13 2 5 4 2" xfId="23784" xr:uid="{9E7066A6-3687-4617-ADE0-9221BC0A80A4}"/>
    <cellStyle name="Normal 13 2 5 5" xfId="3489" xr:uid="{00000000-0005-0000-0000-0000990D0000}"/>
    <cellStyle name="Normal 13 2 5 6" xfId="22720" xr:uid="{718BF495-451B-44B3-8E87-E2C366D7E60B}"/>
    <cellStyle name="Normal 13 2 6" xfId="3490" xr:uid="{00000000-0005-0000-0000-00009A0D0000}"/>
    <cellStyle name="Normal 13 2 6 2" xfId="3491" xr:uid="{00000000-0005-0000-0000-00009B0D0000}"/>
    <cellStyle name="Normal 13 2 6 2 2" xfId="3492" xr:uid="{00000000-0005-0000-0000-00009C0D0000}"/>
    <cellStyle name="Normal 13 2 6 2 2 2" xfId="3493" xr:uid="{00000000-0005-0000-0000-00009D0D0000}"/>
    <cellStyle name="Normal 13 2 6 2 3" xfId="3494" xr:uid="{00000000-0005-0000-0000-00009E0D0000}"/>
    <cellStyle name="Normal 13 2 6 2 3 2" xfId="3495" xr:uid="{00000000-0005-0000-0000-00009F0D0000}"/>
    <cellStyle name="Normal 13 2 6 2 4" xfId="3496" xr:uid="{00000000-0005-0000-0000-0000A00D0000}"/>
    <cellStyle name="Normal 13 2 6 3" xfId="3497" xr:uid="{00000000-0005-0000-0000-0000A10D0000}"/>
    <cellStyle name="Normal 13 2 6 3 2" xfId="3498" xr:uid="{00000000-0005-0000-0000-0000A20D0000}"/>
    <cellStyle name="Normal 13 2 6 3 2 2" xfId="3499" xr:uid="{00000000-0005-0000-0000-0000A30D0000}"/>
    <cellStyle name="Normal 13 2 6 3 3" xfId="3500" xr:uid="{00000000-0005-0000-0000-0000A40D0000}"/>
    <cellStyle name="Normal 13 2 6 4" xfId="3501" xr:uid="{00000000-0005-0000-0000-0000A50D0000}"/>
    <cellStyle name="Normal 13 2 6 4 2" xfId="23785" xr:uid="{690AE933-BD66-484A-89F8-29B2AA3077C6}"/>
    <cellStyle name="Normal 13 2 6 5" xfId="3502" xr:uid="{00000000-0005-0000-0000-0000A60D0000}"/>
    <cellStyle name="Normal 13 2 6 6" xfId="22721" xr:uid="{C1A66C87-0320-42D0-A61F-7783FAA2B959}"/>
    <cellStyle name="Normal 13 2 7" xfId="3503" xr:uid="{00000000-0005-0000-0000-0000A70D0000}"/>
    <cellStyle name="Normal 13 2 7 2" xfId="3504" xr:uid="{00000000-0005-0000-0000-0000A80D0000}"/>
    <cellStyle name="Normal 13 2 7 2 2" xfId="3505" xr:uid="{00000000-0005-0000-0000-0000A90D0000}"/>
    <cellStyle name="Normal 13 2 7 2 2 2" xfId="3506" xr:uid="{00000000-0005-0000-0000-0000AA0D0000}"/>
    <cellStyle name="Normal 13 2 7 2 3" xfId="3507" xr:uid="{00000000-0005-0000-0000-0000AB0D0000}"/>
    <cellStyle name="Normal 13 2 7 2 3 2" xfId="3508" xr:uid="{00000000-0005-0000-0000-0000AC0D0000}"/>
    <cellStyle name="Normal 13 2 7 2 4" xfId="3509" xr:uid="{00000000-0005-0000-0000-0000AD0D0000}"/>
    <cellStyle name="Normal 13 2 7 3" xfId="3510" xr:uid="{00000000-0005-0000-0000-0000AE0D0000}"/>
    <cellStyle name="Normal 13 2 7 3 2" xfId="3511" xr:uid="{00000000-0005-0000-0000-0000AF0D0000}"/>
    <cellStyle name="Normal 13 2 7 3 2 2" xfId="3512" xr:uid="{00000000-0005-0000-0000-0000B00D0000}"/>
    <cellStyle name="Normal 13 2 7 3 3" xfId="3513" xr:uid="{00000000-0005-0000-0000-0000B10D0000}"/>
    <cellStyle name="Normal 13 2 7 4" xfId="3514" xr:uid="{00000000-0005-0000-0000-0000B20D0000}"/>
    <cellStyle name="Normal 13 2 7 4 2" xfId="23786" xr:uid="{5994BF24-A096-465A-97C3-D17AF3D48C2E}"/>
    <cellStyle name="Normal 13 2 7 5" xfId="3515" xr:uid="{00000000-0005-0000-0000-0000B30D0000}"/>
    <cellStyle name="Normal 13 2 7 6" xfId="22722" xr:uid="{CE13A86A-FC37-48E6-AE65-FE68F733F405}"/>
    <cellStyle name="Normal 13 2 8" xfId="3516" xr:uid="{00000000-0005-0000-0000-0000B40D0000}"/>
    <cellStyle name="Normal 13 2 8 2" xfId="3517" xr:uid="{00000000-0005-0000-0000-0000B50D0000}"/>
    <cellStyle name="Normal 13 2 8 2 2" xfId="3518" xr:uid="{00000000-0005-0000-0000-0000B60D0000}"/>
    <cellStyle name="Normal 13 2 8 2 2 2" xfId="3519" xr:uid="{00000000-0005-0000-0000-0000B70D0000}"/>
    <cellStyle name="Normal 13 2 8 2 3" xfId="3520" xr:uid="{00000000-0005-0000-0000-0000B80D0000}"/>
    <cellStyle name="Normal 13 2 8 2 3 2" xfId="3521" xr:uid="{00000000-0005-0000-0000-0000B90D0000}"/>
    <cellStyle name="Normal 13 2 8 2 4" xfId="3522" xr:uid="{00000000-0005-0000-0000-0000BA0D0000}"/>
    <cellStyle name="Normal 13 2 8 3" xfId="3523" xr:uid="{00000000-0005-0000-0000-0000BB0D0000}"/>
    <cellStyle name="Normal 13 2 8 3 2" xfId="3524" xr:uid="{00000000-0005-0000-0000-0000BC0D0000}"/>
    <cellStyle name="Normal 13 2 8 3 2 2" xfId="3525" xr:uid="{00000000-0005-0000-0000-0000BD0D0000}"/>
    <cellStyle name="Normal 13 2 8 3 3" xfId="3526" xr:uid="{00000000-0005-0000-0000-0000BE0D0000}"/>
    <cellStyle name="Normal 13 2 8 4" xfId="3527" xr:uid="{00000000-0005-0000-0000-0000BF0D0000}"/>
    <cellStyle name="Normal 13 2 8 4 2" xfId="23787" xr:uid="{7FC28FFC-5511-4AD4-A6FD-9E439CB2FB21}"/>
    <cellStyle name="Normal 13 2 8 5" xfId="3528" xr:uid="{00000000-0005-0000-0000-0000C00D0000}"/>
    <cellStyle name="Normal 13 2 8 6" xfId="22723" xr:uid="{203D7819-5305-484E-BE42-6D8AF9F56918}"/>
    <cellStyle name="Normal 13 2 9" xfId="3529" xr:uid="{00000000-0005-0000-0000-0000C10D0000}"/>
    <cellStyle name="Normal 13 20" xfId="3530" xr:uid="{00000000-0005-0000-0000-0000C20D0000}"/>
    <cellStyle name="Normal 13 21" xfId="3531" xr:uid="{00000000-0005-0000-0000-0000C30D0000}"/>
    <cellStyle name="Normal 13 22" xfId="3532" xr:uid="{00000000-0005-0000-0000-0000C40D0000}"/>
    <cellStyle name="Normal 13 23" xfId="3533" xr:uid="{00000000-0005-0000-0000-0000C50D0000}"/>
    <cellStyle name="Normal 13 24" xfId="3534" xr:uid="{00000000-0005-0000-0000-0000C60D0000}"/>
    <cellStyle name="Normal 13 25" xfId="3535" xr:uid="{00000000-0005-0000-0000-0000C70D0000}"/>
    <cellStyle name="Normal 13 26" xfId="3536" xr:uid="{00000000-0005-0000-0000-0000C80D0000}"/>
    <cellStyle name="Normal 13 27" xfId="3537" xr:uid="{00000000-0005-0000-0000-0000C90D0000}"/>
    <cellStyle name="Normal 13 28" xfId="3538" xr:uid="{00000000-0005-0000-0000-0000CA0D0000}"/>
    <cellStyle name="Normal 13 29" xfId="3539" xr:uid="{00000000-0005-0000-0000-0000CB0D0000}"/>
    <cellStyle name="Normal 13 3" xfId="3540" xr:uid="{00000000-0005-0000-0000-0000CC0D0000}"/>
    <cellStyle name="Normal 13 3 2" xfId="3541" xr:uid="{00000000-0005-0000-0000-0000CD0D0000}"/>
    <cellStyle name="Normal 13 3 2 2" xfId="3542" xr:uid="{00000000-0005-0000-0000-0000CE0D0000}"/>
    <cellStyle name="Normal 13 3 2 2 2" xfId="3543" xr:uid="{00000000-0005-0000-0000-0000CF0D0000}"/>
    <cellStyle name="Normal 13 3 2 2 2 2" xfId="3544" xr:uid="{00000000-0005-0000-0000-0000D00D0000}"/>
    <cellStyle name="Normal 13 3 2 2 3" xfId="3545" xr:uid="{00000000-0005-0000-0000-0000D10D0000}"/>
    <cellStyle name="Normal 13 3 2 2 3 2" xfId="3546" xr:uid="{00000000-0005-0000-0000-0000D20D0000}"/>
    <cellStyle name="Normal 13 3 2 2 4" xfId="3547" xr:uid="{00000000-0005-0000-0000-0000D30D0000}"/>
    <cellStyle name="Normal 13 3 2 3" xfId="3548" xr:uid="{00000000-0005-0000-0000-0000D40D0000}"/>
    <cellStyle name="Normal 13 3 2 3 2" xfId="3549" xr:uid="{00000000-0005-0000-0000-0000D50D0000}"/>
    <cellStyle name="Normal 13 3 2 4" xfId="3550" xr:uid="{00000000-0005-0000-0000-0000D60D0000}"/>
    <cellStyle name="Normal 13 3 2 4 2" xfId="3551" xr:uid="{00000000-0005-0000-0000-0000D70D0000}"/>
    <cellStyle name="Normal 13 3 2 5" xfId="3552" xr:uid="{00000000-0005-0000-0000-0000D80D0000}"/>
    <cellStyle name="Normal 13 3 3" xfId="3553" xr:uid="{00000000-0005-0000-0000-0000D90D0000}"/>
    <cellStyle name="Normal 13 3 4" xfId="3554" xr:uid="{00000000-0005-0000-0000-0000DA0D0000}"/>
    <cellStyle name="Normal 13 3 4 2" xfId="23788" xr:uid="{0A1BEC0B-FDD5-46D6-AB64-63E3127D36BC}"/>
    <cellStyle name="Normal 13 3 5" xfId="43243" xr:uid="{91EBECB9-E610-421B-9B66-FFC9C98BC738}"/>
    <cellStyle name="Normal 13 3 6" xfId="22724" xr:uid="{63D9A6A3-AEB6-4F41-91E2-EE241F27DC2B}"/>
    <cellStyle name="Normal 13 30" xfId="3555" xr:uid="{00000000-0005-0000-0000-0000DB0D0000}"/>
    <cellStyle name="Normal 13 31" xfId="3556" xr:uid="{00000000-0005-0000-0000-0000DC0D0000}"/>
    <cellStyle name="Normal 13 32" xfId="3557" xr:uid="{00000000-0005-0000-0000-0000DD0D0000}"/>
    <cellStyle name="Normal 13 33" xfId="3558" xr:uid="{00000000-0005-0000-0000-0000DE0D0000}"/>
    <cellStyle name="Normal 13 34" xfId="3559" xr:uid="{00000000-0005-0000-0000-0000DF0D0000}"/>
    <cellStyle name="Normal 13 35" xfId="3560" xr:uid="{00000000-0005-0000-0000-0000E00D0000}"/>
    <cellStyle name="Normal 13 36" xfId="3561" xr:uid="{00000000-0005-0000-0000-0000E10D0000}"/>
    <cellStyle name="Normal 13 37" xfId="3562" xr:uid="{00000000-0005-0000-0000-0000E20D0000}"/>
    <cellStyle name="Normal 13 38" xfId="3563" xr:uid="{00000000-0005-0000-0000-0000E30D0000}"/>
    <cellStyle name="Normal 13 39" xfId="3564" xr:uid="{00000000-0005-0000-0000-0000E40D0000}"/>
    <cellStyle name="Normal 13 39 2" xfId="3565" xr:uid="{00000000-0005-0000-0000-0000E50D0000}"/>
    <cellStyle name="Normal 13 39 2 2" xfId="3566" xr:uid="{00000000-0005-0000-0000-0000E60D0000}"/>
    <cellStyle name="Normal 13 39 3" xfId="3567" xr:uid="{00000000-0005-0000-0000-0000E70D0000}"/>
    <cellStyle name="Normal 13 39 3 2" xfId="3568" xr:uid="{00000000-0005-0000-0000-0000E80D0000}"/>
    <cellStyle name="Normal 13 39 4" xfId="3569" xr:uid="{00000000-0005-0000-0000-0000E90D0000}"/>
    <cellStyle name="Normal 13 4" xfId="3570" xr:uid="{00000000-0005-0000-0000-0000EA0D0000}"/>
    <cellStyle name="Normal 13 4 2" xfId="3571" xr:uid="{00000000-0005-0000-0000-0000EB0D0000}"/>
    <cellStyle name="Normal 13 4 2 2" xfId="3572" xr:uid="{00000000-0005-0000-0000-0000EC0D0000}"/>
    <cellStyle name="Normal 13 4 2 2 2" xfId="3573" xr:uid="{00000000-0005-0000-0000-0000ED0D0000}"/>
    <cellStyle name="Normal 13 4 2 2 2 2" xfId="3574" xr:uid="{00000000-0005-0000-0000-0000EE0D0000}"/>
    <cellStyle name="Normal 13 4 2 2 3" xfId="3575" xr:uid="{00000000-0005-0000-0000-0000EF0D0000}"/>
    <cellStyle name="Normal 13 4 2 2 3 2" xfId="3576" xr:uid="{00000000-0005-0000-0000-0000F00D0000}"/>
    <cellStyle name="Normal 13 4 2 2 4" xfId="3577" xr:uid="{00000000-0005-0000-0000-0000F10D0000}"/>
    <cellStyle name="Normal 13 4 2 3" xfId="3578" xr:uid="{00000000-0005-0000-0000-0000F20D0000}"/>
    <cellStyle name="Normal 13 4 2 3 2" xfId="3579" xr:uid="{00000000-0005-0000-0000-0000F30D0000}"/>
    <cellStyle name="Normal 13 4 2 4" xfId="3580" xr:uid="{00000000-0005-0000-0000-0000F40D0000}"/>
    <cellStyle name="Normal 13 4 2 4 2" xfId="3581" xr:uid="{00000000-0005-0000-0000-0000F50D0000}"/>
    <cellStyle name="Normal 13 4 2 5" xfId="3582" xr:uid="{00000000-0005-0000-0000-0000F60D0000}"/>
    <cellStyle name="Normal 13 4 3" xfId="3583" xr:uid="{00000000-0005-0000-0000-0000F70D0000}"/>
    <cellStyle name="Normal 13 4 3 2" xfId="3584" xr:uid="{00000000-0005-0000-0000-0000F80D0000}"/>
    <cellStyle name="Normal 13 4 3 2 2" xfId="3585" xr:uid="{00000000-0005-0000-0000-0000F90D0000}"/>
    <cellStyle name="Normal 13 4 3 3" xfId="3586" xr:uid="{00000000-0005-0000-0000-0000FA0D0000}"/>
    <cellStyle name="Normal 13 4 3 3 2" xfId="3587" xr:uid="{00000000-0005-0000-0000-0000FB0D0000}"/>
    <cellStyle name="Normal 13 4 3 4" xfId="3588" xr:uid="{00000000-0005-0000-0000-0000FC0D0000}"/>
    <cellStyle name="Normal 13 4 4" xfId="3589" xr:uid="{00000000-0005-0000-0000-0000FD0D0000}"/>
    <cellStyle name="Normal 13 4 4 2" xfId="3590" xr:uid="{00000000-0005-0000-0000-0000FE0D0000}"/>
    <cellStyle name="Normal 13 4 4 2 2" xfId="3591" xr:uid="{00000000-0005-0000-0000-0000FF0D0000}"/>
    <cellStyle name="Normal 13 4 4 3" xfId="3592" xr:uid="{00000000-0005-0000-0000-0000000E0000}"/>
    <cellStyle name="Normal 13 4 5" xfId="3593" xr:uid="{00000000-0005-0000-0000-0000010E0000}"/>
    <cellStyle name="Normal 13 4 5 2" xfId="23789" xr:uid="{89DE9883-CAA7-46C1-9E72-F37059474B54}"/>
    <cellStyle name="Normal 13 4 6" xfId="3594" xr:uid="{00000000-0005-0000-0000-0000020E0000}"/>
    <cellStyle name="Normal 13 4 7" xfId="22725" xr:uid="{8902C8C2-675C-4F33-9FDF-EBC5294F1201}"/>
    <cellStyle name="Normal 13 40" xfId="3595" xr:uid="{00000000-0005-0000-0000-0000030E0000}"/>
    <cellStyle name="Normal 13 40 2" xfId="3596" xr:uid="{00000000-0005-0000-0000-0000040E0000}"/>
    <cellStyle name="Normal 13 40 2 2" xfId="3597" xr:uid="{00000000-0005-0000-0000-0000050E0000}"/>
    <cellStyle name="Normal 13 40 3" xfId="3598" xr:uid="{00000000-0005-0000-0000-0000060E0000}"/>
    <cellStyle name="Normal 13 41" xfId="3599" xr:uid="{00000000-0005-0000-0000-0000070E0000}"/>
    <cellStyle name="Normal 13 42" xfId="19109" xr:uid="{850238EF-1358-48A3-AB5B-95D51D0E6253}"/>
    <cellStyle name="Normal 13 5" xfId="3600" xr:uid="{00000000-0005-0000-0000-0000080E0000}"/>
    <cellStyle name="Normal 13 6" xfId="3601" xr:uid="{00000000-0005-0000-0000-0000090E0000}"/>
    <cellStyle name="Normal 13 7" xfId="3602" xr:uid="{00000000-0005-0000-0000-00000A0E0000}"/>
    <cellStyle name="Normal 13 8" xfId="3603" xr:uid="{00000000-0005-0000-0000-00000B0E0000}"/>
    <cellStyle name="Normal 13 9" xfId="3604" xr:uid="{00000000-0005-0000-0000-00000C0E0000}"/>
    <cellStyle name="Normal 13 9 2" xfId="3605" xr:uid="{00000000-0005-0000-0000-00000D0E0000}"/>
    <cellStyle name="Normal 13 9 2 2" xfId="3606" xr:uid="{00000000-0005-0000-0000-00000E0E0000}"/>
    <cellStyle name="Normal 13 9 2 2 2" xfId="3607" xr:uid="{00000000-0005-0000-0000-00000F0E0000}"/>
    <cellStyle name="Normal 13 9 2 3" xfId="3608" xr:uid="{00000000-0005-0000-0000-0000100E0000}"/>
    <cellStyle name="Normal 13 9 2 3 2" xfId="3609" xr:uid="{00000000-0005-0000-0000-0000110E0000}"/>
    <cellStyle name="Normal 13 9 2 4" xfId="3610" xr:uid="{00000000-0005-0000-0000-0000120E0000}"/>
    <cellStyle name="Normal 13 9 3" xfId="3611" xr:uid="{00000000-0005-0000-0000-0000130E0000}"/>
    <cellStyle name="Normal 13 9 3 2" xfId="3612" xr:uid="{00000000-0005-0000-0000-0000140E0000}"/>
    <cellStyle name="Normal 13 9 3 2 2" xfId="3613" xr:uid="{00000000-0005-0000-0000-0000150E0000}"/>
    <cellStyle name="Normal 13 9 3 3" xfId="3614" xr:uid="{00000000-0005-0000-0000-0000160E0000}"/>
    <cellStyle name="Normal 13 9 4" xfId="3615" xr:uid="{00000000-0005-0000-0000-0000170E0000}"/>
    <cellStyle name="Normal 13 9 4 2" xfId="23790" xr:uid="{215CAFFE-974B-4E06-B4D3-BA01F43878D5}"/>
    <cellStyle name="Normal 13 9 5" xfId="3616" xr:uid="{00000000-0005-0000-0000-0000180E0000}"/>
    <cellStyle name="Normal 13 9 6" xfId="22726" xr:uid="{F225C5CA-B406-4916-805D-3D37E27E40F3}"/>
    <cellStyle name="Normal 14" xfId="3617" xr:uid="{00000000-0005-0000-0000-0000190E0000}"/>
    <cellStyle name="Normal 14 10" xfId="3618" xr:uid="{00000000-0005-0000-0000-00001A0E0000}"/>
    <cellStyle name="Normal 14 10 2" xfId="3619" xr:uid="{00000000-0005-0000-0000-00001B0E0000}"/>
    <cellStyle name="Normal 14 10 2 2" xfId="3620" xr:uid="{00000000-0005-0000-0000-00001C0E0000}"/>
    <cellStyle name="Normal 14 10 2 2 2" xfId="3621" xr:uid="{00000000-0005-0000-0000-00001D0E0000}"/>
    <cellStyle name="Normal 14 10 2 3" xfId="3622" xr:uid="{00000000-0005-0000-0000-00001E0E0000}"/>
    <cellStyle name="Normal 14 10 2 3 2" xfId="3623" xr:uid="{00000000-0005-0000-0000-00001F0E0000}"/>
    <cellStyle name="Normal 14 10 2 4" xfId="3624" xr:uid="{00000000-0005-0000-0000-0000200E0000}"/>
    <cellStyle name="Normal 14 10 3" xfId="3625" xr:uid="{00000000-0005-0000-0000-0000210E0000}"/>
    <cellStyle name="Normal 14 10 3 2" xfId="3626" xr:uid="{00000000-0005-0000-0000-0000220E0000}"/>
    <cellStyle name="Normal 14 10 3 2 2" xfId="3627" xr:uid="{00000000-0005-0000-0000-0000230E0000}"/>
    <cellStyle name="Normal 14 10 3 3" xfId="3628" xr:uid="{00000000-0005-0000-0000-0000240E0000}"/>
    <cellStyle name="Normal 14 10 4" xfId="3629" xr:uid="{00000000-0005-0000-0000-0000250E0000}"/>
    <cellStyle name="Normal 14 10 4 2" xfId="23791" xr:uid="{A7821327-C20E-4429-B917-DFE9020799AB}"/>
    <cellStyle name="Normal 14 10 5" xfId="3630" xr:uid="{00000000-0005-0000-0000-0000260E0000}"/>
    <cellStyle name="Normal 14 10 6" xfId="22727" xr:uid="{3F21E0CE-7167-4F51-8C61-35E93671D200}"/>
    <cellStyle name="Normal 14 11" xfId="3631" xr:uid="{00000000-0005-0000-0000-0000270E0000}"/>
    <cellStyle name="Normal 14 11 2" xfId="3632" xr:uid="{00000000-0005-0000-0000-0000280E0000}"/>
    <cellStyle name="Normal 14 11 2 2" xfId="3633" xr:uid="{00000000-0005-0000-0000-0000290E0000}"/>
    <cellStyle name="Normal 14 11 2 2 2" xfId="3634" xr:uid="{00000000-0005-0000-0000-00002A0E0000}"/>
    <cellStyle name="Normal 14 11 2 3" xfId="3635" xr:uid="{00000000-0005-0000-0000-00002B0E0000}"/>
    <cellStyle name="Normal 14 11 2 3 2" xfId="3636" xr:uid="{00000000-0005-0000-0000-00002C0E0000}"/>
    <cellStyle name="Normal 14 11 2 4" xfId="3637" xr:uid="{00000000-0005-0000-0000-00002D0E0000}"/>
    <cellStyle name="Normal 14 11 3" xfId="3638" xr:uid="{00000000-0005-0000-0000-00002E0E0000}"/>
    <cellStyle name="Normal 14 11 3 2" xfId="3639" xr:uid="{00000000-0005-0000-0000-00002F0E0000}"/>
    <cellStyle name="Normal 14 11 3 2 2" xfId="3640" xr:uid="{00000000-0005-0000-0000-0000300E0000}"/>
    <cellStyle name="Normal 14 11 3 3" xfId="3641" xr:uid="{00000000-0005-0000-0000-0000310E0000}"/>
    <cellStyle name="Normal 14 11 4" xfId="3642" xr:uid="{00000000-0005-0000-0000-0000320E0000}"/>
    <cellStyle name="Normal 14 11 4 2" xfId="23792" xr:uid="{5FF7D5F0-0C1F-457D-882F-6946A4274DB2}"/>
    <cellStyle name="Normal 14 11 5" xfId="3643" xr:uid="{00000000-0005-0000-0000-0000330E0000}"/>
    <cellStyle name="Normal 14 11 6" xfId="22728" xr:uid="{B2ACD2F4-643C-454D-B6FE-7E0C47338343}"/>
    <cellStyle name="Normal 14 12" xfId="3644" xr:uid="{00000000-0005-0000-0000-0000340E0000}"/>
    <cellStyle name="Normal 14 12 2" xfId="3645" xr:uid="{00000000-0005-0000-0000-0000350E0000}"/>
    <cellStyle name="Normal 14 12 2 2" xfId="3646" xr:uid="{00000000-0005-0000-0000-0000360E0000}"/>
    <cellStyle name="Normal 14 12 2 2 2" xfId="3647" xr:uid="{00000000-0005-0000-0000-0000370E0000}"/>
    <cellStyle name="Normal 14 12 2 3" xfId="3648" xr:uid="{00000000-0005-0000-0000-0000380E0000}"/>
    <cellStyle name="Normal 14 12 2 3 2" xfId="3649" xr:uid="{00000000-0005-0000-0000-0000390E0000}"/>
    <cellStyle name="Normal 14 12 2 4" xfId="3650" xr:uid="{00000000-0005-0000-0000-00003A0E0000}"/>
    <cellStyle name="Normal 14 12 3" xfId="3651" xr:uid="{00000000-0005-0000-0000-00003B0E0000}"/>
    <cellStyle name="Normal 14 12 3 2" xfId="3652" xr:uid="{00000000-0005-0000-0000-00003C0E0000}"/>
    <cellStyle name="Normal 14 12 3 2 2" xfId="3653" xr:uid="{00000000-0005-0000-0000-00003D0E0000}"/>
    <cellStyle name="Normal 14 12 3 3" xfId="3654" xr:uid="{00000000-0005-0000-0000-00003E0E0000}"/>
    <cellStyle name="Normal 14 12 4" xfId="3655" xr:uid="{00000000-0005-0000-0000-00003F0E0000}"/>
    <cellStyle name="Normal 14 12 4 2" xfId="23793" xr:uid="{79D7B9FA-76C0-480A-87C2-1574DF371F06}"/>
    <cellStyle name="Normal 14 12 5" xfId="3656" xr:uid="{00000000-0005-0000-0000-0000400E0000}"/>
    <cellStyle name="Normal 14 12 6" xfId="22729" xr:uid="{D844E692-7EB1-4804-BE53-6C412AEA5E73}"/>
    <cellStyle name="Normal 14 13" xfId="3657" xr:uid="{00000000-0005-0000-0000-0000410E0000}"/>
    <cellStyle name="Normal 14 13 2" xfId="3658" xr:uid="{00000000-0005-0000-0000-0000420E0000}"/>
    <cellStyle name="Normal 14 13 2 2" xfId="3659" xr:uid="{00000000-0005-0000-0000-0000430E0000}"/>
    <cellStyle name="Normal 14 13 2 2 2" xfId="3660" xr:uid="{00000000-0005-0000-0000-0000440E0000}"/>
    <cellStyle name="Normal 14 13 2 3" xfId="3661" xr:uid="{00000000-0005-0000-0000-0000450E0000}"/>
    <cellStyle name="Normal 14 13 2 3 2" xfId="3662" xr:uid="{00000000-0005-0000-0000-0000460E0000}"/>
    <cellStyle name="Normal 14 13 2 4" xfId="3663" xr:uid="{00000000-0005-0000-0000-0000470E0000}"/>
    <cellStyle name="Normal 14 13 3" xfId="3664" xr:uid="{00000000-0005-0000-0000-0000480E0000}"/>
    <cellStyle name="Normal 14 13 3 2" xfId="3665" xr:uid="{00000000-0005-0000-0000-0000490E0000}"/>
    <cellStyle name="Normal 14 13 3 2 2" xfId="3666" xr:uid="{00000000-0005-0000-0000-00004A0E0000}"/>
    <cellStyle name="Normal 14 13 3 3" xfId="3667" xr:uid="{00000000-0005-0000-0000-00004B0E0000}"/>
    <cellStyle name="Normal 14 13 4" xfId="3668" xr:uid="{00000000-0005-0000-0000-00004C0E0000}"/>
    <cellStyle name="Normal 14 13 4 2" xfId="23794" xr:uid="{03A79A4C-DC2C-4BCD-B29B-E6A16C5BE066}"/>
    <cellStyle name="Normal 14 13 5" xfId="3669" xr:uid="{00000000-0005-0000-0000-00004D0E0000}"/>
    <cellStyle name="Normal 14 13 6" xfId="22730" xr:uid="{FB725F22-9D71-4314-A3AC-E8A004C66C2D}"/>
    <cellStyle name="Normal 14 14" xfId="3670" xr:uid="{00000000-0005-0000-0000-00004E0E0000}"/>
    <cellStyle name="Normal 14 14 2" xfId="3671" xr:uid="{00000000-0005-0000-0000-00004F0E0000}"/>
    <cellStyle name="Normal 14 14 2 2" xfId="3672" xr:uid="{00000000-0005-0000-0000-0000500E0000}"/>
    <cellStyle name="Normal 14 14 2 2 2" xfId="3673" xr:uid="{00000000-0005-0000-0000-0000510E0000}"/>
    <cellStyle name="Normal 14 14 2 3" xfId="3674" xr:uid="{00000000-0005-0000-0000-0000520E0000}"/>
    <cellStyle name="Normal 14 14 2 3 2" xfId="3675" xr:uid="{00000000-0005-0000-0000-0000530E0000}"/>
    <cellStyle name="Normal 14 14 2 4" xfId="3676" xr:uid="{00000000-0005-0000-0000-0000540E0000}"/>
    <cellStyle name="Normal 14 14 3" xfId="3677" xr:uid="{00000000-0005-0000-0000-0000550E0000}"/>
    <cellStyle name="Normal 14 14 3 2" xfId="3678" xr:uid="{00000000-0005-0000-0000-0000560E0000}"/>
    <cellStyle name="Normal 14 14 3 2 2" xfId="3679" xr:uid="{00000000-0005-0000-0000-0000570E0000}"/>
    <cellStyle name="Normal 14 14 3 3" xfId="3680" xr:uid="{00000000-0005-0000-0000-0000580E0000}"/>
    <cellStyle name="Normal 14 14 4" xfId="3681" xr:uid="{00000000-0005-0000-0000-0000590E0000}"/>
    <cellStyle name="Normal 14 14 4 2" xfId="23795" xr:uid="{1531C877-3177-4ECE-AF64-7E1C5CADABDA}"/>
    <cellStyle name="Normal 14 14 5" xfId="3682" xr:uid="{00000000-0005-0000-0000-00005A0E0000}"/>
    <cellStyle name="Normal 14 14 6" xfId="22731" xr:uid="{BE87E669-7D13-498F-BE94-83016C081C8C}"/>
    <cellStyle name="Normal 14 15" xfId="3683" xr:uid="{00000000-0005-0000-0000-00005B0E0000}"/>
    <cellStyle name="Normal 14 15 2" xfId="3684" xr:uid="{00000000-0005-0000-0000-00005C0E0000}"/>
    <cellStyle name="Normal 14 15 2 2" xfId="3685" xr:uid="{00000000-0005-0000-0000-00005D0E0000}"/>
    <cellStyle name="Normal 14 15 2 2 2" xfId="3686" xr:uid="{00000000-0005-0000-0000-00005E0E0000}"/>
    <cellStyle name="Normal 14 15 2 3" xfId="3687" xr:uid="{00000000-0005-0000-0000-00005F0E0000}"/>
    <cellStyle name="Normal 14 15 2 3 2" xfId="3688" xr:uid="{00000000-0005-0000-0000-0000600E0000}"/>
    <cellStyle name="Normal 14 15 2 4" xfId="3689" xr:uid="{00000000-0005-0000-0000-0000610E0000}"/>
    <cellStyle name="Normal 14 15 3" xfId="3690" xr:uid="{00000000-0005-0000-0000-0000620E0000}"/>
    <cellStyle name="Normal 14 15 3 2" xfId="3691" xr:uid="{00000000-0005-0000-0000-0000630E0000}"/>
    <cellStyle name="Normal 14 15 3 2 2" xfId="3692" xr:uid="{00000000-0005-0000-0000-0000640E0000}"/>
    <cellStyle name="Normal 14 15 3 3" xfId="3693" xr:uid="{00000000-0005-0000-0000-0000650E0000}"/>
    <cellStyle name="Normal 14 15 4" xfId="3694" xr:uid="{00000000-0005-0000-0000-0000660E0000}"/>
    <cellStyle name="Normal 14 15 4 2" xfId="23796" xr:uid="{CB18FA49-C09D-45C6-ADE6-FC8E48B2C981}"/>
    <cellStyle name="Normal 14 15 5" xfId="3695" xr:uid="{00000000-0005-0000-0000-0000670E0000}"/>
    <cellStyle name="Normal 14 15 6" xfId="22732" xr:uid="{EED35749-D429-46B4-95E9-8D24C92C8FE2}"/>
    <cellStyle name="Normal 14 16" xfId="3696" xr:uid="{00000000-0005-0000-0000-0000680E0000}"/>
    <cellStyle name="Normal 14 17" xfId="3697" xr:uid="{00000000-0005-0000-0000-0000690E0000}"/>
    <cellStyle name="Normal 14 17 2" xfId="3698" xr:uid="{00000000-0005-0000-0000-00006A0E0000}"/>
    <cellStyle name="Normal 14 17 2 2" xfId="3699" xr:uid="{00000000-0005-0000-0000-00006B0E0000}"/>
    <cellStyle name="Normal 14 17 3" xfId="3700" xr:uid="{00000000-0005-0000-0000-00006C0E0000}"/>
    <cellStyle name="Normal 14 17 3 2" xfId="3701" xr:uid="{00000000-0005-0000-0000-00006D0E0000}"/>
    <cellStyle name="Normal 14 17 4" xfId="3702" xr:uid="{00000000-0005-0000-0000-00006E0E0000}"/>
    <cellStyle name="Normal 14 18" xfId="3703" xr:uid="{00000000-0005-0000-0000-00006F0E0000}"/>
    <cellStyle name="Normal 14 18 2" xfId="3704" xr:uid="{00000000-0005-0000-0000-0000700E0000}"/>
    <cellStyle name="Normal 14 18 2 2" xfId="3705" xr:uid="{00000000-0005-0000-0000-0000710E0000}"/>
    <cellStyle name="Normal 14 18 3" xfId="3706" xr:uid="{00000000-0005-0000-0000-0000720E0000}"/>
    <cellStyle name="Normal 14 19" xfId="3707" xr:uid="{00000000-0005-0000-0000-0000730E0000}"/>
    <cellStyle name="Normal 14 2" xfId="3708" xr:uid="{00000000-0005-0000-0000-0000740E0000}"/>
    <cellStyle name="Normal 14 2 10" xfId="23797" xr:uid="{52BD20FD-7706-4FC1-B62B-2F7D911A413D}"/>
    <cellStyle name="Normal 14 2 11" xfId="43244" xr:uid="{CE648AE0-0FE8-46B6-AA59-AF4BC2B70A47}"/>
    <cellStyle name="Normal 14 2 12" xfId="22733" xr:uid="{4B999CF2-986F-4074-A0D5-CDC021628BC6}"/>
    <cellStyle name="Normal 14 2 2" xfId="3709" xr:uid="{00000000-0005-0000-0000-0000750E0000}"/>
    <cellStyle name="Normal 14 2 3" xfId="3710" xr:uid="{00000000-0005-0000-0000-0000760E0000}"/>
    <cellStyle name="Normal 14 2 4" xfId="3711" xr:uid="{00000000-0005-0000-0000-0000770E0000}"/>
    <cellStyle name="Normal 14 2 5" xfId="3712" xr:uid="{00000000-0005-0000-0000-0000780E0000}"/>
    <cellStyle name="Normal 14 2 6" xfId="3713" xr:uid="{00000000-0005-0000-0000-0000790E0000}"/>
    <cellStyle name="Normal 14 2 7" xfId="3714" xr:uid="{00000000-0005-0000-0000-00007A0E0000}"/>
    <cellStyle name="Normal 14 2 8" xfId="3715" xr:uid="{00000000-0005-0000-0000-00007B0E0000}"/>
    <cellStyle name="Normal 14 2 8 2" xfId="3716" xr:uid="{00000000-0005-0000-0000-00007C0E0000}"/>
    <cellStyle name="Normal 14 2 8 2 2" xfId="3717" xr:uid="{00000000-0005-0000-0000-00007D0E0000}"/>
    <cellStyle name="Normal 14 2 8 2 2 2" xfId="3718" xr:uid="{00000000-0005-0000-0000-00007E0E0000}"/>
    <cellStyle name="Normal 14 2 8 2 3" xfId="3719" xr:uid="{00000000-0005-0000-0000-00007F0E0000}"/>
    <cellStyle name="Normal 14 2 8 2 3 2" xfId="3720" xr:uid="{00000000-0005-0000-0000-0000800E0000}"/>
    <cellStyle name="Normal 14 2 8 2 4" xfId="3721" xr:uid="{00000000-0005-0000-0000-0000810E0000}"/>
    <cellStyle name="Normal 14 2 8 3" xfId="3722" xr:uid="{00000000-0005-0000-0000-0000820E0000}"/>
    <cellStyle name="Normal 14 2 8 3 2" xfId="3723" xr:uid="{00000000-0005-0000-0000-0000830E0000}"/>
    <cellStyle name="Normal 14 2 8 4" xfId="3724" xr:uid="{00000000-0005-0000-0000-0000840E0000}"/>
    <cellStyle name="Normal 14 2 8 4 2" xfId="3725" xr:uid="{00000000-0005-0000-0000-0000850E0000}"/>
    <cellStyle name="Normal 14 2 8 5" xfId="3726" xr:uid="{00000000-0005-0000-0000-0000860E0000}"/>
    <cellStyle name="Normal 14 2 9" xfId="3727" xr:uid="{00000000-0005-0000-0000-0000870E0000}"/>
    <cellStyle name="Normal 14 3" xfId="3728" xr:uid="{00000000-0005-0000-0000-0000880E0000}"/>
    <cellStyle name="Normal 14 4" xfId="3729" xr:uid="{00000000-0005-0000-0000-0000890E0000}"/>
    <cellStyle name="Normal 14 4 2" xfId="3730" xr:uid="{00000000-0005-0000-0000-00008A0E0000}"/>
    <cellStyle name="Normal 14 4 2 2" xfId="3731" xr:uid="{00000000-0005-0000-0000-00008B0E0000}"/>
    <cellStyle name="Normal 14 4 2 2 2" xfId="3732" xr:uid="{00000000-0005-0000-0000-00008C0E0000}"/>
    <cellStyle name="Normal 14 4 2 3" xfId="3733" xr:uid="{00000000-0005-0000-0000-00008D0E0000}"/>
    <cellStyle name="Normal 14 4 2 3 2" xfId="3734" xr:uid="{00000000-0005-0000-0000-00008E0E0000}"/>
    <cellStyle name="Normal 14 4 2 4" xfId="3735" xr:uid="{00000000-0005-0000-0000-00008F0E0000}"/>
    <cellStyle name="Normal 14 4 3" xfId="3736" xr:uid="{00000000-0005-0000-0000-0000900E0000}"/>
    <cellStyle name="Normal 14 4 3 2" xfId="3737" xr:uid="{00000000-0005-0000-0000-0000910E0000}"/>
    <cellStyle name="Normal 14 4 3 2 2" xfId="3738" xr:uid="{00000000-0005-0000-0000-0000920E0000}"/>
    <cellStyle name="Normal 14 4 3 3" xfId="3739" xr:uid="{00000000-0005-0000-0000-0000930E0000}"/>
    <cellStyle name="Normal 14 4 4" xfId="3740" xr:uid="{00000000-0005-0000-0000-0000940E0000}"/>
    <cellStyle name="Normal 14 4 4 2" xfId="23798" xr:uid="{F90640F0-7D85-47F4-9CD5-96A62A628CC2}"/>
    <cellStyle name="Normal 14 4 5" xfId="3741" xr:uid="{00000000-0005-0000-0000-0000950E0000}"/>
    <cellStyle name="Normal 14 4 6" xfId="22734" xr:uid="{92C76A20-7736-4EA3-AB12-C13DD0095317}"/>
    <cellStyle name="Normal 14 5" xfId="3742" xr:uid="{00000000-0005-0000-0000-0000960E0000}"/>
    <cellStyle name="Normal 14 5 2" xfId="3743" xr:uid="{00000000-0005-0000-0000-0000970E0000}"/>
    <cellStyle name="Normal 14 5 2 2" xfId="3744" xr:uid="{00000000-0005-0000-0000-0000980E0000}"/>
    <cellStyle name="Normal 14 5 2 2 2" xfId="3745" xr:uid="{00000000-0005-0000-0000-0000990E0000}"/>
    <cellStyle name="Normal 14 5 2 3" xfId="3746" xr:uid="{00000000-0005-0000-0000-00009A0E0000}"/>
    <cellStyle name="Normal 14 5 2 3 2" xfId="3747" xr:uid="{00000000-0005-0000-0000-00009B0E0000}"/>
    <cellStyle name="Normal 14 5 2 4" xfId="3748" xr:uid="{00000000-0005-0000-0000-00009C0E0000}"/>
    <cellStyle name="Normal 14 5 3" xfId="3749" xr:uid="{00000000-0005-0000-0000-00009D0E0000}"/>
    <cellStyle name="Normal 14 5 3 2" xfId="3750" xr:uid="{00000000-0005-0000-0000-00009E0E0000}"/>
    <cellStyle name="Normal 14 5 3 2 2" xfId="3751" xr:uid="{00000000-0005-0000-0000-00009F0E0000}"/>
    <cellStyle name="Normal 14 5 3 3" xfId="3752" xr:uid="{00000000-0005-0000-0000-0000A00E0000}"/>
    <cellStyle name="Normal 14 5 4" xfId="3753" xr:uid="{00000000-0005-0000-0000-0000A10E0000}"/>
    <cellStyle name="Normal 14 5 4 2" xfId="23799" xr:uid="{0A861544-A524-4064-9BD9-DF0FC96324BE}"/>
    <cellStyle name="Normal 14 5 5" xfId="3754" xr:uid="{00000000-0005-0000-0000-0000A20E0000}"/>
    <cellStyle name="Normal 14 5 6" xfId="22735" xr:uid="{5A04D4A2-3B0A-4140-AB68-7A425AB2AB62}"/>
    <cellStyle name="Normal 14 6" xfId="3755" xr:uid="{00000000-0005-0000-0000-0000A30E0000}"/>
    <cellStyle name="Normal 14 7" xfId="3756" xr:uid="{00000000-0005-0000-0000-0000A40E0000}"/>
    <cellStyle name="Normal 14 8" xfId="3757" xr:uid="{00000000-0005-0000-0000-0000A50E0000}"/>
    <cellStyle name="Normal 14 9" xfId="3758" xr:uid="{00000000-0005-0000-0000-0000A60E0000}"/>
    <cellStyle name="Normal 15" xfId="3759" xr:uid="{00000000-0005-0000-0000-0000A70E0000}"/>
    <cellStyle name="Normal 15 2" xfId="3760" xr:uid="{00000000-0005-0000-0000-0000A80E0000}"/>
    <cellStyle name="Normal 15 2 2" xfId="3761" xr:uid="{00000000-0005-0000-0000-0000A90E0000}"/>
    <cellStyle name="Normal 15 2 3" xfId="3762" xr:uid="{00000000-0005-0000-0000-0000AA0E0000}"/>
    <cellStyle name="Normal 15 3" xfId="3763" xr:uid="{00000000-0005-0000-0000-0000AB0E0000}"/>
    <cellStyle name="Normal 15 4" xfId="3764" xr:uid="{00000000-0005-0000-0000-0000AC0E0000}"/>
    <cellStyle name="Normal 15 5" xfId="3765" xr:uid="{00000000-0005-0000-0000-0000AD0E0000}"/>
    <cellStyle name="Normal 15 6" xfId="3766" xr:uid="{00000000-0005-0000-0000-0000AE0E0000}"/>
    <cellStyle name="Normal 15 7" xfId="3767" xr:uid="{00000000-0005-0000-0000-0000AF0E0000}"/>
    <cellStyle name="Normal 15 8" xfId="23669" xr:uid="{40C9C044-4B6D-4ABA-B1DA-EBC150335854}"/>
    <cellStyle name="Normal 16" xfId="3768" xr:uid="{00000000-0005-0000-0000-0000B00E0000}"/>
    <cellStyle name="Normal 16 10" xfId="43245" xr:uid="{C28C4438-5F3F-4926-816F-66E0C7859E06}"/>
    <cellStyle name="Normal 16 11" xfId="22736" xr:uid="{8BA56E83-4645-4D6A-8161-3DE928853C7F}"/>
    <cellStyle name="Normal 16 2" xfId="3769" xr:uid="{00000000-0005-0000-0000-0000B10E0000}"/>
    <cellStyle name="Normal 16 2 2" xfId="3770" xr:uid="{00000000-0005-0000-0000-0000B20E0000}"/>
    <cellStyle name="Normal 16 2 3" xfId="3771" xr:uid="{00000000-0005-0000-0000-0000B30E0000}"/>
    <cellStyle name="Normal 16 3" xfId="3772" xr:uid="{00000000-0005-0000-0000-0000B40E0000}"/>
    <cellStyle name="Normal 16 4" xfId="3773" xr:uid="{00000000-0005-0000-0000-0000B50E0000}"/>
    <cellStyle name="Normal 16 5" xfId="3774" xr:uid="{00000000-0005-0000-0000-0000B60E0000}"/>
    <cellStyle name="Normal 16 6" xfId="3775" xr:uid="{00000000-0005-0000-0000-0000B70E0000}"/>
    <cellStyle name="Normal 16 7" xfId="3776" xr:uid="{00000000-0005-0000-0000-0000B80E0000}"/>
    <cellStyle name="Normal 16 7 2" xfId="3777" xr:uid="{00000000-0005-0000-0000-0000B90E0000}"/>
    <cellStyle name="Normal 16 7 2 2" xfId="3778" xr:uid="{00000000-0005-0000-0000-0000BA0E0000}"/>
    <cellStyle name="Normal 16 7 2 2 2" xfId="3779" xr:uid="{00000000-0005-0000-0000-0000BB0E0000}"/>
    <cellStyle name="Normal 16 7 2 3" xfId="3780" xr:uid="{00000000-0005-0000-0000-0000BC0E0000}"/>
    <cellStyle name="Normal 16 7 2 3 2" xfId="3781" xr:uid="{00000000-0005-0000-0000-0000BD0E0000}"/>
    <cellStyle name="Normal 16 7 2 4" xfId="3782" xr:uid="{00000000-0005-0000-0000-0000BE0E0000}"/>
    <cellStyle name="Normal 16 7 3" xfId="3783" xr:uid="{00000000-0005-0000-0000-0000BF0E0000}"/>
    <cellStyle name="Normal 16 7 3 2" xfId="3784" xr:uid="{00000000-0005-0000-0000-0000C00E0000}"/>
    <cellStyle name="Normal 16 7 4" xfId="3785" xr:uid="{00000000-0005-0000-0000-0000C10E0000}"/>
    <cellStyle name="Normal 16 7 4 2" xfId="3786" xr:uid="{00000000-0005-0000-0000-0000C20E0000}"/>
    <cellStyle name="Normal 16 7 5" xfId="3787" xr:uid="{00000000-0005-0000-0000-0000C30E0000}"/>
    <cellStyle name="Normal 16 8" xfId="23670" xr:uid="{F8B2D5D5-2887-4504-95B9-57B90FFCFA27}"/>
    <cellStyle name="Normal 16 9" xfId="23800" xr:uid="{D56955B8-CE8A-4174-BFC8-AE7D2A8CA701}"/>
    <cellStyle name="Normal 17" xfId="3788" xr:uid="{00000000-0005-0000-0000-0000C40E0000}"/>
    <cellStyle name="Normal 17 10" xfId="3789" xr:uid="{00000000-0005-0000-0000-0000C50E0000}"/>
    <cellStyle name="Normal 17 11" xfId="3790" xr:uid="{00000000-0005-0000-0000-0000C60E0000}"/>
    <cellStyle name="Normal 17 12" xfId="3791" xr:uid="{00000000-0005-0000-0000-0000C70E0000}"/>
    <cellStyle name="Normal 17 13" xfId="3792" xr:uid="{00000000-0005-0000-0000-0000C80E0000}"/>
    <cellStyle name="Normal 17 14" xfId="3793" xr:uid="{00000000-0005-0000-0000-0000C90E0000}"/>
    <cellStyle name="Normal 17 14 2" xfId="3794" xr:uid="{00000000-0005-0000-0000-0000CA0E0000}"/>
    <cellStyle name="Normal 17 14 2 2" xfId="3795" xr:uid="{00000000-0005-0000-0000-0000CB0E0000}"/>
    <cellStyle name="Normal 17 14 2 2 2" xfId="3796" xr:uid="{00000000-0005-0000-0000-0000CC0E0000}"/>
    <cellStyle name="Normal 17 14 2 3" xfId="3797" xr:uid="{00000000-0005-0000-0000-0000CD0E0000}"/>
    <cellStyle name="Normal 17 14 2 3 2" xfId="3798" xr:uid="{00000000-0005-0000-0000-0000CE0E0000}"/>
    <cellStyle name="Normal 17 14 2 4" xfId="3799" xr:uid="{00000000-0005-0000-0000-0000CF0E0000}"/>
    <cellStyle name="Normal 17 14 3" xfId="3800" xr:uid="{00000000-0005-0000-0000-0000D00E0000}"/>
    <cellStyle name="Normal 17 14 3 2" xfId="3801" xr:uid="{00000000-0005-0000-0000-0000D10E0000}"/>
    <cellStyle name="Normal 17 14 4" xfId="3802" xr:uid="{00000000-0005-0000-0000-0000D20E0000}"/>
    <cellStyle name="Normal 17 14 4 2" xfId="3803" xr:uid="{00000000-0005-0000-0000-0000D30E0000}"/>
    <cellStyle name="Normal 17 14 5" xfId="3804" xr:uid="{00000000-0005-0000-0000-0000D40E0000}"/>
    <cellStyle name="Normal 17 15" xfId="23671" xr:uid="{8CE0B27A-8421-4188-8FB8-3E7ED265E2E2}"/>
    <cellStyle name="Normal 17 16" xfId="23801" xr:uid="{F5818689-A151-4519-8A8E-384F30C0895D}"/>
    <cellStyle name="Normal 17 17" xfId="43246" xr:uid="{1E95DF11-9A2C-4A18-A201-A1539DC523DA}"/>
    <cellStyle name="Normal 17 18" xfId="22737" xr:uid="{1DEE5681-1849-4DE9-B32E-4060B3619369}"/>
    <cellStyle name="Normal 17 2" xfId="3805" xr:uid="{00000000-0005-0000-0000-0000D50E0000}"/>
    <cellStyle name="Normal 17 2 2" xfId="3806" xr:uid="{00000000-0005-0000-0000-0000D60E0000}"/>
    <cellStyle name="Normal 17 2 3" xfId="3807" xr:uid="{00000000-0005-0000-0000-0000D70E0000}"/>
    <cellStyle name="Normal 17 3" xfId="3808" xr:uid="{00000000-0005-0000-0000-0000D80E0000}"/>
    <cellStyle name="Normal 17 4" xfId="3809" xr:uid="{00000000-0005-0000-0000-0000D90E0000}"/>
    <cellStyle name="Normal 17 5" xfId="3810" xr:uid="{00000000-0005-0000-0000-0000DA0E0000}"/>
    <cellStyle name="Normal 17 6" xfId="3811" xr:uid="{00000000-0005-0000-0000-0000DB0E0000}"/>
    <cellStyle name="Normal 17 7" xfId="3812" xr:uid="{00000000-0005-0000-0000-0000DC0E0000}"/>
    <cellStyle name="Normal 17 8" xfId="3813" xr:uid="{00000000-0005-0000-0000-0000DD0E0000}"/>
    <cellStyle name="Normal 17 9" xfId="3814" xr:uid="{00000000-0005-0000-0000-0000DE0E0000}"/>
    <cellStyle name="Normal 18" xfId="3815" xr:uid="{00000000-0005-0000-0000-0000DF0E0000}"/>
    <cellStyle name="Normal 18 2" xfId="3816" xr:uid="{00000000-0005-0000-0000-0000E00E0000}"/>
    <cellStyle name="Normal 18 2 2" xfId="22739" xr:uid="{F3FF14BA-3CAC-4C45-93D3-A0ED3B052D31}"/>
    <cellStyle name="Normal 18 2 3" xfId="22494" xr:uid="{E4CE0086-DB0A-493E-84FD-E402595F81D4}"/>
    <cellStyle name="Normal 18 3" xfId="3817" xr:uid="{00000000-0005-0000-0000-0000E10E0000}"/>
    <cellStyle name="Normal 18 3 2" xfId="3818" xr:uid="{00000000-0005-0000-0000-0000E20E0000}"/>
    <cellStyle name="Normal 18 3 2 2" xfId="3819" xr:uid="{00000000-0005-0000-0000-0000E30E0000}"/>
    <cellStyle name="Normal 18 3 2 2 2" xfId="3820" xr:uid="{00000000-0005-0000-0000-0000E40E0000}"/>
    <cellStyle name="Normal 18 3 2 3" xfId="3821" xr:uid="{00000000-0005-0000-0000-0000E50E0000}"/>
    <cellStyle name="Normal 18 3 2 3 2" xfId="3822" xr:uid="{00000000-0005-0000-0000-0000E60E0000}"/>
    <cellStyle name="Normal 18 3 2 4" xfId="3823" xr:uid="{00000000-0005-0000-0000-0000E70E0000}"/>
    <cellStyle name="Normal 18 3 3" xfId="3824" xr:uid="{00000000-0005-0000-0000-0000E80E0000}"/>
    <cellStyle name="Normal 18 3 3 2" xfId="3825" xr:uid="{00000000-0005-0000-0000-0000E90E0000}"/>
    <cellStyle name="Normal 18 3 4" xfId="3826" xr:uid="{00000000-0005-0000-0000-0000EA0E0000}"/>
    <cellStyle name="Normal 18 3 4 2" xfId="3827" xr:uid="{00000000-0005-0000-0000-0000EB0E0000}"/>
    <cellStyle name="Normal 18 3 5" xfId="3828" xr:uid="{00000000-0005-0000-0000-0000EC0E0000}"/>
    <cellStyle name="Normal 18 4" xfId="3829" xr:uid="{00000000-0005-0000-0000-0000ED0E0000}"/>
    <cellStyle name="Normal 18 5" xfId="23672" xr:uid="{EF8AEE3B-D1CC-4BD1-A79D-FDA06BF39538}"/>
    <cellStyle name="Normal 18 6" xfId="23802" xr:uid="{CD81F005-3B57-433C-B3A7-EE046D0B4BA8}"/>
    <cellStyle name="Normal 18 7" xfId="43247" xr:uid="{3CAAF6C2-C094-4206-BBBE-F1CF0226540D}"/>
    <cellStyle name="Normal 18 8" xfId="22738" xr:uid="{2F61F155-4C9C-4A32-854A-EDC57B73BB75}"/>
    <cellStyle name="Normal 19" xfId="3830" xr:uid="{00000000-0005-0000-0000-0000EE0E0000}"/>
    <cellStyle name="Normal 19 2" xfId="3831" xr:uid="{00000000-0005-0000-0000-0000EF0E0000}"/>
    <cellStyle name="Normal 19 2 2" xfId="25880" xr:uid="{B1A9B049-FAE5-4891-8045-7A6EDA8195B3}"/>
    <cellStyle name="Normal 19 2 3" xfId="23673" xr:uid="{ACD7D00C-24B1-40D3-8DE4-233D0277DEE0}"/>
    <cellStyle name="Normal 2" xfId="1" xr:uid="{00000000-0005-0000-0000-0000F00E0000}"/>
    <cellStyle name="Normal 2 10" xfId="40" xr:uid="{00000000-0005-0000-0000-0000F10E0000}"/>
    <cellStyle name="Normal 2 10 2" xfId="3834" xr:uid="{00000000-0005-0000-0000-0000F20E0000}"/>
    <cellStyle name="Normal 2 10 3" xfId="3835" xr:uid="{00000000-0005-0000-0000-0000F30E0000}"/>
    <cellStyle name="Normal 2 10 3 2" xfId="3836" xr:uid="{00000000-0005-0000-0000-0000F40E0000}"/>
    <cellStyle name="Normal 2 10 3 2 2" xfId="3837" xr:uid="{00000000-0005-0000-0000-0000F50E0000}"/>
    <cellStyle name="Normal 2 10 3 3" xfId="3838" xr:uid="{00000000-0005-0000-0000-0000F60E0000}"/>
    <cellStyle name="Normal 2 10 3 3 2" xfId="3839" xr:uid="{00000000-0005-0000-0000-0000F70E0000}"/>
    <cellStyle name="Normal 2 10 3 4" xfId="3840" xr:uid="{00000000-0005-0000-0000-0000F80E0000}"/>
    <cellStyle name="Normal 2 10 4" xfId="3841" xr:uid="{00000000-0005-0000-0000-0000F90E0000}"/>
    <cellStyle name="Normal 2 10 4 2" xfId="3842" xr:uid="{00000000-0005-0000-0000-0000FA0E0000}"/>
    <cellStyle name="Normal 2 10 4 2 2" xfId="3843" xr:uid="{00000000-0005-0000-0000-0000FB0E0000}"/>
    <cellStyle name="Normal 2 10 4 3" xfId="3844" xr:uid="{00000000-0005-0000-0000-0000FC0E0000}"/>
    <cellStyle name="Normal 2 10 5" xfId="3845" xr:uid="{00000000-0005-0000-0000-0000FD0E0000}"/>
    <cellStyle name="Normal 2 10 5 2" xfId="24224" xr:uid="{F1887332-1953-437B-BA20-0CB4AAEB2B4D}"/>
    <cellStyle name="Normal 2 10 5 3" xfId="23674" xr:uid="{7D3E5BB1-8DE8-43EC-8DEE-DA6CABEB5A41}"/>
    <cellStyle name="Normal 2 10 6" xfId="3833" xr:uid="{00000000-0005-0000-0000-0000FE0E0000}"/>
    <cellStyle name="Normal 2 11" xfId="3846" xr:uid="{00000000-0005-0000-0000-0000FF0E0000}"/>
    <cellStyle name="Normal 2 11 2" xfId="43436" xr:uid="{0C703E1A-C88B-4980-A99C-8EB39B4212C8}"/>
    <cellStyle name="Normal 2 12" xfId="3847" xr:uid="{00000000-0005-0000-0000-0000000F0000}"/>
    <cellStyle name="Normal 2 12 2" xfId="43458" xr:uid="{FDADEB6F-1E45-4046-85C1-3AB75E72B7F2}"/>
    <cellStyle name="Normal 2 13" xfId="3848" xr:uid="{00000000-0005-0000-0000-0000010F0000}"/>
    <cellStyle name="Normal 2 13 2" xfId="43459" xr:uid="{22A6EA82-5023-49B1-AA04-BE7A5ABE7358}"/>
    <cellStyle name="Normal 2 14" xfId="3849" xr:uid="{00000000-0005-0000-0000-0000020F0000}"/>
    <cellStyle name="Normal 2 14 2" xfId="43464" xr:uid="{3079319B-0C37-4C21-B5A3-7BAA9BFA24D3}"/>
    <cellStyle name="Normal 2 15" xfId="3850" xr:uid="{00000000-0005-0000-0000-0000030F0000}"/>
    <cellStyle name="Normal 2 15 2" xfId="43468" xr:uid="{36AD6D66-AED1-4200-A449-3095C02F8ACD}"/>
    <cellStyle name="Normal 2 16" xfId="3851" xr:uid="{00000000-0005-0000-0000-0000040F0000}"/>
    <cellStyle name="Normal 2 17" xfId="3852" xr:uid="{00000000-0005-0000-0000-0000050F0000}"/>
    <cellStyle name="Normal 2 18" xfId="3853" xr:uid="{00000000-0005-0000-0000-0000060F0000}"/>
    <cellStyle name="Normal 2 18 2" xfId="3854" xr:uid="{00000000-0005-0000-0000-0000070F0000}"/>
    <cellStyle name="Normal 2 18 2 2" xfId="3855" xr:uid="{00000000-0005-0000-0000-0000080F0000}"/>
    <cellStyle name="Normal 2 18 2 2 2" xfId="3856" xr:uid="{00000000-0005-0000-0000-0000090F0000}"/>
    <cellStyle name="Normal 2 18 2 2 2 2" xfId="3857" xr:uid="{00000000-0005-0000-0000-00000A0F0000}"/>
    <cellStyle name="Normal 2 18 2 2 3" xfId="3858" xr:uid="{00000000-0005-0000-0000-00000B0F0000}"/>
    <cellStyle name="Normal 2 18 2 2 3 2" xfId="3859" xr:uid="{00000000-0005-0000-0000-00000C0F0000}"/>
    <cellStyle name="Normal 2 18 2 2 4" xfId="3860" xr:uid="{00000000-0005-0000-0000-00000D0F0000}"/>
    <cellStyle name="Normal 2 18 2 3" xfId="3861" xr:uid="{00000000-0005-0000-0000-00000E0F0000}"/>
    <cellStyle name="Normal 2 18 2 3 2" xfId="3862" xr:uid="{00000000-0005-0000-0000-00000F0F0000}"/>
    <cellStyle name="Normal 2 18 2 4" xfId="3863" xr:uid="{00000000-0005-0000-0000-0000100F0000}"/>
    <cellStyle name="Normal 2 18 2 4 2" xfId="3864" xr:uid="{00000000-0005-0000-0000-0000110F0000}"/>
    <cellStyle name="Normal 2 18 2 5" xfId="3865" xr:uid="{00000000-0005-0000-0000-0000120F0000}"/>
    <cellStyle name="Normal 2 18 2 6" xfId="22572" xr:uid="{BBB7313B-6799-44FB-931B-7021DEB05D45}"/>
    <cellStyle name="Normal 2 18 3" xfId="3866" xr:uid="{00000000-0005-0000-0000-0000130F0000}"/>
    <cellStyle name="Normal 2 18 3 2" xfId="3867" xr:uid="{00000000-0005-0000-0000-0000140F0000}"/>
    <cellStyle name="Normal 2 18 3 2 2" xfId="25881" xr:uid="{BED968E2-EE22-4259-94E5-98B1327D696E}"/>
    <cellStyle name="Normal 2 18 4" xfId="23803" xr:uid="{7773834C-59CA-4138-AB90-E4E9AE94A4E7}"/>
    <cellStyle name="Normal 2 18 5" xfId="22740" xr:uid="{89111734-922E-4602-9804-5383B3465281}"/>
    <cellStyle name="Normal 2 19" xfId="3868" xr:uid="{00000000-0005-0000-0000-0000150F0000}"/>
    <cellStyle name="Normal 2 19 2" xfId="25882" xr:uid="{6E27681A-0023-4E6E-8BB6-3C3A50F8CE7E}"/>
    <cellStyle name="Normal 2 2" xfId="3869" xr:uid="{00000000-0005-0000-0000-0000160F0000}"/>
    <cellStyle name="Normal 2 2 10" xfId="3870" xr:uid="{00000000-0005-0000-0000-0000170F0000}"/>
    <cellStyle name="Normal 2 2 10 2" xfId="3871" xr:uid="{00000000-0005-0000-0000-0000180F0000}"/>
    <cellStyle name="Normal 2 2 10 2 2" xfId="3872" xr:uid="{00000000-0005-0000-0000-0000190F0000}"/>
    <cellStyle name="Normal 2 2 10 2 2 2" xfId="3873" xr:uid="{00000000-0005-0000-0000-00001A0F0000}"/>
    <cellStyle name="Normal 2 2 10 2 3" xfId="3874" xr:uid="{00000000-0005-0000-0000-00001B0F0000}"/>
    <cellStyle name="Normal 2 2 10 2 3 2" xfId="3875" xr:uid="{00000000-0005-0000-0000-00001C0F0000}"/>
    <cellStyle name="Normal 2 2 10 2 4" xfId="3876" xr:uid="{00000000-0005-0000-0000-00001D0F0000}"/>
    <cellStyle name="Normal 2 2 10 3" xfId="3877" xr:uid="{00000000-0005-0000-0000-00001E0F0000}"/>
    <cellStyle name="Normal 2 2 10 3 2" xfId="3878" xr:uid="{00000000-0005-0000-0000-00001F0F0000}"/>
    <cellStyle name="Normal 2 2 10 3 2 2" xfId="3879" xr:uid="{00000000-0005-0000-0000-0000200F0000}"/>
    <cellStyle name="Normal 2 2 10 3 3" xfId="3880" xr:uid="{00000000-0005-0000-0000-0000210F0000}"/>
    <cellStyle name="Normal 2 2 10 4" xfId="3881" xr:uid="{00000000-0005-0000-0000-0000220F0000}"/>
    <cellStyle name="Normal 2 2 10 4 2" xfId="23805" xr:uid="{58AC389A-DAA0-4F00-8D2C-36150E85BEEB}"/>
    <cellStyle name="Normal 2 2 10 5" xfId="3882" xr:uid="{00000000-0005-0000-0000-0000230F0000}"/>
    <cellStyle name="Normal 2 2 10 6" xfId="22742" xr:uid="{94C64F01-1306-4A5F-AD9C-E081E2AF7C78}"/>
    <cellStyle name="Normal 2 2 11" xfId="3883" xr:uid="{00000000-0005-0000-0000-0000240F0000}"/>
    <cellStyle name="Normal 2 2 11 2" xfId="3884" xr:uid="{00000000-0005-0000-0000-0000250F0000}"/>
    <cellStyle name="Normal 2 2 11 2 2" xfId="3885" xr:uid="{00000000-0005-0000-0000-0000260F0000}"/>
    <cellStyle name="Normal 2 2 11 2 2 2" xfId="3886" xr:uid="{00000000-0005-0000-0000-0000270F0000}"/>
    <cellStyle name="Normal 2 2 11 2 3" xfId="3887" xr:uid="{00000000-0005-0000-0000-0000280F0000}"/>
    <cellStyle name="Normal 2 2 11 2 3 2" xfId="3888" xr:uid="{00000000-0005-0000-0000-0000290F0000}"/>
    <cellStyle name="Normal 2 2 11 2 4" xfId="3889" xr:uid="{00000000-0005-0000-0000-00002A0F0000}"/>
    <cellStyle name="Normal 2 2 11 3" xfId="3890" xr:uid="{00000000-0005-0000-0000-00002B0F0000}"/>
    <cellStyle name="Normal 2 2 11 3 2" xfId="3891" xr:uid="{00000000-0005-0000-0000-00002C0F0000}"/>
    <cellStyle name="Normal 2 2 11 3 2 2" xfId="3892" xr:uid="{00000000-0005-0000-0000-00002D0F0000}"/>
    <cellStyle name="Normal 2 2 11 3 3" xfId="3893" xr:uid="{00000000-0005-0000-0000-00002E0F0000}"/>
    <cellStyle name="Normal 2 2 11 4" xfId="3894" xr:uid="{00000000-0005-0000-0000-00002F0F0000}"/>
    <cellStyle name="Normal 2 2 11 4 2" xfId="23806" xr:uid="{C39EEC3C-F7BD-43BD-B691-BF33CA479B85}"/>
    <cellStyle name="Normal 2 2 11 5" xfId="3895" xr:uid="{00000000-0005-0000-0000-0000300F0000}"/>
    <cellStyle name="Normal 2 2 11 6" xfId="22743" xr:uid="{0E642DCD-C634-4F3C-8ACF-FB5856B45154}"/>
    <cellStyle name="Normal 2 2 12" xfId="3896" xr:uid="{00000000-0005-0000-0000-0000310F0000}"/>
    <cellStyle name="Normal 2 2 12 2" xfId="3897" xr:uid="{00000000-0005-0000-0000-0000320F0000}"/>
    <cellStyle name="Normal 2 2 12 2 2" xfId="3898" xr:uid="{00000000-0005-0000-0000-0000330F0000}"/>
    <cellStyle name="Normal 2 2 12 2 2 2" xfId="3899" xr:uid="{00000000-0005-0000-0000-0000340F0000}"/>
    <cellStyle name="Normal 2 2 12 2 3" xfId="3900" xr:uid="{00000000-0005-0000-0000-0000350F0000}"/>
    <cellStyle name="Normal 2 2 12 2 3 2" xfId="3901" xr:uid="{00000000-0005-0000-0000-0000360F0000}"/>
    <cellStyle name="Normal 2 2 12 2 4" xfId="3902" xr:uid="{00000000-0005-0000-0000-0000370F0000}"/>
    <cellStyle name="Normal 2 2 12 3" xfId="3903" xr:uid="{00000000-0005-0000-0000-0000380F0000}"/>
    <cellStyle name="Normal 2 2 12 3 2" xfId="3904" xr:uid="{00000000-0005-0000-0000-0000390F0000}"/>
    <cellStyle name="Normal 2 2 12 3 2 2" xfId="3905" xr:uid="{00000000-0005-0000-0000-00003A0F0000}"/>
    <cellStyle name="Normal 2 2 12 3 3" xfId="3906" xr:uid="{00000000-0005-0000-0000-00003B0F0000}"/>
    <cellStyle name="Normal 2 2 12 4" xfId="3907" xr:uid="{00000000-0005-0000-0000-00003C0F0000}"/>
    <cellStyle name="Normal 2 2 12 4 2" xfId="23807" xr:uid="{7FB22186-8381-475E-BE1D-D0E8D685C437}"/>
    <cellStyle name="Normal 2 2 12 5" xfId="3908" xr:uid="{00000000-0005-0000-0000-00003D0F0000}"/>
    <cellStyle name="Normal 2 2 12 6" xfId="22744" xr:uid="{C1CBEBE1-0385-45B6-BB20-737B5F396859}"/>
    <cellStyle name="Normal 2 2 12 7" xfId="43486" xr:uid="{D01328E4-0E1F-4BED-85FD-B8F0A78F49D7}"/>
    <cellStyle name="Normal 2 2 13" xfId="3909" xr:uid="{00000000-0005-0000-0000-00003E0F0000}"/>
    <cellStyle name="Normal 2 2 13 2" xfId="3910" xr:uid="{00000000-0005-0000-0000-00003F0F0000}"/>
    <cellStyle name="Normal 2 2 13 2 2" xfId="3911" xr:uid="{00000000-0005-0000-0000-0000400F0000}"/>
    <cellStyle name="Normal 2 2 13 2 2 2" xfId="3912" xr:uid="{00000000-0005-0000-0000-0000410F0000}"/>
    <cellStyle name="Normal 2 2 13 2 3" xfId="3913" xr:uid="{00000000-0005-0000-0000-0000420F0000}"/>
    <cellStyle name="Normal 2 2 13 2 3 2" xfId="3914" xr:uid="{00000000-0005-0000-0000-0000430F0000}"/>
    <cellStyle name="Normal 2 2 13 2 4" xfId="3915" xr:uid="{00000000-0005-0000-0000-0000440F0000}"/>
    <cellStyle name="Normal 2 2 13 3" xfId="3916" xr:uid="{00000000-0005-0000-0000-0000450F0000}"/>
    <cellStyle name="Normal 2 2 13 3 2" xfId="3917" xr:uid="{00000000-0005-0000-0000-0000460F0000}"/>
    <cellStyle name="Normal 2 2 13 3 2 2" xfId="3918" xr:uid="{00000000-0005-0000-0000-0000470F0000}"/>
    <cellStyle name="Normal 2 2 13 3 3" xfId="3919" xr:uid="{00000000-0005-0000-0000-0000480F0000}"/>
    <cellStyle name="Normal 2 2 13 4" xfId="3920" xr:uid="{00000000-0005-0000-0000-0000490F0000}"/>
    <cellStyle name="Normal 2 2 13 4 2" xfId="23808" xr:uid="{6777B76D-1E08-4954-ABEB-F402B7F6E21F}"/>
    <cellStyle name="Normal 2 2 13 5" xfId="3921" xr:uid="{00000000-0005-0000-0000-00004A0F0000}"/>
    <cellStyle name="Normal 2 2 13 6" xfId="22745" xr:uid="{A486F756-AF2F-4A04-A46F-D8E56604F9D1}"/>
    <cellStyle name="Normal 2 2 14" xfId="3922" xr:uid="{00000000-0005-0000-0000-00004B0F0000}"/>
    <cellStyle name="Normal 2 2 14 2" xfId="3923" xr:uid="{00000000-0005-0000-0000-00004C0F0000}"/>
    <cellStyle name="Normal 2 2 14 3" xfId="3924" xr:uid="{00000000-0005-0000-0000-00004D0F0000}"/>
    <cellStyle name="Normal 2 2 14 3 2" xfId="3925" xr:uid="{00000000-0005-0000-0000-00004E0F0000}"/>
    <cellStyle name="Normal 2 2 15" xfId="3926" xr:uid="{00000000-0005-0000-0000-00004F0F0000}"/>
    <cellStyle name="Normal 2 2 15 2" xfId="3927" xr:uid="{00000000-0005-0000-0000-0000500F0000}"/>
    <cellStyle name="Normal 2 2 15 2 2" xfId="3928" xr:uid="{00000000-0005-0000-0000-0000510F0000}"/>
    <cellStyle name="Normal 2 2 15 2 2 2" xfId="3929" xr:uid="{00000000-0005-0000-0000-0000520F0000}"/>
    <cellStyle name="Normal 2 2 15 2 3" xfId="3930" xr:uid="{00000000-0005-0000-0000-0000530F0000}"/>
    <cellStyle name="Normal 2 2 15 2 3 2" xfId="3931" xr:uid="{00000000-0005-0000-0000-0000540F0000}"/>
    <cellStyle name="Normal 2 2 15 2 4" xfId="3932" xr:uid="{00000000-0005-0000-0000-0000550F0000}"/>
    <cellStyle name="Normal 2 2 15 3" xfId="3933" xr:uid="{00000000-0005-0000-0000-0000560F0000}"/>
    <cellStyle name="Normal 2 2 15 3 2" xfId="3934" xr:uid="{00000000-0005-0000-0000-0000570F0000}"/>
    <cellStyle name="Normal 2 2 15 4" xfId="3935" xr:uid="{00000000-0005-0000-0000-0000580F0000}"/>
    <cellStyle name="Normal 2 2 15 4 2" xfId="3936" xr:uid="{00000000-0005-0000-0000-0000590F0000}"/>
    <cellStyle name="Normal 2 2 15 5" xfId="3937" xr:uid="{00000000-0005-0000-0000-00005A0F0000}"/>
    <cellStyle name="Normal 2 2 16" xfId="19110" xr:uid="{159C1EDB-60C5-4EAE-B57C-611D59812FEB}"/>
    <cellStyle name="Normal 2 2 17" xfId="23804" xr:uid="{B83742F9-647B-4E11-BC4A-01B9E79F3057}"/>
    <cellStyle name="Normal 2 2 18" xfId="22741" xr:uid="{B51E2137-9C1A-4264-B9E7-0217AF205294}"/>
    <cellStyle name="Normal 2 2 2" xfId="3938" xr:uid="{00000000-0005-0000-0000-00005B0F0000}"/>
    <cellStyle name="Normal 2 2 2 10" xfId="22746" xr:uid="{A96C6ADC-CCBB-48BB-AFD4-EFF9F0432A68}"/>
    <cellStyle name="Normal 2 2 2 2" xfId="3939" xr:uid="{00000000-0005-0000-0000-00005C0F0000}"/>
    <cellStyle name="Normal 2 2 2 2 2" xfId="3940" xr:uid="{00000000-0005-0000-0000-00005D0F0000}"/>
    <cellStyle name="Normal 2 2 2 2 3" xfId="23675" xr:uid="{A336C5B7-41B3-4EA4-97AD-0F8446A39C58}"/>
    <cellStyle name="Normal 2 2 2 3" xfId="3941" xr:uid="{00000000-0005-0000-0000-00005E0F0000}"/>
    <cellStyle name="Normal 2 2 2 3 2" xfId="23676" xr:uid="{F52FA4BE-9C2A-4DF2-80C1-6A6BC41A04E3}"/>
    <cellStyle name="Normal 2 2 2 3 2 2" xfId="25883" xr:uid="{AEA6582A-7566-417C-8346-D7ACE352A3E6}"/>
    <cellStyle name="Normal 2 2 2 3 3" xfId="22747" xr:uid="{29290510-A371-4D73-BB03-4C0A4E698C24}"/>
    <cellStyle name="Normal 2 2 2 3 4" xfId="22495" xr:uid="{455A0680-A38C-42AF-BC3B-9D01613015F7}"/>
    <cellStyle name="Normal 2 2 2 4" xfId="3942" xr:uid="{00000000-0005-0000-0000-00005F0F0000}"/>
    <cellStyle name="Normal 2 2 2 4 2" xfId="23677" xr:uid="{1A4DB7D1-110C-44DF-9CCE-A028426C60F6}"/>
    <cellStyle name="Normal 2 2 2 5" xfId="3943" xr:uid="{00000000-0005-0000-0000-0000600F0000}"/>
    <cellStyle name="Normal 2 2 2 5 2" xfId="3944" xr:uid="{00000000-0005-0000-0000-0000610F0000}"/>
    <cellStyle name="Normal 2 2 2 5 2 2" xfId="3945" xr:uid="{00000000-0005-0000-0000-0000620F0000}"/>
    <cellStyle name="Normal 2 2 2 5 2 2 2" xfId="3946" xr:uid="{00000000-0005-0000-0000-0000630F0000}"/>
    <cellStyle name="Normal 2 2 2 5 2 3" xfId="3947" xr:uid="{00000000-0005-0000-0000-0000640F0000}"/>
    <cellStyle name="Normal 2 2 2 5 2 3 2" xfId="3948" xr:uid="{00000000-0005-0000-0000-0000650F0000}"/>
    <cellStyle name="Normal 2 2 2 5 2 4" xfId="3949" xr:uid="{00000000-0005-0000-0000-0000660F0000}"/>
    <cellStyle name="Normal 2 2 2 5 3" xfId="3950" xr:uid="{00000000-0005-0000-0000-0000670F0000}"/>
    <cellStyle name="Normal 2 2 2 5 3 2" xfId="3951" xr:uid="{00000000-0005-0000-0000-0000680F0000}"/>
    <cellStyle name="Normal 2 2 2 5 4" xfId="3952" xr:uid="{00000000-0005-0000-0000-0000690F0000}"/>
    <cellStyle name="Normal 2 2 2 5 4 2" xfId="3953" xr:uid="{00000000-0005-0000-0000-00006A0F0000}"/>
    <cellStyle name="Normal 2 2 2 5 5" xfId="3954" xr:uid="{00000000-0005-0000-0000-00006B0F0000}"/>
    <cellStyle name="Normal 2 2 2 6" xfId="3955" xr:uid="{00000000-0005-0000-0000-00006C0F0000}"/>
    <cellStyle name="Normal 2 2 2 6 2" xfId="3956" xr:uid="{00000000-0005-0000-0000-00006D0F0000}"/>
    <cellStyle name="Normal 2 2 2 6 2 2" xfId="3957" xr:uid="{00000000-0005-0000-0000-00006E0F0000}"/>
    <cellStyle name="Normal 2 2 2 6 2 2 2" xfId="3958" xr:uid="{00000000-0005-0000-0000-00006F0F0000}"/>
    <cellStyle name="Normal 2 2 2 6 2 3" xfId="3959" xr:uid="{00000000-0005-0000-0000-0000700F0000}"/>
    <cellStyle name="Normal 2 2 2 6 2 3 2" xfId="3960" xr:uid="{00000000-0005-0000-0000-0000710F0000}"/>
    <cellStyle name="Normal 2 2 2 6 2 4" xfId="3961" xr:uid="{00000000-0005-0000-0000-0000720F0000}"/>
    <cellStyle name="Normal 2 2 2 6 3" xfId="3962" xr:uid="{00000000-0005-0000-0000-0000730F0000}"/>
    <cellStyle name="Normal 2 2 2 6 3 2" xfId="3963" xr:uid="{00000000-0005-0000-0000-0000740F0000}"/>
    <cellStyle name="Normal 2 2 2 6 4" xfId="3964" xr:uid="{00000000-0005-0000-0000-0000750F0000}"/>
    <cellStyle name="Normal 2 2 2 6 4 2" xfId="3965" xr:uid="{00000000-0005-0000-0000-0000760F0000}"/>
    <cellStyle name="Normal 2 2 2 6 5" xfId="3966" xr:uid="{00000000-0005-0000-0000-0000770F0000}"/>
    <cellStyle name="Normal 2 2 2 7" xfId="3967" xr:uid="{00000000-0005-0000-0000-0000780F0000}"/>
    <cellStyle name="Normal 2 2 2 7 2" xfId="23678" xr:uid="{9F33A5A7-2513-4639-9234-AB10B27F8E22}"/>
    <cellStyle name="Normal 2 2 2 8" xfId="23809" xr:uid="{A5AAD1F6-4E1A-4430-8715-7F67D860569C}"/>
    <cellStyle name="Normal 2 2 2 9" xfId="43249" xr:uid="{AEA059EA-5385-4A1D-A6D0-98FDAF03261C}"/>
    <cellStyle name="Normal 2 2 3" xfId="3968" xr:uid="{00000000-0005-0000-0000-0000790F0000}"/>
    <cellStyle name="Normal 2 2 3 2" xfId="3969" xr:uid="{00000000-0005-0000-0000-00007A0F0000}"/>
    <cellStyle name="Normal 2 2 3 2 2" xfId="3970" xr:uid="{00000000-0005-0000-0000-00007B0F0000}"/>
    <cellStyle name="Normal 2 2 3 2 2 2" xfId="3971" xr:uid="{00000000-0005-0000-0000-00007C0F0000}"/>
    <cellStyle name="Normal 2 2 3 2 2 2 2" xfId="3972" xr:uid="{00000000-0005-0000-0000-00007D0F0000}"/>
    <cellStyle name="Normal 2 2 3 2 2 2 3" xfId="23681" xr:uid="{5718CCB6-832F-4C59-A181-629F9369EA84}"/>
    <cellStyle name="Normal 2 2 3 2 2 3" xfId="3973" xr:uid="{00000000-0005-0000-0000-00007E0F0000}"/>
    <cellStyle name="Normal 2 2 3 2 2 3 2" xfId="3974" xr:uid="{00000000-0005-0000-0000-00007F0F0000}"/>
    <cellStyle name="Normal 2 2 3 2 2 4" xfId="3975" xr:uid="{00000000-0005-0000-0000-0000800F0000}"/>
    <cellStyle name="Normal 2 2 3 2 3" xfId="3976" xr:uid="{00000000-0005-0000-0000-0000810F0000}"/>
    <cellStyle name="Normal 2 2 3 2 3 2" xfId="3977" xr:uid="{00000000-0005-0000-0000-0000820F0000}"/>
    <cellStyle name="Normal 2 2 3 2 3 3" xfId="23680" xr:uid="{729CBE00-6F5B-43EC-B4F8-9C9C355755D9}"/>
    <cellStyle name="Normal 2 2 3 2 4" xfId="3978" xr:uid="{00000000-0005-0000-0000-0000830F0000}"/>
    <cellStyle name="Normal 2 2 3 2 4 2" xfId="3979" xr:uid="{00000000-0005-0000-0000-0000840F0000}"/>
    <cellStyle name="Normal 2 2 3 2 5" xfId="3980" xr:uid="{00000000-0005-0000-0000-0000850F0000}"/>
    <cellStyle name="Normal 2 2 3 3" xfId="3981" xr:uid="{00000000-0005-0000-0000-0000860F0000}"/>
    <cellStyle name="Normal 2 2 3 4" xfId="23679" xr:uid="{CC53D140-A207-4AB4-BCE5-049B6B0188AC}"/>
    <cellStyle name="Normal 2 2 3 5" xfId="23810" xr:uid="{39BEC8C5-A957-42A5-B9B5-923C9BF79F7A}"/>
    <cellStyle name="Normal 2 2 3 6" xfId="43250" xr:uid="{7D676ABC-8A5A-408A-8B1E-BBF64C853ABE}"/>
    <cellStyle name="Normal 2 2 3 7" xfId="22748" xr:uid="{3D359241-F76E-4C72-B245-F8AD6E598E79}"/>
    <cellStyle name="Normal 2 2 3 8" xfId="43333" xr:uid="{C13E9913-602B-4706-BBD1-4EC23EC44123}"/>
    <cellStyle name="Normal 2 2 4" xfId="3982" xr:uid="{00000000-0005-0000-0000-0000870F0000}"/>
    <cellStyle name="Normal 2 2 4 2" xfId="3983" xr:uid="{00000000-0005-0000-0000-0000880F0000}"/>
    <cellStyle name="Normal 2 2 4 2 2" xfId="23683" xr:uid="{AFEF8108-B07D-43FA-8D73-93CB847E1332}"/>
    <cellStyle name="Normal 2 2 4 2 2 2" xfId="25884" xr:uid="{4E779CE4-85C9-4448-A382-267AD3ABE331}"/>
    <cellStyle name="Normal 2 2 4 2 3" xfId="23682" xr:uid="{83B1471F-1E10-49F9-BDC5-56664DB71B5E}"/>
    <cellStyle name="Normal 2 2 4 2 4" xfId="22750" xr:uid="{A2EE0A72-30D6-4687-9A1E-FC5A55F2AF7C}"/>
    <cellStyle name="Normal 2 2 4 2 5" xfId="22496" xr:uid="{DCDA8D2E-1CE2-458D-98F8-46A8732A93ED}"/>
    <cellStyle name="Normal 2 2 4 3" xfId="3984" xr:uid="{00000000-0005-0000-0000-0000890F0000}"/>
    <cellStyle name="Normal 2 2 4 3 2" xfId="3985" xr:uid="{00000000-0005-0000-0000-00008A0F0000}"/>
    <cellStyle name="Normal 2 2 4 3 2 2" xfId="3986" xr:uid="{00000000-0005-0000-0000-00008B0F0000}"/>
    <cellStyle name="Normal 2 2 4 3 2 2 2" xfId="3987" xr:uid="{00000000-0005-0000-0000-00008C0F0000}"/>
    <cellStyle name="Normal 2 2 4 3 2 3" xfId="3988" xr:uid="{00000000-0005-0000-0000-00008D0F0000}"/>
    <cellStyle name="Normal 2 2 4 3 2 3 2" xfId="3989" xr:uid="{00000000-0005-0000-0000-00008E0F0000}"/>
    <cellStyle name="Normal 2 2 4 3 2 4" xfId="3990" xr:uid="{00000000-0005-0000-0000-00008F0F0000}"/>
    <cellStyle name="Normal 2 2 4 3 3" xfId="3991" xr:uid="{00000000-0005-0000-0000-0000900F0000}"/>
    <cellStyle name="Normal 2 2 4 3 3 2" xfId="3992" xr:uid="{00000000-0005-0000-0000-0000910F0000}"/>
    <cellStyle name="Normal 2 2 4 3 4" xfId="3993" xr:uid="{00000000-0005-0000-0000-0000920F0000}"/>
    <cellStyle name="Normal 2 2 4 3 4 2" xfId="3994" xr:uid="{00000000-0005-0000-0000-0000930F0000}"/>
    <cellStyle name="Normal 2 2 4 3 5" xfId="3995" xr:uid="{00000000-0005-0000-0000-0000940F0000}"/>
    <cellStyle name="Normal 2 2 4 4" xfId="3996" xr:uid="{00000000-0005-0000-0000-0000950F0000}"/>
    <cellStyle name="Normal 2 2 4 5" xfId="3997" xr:uid="{00000000-0005-0000-0000-0000960F0000}"/>
    <cellStyle name="Normal 2 2 4 5 2" xfId="23811" xr:uid="{AB584358-55DC-46E8-931C-71A3C5625334}"/>
    <cellStyle name="Normal 2 2 4 6" xfId="43251" xr:uid="{0A138B92-5336-4C4F-A77C-2F9D7278D4C8}"/>
    <cellStyle name="Normal 2 2 4 7" xfId="22749" xr:uid="{37D5DBDA-543A-45F5-A610-3484D9C55F54}"/>
    <cellStyle name="Normal 2 2 5" xfId="3998" xr:uid="{00000000-0005-0000-0000-0000970F0000}"/>
    <cellStyle name="Normal 2 2 5 2" xfId="3999" xr:uid="{00000000-0005-0000-0000-0000980F0000}"/>
    <cellStyle name="Normal 2 2 5 2 2" xfId="4000" xr:uid="{00000000-0005-0000-0000-0000990F0000}"/>
    <cellStyle name="Normal 2 2 5 2 2 2" xfId="4001" xr:uid="{00000000-0005-0000-0000-00009A0F0000}"/>
    <cellStyle name="Normal 2 2 5 2 2 2 2" xfId="4002" xr:uid="{00000000-0005-0000-0000-00009B0F0000}"/>
    <cellStyle name="Normal 2 2 5 2 2 2 3" xfId="23685" xr:uid="{8116C8D8-791D-445F-8FA9-500E08AD8DAE}"/>
    <cellStyle name="Normal 2 2 5 2 2 3" xfId="4003" xr:uid="{00000000-0005-0000-0000-00009C0F0000}"/>
    <cellStyle name="Normal 2 2 5 2 2 3 2" xfId="4004" xr:uid="{00000000-0005-0000-0000-00009D0F0000}"/>
    <cellStyle name="Normal 2 2 5 2 2 4" xfId="4005" xr:uid="{00000000-0005-0000-0000-00009E0F0000}"/>
    <cellStyle name="Normal 2 2 5 2 3" xfId="4006" xr:uid="{00000000-0005-0000-0000-00009F0F0000}"/>
    <cellStyle name="Normal 2 2 5 2 3 2" xfId="4007" xr:uid="{00000000-0005-0000-0000-0000A00F0000}"/>
    <cellStyle name="Normal 2 2 5 2 3 3" xfId="23684" xr:uid="{12649DB8-832D-41AA-ADB9-010D3C6B1C0F}"/>
    <cellStyle name="Normal 2 2 5 2 4" xfId="4008" xr:uid="{00000000-0005-0000-0000-0000A10F0000}"/>
    <cellStyle name="Normal 2 2 5 2 4 2" xfId="4009" xr:uid="{00000000-0005-0000-0000-0000A20F0000}"/>
    <cellStyle name="Normal 2 2 5 2 5" xfId="4010" xr:uid="{00000000-0005-0000-0000-0000A30F0000}"/>
    <cellStyle name="Normal 2 2 5 3" xfId="4011" xr:uid="{00000000-0005-0000-0000-0000A40F0000}"/>
    <cellStyle name="Normal 2 2 5 3 2" xfId="4012" xr:uid="{00000000-0005-0000-0000-0000A50F0000}"/>
    <cellStyle name="Normal 2 2 5 3 2 2" xfId="4013" xr:uid="{00000000-0005-0000-0000-0000A60F0000}"/>
    <cellStyle name="Normal 2 2 5 3 2 2 2" xfId="4014" xr:uid="{00000000-0005-0000-0000-0000A70F0000}"/>
    <cellStyle name="Normal 2 2 5 3 2 3" xfId="4015" xr:uid="{00000000-0005-0000-0000-0000A80F0000}"/>
    <cellStyle name="Normal 2 2 5 3 2 3 2" xfId="4016" xr:uid="{00000000-0005-0000-0000-0000A90F0000}"/>
    <cellStyle name="Normal 2 2 5 3 2 4" xfId="4017" xr:uid="{00000000-0005-0000-0000-0000AA0F0000}"/>
    <cellStyle name="Normal 2 2 5 3 3" xfId="4018" xr:uid="{00000000-0005-0000-0000-0000AB0F0000}"/>
    <cellStyle name="Normal 2 2 5 3 3 2" xfId="4019" xr:uid="{00000000-0005-0000-0000-0000AC0F0000}"/>
    <cellStyle name="Normal 2 2 5 3 4" xfId="4020" xr:uid="{00000000-0005-0000-0000-0000AD0F0000}"/>
    <cellStyle name="Normal 2 2 5 3 4 2" xfId="4021" xr:uid="{00000000-0005-0000-0000-0000AE0F0000}"/>
    <cellStyle name="Normal 2 2 5 3 5" xfId="4022" xr:uid="{00000000-0005-0000-0000-0000AF0F0000}"/>
    <cellStyle name="Normal 2 2 5 4" xfId="4023" xr:uid="{00000000-0005-0000-0000-0000B00F0000}"/>
    <cellStyle name="Normal 2 2 5 5" xfId="4024" xr:uid="{00000000-0005-0000-0000-0000B10F0000}"/>
    <cellStyle name="Normal 2 2 5 5 2" xfId="23812" xr:uid="{C827D7FF-D92B-4538-87B4-8F5E2E9C9004}"/>
    <cellStyle name="Normal 2 2 5 6" xfId="43252" xr:uid="{38ADA281-3F52-4FBF-8E6C-CABF311C5FEB}"/>
    <cellStyle name="Normal 2 2 5 7" xfId="22751" xr:uid="{3A76E280-3BC4-4927-9AA3-73D602FA591B}"/>
    <cellStyle name="Normal 2 2 6" xfId="4025" xr:uid="{00000000-0005-0000-0000-0000B20F0000}"/>
    <cellStyle name="Normal 2 2 6 2" xfId="4026" xr:uid="{00000000-0005-0000-0000-0000B30F0000}"/>
    <cellStyle name="Normal 2 2 6 2 2" xfId="4027" xr:uid="{00000000-0005-0000-0000-0000B40F0000}"/>
    <cellStyle name="Normal 2 2 6 2 2 2" xfId="4028" xr:uid="{00000000-0005-0000-0000-0000B50F0000}"/>
    <cellStyle name="Normal 2 2 6 2 2 2 2" xfId="4029" xr:uid="{00000000-0005-0000-0000-0000B60F0000}"/>
    <cellStyle name="Normal 2 2 6 2 2 2 3" xfId="23687" xr:uid="{AD4F45EA-77F4-4C22-B61C-65DE04F739E2}"/>
    <cellStyle name="Normal 2 2 6 2 2 3" xfId="4030" xr:uid="{00000000-0005-0000-0000-0000B70F0000}"/>
    <cellStyle name="Normal 2 2 6 2 2 3 2" xfId="4031" xr:uid="{00000000-0005-0000-0000-0000B80F0000}"/>
    <cellStyle name="Normal 2 2 6 2 2 4" xfId="4032" xr:uid="{00000000-0005-0000-0000-0000B90F0000}"/>
    <cellStyle name="Normal 2 2 6 2 3" xfId="4033" xr:uid="{00000000-0005-0000-0000-0000BA0F0000}"/>
    <cellStyle name="Normal 2 2 6 2 3 2" xfId="4034" xr:uid="{00000000-0005-0000-0000-0000BB0F0000}"/>
    <cellStyle name="Normal 2 2 6 2 3 3" xfId="23686" xr:uid="{40AEE851-64D4-4305-B789-BDBAA4D32DF6}"/>
    <cellStyle name="Normal 2 2 6 2 4" xfId="4035" xr:uid="{00000000-0005-0000-0000-0000BC0F0000}"/>
    <cellStyle name="Normal 2 2 6 2 4 2" xfId="4036" xr:uid="{00000000-0005-0000-0000-0000BD0F0000}"/>
    <cellStyle name="Normal 2 2 6 2 5" xfId="4037" xr:uid="{00000000-0005-0000-0000-0000BE0F0000}"/>
    <cellStyle name="Normal 2 2 6 3" xfId="4038" xr:uid="{00000000-0005-0000-0000-0000BF0F0000}"/>
    <cellStyle name="Normal 2 2 6 3 2" xfId="25885" xr:uid="{B2D3D27C-0785-495F-A5BB-166ACB225732}"/>
    <cellStyle name="Normal 2 2 6 4" xfId="4039" xr:uid="{00000000-0005-0000-0000-0000C00F0000}"/>
    <cellStyle name="Normal 2 2 6 4 2" xfId="23813" xr:uid="{EAB56F98-66D0-4B8D-AC39-A7D0470D74B0}"/>
    <cellStyle name="Normal 2 2 6 5" xfId="43253" xr:uid="{31644145-597E-4EA9-B954-854AE4EA2731}"/>
    <cellStyle name="Normal 2 2 6 6" xfId="22752" xr:uid="{FEB67BCA-4F07-4EA4-8221-14011BA6C502}"/>
    <cellStyle name="Normal 2 2 7" xfId="4040" xr:uid="{00000000-0005-0000-0000-0000C10F0000}"/>
    <cellStyle name="Normal 2 2 7 2" xfId="4041" xr:uid="{00000000-0005-0000-0000-0000C20F0000}"/>
    <cellStyle name="Normal 2 2 7 2 2" xfId="4042" xr:uid="{00000000-0005-0000-0000-0000C30F0000}"/>
    <cellStyle name="Normal 2 2 7 2 2 2" xfId="4043" xr:uid="{00000000-0005-0000-0000-0000C40F0000}"/>
    <cellStyle name="Normal 2 2 7 2 2 2 2" xfId="4044" xr:uid="{00000000-0005-0000-0000-0000C50F0000}"/>
    <cellStyle name="Normal 2 2 7 2 2 2 3" xfId="23816" xr:uid="{A2E7486E-94CC-4DC2-B317-E40771E9931D}"/>
    <cellStyle name="Normal 2 2 7 2 2 3" xfId="4045" xr:uid="{00000000-0005-0000-0000-0000C60F0000}"/>
    <cellStyle name="Normal 2 2 7 2 2 3 2" xfId="4046" xr:uid="{00000000-0005-0000-0000-0000C70F0000}"/>
    <cellStyle name="Normal 2 2 7 2 2 4" xfId="4047" xr:uid="{00000000-0005-0000-0000-0000C80F0000}"/>
    <cellStyle name="Normal 2 2 7 2 2 5" xfId="22755" xr:uid="{D3A2DF16-77FE-4FC5-B1B8-AA25697361E2}"/>
    <cellStyle name="Normal 2 2 7 2 3" xfId="4048" xr:uid="{00000000-0005-0000-0000-0000C90F0000}"/>
    <cellStyle name="Normal 2 2 7 2 3 2" xfId="4049" xr:uid="{00000000-0005-0000-0000-0000CA0F0000}"/>
    <cellStyle name="Normal 2 2 7 2 3 3" xfId="25406" xr:uid="{CCFFAA81-10DE-4DE1-87E0-A99866D108D2}"/>
    <cellStyle name="Normal 2 2 7 2 4" xfId="4050" xr:uid="{00000000-0005-0000-0000-0000CB0F0000}"/>
    <cellStyle name="Normal 2 2 7 2 4 2" xfId="4051" xr:uid="{00000000-0005-0000-0000-0000CC0F0000}"/>
    <cellStyle name="Normal 2 2 7 2 4 3" xfId="23815" xr:uid="{62B30150-9F07-4FCE-9779-AFBB17739A00}"/>
    <cellStyle name="Normal 2 2 7 2 5" xfId="4052" xr:uid="{00000000-0005-0000-0000-0000CD0F0000}"/>
    <cellStyle name="Normal 2 2 7 2 5 2" xfId="22754" xr:uid="{E01CB08F-0583-4632-B3BC-D1B6E0A1AA15}"/>
    <cellStyle name="Normal 2 2 7 2 6" xfId="22497" xr:uid="{571FC742-F941-4B41-A4F7-70CE4426A176}"/>
    <cellStyle name="Normal 2 2 7 3" xfId="4053" xr:uid="{00000000-0005-0000-0000-0000CE0F0000}"/>
    <cellStyle name="Normal 2 2 7 3 2" xfId="4054" xr:uid="{00000000-0005-0000-0000-0000CF0F0000}"/>
    <cellStyle name="Normal 2 2 7 3 2 2" xfId="4055" xr:uid="{00000000-0005-0000-0000-0000D00F0000}"/>
    <cellStyle name="Normal 2 2 7 3 2 3" xfId="25886" xr:uid="{9FA69CDE-039A-4A99-90EA-47D5C59C1F73}"/>
    <cellStyle name="Normal 2 2 7 3 3" xfId="4056" xr:uid="{00000000-0005-0000-0000-0000D10F0000}"/>
    <cellStyle name="Normal 2 2 7 3 3 2" xfId="4057" xr:uid="{00000000-0005-0000-0000-0000D20F0000}"/>
    <cellStyle name="Normal 2 2 7 3 3 3" xfId="23817" xr:uid="{7EB3854D-68E2-48AF-9942-BF19AF4ABA4D}"/>
    <cellStyle name="Normal 2 2 7 3 4" xfId="4058" xr:uid="{00000000-0005-0000-0000-0000D30F0000}"/>
    <cellStyle name="Normal 2 2 7 3 5" xfId="4059" xr:uid="{00000000-0005-0000-0000-0000D40F0000}"/>
    <cellStyle name="Normal 2 2 7 3 6" xfId="22756" xr:uid="{8845C0C7-CDA7-4C83-9839-AAC32CAD6AA2}"/>
    <cellStyle name="Normal 2 2 7 4" xfId="4060" xr:uid="{00000000-0005-0000-0000-0000D50F0000}"/>
    <cellStyle name="Normal 2 2 7 4 2" xfId="4061" xr:uid="{00000000-0005-0000-0000-0000D60F0000}"/>
    <cellStyle name="Normal 2 2 7 4 2 2" xfId="4062" xr:uid="{00000000-0005-0000-0000-0000D70F0000}"/>
    <cellStyle name="Normal 2 2 7 4 2 3" xfId="24317" xr:uid="{92B0A142-AD7D-4C5A-A19E-65859E2C058A}"/>
    <cellStyle name="Normal 2 2 7 4 3" xfId="4063" xr:uid="{00000000-0005-0000-0000-0000D80F0000}"/>
    <cellStyle name="Normal 2 2 7 4 3 2" xfId="4064" xr:uid="{00000000-0005-0000-0000-0000D90F0000}"/>
    <cellStyle name="Normal 2 2 7 4 4" xfId="23688" xr:uid="{398E0736-4EB9-4846-B7D7-1DD8D6207FA5}"/>
    <cellStyle name="Normal 2 2 7 5" xfId="4065" xr:uid="{00000000-0005-0000-0000-0000DA0F0000}"/>
    <cellStyle name="Normal 2 2 7 5 2" xfId="4066" xr:uid="{00000000-0005-0000-0000-0000DB0F0000}"/>
    <cellStyle name="Normal 2 2 7 5 3" xfId="23814" xr:uid="{27AA403B-8ED9-4900-8451-A776BCCFB197}"/>
    <cellStyle name="Normal 2 2 7 6" xfId="4067" xr:uid="{00000000-0005-0000-0000-0000DC0F0000}"/>
    <cellStyle name="Normal 2 2 7 6 2" xfId="4068" xr:uid="{00000000-0005-0000-0000-0000DD0F0000}"/>
    <cellStyle name="Normal 2 2 7 6 3" xfId="43254" xr:uid="{F7801B6B-3484-4477-9D51-62CA2802A98A}"/>
    <cellStyle name="Normal 2 2 7 7" xfId="22753" xr:uid="{60D3F1BE-3B2B-45BB-BD5C-A556AC9A8034}"/>
    <cellStyle name="Normal 2 2 7 8" xfId="21936" xr:uid="{C0DAE467-6F93-42AF-8B51-FAA35D2977EB}"/>
    <cellStyle name="Normal 2 2 8" xfId="4069" xr:uid="{00000000-0005-0000-0000-0000DE0F0000}"/>
    <cellStyle name="Normal 2 2 8 2" xfId="4070" xr:uid="{00000000-0005-0000-0000-0000DF0F0000}"/>
    <cellStyle name="Normal 2 2 8 2 2" xfId="4071" xr:uid="{00000000-0005-0000-0000-0000E00F0000}"/>
    <cellStyle name="Normal 2 2 8 2 2 2" xfId="4072" xr:uid="{00000000-0005-0000-0000-0000E10F0000}"/>
    <cellStyle name="Normal 2 2 8 2 2 2 2" xfId="4073" xr:uid="{00000000-0005-0000-0000-0000E20F0000}"/>
    <cellStyle name="Normal 2 2 8 2 2 2 2 2" xfId="4074" xr:uid="{00000000-0005-0000-0000-0000E30F0000}"/>
    <cellStyle name="Normal 2 2 8 2 2 2 3" xfId="4075" xr:uid="{00000000-0005-0000-0000-0000E40F0000}"/>
    <cellStyle name="Normal 2 2 8 2 2 2 4" xfId="23820" xr:uid="{FD5BBAE2-AC83-4CEF-93EB-4FF51DDD8B54}"/>
    <cellStyle name="Normal 2 2 8 2 2 3" xfId="4076" xr:uid="{00000000-0005-0000-0000-0000E50F0000}"/>
    <cellStyle name="Normal 2 2 8 2 2 3 2" xfId="4077" xr:uid="{00000000-0005-0000-0000-0000E60F0000}"/>
    <cellStyle name="Normal 2 2 8 2 2 3 2 2" xfId="4078" xr:uid="{00000000-0005-0000-0000-0000E70F0000}"/>
    <cellStyle name="Normal 2 2 8 2 2 3 3" xfId="4079" xr:uid="{00000000-0005-0000-0000-0000E80F0000}"/>
    <cellStyle name="Normal 2 2 8 2 2 4" xfId="4080" xr:uid="{00000000-0005-0000-0000-0000E90F0000}"/>
    <cellStyle name="Normal 2 2 8 2 2 4 2" xfId="4081" xr:uid="{00000000-0005-0000-0000-0000EA0F0000}"/>
    <cellStyle name="Normal 2 2 8 2 2 5" xfId="4082" xr:uid="{00000000-0005-0000-0000-0000EB0F0000}"/>
    <cellStyle name="Normal 2 2 8 2 2 6" xfId="4083" xr:uid="{00000000-0005-0000-0000-0000EC0F0000}"/>
    <cellStyle name="Normal 2 2 8 2 2 7" xfId="22759" xr:uid="{19971F98-27E7-4FA0-B1CB-DC8BD033F799}"/>
    <cellStyle name="Normal 2 2 8 2 3" xfId="4084" xr:uid="{00000000-0005-0000-0000-0000ED0F0000}"/>
    <cellStyle name="Normal 2 2 8 2 3 2" xfId="4085" xr:uid="{00000000-0005-0000-0000-0000EE0F0000}"/>
    <cellStyle name="Normal 2 2 8 2 3 2 2" xfId="4086" xr:uid="{00000000-0005-0000-0000-0000EF0F0000}"/>
    <cellStyle name="Normal 2 2 8 2 3 3" xfId="4087" xr:uid="{00000000-0005-0000-0000-0000F00F0000}"/>
    <cellStyle name="Normal 2 2 8 2 3 4" xfId="25407" xr:uid="{12D03B4B-9E89-4B2B-8A51-231058151AE7}"/>
    <cellStyle name="Normal 2 2 8 2 4" xfId="4088" xr:uid="{00000000-0005-0000-0000-0000F10F0000}"/>
    <cellStyle name="Normal 2 2 8 2 4 2" xfId="4089" xr:uid="{00000000-0005-0000-0000-0000F20F0000}"/>
    <cellStyle name="Normal 2 2 8 2 4 2 2" xfId="4090" xr:uid="{00000000-0005-0000-0000-0000F30F0000}"/>
    <cellStyle name="Normal 2 2 8 2 4 2 3" xfId="4091" xr:uid="{00000000-0005-0000-0000-0000F40F0000}"/>
    <cellStyle name="Normal 2 2 8 2 4 3" xfId="4092" xr:uid="{00000000-0005-0000-0000-0000F50F0000}"/>
    <cellStyle name="Normal 2 2 8 2 4 4" xfId="23819" xr:uid="{0B419228-E32F-4491-B708-B4239F902481}"/>
    <cellStyle name="Normal 2 2 8 2 5" xfId="4093" xr:uid="{00000000-0005-0000-0000-0000F60F0000}"/>
    <cellStyle name="Normal 2 2 8 2 5 2" xfId="4094" xr:uid="{00000000-0005-0000-0000-0000F70F0000}"/>
    <cellStyle name="Normal 2 2 8 2 5 3" xfId="4095" xr:uid="{00000000-0005-0000-0000-0000F80F0000}"/>
    <cellStyle name="Normal 2 2 8 2 5 4" xfId="22758" xr:uid="{CC0F04CB-C5E4-4657-A162-2EFE0C6F3F1B}"/>
    <cellStyle name="Normal 2 2 8 2 6" xfId="4096" xr:uid="{00000000-0005-0000-0000-0000F90F0000}"/>
    <cellStyle name="Normal 2 2 8 2 7" xfId="4097" xr:uid="{00000000-0005-0000-0000-0000FA0F0000}"/>
    <cellStyle name="Normal 2 2 8 2 8" xfId="22498" xr:uid="{1EF8D0D0-2DDE-46F1-A338-E5646286EB8E}"/>
    <cellStyle name="Normal 2 2 8 3" xfId="4098" xr:uid="{00000000-0005-0000-0000-0000FB0F0000}"/>
    <cellStyle name="Normal 2 2 8 3 2" xfId="4099" xr:uid="{00000000-0005-0000-0000-0000FC0F0000}"/>
    <cellStyle name="Normal 2 2 8 3 2 2" xfId="25887" xr:uid="{C6A9EF2F-ABA8-46DF-B3CE-6F7F9E90A198}"/>
    <cellStyle name="Normal 2 2 8 3 3" xfId="22760" xr:uid="{4A0ED70F-1D37-44E7-9DC2-BEB4E7E06782}"/>
    <cellStyle name="Normal 2 2 8 4" xfId="4100" xr:uid="{00000000-0005-0000-0000-0000FD0F0000}"/>
    <cellStyle name="Normal 2 2 8 4 2" xfId="23818" xr:uid="{595E7377-7032-4247-AB92-4F31C0E00B4B}"/>
    <cellStyle name="Normal 2 2 8 5" xfId="43255" xr:uid="{BACDAD2E-020C-44FB-B891-C5BD9CB0B743}"/>
    <cellStyle name="Normal 2 2 8 6" xfId="22757" xr:uid="{7EFE362E-692F-42F1-828D-6B0E68F08C9C}"/>
    <cellStyle name="Normal 2 2 8 7" xfId="21937" xr:uid="{8192E5D4-B6FB-4A79-A15F-1767F5F6F29B}"/>
    <cellStyle name="Normal 2 2 9" xfId="4101" xr:uid="{00000000-0005-0000-0000-0000FE0F0000}"/>
    <cellStyle name="Normal 2 2 9 2" xfId="4102" xr:uid="{00000000-0005-0000-0000-0000FF0F0000}"/>
    <cellStyle name="Normal 2 2 9 2 2" xfId="4103" xr:uid="{00000000-0005-0000-0000-000000100000}"/>
    <cellStyle name="Normal 2 2 9 2 2 2" xfId="4104" xr:uid="{00000000-0005-0000-0000-000001100000}"/>
    <cellStyle name="Normal 2 2 9 2 2 2 2" xfId="4105" xr:uid="{00000000-0005-0000-0000-000002100000}"/>
    <cellStyle name="Normal 2 2 9 2 2 2 3" xfId="4106" xr:uid="{00000000-0005-0000-0000-000003100000}"/>
    <cellStyle name="Normal 2 2 9 2 2 3" xfId="4107" xr:uid="{00000000-0005-0000-0000-000004100000}"/>
    <cellStyle name="Normal 2 2 9 2 2 4" xfId="4108" xr:uid="{00000000-0005-0000-0000-000005100000}"/>
    <cellStyle name="Normal 2 2 9 2 2 5" xfId="25888" xr:uid="{E78FB21F-7810-4496-B2BF-0ADA99E01455}"/>
    <cellStyle name="Normal 2 2 9 2 3" xfId="4109" xr:uid="{00000000-0005-0000-0000-000006100000}"/>
    <cellStyle name="Normal 2 2 9 2 3 2" xfId="4110" xr:uid="{00000000-0005-0000-0000-000007100000}"/>
    <cellStyle name="Normal 2 2 9 2 3 2 2" xfId="4111" xr:uid="{00000000-0005-0000-0000-000008100000}"/>
    <cellStyle name="Normal 2 2 9 2 3 2 3" xfId="4112" xr:uid="{00000000-0005-0000-0000-000009100000}"/>
    <cellStyle name="Normal 2 2 9 2 3 3" xfId="4113" xr:uid="{00000000-0005-0000-0000-00000A100000}"/>
    <cellStyle name="Normal 2 2 9 2 3 4" xfId="4114" xr:uid="{00000000-0005-0000-0000-00000B100000}"/>
    <cellStyle name="Normal 2 2 9 2 3 5" xfId="23822" xr:uid="{6FCFA4D2-DF7B-437E-A479-6017BCD0CC4D}"/>
    <cellStyle name="Normal 2 2 9 2 4" xfId="4115" xr:uid="{00000000-0005-0000-0000-00000C100000}"/>
    <cellStyle name="Normal 2 2 9 2 4 2" xfId="4116" xr:uid="{00000000-0005-0000-0000-00000D100000}"/>
    <cellStyle name="Normal 2 2 9 2 4 3" xfId="4117" xr:uid="{00000000-0005-0000-0000-00000E100000}"/>
    <cellStyle name="Normal 2 2 9 2 4 4" xfId="22762" xr:uid="{6508B278-FD41-468C-B14D-297C6E37D72B}"/>
    <cellStyle name="Normal 2 2 9 2 5" xfId="4118" xr:uid="{00000000-0005-0000-0000-00000F100000}"/>
    <cellStyle name="Normal 2 2 9 2 6" xfId="4119" xr:uid="{00000000-0005-0000-0000-000010100000}"/>
    <cellStyle name="Normal 2 2 9 2 7" xfId="4120" xr:uid="{00000000-0005-0000-0000-000011100000}"/>
    <cellStyle name="Normal 2 2 9 2 8" xfId="22499" xr:uid="{B23C212A-3496-4D4F-B2FB-C30F6D37CBA2}"/>
    <cellStyle name="Normal 2 2 9 3" xfId="4121" xr:uid="{00000000-0005-0000-0000-000012100000}"/>
    <cellStyle name="Normal 2 2 9 3 2" xfId="4122" xr:uid="{00000000-0005-0000-0000-000013100000}"/>
    <cellStyle name="Normal 2 2 9 3 2 2" xfId="4123" xr:uid="{00000000-0005-0000-0000-000014100000}"/>
    <cellStyle name="Normal 2 2 9 3 2 2 2" xfId="4124" xr:uid="{00000000-0005-0000-0000-000015100000}"/>
    <cellStyle name="Normal 2 2 9 3 2 2 3" xfId="4125" xr:uid="{00000000-0005-0000-0000-000016100000}"/>
    <cellStyle name="Normal 2 2 9 3 2 3" xfId="4126" xr:uid="{00000000-0005-0000-0000-000017100000}"/>
    <cellStyle name="Normal 2 2 9 3 2 4" xfId="4127" xr:uid="{00000000-0005-0000-0000-000018100000}"/>
    <cellStyle name="Normal 2 2 9 3 3" xfId="4128" xr:uid="{00000000-0005-0000-0000-000019100000}"/>
    <cellStyle name="Normal 2 2 9 3 3 2" xfId="4129" xr:uid="{00000000-0005-0000-0000-00001A100000}"/>
    <cellStyle name="Normal 2 2 9 3 3 3" xfId="4130" xr:uid="{00000000-0005-0000-0000-00001B100000}"/>
    <cellStyle name="Normal 2 2 9 3 4" xfId="4131" xr:uid="{00000000-0005-0000-0000-00001C100000}"/>
    <cellStyle name="Normal 2 2 9 3 5" xfId="4132" xr:uid="{00000000-0005-0000-0000-00001D100000}"/>
    <cellStyle name="Normal 2 2 9 3 6" xfId="25408" xr:uid="{B1965E4A-BE92-4D0F-94A4-690FC7D7986C}"/>
    <cellStyle name="Normal 2 2 9 4" xfId="4133" xr:uid="{00000000-0005-0000-0000-00001E100000}"/>
    <cellStyle name="Normal 2 2 9 4 2" xfId="4134" xr:uid="{00000000-0005-0000-0000-00001F100000}"/>
    <cellStyle name="Normal 2 2 9 4 3" xfId="4135" xr:uid="{00000000-0005-0000-0000-000020100000}"/>
    <cellStyle name="Normal 2 2 9 4 4" xfId="23821" xr:uid="{FB8B7E9C-6B2C-499E-BE2D-21F19B19B33D}"/>
    <cellStyle name="Normal 2 2 9 5" xfId="4136" xr:uid="{00000000-0005-0000-0000-000021100000}"/>
    <cellStyle name="Normal 2 2 9 5 2" xfId="4137" xr:uid="{00000000-0005-0000-0000-000022100000}"/>
    <cellStyle name="Normal 2 2 9 5 3" xfId="4138" xr:uid="{00000000-0005-0000-0000-000023100000}"/>
    <cellStyle name="Normal 2 2 9 5 4" xfId="43256" xr:uid="{80A6DD92-E6D1-436B-A108-D2F285437699}"/>
    <cellStyle name="Normal 2 2 9 6" xfId="4139" xr:uid="{00000000-0005-0000-0000-000024100000}"/>
    <cellStyle name="Normal 2 2 9 6 2" xfId="22761" xr:uid="{A4B4EDC7-724C-4D34-9C16-D97CA94349AC}"/>
    <cellStyle name="Normal 2 2 9 7" xfId="4140" xr:uid="{00000000-0005-0000-0000-000025100000}"/>
    <cellStyle name="Normal 2 2 9 8" xfId="4141" xr:uid="{00000000-0005-0000-0000-000026100000}"/>
    <cellStyle name="Normal 2 2 9 9" xfId="21938" xr:uid="{4DFA4906-5214-4990-9A4F-E57022C85B8E}"/>
    <cellStyle name="Normal 2 2_ELC" xfId="4142" xr:uid="{00000000-0005-0000-0000-000027100000}"/>
    <cellStyle name="Normal 2 20" xfId="4143" xr:uid="{00000000-0005-0000-0000-000028100000}"/>
    <cellStyle name="Normal 2 20 2" xfId="4144" xr:uid="{00000000-0005-0000-0000-000029100000}"/>
    <cellStyle name="Normal 2 20 3" xfId="4145" xr:uid="{00000000-0005-0000-0000-00002A100000}"/>
    <cellStyle name="Normal 2 20 4" xfId="4146" xr:uid="{00000000-0005-0000-0000-00002B100000}"/>
    <cellStyle name="Normal 2 20 5" xfId="22487" xr:uid="{51D1C103-47C0-4F2B-A6BB-B49F346CA1E9}"/>
    <cellStyle name="Normal 2 21" xfId="4147" xr:uid="{00000000-0005-0000-0000-00002C100000}"/>
    <cellStyle name="Normal 2 21 2" xfId="4148" xr:uid="{00000000-0005-0000-0000-00002D100000}"/>
    <cellStyle name="Normal 2 21 3" xfId="4149" xr:uid="{00000000-0005-0000-0000-00002E100000}"/>
    <cellStyle name="Normal 2 21 4" xfId="4150" xr:uid="{00000000-0005-0000-0000-00002F100000}"/>
    <cellStyle name="Normal 2 22" xfId="4151" xr:uid="{00000000-0005-0000-0000-000030100000}"/>
    <cellStyle name="Normal 2 22 2" xfId="4152" xr:uid="{00000000-0005-0000-0000-000031100000}"/>
    <cellStyle name="Normal 2 22 3" xfId="4153" xr:uid="{00000000-0005-0000-0000-000032100000}"/>
    <cellStyle name="Normal 2 22 4" xfId="4154" xr:uid="{00000000-0005-0000-0000-000033100000}"/>
    <cellStyle name="Normal 2 23" xfId="4155" xr:uid="{00000000-0005-0000-0000-000034100000}"/>
    <cellStyle name="Normal 2 23 2" xfId="4156" xr:uid="{00000000-0005-0000-0000-000035100000}"/>
    <cellStyle name="Normal 2 23 3" xfId="4157" xr:uid="{00000000-0005-0000-0000-000036100000}"/>
    <cellStyle name="Normal 2 23 4" xfId="4158" xr:uid="{00000000-0005-0000-0000-000037100000}"/>
    <cellStyle name="Normal 2 24" xfId="4159" xr:uid="{00000000-0005-0000-0000-000038100000}"/>
    <cellStyle name="Normal 2 24 2" xfId="4160" xr:uid="{00000000-0005-0000-0000-000039100000}"/>
    <cellStyle name="Normal 2 24 3" xfId="4161" xr:uid="{00000000-0005-0000-0000-00003A100000}"/>
    <cellStyle name="Normal 2 24 4" xfId="4162" xr:uid="{00000000-0005-0000-0000-00003B100000}"/>
    <cellStyle name="Normal 2 25" xfId="4163" xr:uid="{00000000-0005-0000-0000-00003C100000}"/>
    <cellStyle name="Normal 2 25 2" xfId="4164" xr:uid="{00000000-0005-0000-0000-00003D100000}"/>
    <cellStyle name="Normal 2 25 3" xfId="4165" xr:uid="{00000000-0005-0000-0000-00003E100000}"/>
    <cellStyle name="Normal 2 25 4" xfId="4166" xr:uid="{00000000-0005-0000-0000-00003F100000}"/>
    <cellStyle name="Normal 2 26" xfId="4167" xr:uid="{00000000-0005-0000-0000-000040100000}"/>
    <cellStyle name="Normal 2 26 2" xfId="4168" xr:uid="{00000000-0005-0000-0000-000041100000}"/>
    <cellStyle name="Normal 2 26 3" xfId="4169" xr:uid="{00000000-0005-0000-0000-000042100000}"/>
    <cellStyle name="Normal 2 26 4" xfId="4170" xr:uid="{00000000-0005-0000-0000-000043100000}"/>
    <cellStyle name="Normal 2 27" xfId="4171" xr:uid="{00000000-0005-0000-0000-000044100000}"/>
    <cellStyle name="Normal 2 27 2" xfId="4172" xr:uid="{00000000-0005-0000-0000-000045100000}"/>
    <cellStyle name="Normal 2 27 3" xfId="4173" xr:uid="{00000000-0005-0000-0000-000046100000}"/>
    <cellStyle name="Normal 2 27 4" xfId="4174" xr:uid="{00000000-0005-0000-0000-000047100000}"/>
    <cellStyle name="Normal 2 28" xfId="4175" xr:uid="{00000000-0005-0000-0000-000048100000}"/>
    <cellStyle name="Normal 2 28 2" xfId="4176" xr:uid="{00000000-0005-0000-0000-000049100000}"/>
    <cellStyle name="Normal 2 28 3" xfId="4177" xr:uid="{00000000-0005-0000-0000-00004A100000}"/>
    <cellStyle name="Normal 2 28 4" xfId="4178" xr:uid="{00000000-0005-0000-0000-00004B100000}"/>
    <cellStyle name="Normal 2 29" xfId="4179" xr:uid="{00000000-0005-0000-0000-00004C100000}"/>
    <cellStyle name="Normal 2 29 2" xfId="4180" xr:uid="{00000000-0005-0000-0000-00004D100000}"/>
    <cellStyle name="Normal 2 29 3" xfId="4181" xr:uid="{00000000-0005-0000-0000-00004E100000}"/>
    <cellStyle name="Normal 2 29 4" xfId="4182" xr:uid="{00000000-0005-0000-0000-00004F100000}"/>
    <cellStyle name="Normal 2 3" xfId="4183" xr:uid="{00000000-0005-0000-0000-000050100000}"/>
    <cellStyle name="Normal 2 3 10" xfId="4184" xr:uid="{00000000-0005-0000-0000-000051100000}"/>
    <cellStyle name="Normal 2 3 10 2" xfId="4185" xr:uid="{00000000-0005-0000-0000-000052100000}"/>
    <cellStyle name="Normal 2 3 10 2 2" xfId="4186" xr:uid="{00000000-0005-0000-0000-000053100000}"/>
    <cellStyle name="Normal 2 3 10 2 2 2" xfId="4187" xr:uid="{00000000-0005-0000-0000-000054100000}"/>
    <cellStyle name="Normal 2 3 10 2 2 2 2" xfId="4188" xr:uid="{00000000-0005-0000-0000-000055100000}"/>
    <cellStyle name="Normal 2 3 10 2 2 2 3" xfId="4189" xr:uid="{00000000-0005-0000-0000-000056100000}"/>
    <cellStyle name="Normal 2 3 10 2 2 3" xfId="4190" xr:uid="{00000000-0005-0000-0000-000057100000}"/>
    <cellStyle name="Normal 2 3 10 2 2 4" xfId="4191" xr:uid="{00000000-0005-0000-0000-000058100000}"/>
    <cellStyle name="Normal 2 3 10 2 2 5" xfId="25889" xr:uid="{1B7D627E-504C-4EE5-8434-92D91708071B}"/>
    <cellStyle name="Normal 2 3 10 2 3" xfId="4192" xr:uid="{00000000-0005-0000-0000-000059100000}"/>
    <cellStyle name="Normal 2 3 10 2 3 2" xfId="4193" xr:uid="{00000000-0005-0000-0000-00005A100000}"/>
    <cellStyle name="Normal 2 3 10 2 3 2 2" xfId="4194" xr:uid="{00000000-0005-0000-0000-00005B100000}"/>
    <cellStyle name="Normal 2 3 10 2 3 2 3" xfId="4195" xr:uid="{00000000-0005-0000-0000-00005C100000}"/>
    <cellStyle name="Normal 2 3 10 2 3 3" xfId="4196" xr:uid="{00000000-0005-0000-0000-00005D100000}"/>
    <cellStyle name="Normal 2 3 10 2 3 4" xfId="4197" xr:uid="{00000000-0005-0000-0000-00005E100000}"/>
    <cellStyle name="Normal 2 3 10 2 3 5" xfId="23824" xr:uid="{D4D43961-58AF-4360-8B3F-C3E223EE55C1}"/>
    <cellStyle name="Normal 2 3 10 2 4" xfId="4198" xr:uid="{00000000-0005-0000-0000-00005F100000}"/>
    <cellStyle name="Normal 2 3 10 2 4 2" xfId="4199" xr:uid="{00000000-0005-0000-0000-000060100000}"/>
    <cellStyle name="Normal 2 3 10 2 4 3" xfId="4200" xr:uid="{00000000-0005-0000-0000-000061100000}"/>
    <cellStyle name="Normal 2 3 10 2 4 4" xfId="22764" xr:uid="{CE1332D4-FDA2-4E05-AFE0-699CD7C9E5E9}"/>
    <cellStyle name="Normal 2 3 10 2 5" xfId="4201" xr:uid="{00000000-0005-0000-0000-000062100000}"/>
    <cellStyle name="Normal 2 3 10 2 6" xfId="4202" xr:uid="{00000000-0005-0000-0000-000063100000}"/>
    <cellStyle name="Normal 2 3 10 2 7" xfId="4203" xr:uid="{00000000-0005-0000-0000-000064100000}"/>
    <cellStyle name="Normal 2 3 10 2 8" xfId="22500" xr:uid="{C671C87B-590D-4516-B578-23CD1CAFF084}"/>
    <cellStyle name="Normal 2 3 10 3" xfId="4204" xr:uid="{00000000-0005-0000-0000-000065100000}"/>
    <cellStyle name="Normal 2 3 10 3 2" xfId="4205" xr:uid="{00000000-0005-0000-0000-000066100000}"/>
    <cellStyle name="Normal 2 3 10 3 2 2" xfId="4206" xr:uid="{00000000-0005-0000-0000-000067100000}"/>
    <cellStyle name="Normal 2 3 10 3 2 2 2" xfId="4207" xr:uid="{00000000-0005-0000-0000-000068100000}"/>
    <cellStyle name="Normal 2 3 10 3 2 2 3" xfId="4208" xr:uid="{00000000-0005-0000-0000-000069100000}"/>
    <cellStyle name="Normal 2 3 10 3 2 3" xfId="4209" xr:uid="{00000000-0005-0000-0000-00006A100000}"/>
    <cellStyle name="Normal 2 3 10 3 2 4" xfId="4210" xr:uid="{00000000-0005-0000-0000-00006B100000}"/>
    <cellStyle name="Normal 2 3 10 3 3" xfId="4211" xr:uid="{00000000-0005-0000-0000-00006C100000}"/>
    <cellStyle name="Normal 2 3 10 3 3 2" xfId="4212" xr:uid="{00000000-0005-0000-0000-00006D100000}"/>
    <cellStyle name="Normal 2 3 10 3 3 3" xfId="4213" xr:uid="{00000000-0005-0000-0000-00006E100000}"/>
    <cellStyle name="Normal 2 3 10 3 4" xfId="4214" xr:uid="{00000000-0005-0000-0000-00006F100000}"/>
    <cellStyle name="Normal 2 3 10 3 5" xfId="4215" xr:uid="{00000000-0005-0000-0000-000070100000}"/>
    <cellStyle name="Normal 2 3 10 3 6" xfId="25409" xr:uid="{8D3029D6-88C8-44B6-8BC5-6F4D438F4153}"/>
    <cellStyle name="Normal 2 3 10 4" xfId="4216" xr:uid="{00000000-0005-0000-0000-000071100000}"/>
    <cellStyle name="Normal 2 3 10 4 2" xfId="4217" xr:uid="{00000000-0005-0000-0000-000072100000}"/>
    <cellStyle name="Normal 2 3 10 4 3" xfId="4218" xr:uid="{00000000-0005-0000-0000-000073100000}"/>
    <cellStyle name="Normal 2 3 10 4 4" xfId="23823" xr:uid="{CC142ECC-270E-41C0-A163-33A96D661F18}"/>
    <cellStyle name="Normal 2 3 10 5" xfId="4219" xr:uid="{00000000-0005-0000-0000-000074100000}"/>
    <cellStyle name="Normal 2 3 10 5 2" xfId="4220" xr:uid="{00000000-0005-0000-0000-000075100000}"/>
    <cellStyle name="Normal 2 3 10 5 3" xfId="4221" xr:uid="{00000000-0005-0000-0000-000076100000}"/>
    <cellStyle name="Normal 2 3 10 5 4" xfId="43257" xr:uid="{939C1F25-06EE-4E88-B752-81DF963A2B2B}"/>
    <cellStyle name="Normal 2 3 10 6" xfId="4222" xr:uid="{00000000-0005-0000-0000-000077100000}"/>
    <cellStyle name="Normal 2 3 10 6 2" xfId="22763" xr:uid="{5C4115B9-DA76-407B-925A-7EEEAE5779D0}"/>
    <cellStyle name="Normal 2 3 10 7" xfId="4223" xr:uid="{00000000-0005-0000-0000-000078100000}"/>
    <cellStyle name="Normal 2 3 10 8" xfId="4224" xr:uid="{00000000-0005-0000-0000-000079100000}"/>
    <cellStyle name="Normal 2 3 10 9" xfId="21939" xr:uid="{8EDA02F6-38A2-47A7-882C-8555F18E3EC5}"/>
    <cellStyle name="Normal 2 3 11" xfId="4225" xr:uid="{00000000-0005-0000-0000-00007A100000}"/>
    <cellStyle name="Normal 2 3 11 2" xfId="4226" xr:uid="{00000000-0005-0000-0000-00007B100000}"/>
    <cellStyle name="Normal 2 3 11 2 2" xfId="4227" xr:uid="{00000000-0005-0000-0000-00007C100000}"/>
    <cellStyle name="Normal 2 3 11 2 2 2" xfId="4228" xr:uid="{00000000-0005-0000-0000-00007D100000}"/>
    <cellStyle name="Normal 2 3 11 2 2 2 2" xfId="4229" xr:uid="{00000000-0005-0000-0000-00007E100000}"/>
    <cellStyle name="Normal 2 3 11 2 2 2 3" xfId="4230" xr:uid="{00000000-0005-0000-0000-00007F100000}"/>
    <cellStyle name="Normal 2 3 11 2 2 3" xfId="4231" xr:uid="{00000000-0005-0000-0000-000080100000}"/>
    <cellStyle name="Normal 2 3 11 2 2 4" xfId="4232" xr:uid="{00000000-0005-0000-0000-000081100000}"/>
    <cellStyle name="Normal 2 3 11 2 2 5" xfId="25890" xr:uid="{CE64036C-744F-4644-BC6B-C89B548D1F0E}"/>
    <cellStyle name="Normal 2 3 11 2 3" xfId="4233" xr:uid="{00000000-0005-0000-0000-000082100000}"/>
    <cellStyle name="Normal 2 3 11 2 3 2" xfId="4234" xr:uid="{00000000-0005-0000-0000-000083100000}"/>
    <cellStyle name="Normal 2 3 11 2 3 2 2" xfId="4235" xr:uid="{00000000-0005-0000-0000-000084100000}"/>
    <cellStyle name="Normal 2 3 11 2 3 2 3" xfId="4236" xr:uid="{00000000-0005-0000-0000-000085100000}"/>
    <cellStyle name="Normal 2 3 11 2 3 3" xfId="4237" xr:uid="{00000000-0005-0000-0000-000086100000}"/>
    <cellStyle name="Normal 2 3 11 2 3 4" xfId="4238" xr:uid="{00000000-0005-0000-0000-000087100000}"/>
    <cellStyle name="Normal 2 3 11 2 3 5" xfId="23826" xr:uid="{F78E3D21-4F50-4FD6-8847-6ACE10150BB0}"/>
    <cellStyle name="Normal 2 3 11 2 4" xfId="4239" xr:uid="{00000000-0005-0000-0000-000088100000}"/>
    <cellStyle name="Normal 2 3 11 2 4 2" xfId="4240" xr:uid="{00000000-0005-0000-0000-000089100000}"/>
    <cellStyle name="Normal 2 3 11 2 4 3" xfId="4241" xr:uid="{00000000-0005-0000-0000-00008A100000}"/>
    <cellStyle name="Normal 2 3 11 2 4 4" xfId="22766" xr:uid="{AD2220DF-C4BD-4F6E-BDDF-D317B9A7DB4A}"/>
    <cellStyle name="Normal 2 3 11 2 5" xfId="4242" xr:uid="{00000000-0005-0000-0000-00008B100000}"/>
    <cellStyle name="Normal 2 3 11 2 6" xfId="4243" xr:uid="{00000000-0005-0000-0000-00008C100000}"/>
    <cellStyle name="Normal 2 3 11 2 7" xfId="4244" xr:uid="{00000000-0005-0000-0000-00008D100000}"/>
    <cellStyle name="Normal 2 3 11 2 8" xfId="22501" xr:uid="{B33348C0-0ACB-471B-B4D6-2BBDB259437F}"/>
    <cellStyle name="Normal 2 3 11 3" xfId="4245" xr:uid="{00000000-0005-0000-0000-00008E100000}"/>
    <cellStyle name="Normal 2 3 11 3 2" xfId="4246" xr:uid="{00000000-0005-0000-0000-00008F100000}"/>
    <cellStyle name="Normal 2 3 11 3 2 2" xfId="4247" xr:uid="{00000000-0005-0000-0000-000090100000}"/>
    <cellStyle name="Normal 2 3 11 3 2 2 2" xfId="4248" xr:uid="{00000000-0005-0000-0000-000091100000}"/>
    <cellStyle name="Normal 2 3 11 3 2 2 3" xfId="4249" xr:uid="{00000000-0005-0000-0000-000092100000}"/>
    <cellStyle name="Normal 2 3 11 3 2 3" xfId="4250" xr:uid="{00000000-0005-0000-0000-000093100000}"/>
    <cellStyle name="Normal 2 3 11 3 2 4" xfId="4251" xr:uid="{00000000-0005-0000-0000-000094100000}"/>
    <cellStyle name="Normal 2 3 11 3 3" xfId="4252" xr:uid="{00000000-0005-0000-0000-000095100000}"/>
    <cellStyle name="Normal 2 3 11 3 3 2" xfId="4253" xr:uid="{00000000-0005-0000-0000-000096100000}"/>
    <cellStyle name="Normal 2 3 11 3 3 3" xfId="4254" xr:uid="{00000000-0005-0000-0000-000097100000}"/>
    <cellStyle name="Normal 2 3 11 3 4" xfId="4255" xr:uid="{00000000-0005-0000-0000-000098100000}"/>
    <cellStyle name="Normal 2 3 11 3 5" xfId="4256" xr:uid="{00000000-0005-0000-0000-000099100000}"/>
    <cellStyle name="Normal 2 3 11 3 6" xfId="25410" xr:uid="{C01D6119-65C7-4333-82A0-0761B22AED04}"/>
    <cellStyle name="Normal 2 3 11 4" xfId="4257" xr:uid="{00000000-0005-0000-0000-00009A100000}"/>
    <cellStyle name="Normal 2 3 11 4 2" xfId="4258" xr:uid="{00000000-0005-0000-0000-00009B100000}"/>
    <cellStyle name="Normal 2 3 11 4 3" xfId="4259" xr:uid="{00000000-0005-0000-0000-00009C100000}"/>
    <cellStyle name="Normal 2 3 11 4 4" xfId="23825" xr:uid="{640DEA8C-66BA-400B-B53B-1944744B894E}"/>
    <cellStyle name="Normal 2 3 11 5" xfId="4260" xr:uid="{00000000-0005-0000-0000-00009D100000}"/>
    <cellStyle name="Normal 2 3 11 5 2" xfId="4261" xr:uid="{00000000-0005-0000-0000-00009E100000}"/>
    <cellStyle name="Normal 2 3 11 5 3" xfId="4262" xr:uid="{00000000-0005-0000-0000-00009F100000}"/>
    <cellStyle name="Normal 2 3 11 5 4" xfId="43258" xr:uid="{3D0E8D80-E09B-41DA-B4C8-E663920D5ABE}"/>
    <cellStyle name="Normal 2 3 11 6" xfId="4263" xr:uid="{00000000-0005-0000-0000-0000A0100000}"/>
    <cellStyle name="Normal 2 3 11 6 2" xfId="22765" xr:uid="{51FAA556-5201-492A-94CB-552E1DE89F6E}"/>
    <cellStyle name="Normal 2 3 11 7" xfId="4264" xr:uid="{00000000-0005-0000-0000-0000A1100000}"/>
    <cellStyle name="Normal 2 3 11 8" xfId="4265" xr:uid="{00000000-0005-0000-0000-0000A2100000}"/>
    <cellStyle name="Normal 2 3 11 9" xfId="21940" xr:uid="{9F80FB41-3311-4DEF-B2C0-D3BC126DFAB6}"/>
    <cellStyle name="Normal 2 3 12" xfId="4266" xr:uid="{00000000-0005-0000-0000-0000A3100000}"/>
    <cellStyle name="Normal 2 3 12 2" xfId="4267" xr:uid="{00000000-0005-0000-0000-0000A4100000}"/>
    <cellStyle name="Normal 2 3 12 2 2" xfId="4268" xr:uid="{00000000-0005-0000-0000-0000A5100000}"/>
    <cellStyle name="Normal 2 3 12 2 2 2" xfId="4269" xr:uid="{00000000-0005-0000-0000-0000A6100000}"/>
    <cellStyle name="Normal 2 3 12 2 2 2 2" xfId="4270" xr:uid="{00000000-0005-0000-0000-0000A7100000}"/>
    <cellStyle name="Normal 2 3 12 2 2 2 3" xfId="4271" xr:uid="{00000000-0005-0000-0000-0000A8100000}"/>
    <cellStyle name="Normal 2 3 12 2 2 3" xfId="4272" xr:uid="{00000000-0005-0000-0000-0000A9100000}"/>
    <cellStyle name="Normal 2 3 12 2 2 4" xfId="4273" xr:uid="{00000000-0005-0000-0000-0000AA100000}"/>
    <cellStyle name="Normal 2 3 12 2 2 5" xfId="25891" xr:uid="{44CD7496-EFA9-4C13-83DB-F552DA217C4E}"/>
    <cellStyle name="Normal 2 3 12 2 3" xfId="4274" xr:uid="{00000000-0005-0000-0000-0000AB100000}"/>
    <cellStyle name="Normal 2 3 12 2 3 2" xfId="4275" xr:uid="{00000000-0005-0000-0000-0000AC100000}"/>
    <cellStyle name="Normal 2 3 12 2 3 2 2" xfId="4276" xr:uid="{00000000-0005-0000-0000-0000AD100000}"/>
    <cellStyle name="Normal 2 3 12 2 3 2 3" xfId="4277" xr:uid="{00000000-0005-0000-0000-0000AE100000}"/>
    <cellStyle name="Normal 2 3 12 2 3 3" xfId="4278" xr:uid="{00000000-0005-0000-0000-0000AF100000}"/>
    <cellStyle name="Normal 2 3 12 2 3 4" xfId="4279" xr:uid="{00000000-0005-0000-0000-0000B0100000}"/>
    <cellStyle name="Normal 2 3 12 2 3 5" xfId="23828" xr:uid="{005F020E-8455-4310-9116-1909C90119EE}"/>
    <cellStyle name="Normal 2 3 12 2 4" xfId="4280" xr:uid="{00000000-0005-0000-0000-0000B1100000}"/>
    <cellStyle name="Normal 2 3 12 2 4 2" xfId="4281" xr:uid="{00000000-0005-0000-0000-0000B2100000}"/>
    <cellStyle name="Normal 2 3 12 2 4 3" xfId="4282" xr:uid="{00000000-0005-0000-0000-0000B3100000}"/>
    <cellStyle name="Normal 2 3 12 2 4 4" xfId="22768" xr:uid="{BBA3D576-B0C0-4179-9385-9B949EC1C4EF}"/>
    <cellStyle name="Normal 2 3 12 2 5" xfId="4283" xr:uid="{00000000-0005-0000-0000-0000B4100000}"/>
    <cellStyle name="Normal 2 3 12 2 6" xfId="4284" xr:uid="{00000000-0005-0000-0000-0000B5100000}"/>
    <cellStyle name="Normal 2 3 12 2 7" xfId="4285" xr:uid="{00000000-0005-0000-0000-0000B6100000}"/>
    <cellStyle name="Normal 2 3 12 2 8" xfId="22502" xr:uid="{D05E08BD-2BB1-4178-A525-6F5C179D459B}"/>
    <cellStyle name="Normal 2 3 12 3" xfId="4286" xr:uid="{00000000-0005-0000-0000-0000B7100000}"/>
    <cellStyle name="Normal 2 3 12 3 2" xfId="4287" xr:uid="{00000000-0005-0000-0000-0000B8100000}"/>
    <cellStyle name="Normal 2 3 12 3 2 2" xfId="4288" xr:uid="{00000000-0005-0000-0000-0000B9100000}"/>
    <cellStyle name="Normal 2 3 12 3 2 2 2" xfId="4289" xr:uid="{00000000-0005-0000-0000-0000BA100000}"/>
    <cellStyle name="Normal 2 3 12 3 2 2 3" xfId="4290" xr:uid="{00000000-0005-0000-0000-0000BB100000}"/>
    <cellStyle name="Normal 2 3 12 3 2 3" xfId="4291" xr:uid="{00000000-0005-0000-0000-0000BC100000}"/>
    <cellStyle name="Normal 2 3 12 3 2 4" xfId="4292" xr:uid="{00000000-0005-0000-0000-0000BD100000}"/>
    <cellStyle name="Normal 2 3 12 3 3" xfId="4293" xr:uid="{00000000-0005-0000-0000-0000BE100000}"/>
    <cellStyle name="Normal 2 3 12 3 3 2" xfId="4294" xr:uid="{00000000-0005-0000-0000-0000BF100000}"/>
    <cellStyle name="Normal 2 3 12 3 3 3" xfId="4295" xr:uid="{00000000-0005-0000-0000-0000C0100000}"/>
    <cellStyle name="Normal 2 3 12 3 4" xfId="4296" xr:uid="{00000000-0005-0000-0000-0000C1100000}"/>
    <cellStyle name="Normal 2 3 12 3 5" xfId="4297" xr:uid="{00000000-0005-0000-0000-0000C2100000}"/>
    <cellStyle name="Normal 2 3 12 3 6" xfId="25411" xr:uid="{E476F38A-A91A-41B0-9896-5DB0F8524F9C}"/>
    <cellStyle name="Normal 2 3 12 4" xfId="4298" xr:uid="{00000000-0005-0000-0000-0000C3100000}"/>
    <cellStyle name="Normal 2 3 12 4 2" xfId="4299" xr:uid="{00000000-0005-0000-0000-0000C4100000}"/>
    <cellStyle name="Normal 2 3 12 4 3" xfId="4300" xr:uid="{00000000-0005-0000-0000-0000C5100000}"/>
    <cellStyle name="Normal 2 3 12 4 4" xfId="23827" xr:uid="{B0CD2692-1D3A-427A-A913-CC3300DB04C6}"/>
    <cellStyle name="Normal 2 3 12 5" xfId="4301" xr:uid="{00000000-0005-0000-0000-0000C6100000}"/>
    <cellStyle name="Normal 2 3 12 5 2" xfId="4302" xr:uid="{00000000-0005-0000-0000-0000C7100000}"/>
    <cellStyle name="Normal 2 3 12 5 3" xfId="4303" xr:uid="{00000000-0005-0000-0000-0000C8100000}"/>
    <cellStyle name="Normal 2 3 12 5 4" xfId="43259" xr:uid="{4C1BEEE3-7A3E-499D-8591-CFA543285613}"/>
    <cellStyle name="Normal 2 3 12 6" xfId="4304" xr:uid="{00000000-0005-0000-0000-0000C9100000}"/>
    <cellStyle name="Normal 2 3 12 6 2" xfId="22767" xr:uid="{FE5D02B1-C690-4D3E-B6E0-C2A973C99447}"/>
    <cellStyle name="Normal 2 3 12 7" xfId="4305" xr:uid="{00000000-0005-0000-0000-0000CA100000}"/>
    <cellStyle name="Normal 2 3 12 8" xfId="4306" xr:uid="{00000000-0005-0000-0000-0000CB100000}"/>
    <cellStyle name="Normal 2 3 12 9" xfId="21941" xr:uid="{9705D36D-1F10-4D25-AC11-2D81663C749F}"/>
    <cellStyle name="Normal 2 3 13" xfId="4307" xr:uid="{00000000-0005-0000-0000-0000CC100000}"/>
    <cellStyle name="Normal 2 3 13 2" xfId="4308" xr:uid="{00000000-0005-0000-0000-0000CD100000}"/>
    <cellStyle name="Normal 2 3 13 2 2" xfId="4309" xr:uid="{00000000-0005-0000-0000-0000CE100000}"/>
    <cellStyle name="Normal 2 3 13 2 2 2" xfId="4310" xr:uid="{00000000-0005-0000-0000-0000CF100000}"/>
    <cellStyle name="Normal 2 3 13 2 2 2 2" xfId="4311" xr:uid="{00000000-0005-0000-0000-0000D0100000}"/>
    <cellStyle name="Normal 2 3 13 2 2 2 3" xfId="4312" xr:uid="{00000000-0005-0000-0000-0000D1100000}"/>
    <cellStyle name="Normal 2 3 13 2 2 3" xfId="4313" xr:uid="{00000000-0005-0000-0000-0000D2100000}"/>
    <cellStyle name="Normal 2 3 13 2 2 4" xfId="4314" xr:uid="{00000000-0005-0000-0000-0000D3100000}"/>
    <cellStyle name="Normal 2 3 13 2 2 5" xfId="25892" xr:uid="{EF8D9F47-FC9C-4FDC-81CC-3E1D116BE533}"/>
    <cellStyle name="Normal 2 3 13 2 3" xfId="4315" xr:uid="{00000000-0005-0000-0000-0000D4100000}"/>
    <cellStyle name="Normal 2 3 13 2 3 2" xfId="4316" xr:uid="{00000000-0005-0000-0000-0000D5100000}"/>
    <cellStyle name="Normal 2 3 13 2 3 2 2" xfId="4317" xr:uid="{00000000-0005-0000-0000-0000D6100000}"/>
    <cellStyle name="Normal 2 3 13 2 3 2 3" xfId="4318" xr:uid="{00000000-0005-0000-0000-0000D7100000}"/>
    <cellStyle name="Normal 2 3 13 2 3 3" xfId="4319" xr:uid="{00000000-0005-0000-0000-0000D8100000}"/>
    <cellStyle name="Normal 2 3 13 2 3 4" xfId="4320" xr:uid="{00000000-0005-0000-0000-0000D9100000}"/>
    <cellStyle name="Normal 2 3 13 2 3 5" xfId="23830" xr:uid="{3518216C-1655-43EB-9EF7-AC7F8461693F}"/>
    <cellStyle name="Normal 2 3 13 2 4" xfId="4321" xr:uid="{00000000-0005-0000-0000-0000DA100000}"/>
    <cellStyle name="Normal 2 3 13 2 4 2" xfId="4322" xr:uid="{00000000-0005-0000-0000-0000DB100000}"/>
    <cellStyle name="Normal 2 3 13 2 4 3" xfId="4323" xr:uid="{00000000-0005-0000-0000-0000DC100000}"/>
    <cellStyle name="Normal 2 3 13 2 4 4" xfId="22770" xr:uid="{E30CE368-2DC5-4840-8988-0559702DAF7F}"/>
    <cellStyle name="Normal 2 3 13 2 5" xfId="4324" xr:uid="{00000000-0005-0000-0000-0000DD100000}"/>
    <cellStyle name="Normal 2 3 13 2 6" xfId="4325" xr:uid="{00000000-0005-0000-0000-0000DE100000}"/>
    <cellStyle name="Normal 2 3 13 2 7" xfId="4326" xr:uid="{00000000-0005-0000-0000-0000DF100000}"/>
    <cellStyle name="Normal 2 3 13 2 8" xfId="22503" xr:uid="{4DA168FE-9869-4266-BEBB-305EC70752CD}"/>
    <cellStyle name="Normal 2 3 13 3" xfId="4327" xr:uid="{00000000-0005-0000-0000-0000E0100000}"/>
    <cellStyle name="Normal 2 3 13 3 2" xfId="4328" xr:uid="{00000000-0005-0000-0000-0000E1100000}"/>
    <cellStyle name="Normal 2 3 13 3 2 2" xfId="4329" xr:uid="{00000000-0005-0000-0000-0000E2100000}"/>
    <cellStyle name="Normal 2 3 13 3 2 2 2" xfId="4330" xr:uid="{00000000-0005-0000-0000-0000E3100000}"/>
    <cellStyle name="Normal 2 3 13 3 2 2 3" xfId="4331" xr:uid="{00000000-0005-0000-0000-0000E4100000}"/>
    <cellStyle name="Normal 2 3 13 3 2 3" xfId="4332" xr:uid="{00000000-0005-0000-0000-0000E5100000}"/>
    <cellStyle name="Normal 2 3 13 3 2 4" xfId="4333" xr:uid="{00000000-0005-0000-0000-0000E6100000}"/>
    <cellStyle name="Normal 2 3 13 3 3" xfId="4334" xr:uid="{00000000-0005-0000-0000-0000E7100000}"/>
    <cellStyle name="Normal 2 3 13 3 3 2" xfId="4335" xr:uid="{00000000-0005-0000-0000-0000E8100000}"/>
    <cellStyle name="Normal 2 3 13 3 3 3" xfId="4336" xr:uid="{00000000-0005-0000-0000-0000E9100000}"/>
    <cellStyle name="Normal 2 3 13 3 4" xfId="4337" xr:uid="{00000000-0005-0000-0000-0000EA100000}"/>
    <cellStyle name="Normal 2 3 13 3 5" xfId="4338" xr:uid="{00000000-0005-0000-0000-0000EB100000}"/>
    <cellStyle name="Normal 2 3 13 3 6" xfId="25412" xr:uid="{E9C857A0-481C-47BA-9774-A4583ED79B69}"/>
    <cellStyle name="Normal 2 3 13 4" xfId="4339" xr:uid="{00000000-0005-0000-0000-0000EC100000}"/>
    <cellStyle name="Normal 2 3 13 4 2" xfId="4340" xr:uid="{00000000-0005-0000-0000-0000ED100000}"/>
    <cellStyle name="Normal 2 3 13 4 3" xfId="4341" xr:uid="{00000000-0005-0000-0000-0000EE100000}"/>
    <cellStyle name="Normal 2 3 13 4 4" xfId="23829" xr:uid="{DCA46737-99F4-49EB-A5E4-2168CCA5E853}"/>
    <cellStyle name="Normal 2 3 13 5" xfId="4342" xr:uid="{00000000-0005-0000-0000-0000EF100000}"/>
    <cellStyle name="Normal 2 3 13 5 2" xfId="4343" xr:uid="{00000000-0005-0000-0000-0000F0100000}"/>
    <cellStyle name="Normal 2 3 13 5 3" xfId="4344" xr:uid="{00000000-0005-0000-0000-0000F1100000}"/>
    <cellStyle name="Normal 2 3 13 5 4" xfId="43260" xr:uid="{94A1FE61-1F06-4698-BFD3-DC206AF2CF2B}"/>
    <cellStyle name="Normal 2 3 13 6" xfId="4345" xr:uid="{00000000-0005-0000-0000-0000F2100000}"/>
    <cellStyle name="Normal 2 3 13 6 2" xfId="22769" xr:uid="{78CD93FA-B447-4132-86AD-D5CF0C2C872D}"/>
    <cellStyle name="Normal 2 3 13 7" xfId="4346" xr:uid="{00000000-0005-0000-0000-0000F3100000}"/>
    <cellStyle name="Normal 2 3 13 8" xfId="4347" xr:uid="{00000000-0005-0000-0000-0000F4100000}"/>
    <cellStyle name="Normal 2 3 13 9" xfId="21942" xr:uid="{51B6AD15-1C0B-4C2B-885C-126746C07A63}"/>
    <cellStyle name="Normal 2 3 14" xfId="4348" xr:uid="{00000000-0005-0000-0000-0000F5100000}"/>
    <cellStyle name="Normal 2 3 14 2" xfId="4349" xr:uid="{00000000-0005-0000-0000-0000F6100000}"/>
    <cellStyle name="Normal 2 3 14 3" xfId="4350" xr:uid="{00000000-0005-0000-0000-0000F7100000}"/>
    <cellStyle name="Normal 2 3 14 4" xfId="4351" xr:uid="{00000000-0005-0000-0000-0000F8100000}"/>
    <cellStyle name="Normal 2 3 15" xfId="4352" xr:uid="{00000000-0005-0000-0000-0000F9100000}"/>
    <cellStyle name="Normal 2 3 15 2" xfId="22609" xr:uid="{D70F66F4-7BDD-4823-B798-FBD9A75292C1}"/>
    <cellStyle name="Normal 2 3 16" xfId="4353" xr:uid="{00000000-0005-0000-0000-0000FA100000}"/>
    <cellStyle name="Normal 2 3 17" xfId="4354" xr:uid="{00000000-0005-0000-0000-0000FB100000}"/>
    <cellStyle name="Normal 2 3 18" xfId="19111" xr:uid="{4E22876F-2422-4D7F-BF98-9D418EDCAC9E}"/>
    <cellStyle name="Normal 2 3 18 2" xfId="21729" xr:uid="{36434E1F-F53F-4A78-8A06-60B8024ED765}"/>
    <cellStyle name="Normal 2 3 18 3" xfId="19770" xr:uid="{B69D18CC-FCD1-4128-9E61-73DADC81A7EA}"/>
    <cellStyle name="Normal 2 3 19" xfId="18444" xr:uid="{41DE6C4A-914D-43D9-B453-D3B26BBF7840}"/>
    <cellStyle name="Normal 2 3 2" xfId="4355" xr:uid="{00000000-0005-0000-0000-0000FC100000}"/>
    <cellStyle name="Normal 2 3 2 10" xfId="4356" xr:uid="{00000000-0005-0000-0000-0000FD100000}"/>
    <cellStyle name="Normal 2 3 2 10 2" xfId="4357" xr:uid="{00000000-0005-0000-0000-0000FE100000}"/>
    <cellStyle name="Normal 2 3 2 10 3" xfId="4358" xr:uid="{00000000-0005-0000-0000-0000FF100000}"/>
    <cellStyle name="Normal 2 3 2 10 4" xfId="43261" xr:uid="{161E2C1B-99F1-4217-90A5-59CC42F3CDDA}"/>
    <cellStyle name="Normal 2 3 2 11" xfId="4359" xr:uid="{00000000-0005-0000-0000-000000110000}"/>
    <cellStyle name="Normal 2 3 2 12" xfId="4360" xr:uid="{00000000-0005-0000-0000-000001110000}"/>
    <cellStyle name="Normal 2 3 2 13" xfId="4361" xr:uid="{00000000-0005-0000-0000-000002110000}"/>
    <cellStyle name="Normal 2 3 2 14" xfId="4362" xr:uid="{00000000-0005-0000-0000-000003110000}"/>
    <cellStyle name="Normal 2 3 2 15" xfId="21943" xr:uid="{B5E09827-8C3D-4B52-83B5-BDA823532A79}"/>
    <cellStyle name="Normal 2 3 2 2" xfId="4363" xr:uid="{00000000-0005-0000-0000-000004110000}"/>
    <cellStyle name="Normal 2 3 2 2 10" xfId="4364" xr:uid="{00000000-0005-0000-0000-000005110000}"/>
    <cellStyle name="Normal 2 3 2 2 11" xfId="21944" xr:uid="{445BA92E-1D1B-40D9-AF74-523450D55A98}"/>
    <cellStyle name="Normal 2 3 2 2 2" xfId="4365" xr:uid="{00000000-0005-0000-0000-000006110000}"/>
    <cellStyle name="Normal 2 3 2 2 2 2" xfId="4366" xr:uid="{00000000-0005-0000-0000-000007110000}"/>
    <cellStyle name="Normal 2 3 2 2 2 2 2" xfId="4367" xr:uid="{00000000-0005-0000-0000-000008110000}"/>
    <cellStyle name="Normal 2 3 2 2 2 2 2 2" xfId="4368" xr:uid="{00000000-0005-0000-0000-000009110000}"/>
    <cellStyle name="Normal 2 3 2 2 2 2 2 2 2" xfId="4369" xr:uid="{00000000-0005-0000-0000-00000A110000}"/>
    <cellStyle name="Normal 2 3 2 2 2 2 2 2 3" xfId="4370" xr:uid="{00000000-0005-0000-0000-00000B110000}"/>
    <cellStyle name="Normal 2 3 2 2 2 2 2 3" xfId="4371" xr:uid="{00000000-0005-0000-0000-00000C110000}"/>
    <cellStyle name="Normal 2 3 2 2 2 2 2 4" xfId="4372" xr:uid="{00000000-0005-0000-0000-00000D110000}"/>
    <cellStyle name="Normal 2 3 2 2 2 2 2 5" xfId="23834" xr:uid="{B735B17D-B20B-4E80-98BB-2C4DE10E9812}"/>
    <cellStyle name="Normal 2 3 2 2 2 2 3" xfId="4373" xr:uid="{00000000-0005-0000-0000-00000E110000}"/>
    <cellStyle name="Normal 2 3 2 2 2 2 3 2" xfId="4374" xr:uid="{00000000-0005-0000-0000-00000F110000}"/>
    <cellStyle name="Normal 2 3 2 2 2 2 3 2 2" xfId="4375" xr:uid="{00000000-0005-0000-0000-000010110000}"/>
    <cellStyle name="Normal 2 3 2 2 2 2 3 2 3" xfId="4376" xr:uid="{00000000-0005-0000-0000-000011110000}"/>
    <cellStyle name="Normal 2 3 2 2 2 2 3 3" xfId="4377" xr:uid="{00000000-0005-0000-0000-000012110000}"/>
    <cellStyle name="Normal 2 3 2 2 2 2 3 4" xfId="4378" xr:uid="{00000000-0005-0000-0000-000013110000}"/>
    <cellStyle name="Normal 2 3 2 2 2 2 4" xfId="4379" xr:uid="{00000000-0005-0000-0000-000014110000}"/>
    <cellStyle name="Normal 2 3 2 2 2 2 4 2" xfId="4380" xr:uid="{00000000-0005-0000-0000-000015110000}"/>
    <cellStyle name="Normal 2 3 2 2 2 2 4 3" xfId="4381" xr:uid="{00000000-0005-0000-0000-000016110000}"/>
    <cellStyle name="Normal 2 3 2 2 2 2 5" xfId="4382" xr:uid="{00000000-0005-0000-0000-000017110000}"/>
    <cellStyle name="Normal 2 3 2 2 2 2 6" xfId="4383" xr:uid="{00000000-0005-0000-0000-000018110000}"/>
    <cellStyle name="Normal 2 3 2 2 2 2 7" xfId="4384" xr:uid="{00000000-0005-0000-0000-000019110000}"/>
    <cellStyle name="Normal 2 3 2 2 2 2 8" xfId="22773" xr:uid="{FFB9F143-F797-465D-9DE6-00E134190CE8}"/>
    <cellStyle name="Normal 2 3 2 2 2 3" xfId="4385" xr:uid="{00000000-0005-0000-0000-00001A110000}"/>
    <cellStyle name="Normal 2 3 2 2 2 3 2" xfId="4386" xr:uid="{00000000-0005-0000-0000-00001B110000}"/>
    <cellStyle name="Normal 2 3 2 2 2 3 2 2" xfId="4387" xr:uid="{00000000-0005-0000-0000-00001C110000}"/>
    <cellStyle name="Normal 2 3 2 2 2 3 2 3" xfId="4388" xr:uid="{00000000-0005-0000-0000-00001D110000}"/>
    <cellStyle name="Normal 2 3 2 2 2 3 3" xfId="4389" xr:uid="{00000000-0005-0000-0000-00001E110000}"/>
    <cellStyle name="Normal 2 3 2 2 2 3 4" xfId="4390" xr:uid="{00000000-0005-0000-0000-00001F110000}"/>
    <cellStyle name="Normal 2 3 2 2 2 3 5" xfId="24319" xr:uid="{0E312261-3ABF-4395-BC67-35A8E7FE8ADD}"/>
    <cellStyle name="Normal 2 3 2 2 2 4" xfId="4391" xr:uid="{00000000-0005-0000-0000-000020110000}"/>
    <cellStyle name="Normal 2 3 2 2 2 4 2" xfId="4392" xr:uid="{00000000-0005-0000-0000-000021110000}"/>
    <cellStyle name="Normal 2 3 2 2 2 4 2 2" xfId="4393" xr:uid="{00000000-0005-0000-0000-000022110000}"/>
    <cellStyle name="Normal 2 3 2 2 2 4 2 3" xfId="4394" xr:uid="{00000000-0005-0000-0000-000023110000}"/>
    <cellStyle name="Normal 2 3 2 2 2 4 3" xfId="4395" xr:uid="{00000000-0005-0000-0000-000024110000}"/>
    <cellStyle name="Normal 2 3 2 2 2 4 4" xfId="4396" xr:uid="{00000000-0005-0000-0000-000025110000}"/>
    <cellStyle name="Normal 2 3 2 2 2 4 5" xfId="23833" xr:uid="{C0778668-E9A2-41F2-BBBE-7270A977F166}"/>
    <cellStyle name="Normal 2 3 2 2 2 5" xfId="4397" xr:uid="{00000000-0005-0000-0000-000026110000}"/>
    <cellStyle name="Normal 2 3 2 2 2 5 2" xfId="4398" xr:uid="{00000000-0005-0000-0000-000027110000}"/>
    <cellStyle name="Normal 2 3 2 2 2 5 3" xfId="4399" xr:uid="{00000000-0005-0000-0000-000028110000}"/>
    <cellStyle name="Normal 2 3 2 2 2 6" xfId="4400" xr:uid="{00000000-0005-0000-0000-000029110000}"/>
    <cellStyle name="Normal 2 3 2 2 2 7" xfId="4401" xr:uid="{00000000-0005-0000-0000-00002A110000}"/>
    <cellStyle name="Normal 2 3 2 2 2 8" xfId="4402" xr:uid="{00000000-0005-0000-0000-00002B110000}"/>
    <cellStyle name="Normal 2 3 2 2 2 9" xfId="22772" xr:uid="{B8538F6B-9EA1-43CB-A732-94C45C5FB6F7}"/>
    <cellStyle name="Normal 2 3 2 2 3" xfId="4403" xr:uid="{00000000-0005-0000-0000-00002C110000}"/>
    <cellStyle name="Normal 2 3 2 2 3 2" xfId="4404" xr:uid="{00000000-0005-0000-0000-00002D110000}"/>
    <cellStyle name="Normal 2 3 2 2 3 2 2" xfId="4405" xr:uid="{00000000-0005-0000-0000-00002E110000}"/>
    <cellStyle name="Normal 2 3 2 2 3 2 2 2" xfId="4406" xr:uid="{00000000-0005-0000-0000-00002F110000}"/>
    <cellStyle name="Normal 2 3 2 2 3 2 2 2 2" xfId="4407" xr:uid="{00000000-0005-0000-0000-000030110000}"/>
    <cellStyle name="Normal 2 3 2 2 3 2 2 2 3" xfId="4408" xr:uid="{00000000-0005-0000-0000-000031110000}"/>
    <cellStyle name="Normal 2 3 2 2 3 2 2 3" xfId="4409" xr:uid="{00000000-0005-0000-0000-000032110000}"/>
    <cellStyle name="Normal 2 3 2 2 3 2 2 4" xfId="4410" xr:uid="{00000000-0005-0000-0000-000033110000}"/>
    <cellStyle name="Normal 2 3 2 2 3 2 2 5" xfId="23836" xr:uid="{E161312E-8D1F-4306-B189-AF455E9A4419}"/>
    <cellStyle name="Normal 2 3 2 2 3 2 3" xfId="4411" xr:uid="{00000000-0005-0000-0000-000034110000}"/>
    <cellStyle name="Normal 2 3 2 2 3 2 3 2" xfId="4412" xr:uid="{00000000-0005-0000-0000-000035110000}"/>
    <cellStyle name="Normal 2 3 2 2 3 2 3 2 2" xfId="4413" xr:uid="{00000000-0005-0000-0000-000036110000}"/>
    <cellStyle name="Normal 2 3 2 2 3 2 3 2 3" xfId="4414" xr:uid="{00000000-0005-0000-0000-000037110000}"/>
    <cellStyle name="Normal 2 3 2 2 3 2 3 3" xfId="4415" xr:uid="{00000000-0005-0000-0000-000038110000}"/>
    <cellStyle name="Normal 2 3 2 2 3 2 3 4" xfId="4416" xr:uid="{00000000-0005-0000-0000-000039110000}"/>
    <cellStyle name="Normal 2 3 2 2 3 2 4" xfId="4417" xr:uid="{00000000-0005-0000-0000-00003A110000}"/>
    <cellStyle name="Normal 2 3 2 2 3 2 4 2" xfId="4418" xr:uid="{00000000-0005-0000-0000-00003B110000}"/>
    <cellStyle name="Normal 2 3 2 2 3 2 4 3" xfId="4419" xr:uid="{00000000-0005-0000-0000-00003C110000}"/>
    <cellStyle name="Normal 2 3 2 2 3 2 5" xfId="4420" xr:uid="{00000000-0005-0000-0000-00003D110000}"/>
    <cellStyle name="Normal 2 3 2 2 3 2 6" xfId="4421" xr:uid="{00000000-0005-0000-0000-00003E110000}"/>
    <cellStyle name="Normal 2 3 2 2 3 2 7" xfId="4422" xr:uid="{00000000-0005-0000-0000-00003F110000}"/>
    <cellStyle name="Normal 2 3 2 2 3 2 8" xfId="22775" xr:uid="{CA69447F-72C4-4FA3-9AA6-2F780797499F}"/>
    <cellStyle name="Normal 2 3 2 2 3 3" xfId="4423" xr:uid="{00000000-0005-0000-0000-000040110000}"/>
    <cellStyle name="Normal 2 3 2 2 3 3 2" xfId="4424" xr:uid="{00000000-0005-0000-0000-000041110000}"/>
    <cellStyle name="Normal 2 3 2 2 3 3 2 2" xfId="4425" xr:uid="{00000000-0005-0000-0000-000042110000}"/>
    <cellStyle name="Normal 2 3 2 2 3 3 2 3" xfId="4426" xr:uid="{00000000-0005-0000-0000-000043110000}"/>
    <cellStyle name="Normal 2 3 2 2 3 3 3" xfId="4427" xr:uid="{00000000-0005-0000-0000-000044110000}"/>
    <cellStyle name="Normal 2 3 2 2 3 3 4" xfId="4428" xr:uid="{00000000-0005-0000-0000-000045110000}"/>
    <cellStyle name="Normal 2 3 2 2 3 3 5" xfId="25414" xr:uid="{EFDB7F96-38AB-4780-9398-9FA2DEACC01F}"/>
    <cellStyle name="Normal 2 3 2 2 3 4" xfId="4429" xr:uid="{00000000-0005-0000-0000-000046110000}"/>
    <cellStyle name="Normal 2 3 2 2 3 4 2" xfId="4430" xr:uid="{00000000-0005-0000-0000-000047110000}"/>
    <cellStyle name="Normal 2 3 2 2 3 4 2 2" xfId="4431" xr:uid="{00000000-0005-0000-0000-000048110000}"/>
    <cellStyle name="Normal 2 3 2 2 3 4 2 3" xfId="4432" xr:uid="{00000000-0005-0000-0000-000049110000}"/>
    <cellStyle name="Normal 2 3 2 2 3 4 3" xfId="4433" xr:uid="{00000000-0005-0000-0000-00004A110000}"/>
    <cellStyle name="Normal 2 3 2 2 3 4 4" xfId="4434" xr:uid="{00000000-0005-0000-0000-00004B110000}"/>
    <cellStyle name="Normal 2 3 2 2 3 4 5" xfId="23835" xr:uid="{15229A54-3D6B-48F4-B855-47AF157B74ED}"/>
    <cellStyle name="Normal 2 3 2 2 3 5" xfId="4435" xr:uid="{00000000-0005-0000-0000-00004C110000}"/>
    <cellStyle name="Normal 2 3 2 2 3 5 2" xfId="4436" xr:uid="{00000000-0005-0000-0000-00004D110000}"/>
    <cellStyle name="Normal 2 3 2 2 3 5 3" xfId="4437" xr:uid="{00000000-0005-0000-0000-00004E110000}"/>
    <cellStyle name="Normal 2 3 2 2 3 6" xfId="4438" xr:uid="{00000000-0005-0000-0000-00004F110000}"/>
    <cellStyle name="Normal 2 3 2 2 3 7" xfId="4439" xr:uid="{00000000-0005-0000-0000-000050110000}"/>
    <cellStyle name="Normal 2 3 2 2 3 8" xfId="4440" xr:uid="{00000000-0005-0000-0000-000051110000}"/>
    <cellStyle name="Normal 2 3 2 2 3 9" xfId="22774" xr:uid="{9F519828-2C91-403F-B689-51A07615FED0}"/>
    <cellStyle name="Normal 2 3 2 2 4" xfId="4441" xr:uid="{00000000-0005-0000-0000-000052110000}"/>
    <cellStyle name="Normal 2 3 2 2 4 2" xfId="4442" xr:uid="{00000000-0005-0000-0000-000053110000}"/>
    <cellStyle name="Normal 2 3 2 2 4 2 2" xfId="4443" xr:uid="{00000000-0005-0000-0000-000054110000}"/>
    <cellStyle name="Normal 2 3 2 2 4 2 2 2" xfId="4444" xr:uid="{00000000-0005-0000-0000-000055110000}"/>
    <cellStyle name="Normal 2 3 2 2 4 2 2 3" xfId="4445" xr:uid="{00000000-0005-0000-0000-000056110000}"/>
    <cellStyle name="Normal 2 3 2 2 4 2 3" xfId="4446" xr:uid="{00000000-0005-0000-0000-000057110000}"/>
    <cellStyle name="Normal 2 3 2 2 4 2 4" xfId="4447" xr:uid="{00000000-0005-0000-0000-000058110000}"/>
    <cellStyle name="Normal 2 3 2 2 4 2 5" xfId="25894" xr:uid="{B98E2A7E-186C-4D9A-A2C6-2653682A6A11}"/>
    <cellStyle name="Normal 2 3 2 2 4 3" xfId="4448" xr:uid="{00000000-0005-0000-0000-000059110000}"/>
    <cellStyle name="Normal 2 3 2 2 4 3 2" xfId="4449" xr:uid="{00000000-0005-0000-0000-00005A110000}"/>
    <cellStyle name="Normal 2 3 2 2 4 3 2 2" xfId="4450" xr:uid="{00000000-0005-0000-0000-00005B110000}"/>
    <cellStyle name="Normal 2 3 2 2 4 3 2 3" xfId="4451" xr:uid="{00000000-0005-0000-0000-00005C110000}"/>
    <cellStyle name="Normal 2 3 2 2 4 3 3" xfId="4452" xr:uid="{00000000-0005-0000-0000-00005D110000}"/>
    <cellStyle name="Normal 2 3 2 2 4 3 4" xfId="4453" xr:uid="{00000000-0005-0000-0000-00005E110000}"/>
    <cellStyle name="Normal 2 3 2 2 4 3 5" xfId="23837" xr:uid="{2E3A45A2-4DF2-4CD9-A56A-C1849A722E49}"/>
    <cellStyle name="Normal 2 3 2 2 4 4" xfId="4454" xr:uid="{00000000-0005-0000-0000-00005F110000}"/>
    <cellStyle name="Normal 2 3 2 2 4 4 2" xfId="4455" xr:uid="{00000000-0005-0000-0000-000060110000}"/>
    <cellStyle name="Normal 2 3 2 2 4 4 3" xfId="4456" xr:uid="{00000000-0005-0000-0000-000061110000}"/>
    <cellStyle name="Normal 2 3 2 2 4 5" xfId="4457" xr:uid="{00000000-0005-0000-0000-000062110000}"/>
    <cellStyle name="Normal 2 3 2 2 4 6" xfId="4458" xr:uid="{00000000-0005-0000-0000-000063110000}"/>
    <cellStyle name="Normal 2 3 2 2 4 7" xfId="4459" xr:uid="{00000000-0005-0000-0000-000064110000}"/>
    <cellStyle name="Normal 2 3 2 2 4 8" xfId="22776" xr:uid="{3CFBB437-D84B-4BC2-A750-6E7688F8C67C}"/>
    <cellStyle name="Normal 2 3 2 2 5" xfId="4460" xr:uid="{00000000-0005-0000-0000-000065110000}"/>
    <cellStyle name="Normal 2 3 2 2 5 2" xfId="4461" xr:uid="{00000000-0005-0000-0000-000066110000}"/>
    <cellStyle name="Normal 2 3 2 2 5 2 2" xfId="4462" xr:uid="{00000000-0005-0000-0000-000067110000}"/>
    <cellStyle name="Normal 2 3 2 2 5 2 3" xfId="4463" xr:uid="{00000000-0005-0000-0000-000068110000}"/>
    <cellStyle name="Normal 2 3 2 2 5 2 4" xfId="24250" xr:uid="{4FB2406F-9F6D-46F5-A1D1-7B6B93F50D3A}"/>
    <cellStyle name="Normal 2 3 2 2 5 3" xfId="4464" xr:uid="{00000000-0005-0000-0000-000069110000}"/>
    <cellStyle name="Normal 2 3 2 2 5 4" xfId="4465" xr:uid="{00000000-0005-0000-0000-00006A110000}"/>
    <cellStyle name="Normal 2 3 2 2 6" xfId="4466" xr:uid="{00000000-0005-0000-0000-00006B110000}"/>
    <cellStyle name="Normal 2 3 2 2 6 2" xfId="4467" xr:uid="{00000000-0005-0000-0000-00006C110000}"/>
    <cellStyle name="Normal 2 3 2 2 6 2 2" xfId="4468" xr:uid="{00000000-0005-0000-0000-00006D110000}"/>
    <cellStyle name="Normal 2 3 2 2 6 2 3" xfId="4469" xr:uid="{00000000-0005-0000-0000-00006E110000}"/>
    <cellStyle name="Normal 2 3 2 2 6 3" xfId="4470" xr:uid="{00000000-0005-0000-0000-00006F110000}"/>
    <cellStyle name="Normal 2 3 2 2 6 4" xfId="4471" xr:uid="{00000000-0005-0000-0000-000070110000}"/>
    <cellStyle name="Normal 2 3 2 2 6 5" xfId="23832" xr:uid="{B98BD1F7-8CC9-4DE7-A4FE-AFEB03180A83}"/>
    <cellStyle name="Normal 2 3 2 2 7" xfId="4472" xr:uid="{00000000-0005-0000-0000-000071110000}"/>
    <cellStyle name="Normal 2 3 2 2 7 2" xfId="4473" xr:uid="{00000000-0005-0000-0000-000072110000}"/>
    <cellStyle name="Normal 2 3 2 2 7 3" xfId="4474" xr:uid="{00000000-0005-0000-0000-000073110000}"/>
    <cellStyle name="Normal 2 3 2 2 7 4" xfId="22771" xr:uid="{AD24649E-5BB1-4122-A25F-D3639A3DA4AE}"/>
    <cellStyle name="Normal 2 3 2 2 8" xfId="4475" xr:uid="{00000000-0005-0000-0000-000074110000}"/>
    <cellStyle name="Normal 2 3 2 2 9" xfId="4476" xr:uid="{00000000-0005-0000-0000-000075110000}"/>
    <cellStyle name="Normal 2 3 2 3" xfId="4477" xr:uid="{00000000-0005-0000-0000-000076110000}"/>
    <cellStyle name="Normal 2 3 2 3 2" xfId="4478" xr:uid="{00000000-0005-0000-0000-000077110000}"/>
    <cellStyle name="Normal 2 3 2 3 2 2" xfId="4479" xr:uid="{00000000-0005-0000-0000-000078110000}"/>
    <cellStyle name="Normal 2 3 2 3 2 2 2" xfId="4480" xr:uid="{00000000-0005-0000-0000-000079110000}"/>
    <cellStyle name="Normal 2 3 2 3 2 2 2 2" xfId="4481" xr:uid="{00000000-0005-0000-0000-00007A110000}"/>
    <cellStyle name="Normal 2 3 2 3 2 2 2 3" xfId="4482" xr:uid="{00000000-0005-0000-0000-00007B110000}"/>
    <cellStyle name="Normal 2 3 2 3 2 2 3" xfId="4483" xr:uid="{00000000-0005-0000-0000-00007C110000}"/>
    <cellStyle name="Normal 2 3 2 3 2 2 4" xfId="4484" xr:uid="{00000000-0005-0000-0000-00007D110000}"/>
    <cellStyle name="Normal 2 3 2 3 2 2 5" xfId="23839" xr:uid="{42FAC1B2-4759-4829-B04B-8BF95BBBA946}"/>
    <cellStyle name="Normal 2 3 2 3 2 3" xfId="4485" xr:uid="{00000000-0005-0000-0000-00007E110000}"/>
    <cellStyle name="Normal 2 3 2 3 2 3 2" xfId="4486" xr:uid="{00000000-0005-0000-0000-00007F110000}"/>
    <cellStyle name="Normal 2 3 2 3 2 3 2 2" xfId="4487" xr:uid="{00000000-0005-0000-0000-000080110000}"/>
    <cellStyle name="Normal 2 3 2 3 2 3 2 3" xfId="4488" xr:uid="{00000000-0005-0000-0000-000081110000}"/>
    <cellStyle name="Normal 2 3 2 3 2 3 3" xfId="4489" xr:uid="{00000000-0005-0000-0000-000082110000}"/>
    <cellStyle name="Normal 2 3 2 3 2 3 4" xfId="4490" xr:uid="{00000000-0005-0000-0000-000083110000}"/>
    <cellStyle name="Normal 2 3 2 3 2 4" xfId="4491" xr:uid="{00000000-0005-0000-0000-000084110000}"/>
    <cellStyle name="Normal 2 3 2 3 2 4 2" xfId="4492" xr:uid="{00000000-0005-0000-0000-000085110000}"/>
    <cellStyle name="Normal 2 3 2 3 2 4 3" xfId="4493" xr:uid="{00000000-0005-0000-0000-000086110000}"/>
    <cellStyle name="Normal 2 3 2 3 2 5" xfId="4494" xr:uid="{00000000-0005-0000-0000-000087110000}"/>
    <cellStyle name="Normal 2 3 2 3 2 6" xfId="4495" xr:uid="{00000000-0005-0000-0000-000088110000}"/>
    <cellStyle name="Normal 2 3 2 3 2 7" xfId="4496" xr:uid="{00000000-0005-0000-0000-000089110000}"/>
    <cellStyle name="Normal 2 3 2 3 2 8" xfId="22778" xr:uid="{AB17A79F-B8B9-454E-B556-5D258B264814}"/>
    <cellStyle name="Normal 2 3 2 3 3" xfId="4497" xr:uid="{00000000-0005-0000-0000-00008A110000}"/>
    <cellStyle name="Normal 2 3 2 3 3 2" xfId="4498" xr:uid="{00000000-0005-0000-0000-00008B110000}"/>
    <cellStyle name="Normal 2 3 2 3 3 2 2" xfId="4499" xr:uid="{00000000-0005-0000-0000-00008C110000}"/>
    <cellStyle name="Normal 2 3 2 3 3 2 3" xfId="4500" xr:uid="{00000000-0005-0000-0000-00008D110000}"/>
    <cellStyle name="Normal 2 3 2 3 3 3" xfId="4501" xr:uid="{00000000-0005-0000-0000-00008E110000}"/>
    <cellStyle name="Normal 2 3 2 3 3 4" xfId="4502" xr:uid="{00000000-0005-0000-0000-00008F110000}"/>
    <cellStyle name="Normal 2 3 2 3 3 5" xfId="24249" xr:uid="{A365D753-5B12-4EFA-8C3D-3A9FF4DF2CD6}"/>
    <cellStyle name="Normal 2 3 2 3 4" xfId="4503" xr:uid="{00000000-0005-0000-0000-000090110000}"/>
    <cellStyle name="Normal 2 3 2 3 4 2" xfId="4504" xr:uid="{00000000-0005-0000-0000-000091110000}"/>
    <cellStyle name="Normal 2 3 2 3 4 2 2" xfId="4505" xr:uid="{00000000-0005-0000-0000-000092110000}"/>
    <cellStyle name="Normal 2 3 2 3 4 2 3" xfId="4506" xr:uid="{00000000-0005-0000-0000-000093110000}"/>
    <cellStyle name="Normal 2 3 2 3 4 3" xfId="4507" xr:uid="{00000000-0005-0000-0000-000094110000}"/>
    <cellStyle name="Normal 2 3 2 3 4 4" xfId="4508" xr:uid="{00000000-0005-0000-0000-000095110000}"/>
    <cellStyle name="Normal 2 3 2 3 4 5" xfId="23838" xr:uid="{C144B378-42E7-4B11-B85B-76AC894B0ECA}"/>
    <cellStyle name="Normal 2 3 2 3 5" xfId="4509" xr:uid="{00000000-0005-0000-0000-000096110000}"/>
    <cellStyle name="Normal 2 3 2 3 5 2" xfId="4510" xr:uid="{00000000-0005-0000-0000-000097110000}"/>
    <cellStyle name="Normal 2 3 2 3 5 3" xfId="4511" xr:uid="{00000000-0005-0000-0000-000098110000}"/>
    <cellStyle name="Normal 2 3 2 3 5 4" xfId="22777" xr:uid="{39182AFD-742E-4295-A494-AA7A097161C5}"/>
    <cellStyle name="Normal 2 3 2 3 6" xfId="4512" xr:uid="{00000000-0005-0000-0000-000099110000}"/>
    <cellStyle name="Normal 2 3 2 3 7" xfId="4513" xr:uid="{00000000-0005-0000-0000-00009A110000}"/>
    <cellStyle name="Normal 2 3 2 3 8" xfId="4514" xr:uid="{00000000-0005-0000-0000-00009B110000}"/>
    <cellStyle name="Normal 2 3 2 3 9" xfId="22504" xr:uid="{8E695DAE-0A8E-4244-A30E-0F5D456B03F1}"/>
    <cellStyle name="Normal 2 3 2 4" xfId="4515" xr:uid="{00000000-0005-0000-0000-00009C110000}"/>
    <cellStyle name="Normal 2 3 2 4 2" xfId="4516" xr:uid="{00000000-0005-0000-0000-00009D110000}"/>
    <cellStyle name="Normal 2 3 2 4 2 2" xfId="4517" xr:uid="{00000000-0005-0000-0000-00009E110000}"/>
    <cellStyle name="Normal 2 3 2 4 2 2 2" xfId="4518" xr:uid="{00000000-0005-0000-0000-00009F110000}"/>
    <cellStyle name="Normal 2 3 2 4 2 2 2 2" xfId="4519" xr:uid="{00000000-0005-0000-0000-0000A0110000}"/>
    <cellStyle name="Normal 2 3 2 4 2 2 2 3" xfId="4520" xr:uid="{00000000-0005-0000-0000-0000A1110000}"/>
    <cellStyle name="Normal 2 3 2 4 2 2 3" xfId="4521" xr:uid="{00000000-0005-0000-0000-0000A2110000}"/>
    <cellStyle name="Normal 2 3 2 4 2 2 4" xfId="4522" xr:uid="{00000000-0005-0000-0000-0000A3110000}"/>
    <cellStyle name="Normal 2 3 2 4 2 2 5" xfId="23841" xr:uid="{D4E2FD58-A462-4292-98F3-F772B2F0ED7A}"/>
    <cellStyle name="Normal 2 3 2 4 2 3" xfId="4523" xr:uid="{00000000-0005-0000-0000-0000A4110000}"/>
    <cellStyle name="Normal 2 3 2 4 2 3 2" xfId="4524" xr:uid="{00000000-0005-0000-0000-0000A5110000}"/>
    <cellStyle name="Normal 2 3 2 4 2 3 2 2" xfId="4525" xr:uid="{00000000-0005-0000-0000-0000A6110000}"/>
    <cellStyle name="Normal 2 3 2 4 2 3 2 3" xfId="4526" xr:uid="{00000000-0005-0000-0000-0000A7110000}"/>
    <cellStyle name="Normal 2 3 2 4 2 3 3" xfId="4527" xr:uid="{00000000-0005-0000-0000-0000A8110000}"/>
    <cellStyle name="Normal 2 3 2 4 2 3 4" xfId="4528" xr:uid="{00000000-0005-0000-0000-0000A9110000}"/>
    <cellStyle name="Normal 2 3 2 4 2 4" xfId="4529" xr:uid="{00000000-0005-0000-0000-0000AA110000}"/>
    <cellStyle name="Normal 2 3 2 4 2 4 2" xfId="4530" xr:uid="{00000000-0005-0000-0000-0000AB110000}"/>
    <cellStyle name="Normal 2 3 2 4 2 4 3" xfId="4531" xr:uid="{00000000-0005-0000-0000-0000AC110000}"/>
    <cellStyle name="Normal 2 3 2 4 2 5" xfId="4532" xr:uid="{00000000-0005-0000-0000-0000AD110000}"/>
    <cellStyle name="Normal 2 3 2 4 2 6" xfId="4533" xr:uid="{00000000-0005-0000-0000-0000AE110000}"/>
    <cellStyle name="Normal 2 3 2 4 2 7" xfId="4534" xr:uid="{00000000-0005-0000-0000-0000AF110000}"/>
    <cellStyle name="Normal 2 3 2 4 2 8" xfId="22779" xr:uid="{8A86F809-9E40-4795-ABC7-3B497C4C9F24}"/>
    <cellStyle name="Normal 2 3 2 4 3" xfId="4535" xr:uid="{00000000-0005-0000-0000-0000B0110000}"/>
    <cellStyle name="Normal 2 3 2 4 3 2" xfId="4536" xr:uid="{00000000-0005-0000-0000-0000B1110000}"/>
    <cellStyle name="Normal 2 3 2 4 3 2 2" xfId="4537" xr:uid="{00000000-0005-0000-0000-0000B2110000}"/>
    <cellStyle name="Normal 2 3 2 4 3 2 3" xfId="4538" xr:uid="{00000000-0005-0000-0000-0000B3110000}"/>
    <cellStyle name="Normal 2 3 2 4 3 3" xfId="4539" xr:uid="{00000000-0005-0000-0000-0000B4110000}"/>
    <cellStyle name="Normal 2 3 2 4 3 4" xfId="4540" xr:uid="{00000000-0005-0000-0000-0000B5110000}"/>
    <cellStyle name="Normal 2 3 2 4 3 5" xfId="24318" xr:uid="{26546352-56E1-4D72-B41A-BB9087EED30D}"/>
    <cellStyle name="Normal 2 3 2 4 4" xfId="4541" xr:uid="{00000000-0005-0000-0000-0000B6110000}"/>
    <cellStyle name="Normal 2 3 2 4 4 2" xfId="4542" xr:uid="{00000000-0005-0000-0000-0000B7110000}"/>
    <cellStyle name="Normal 2 3 2 4 4 2 2" xfId="4543" xr:uid="{00000000-0005-0000-0000-0000B8110000}"/>
    <cellStyle name="Normal 2 3 2 4 4 2 3" xfId="4544" xr:uid="{00000000-0005-0000-0000-0000B9110000}"/>
    <cellStyle name="Normal 2 3 2 4 4 3" xfId="4545" xr:uid="{00000000-0005-0000-0000-0000BA110000}"/>
    <cellStyle name="Normal 2 3 2 4 4 4" xfId="4546" xr:uid="{00000000-0005-0000-0000-0000BB110000}"/>
    <cellStyle name="Normal 2 3 2 4 4 5" xfId="23840" xr:uid="{1CDFF803-DD72-4097-B30B-84EB5A3BA9A5}"/>
    <cellStyle name="Normal 2 3 2 4 5" xfId="4547" xr:uid="{00000000-0005-0000-0000-0000BC110000}"/>
    <cellStyle name="Normal 2 3 2 4 5 2" xfId="4548" xr:uid="{00000000-0005-0000-0000-0000BD110000}"/>
    <cellStyle name="Normal 2 3 2 4 5 3" xfId="4549" xr:uid="{00000000-0005-0000-0000-0000BE110000}"/>
    <cellStyle name="Normal 2 3 2 4 6" xfId="4550" xr:uid="{00000000-0005-0000-0000-0000BF110000}"/>
    <cellStyle name="Normal 2 3 2 4 7" xfId="4551" xr:uid="{00000000-0005-0000-0000-0000C0110000}"/>
    <cellStyle name="Normal 2 3 2 4 8" xfId="4552" xr:uid="{00000000-0005-0000-0000-0000C1110000}"/>
    <cellStyle name="Normal 2 3 2 4 9" xfId="22610" xr:uid="{8C87798B-258D-4235-BE75-90CF0CD9044D}"/>
    <cellStyle name="Normal 2 3 2 5" xfId="4553" xr:uid="{00000000-0005-0000-0000-0000C2110000}"/>
    <cellStyle name="Normal 2 3 2 5 2" xfId="4554" xr:uid="{00000000-0005-0000-0000-0000C3110000}"/>
    <cellStyle name="Normal 2 3 2 5 2 2" xfId="4555" xr:uid="{00000000-0005-0000-0000-0000C4110000}"/>
    <cellStyle name="Normal 2 3 2 5 2 2 2" xfId="4556" xr:uid="{00000000-0005-0000-0000-0000C5110000}"/>
    <cellStyle name="Normal 2 3 2 5 2 2 2 2" xfId="4557" xr:uid="{00000000-0005-0000-0000-0000C6110000}"/>
    <cellStyle name="Normal 2 3 2 5 2 2 2 3" xfId="4558" xr:uid="{00000000-0005-0000-0000-0000C7110000}"/>
    <cellStyle name="Normal 2 3 2 5 2 2 3" xfId="4559" xr:uid="{00000000-0005-0000-0000-0000C8110000}"/>
    <cellStyle name="Normal 2 3 2 5 2 2 4" xfId="4560" xr:uid="{00000000-0005-0000-0000-0000C9110000}"/>
    <cellStyle name="Normal 2 3 2 5 2 2 5" xfId="23843" xr:uid="{B317AC27-27C8-4559-BB94-FD4AA762DE18}"/>
    <cellStyle name="Normal 2 3 2 5 2 3" xfId="4561" xr:uid="{00000000-0005-0000-0000-0000CA110000}"/>
    <cellStyle name="Normal 2 3 2 5 2 3 2" xfId="4562" xr:uid="{00000000-0005-0000-0000-0000CB110000}"/>
    <cellStyle name="Normal 2 3 2 5 2 3 2 2" xfId="4563" xr:uid="{00000000-0005-0000-0000-0000CC110000}"/>
    <cellStyle name="Normal 2 3 2 5 2 3 2 3" xfId="4564" xr:uid="{00000000-0005-0000-0000-0000CD110000}"/>
    <cellStyle name="Normal 2 3 2 5 2 3 3" xfId="4565" xr:uid="{00000000-0005-0000-0000-0000CE110000}"/>
    <cellStyle name="Normal 2 3 2 5 2 3 4" xfId="4566" xr:uid="{00000000-0005-0000-0000-0000CF110000}"/>
    <cellStyle name="Normal 2 3 2 5 2 4" xfId="4567" xr:uid="{00000000-0005-0000-0000-0000D0110000}"/>
    <cellStyle name="Normal 2 3 2 5 2 4 2" xfId="4568" xr:uid="{00000000-0005-0000-0000-0000D1110000}"/>
    <cellStyle name="Normal 2 3 2 5 2 4 3" xfId="4569" xr:uid="{00000000-0005-0000-0000-0000D2110000}"/>
    <cellStyle name="Normal 2 3 2 5 2 5" xfId="4570" xr:uid="{00000000-0005-0000-0000-0000D3110000}"/>
    <cellStyle name="Normal 2 3 2 5 2 6" xfId="4571" xr:uid="{00000000-0005-0000-0000-0000D4110000}"/>
    <cellStyle name="Normal 2 3 2 5 2 7" xfId="4572" xr:uid="{00000000-0005-0000-0000-0000D5110000}"/>
    <cellStyle name="Normal 2 3 2 5 2 8" xfId="22781" xr:uid="{8BCD3026-54D2-455E-983B-574F8B1D080C}"/>
    <cellStyle name="Normal 2 3 2 5 3" xfId="4573" xr:uid="{00000000-0005-0000-0000-0000D6110000}"/>
    <cellStyle name="Normal 2 3 2 5 3 2" xfId="4574" xr:uid="{00000000-0005-0000-0000-0000D7110000}"/>
    <cellStyle name="Normal 2 3 2 5 3 2 2" xfId="4575" xr:uid="{00000000-0005-0000-0000-0000D8110000}"/>
    <cellStyle name="Normal 2 3 2 5 3 2 3" xfId="4576" xr:uid="{00000000-0005-0000-0000-0000D9110000}"/>
    <cellStyle name="Normal 2 3 2 5 3 3" xfId="4577" xr:uid="{00000000-0005-0000-0000-0000DA110000}"/>
    <cellStyle name="Normal 2 3 2 5 3 4" xfId="4578" xr:uid="{00000000-0005-0000-0000-0000DB110000}"/>
    <cellStyle name="Normal 2 3 2 5 3 5" xfId="25413" xr:uid="{E9F64B61-7226-44CA-ADB7-2D481FFB60F9}"/>
    <cellStyle name="Normal 2 3 2 5 4" xfId="4579" xr:uid="{00000000-0005-0000-0000-0000DC110000}"/>
    <cellStyle name="Normal 2 3 2 5 4 2" xfId="4580" xr:uid="{00000000-0005-0000-0000-0000DD110000}"/>
    <cellStyle name="Normal 2 3 2 5 4 2 2" xfId="4581" xr:uid="{00000000-0005-0000-0000-0000DE110000}"/>
    <cellStyle name="Normal 2 3 2 5 4 2 3" xfId="4582" xr:uid="{00000000-0005-0000-0000-0000DF110000}"/>
    <cellStyle name="Normal 2 3 2 5 4 3" xfId="4583" xr:uid="{00000000-0005-0000-0000-0000E0110000}"/>
    <cellStyle name="Normal 2 3 2 5 4 4" xfId="4584" xr:uid="{00000000-0005-0000-0000-0000E1110000}"/>
    <cellStyle name="Normal 2 3 2 5 4 5" xfId="23842" xr:uid="{52350994-20A3-4225-9AE0-C404361C8C5D}"/>
    <cellStyle name="Normal 2 3 2 5 5" xfId="4585" xr:uid="{00000000-0005-0000-0000-0000E2110000}"/>
    <cellStyle name="Normal 2 3 2 5 5 2" xfId="4586" xr:uid="{00000000-0005-0000-0000-0000E3110000}"/>
    <cellStyle name="Normal 2 3 2 5 5 3" xfId="4587" xr:uid="{00000000-0005-0000-0000-0000E4110000}"/>
    <cellStyle name="Normal 2 3 2 5 6" xfId="4588" xr:uid="{00000000-0005-0000-0000-0000E5110000}"/>
    <cellStyle name="Normal 2 3 2 5 7" xfId="4589" xr:uid="{00000000-0005-0000-0000-0000E6110000}"/>
    <cellStyle name="Normal 2 3 2 5 8" xfId="4590" xr:uid="{00000000-0005-0000-0000-0000E7110000}"/>
    <cellStyle name="Normal 2 3 2 5 9" xfId="22780" xr:uid="{90DB3C64-D93C-4A4B-AC55-E9F620F6DB62}"/>
    <cellStyle name="Normal 2 3 2 6" xfId="4591" xr:uid="{00000000-0005-0000-0000-0000E8110000}"/>
    <cellStyle name="Normal 2 3 2 6 2" xfId="4592" xr:uid="{00000000-0005-0000-0000-0000E9110000}"/>
    <cellStyle name="Normal 2 3 2 6 2 2" xfId="4593" xr:uid="{00000000-0005-0000-0000-0000EA110000}"/>
    <cellStyle name="Normal 2 3 2 6 2 2 2" xfId="4594" xr:uid="{00000000-0005-0000-0000-0000EB110000}"/>
    <cellStyle name="Normal 2 3 2 6 2 2 2 2" xfId="4595" xr:uid="{00000000-0005-0000-0000-0000EC110000}"/>
    <cellStyle name="Normal 2 3 2 6 2 2 2 3" xfId="4596" xr:uid="{00000000-0005-0000-0000-0000ED110000}"/>
    <cellStyle name="Normal 2 3 2 6 2 2 3" xfId="4597" xr:uid="{00000000-0005-0000-0000-0000EE110000}"/>
    <cellStyle name="Normal 2 3 2 6 2 2 4" xfId="4598" xr:uid="{00000000-0005-0000-0000-0000EF110000}"/>
    <cellStyle name="Normal 2 3 2 6 2 2 5" xfId="23845" xr:uid="{C36737AD-36AB-419C-8E48-4881B2543A64}"/>
    <cellStyle name="Normal 2 3 2 6 2 3" xfId="4599" xr:uid="{00000000-0005-0000-0000-0000F0110000}"/>
    <cellStyle name="Normal 2 3 2 6 2 3 2" xfId="4600" xr:uid="{00000000-0005-0000-0000-0000F1110000}"/>
    <cellStyle name="Normal 2 3 2 6 2 3 2 2" xfId="4601" xr:uid="{00000000-0005-0000-0000-0000F2110000}"/>
    <cellStyle name="Normal 2 3 2 6 2 3 2 3" xfId="4602" xr:uid="{00000000-0005-0000-0000-0000F3110000}"/>
    <cellStyle name="Normal 2 3 2 6 2 3 3" xfId="4603" xr:uid="{00000000-0005-0000-0000-0000F4110000}"/>
    <cellStyle name="Normal 2 3 2 6 2 3 4" xfId="4604" xr:uid="{00000000-0005-0000-0000-0000F5110000}"/>
    <cellStyle name="Normal 2 3 2 6 2 4" xfId="4605" xr:uid="{00000000-0005-0000-0000-0000F6110000}"/>
    <cellStyle name="Normal 2 3 2 6 2 4 2" xfId="4606" xr:uid="{00000000-0005-0000-0000-0000F7110000}"/>
    <cellStyle name="Normal 2 3 2 6 2 4 3" xfId="4607" xr:uid="{00000000-0005-0000-0000-0000F8110000}"/>
    <cellStyle name="Normal 2 3 2 6 2 5" xfId="4608" xr:uid="{00000000-0005-0000-0000-0000F9110000}"/>
    <cellStyle name="Normal 2 3 2 6 2 6" xfId="4609" xr:uid="{00000000-0005-0000-0000-0000FA110000}"/>
    <cellStyle name="Normal 2 3 2 6 2 7" xfId="4610" xr:uid="{00000000-0005-0000-0000-0000FB110000}"/>
    <cellStyle name="Normal 2 3 2 6 2 8" xfId="22783" xr:uid="{CCE18F3B-C511-4995-BEE6-D676548BAB22}"/>
    <cellStyle name="Normal 2 3 2 6 3" xfId="4611" xr:uid="{00000000-0005-0000-0000-0000FC110000}"/>
    <cellStyle name="Normal 2 3 2 6 3 2" xfId="4612" xr:uid="{00000000-0005-0000-0000-0000FD110000}"/>
    <cellStyle name="Normal 2 3 2 6 3 2 2" xfId="4613" xr:uid="{00000000-0005-0000-0000-0000FE110000}"/>
    <cellStyle name="Normal 2 3 2 6 3 2 3" xfId="4614" xr:uid="{00000000-0005-0000-0000-0000FF110000}"/>
    <cellStyle name="Normal 2 3 2 6 3 3" xfId="4615" xr:uid="{00000000-0005-0000-0000-000000120000}"/>
    <cellStyle name="Normal 2 3 2 6 3 4" xfId="4616" xr:uid="{00000000-0005-0000-0000-000001120000}"/>
    <cellStyle name="Normal 2 3 2 6 3 5" xfId="25893" xr:uid="{968C5B9F-BEE5-4C0B-8733-E2B42A8E4DCB}"/>
    <cellStyle name="Normal 2 3 2 6 4" xfId="4617" xr:uid="{00000000-0005-0000-0000-000002120000}"/>
    <cellStyle name="Normal 2 3 2 6 4 2" xfId="4618" xr:uid="{00000000-0005-0000-0000-000003120000}"/>
    <cellStyle name="Normal 2 3 2 6 4 2 2" xfId="4619" xr:uid="{00000000-0005-0000-0000-000004120000}"/>
    <cellStyle name="Normal 2 3 2 6 4 2 3" xfId="4620" xr:uid="{00000000-0005-0000-0000-000005120000}"/>
    <cellStyle name="Normal 2 3 2 6 4 3" xfId="4621" xr:uid="{00000000-0005-0000-0000-000006120000}"/>
    <cellStyle name="Normal 2 3 2 6 4 4" xfId="4622" xr:uid="{00000000-0005-0000-0000-000007120000}"/>
    <cellStyle name="Normal 2 3 2 6 4 5" xfId="23844" xr:uid="{F4BE5D27-55B7-4E25-A6EC-15A443D864EC}"/>
    <cellStyle name="Normal 2 3 2 6 5" xfId="4623" xr:uid="{00000000-0005-0000-0000-000008120000}"/>
    <cellStyle name="Normal 2 3 2 6 5 2" xfId="4624" xr:uid="{00000000-0005-0000-0000-000009120000}"/>
    <cellStyle name="Normal 2 3 2 6 5 3" xfId="4625" xr:uid="{00000000-0005-0000-0000-00000A120000}"/>
    <cellStyle name="Normal 2 3 2 6 6" xfId="4626" xr:uid="{00000000-0005-0000-0000-00000B120000}"/>
    <cellStyle name="Normal 2 3 2 6 7" xfId="4627" xr:uid="{00000000-0005-0000-0000-00000C120000}"/>
    <cellStyle name="Normal 2 3 2 6 8" xfId="4628" xr:uid="{00000000-0005-0000-0000-00000D120000}"/>
    <cellStyle name="Normal 2 3 2 6 9" xfId="22782" xr:uid="{A8C38107-4584-45CE-9C63-9464EB56B0D4}"/>
    <cellStyle name="Normal 2 3 2 7" xfId="4629" xr:uid="{00000000-0005-0000-0000-00000E120000}"/>
    <cellStyle name="Normal 2 3 2 7 2" xfId="4630" xr:uid="{00000000-0005-0000-0000-00000F120000}"/>
    <cellStyle name="Normal 2 3 2 7 2 2" xfId="4631" xr:uid="{00000000-0005-0000-0000-000010120000}"/>
    <cellStyle name="Normal 2 3 2 7 2 2 2" xfId="4632" xr:uid="{00000000-0005-0000-0000-000011120000}"/>
    <cellStyle name="Normal 2 3 2 7 2 2 3" xfId="4633" xr:uid="{00000000-0005-0000-0000-000012120000}"/>
    <cellStyle name="Normal 2 3 2 7 2 3" xfId="4634" xr:uid="{00000000-0005-0000-0000-000013120000}"/>
    <cellStyle name="Normal 2 3 2 7 2 4" xfId="4635" xr:uid="{00000000-0005-0000-0000-000014120000}"/>
    <cellStyle name="Normal 2 3 2 7 2 5" xfId="23846" xr:uid="{A1333292-E8A7-44E7-925F-91712B9F41B6}"/>
    <cellStyle name="Normal 2 3 2 7 3" xfId="4636" xr:uid="{00000000-0005-0000-0000-000015120000}"/>
    <cellStyle name="Normal 2 3 2 7 3 2" xfId="4637" xr:uid="{00000000-0005-0000-0000-000016120000}"/>
    <cellStyle name="Normal 2 3 2 7 3 2 2" xfId="4638" xr:uid="{00000000-0005-0000-0000-000017120000}"/>
    <cellStyle name="Normal 2 3 2 7 3 2 3" xfId="4639" xr:uid="{00000000-0005-0000-0000-000018120000}"/>
    <cellStyle name="Normal 2 3 2 7 3 3" xfId="4640" xr:uid="{00000000-0005-0000-0000-000019120000}"/>
    <cellStyle name="Normal 2 3 2 7 3 4" xfId="4641" xr:uid="{00000000-0005-0000-0000-00001A120000}"/>
    <cellStyle name="Normal 2 3 2 7 4" xfId="4642" xr:uid="{00000000-0005-0000-0000-00001B120000}"/>
    <cellStyle name="Normal 2 3 2 7 4 2" xfId="4643" xr:uid="{00000000-0005-0000-0000-00001C120000}"/>
    <cellStyle name="Normal 2 3 2 7 4 3" xfId="4644" xr:uid="{00000000-0005-0000-0000-00001D120000}"/>
    <cellStyle name="Normal 2 3 2 7 5" xfId="4645" xr:uid="{00000000-0005-0000-0000-00001E120000}"/>
    <cellStyle name="Normal 2 3 2 7 6" xfId="4646" xr:uid="{00000000-0005-0000-0000-00001F120000}"/>
    <cellStyle name="Normal 2 3 2 7 7" xfId="4647" xr:uid="{00000000-0005-0000-0000-000020120000}"/>
    <cellStyle name="Normal 2 3 2 7 8" xfId="22784" xr:uid="{DC9B7C40-C582-4656-9171-9507E83FF231}"/>
    <cellStyle name="Normal 2 3 2 8" xfId="4648" xr:uid="{00000000-0005-0000-0000-000021120000}"/>
    <cellStyle name="Normal 2 3 2 8 2" xfId="4649" xr:uid="{00000000-0005-0000-0000-000022120000}"/>
    <cellStyle name="Normal 2 3 2 8 2 2" xfId="4650" xr:uid="{00000000-0005-0000-0000-000023120000}"/>
    <cellStyle name="Normal 2 3 2 8 2 2 2" xfId="4651" xr:uid="{00000000-0005-0000-0000-000024120000}"/>
    <cellStyle name="Normal 2 3 2 8 2 2 3" xfId="4652" xr:uid="{00000000-0005-0000-0000-000025120000}"/>
    <cellStyle name="Normal 2 3 2 8 2 3" xfId="4653" xr:uid="{00000000-0005-0000-0000-000026120000}"/>
    <cellStyle name="Normal 2 3 2 8 2 4" xfId="4654" xr:uid="{00000000-0005-0000-0000-000027120000}"/>
    <cellStyle name="Normal 2 3 2 8 2 5" xfId="24160" xr:uid="{DBC07EB2-AF54-473F-AFD8-CBF3708761C9}"/>
    <cellStyle name="Normal 2 3 2 8 3" xfId="4655" xr:uid="{00000000-0005-0000-0000-000028120000}"/>
    <cellStyle name="Normal 2 3 2 8 3 2" xfId="4656" xr:uid="{00000000-0005-0000-0000-000029120000}"/>
    <cellStyle name="Normal 2 3 2 8 3 3" xfId="4657" xr:uid="{00000000-0005-0000-0000-00002A120000}"/>
    <cellStyle name="Normal 2 3 2 8 4" xfId="4658" xr:uid="{00000000-0005-0000-0000-00002B120000}"/>
    <cellStyle name="Normal 2 3 2 8 5" xfId="4659" xr:uid="{00000000-0005-0000-0000-00002C120000}"/>
    <cellStyle name="Normal 2 3 2 9" xfId="4660" xr:uid="{00000000-0005-0000-0000-00002D120000}"/>
    <cellStyle name="Normal 2 3 2 9 2" xfId="4661" xr:uid="{00000000-0005-0000-0000-00002E120000}"/>
    <cellStyle name="Normal 2 3 2 9 3" xfId="4662" xr:uid="{00000000-0005-0000-0000-00002F120000}"/>
    <cellStyle name="Normal 2 3 2 9 4" xfId="23831" xr:uid="{09EC8091-E8C5-4597-B5E5-FAF1FECCB39D}"/>
    <cellStyle name="Normal 2 3 3" xfId="4663" xr:uid="{00000000-0005-0000-0000-000030120000}"/>
    <cellStyle name="Normal 2 3 3 2" xfId="4664" xr:uid="{00000000-0005-0000-0000-000031120000}"/>
    <cellStyle name="Normal 2 3 3 2 2" xfId="4665" xr:uid="{00000000-0005-0000-0000-000032120000}"/>
    <cellStyle name="Normal 2 3 3 2 2 2" xfId="4666" xr:uid="{00000000-0005-0000-0000-000033120000}"/>
    <cellStyle name="Normal 2 3 3 2 2 2 2" xfId="4667" xr:uid="{00000000-0005-0000-0000-000034120000}"/>
    <cellStyle name="Normal 2 3 3 2 2 2 2 2" xfId="4668" xr:uid="{00000000-0005-0000-0000-000035120000}"/>
    <cellStyle name="Normal 2 3 3 2 2 2 2 3" xfId="4669" xr:uid="{00000000-0005-0000-0000-000036120000}"/>
    <cellStyle name="Normal 2 3 3 2 2 2 3" xfId="4670" xr:uid="{00000000-0005-0000-0000-000037120000}"/>
    <cellStyle name="Normal 2 3 3 2 2 2 4" xfId="4671" xr:uid="{00000000-0005-0000-0000-000038120000}"/>
    <cellStyle name="Normal 2 3 3 2 2 2 5" xfId="25895" xr:uid="{1685F0C8-EE5D-4620-A59D-2A81387850A1}"/>
    <cellStyle name="Normal 2 3 3 2 2 3" xfId="4672" xr:uid="{00000000-0005-0000-0000-000039120000}"/>
    <cellStyle name="Normal 2 3 3 2 2 3 2" xfId="4673" xr:uid="{00000000-0005-0000-0000-00003A120000}"/>
    <cellStyle name="Normal 2 3 3 2 2 3 2 2" xfId="4674" xr:uid="{00000000-0005-0000-0000-00003B120000}"/>
    <cellStyle name="Normal 2 3 3 2 2 3 2 3" xfId="4675" xr:uid="{00000000-0005-0000-0000-00003C120000}"/>
    <cellStyle name="Normal 2 3 3 2 2 3 3" xfId="4676" xr:uid="{00000000-0005-0000-0000-00003D120000}"/>
    <cellStyle name="Normal 2 3 3 2 2 3 4" xfId="4677" xr:uid="{00000000-0005-0000-0000-00003E120000}"/>
    <cellStyle name="Normal 2 3 3 2 2 3 5" xfId="23849" xr:uid="{2BD3FEDA-797B-48BC-9CF5-AE88BB9CBECB}"/>
    <cellStyle name="Normal 2 3 3 2 2 4" xfId="4678" xr:uid="{00000000-0005-0000-0000-00003F120000}"/>
    <cellStyle name="Normal 2 3 3 2 2 4 2" xfId="4679" xr:uid="{00000000-0005-0000-0000-000040120000}"/>
    <cellStyle name="Normal 2 3 3 2 2 4 3" xfId="4680" xr:uid="{00000000-0005-0000-0000-000041120000}"/>
    <cellStyle name="Normal 2 3 3 2 2 5" xfId="4681" xr:uid="{00000000-0005-0000-0000-000042120000}"/>
    <cellStyle name="Normal 2 3 3 2 2 6" xfId="4682" xr:uid="{00000000-0005-0000-0000-000043120000}"/>
    <cellStyle name="Normal 2 3 3 2 2 7" xfId="4683" xr:uid="{00000000-0005-0000-0000-000044120000}"/>
    <cellStyle name="Normal 2 3 3 2 2 8" xfId="22787" xr:uid="{9BAE57F0-E6AC-4AF8-8F6C-EDB682017D1D}"/>
    <cellStyle name="Normal 2 3 3 2 3" xfId="4684" xr:uid="{00000000-0005-0000-0000-000045120000}"/>
    <cellStyle name="Normal 2 3 3 2 3 2" xfId="4685" xr:uid="{00000000-0005-0000-0000-000046120000}"/>
    <cellStyle name="Normal 2 3 3 2 3 2 2" xfId="4686" xr:uid="{00000000-0005-0000-0000-000047120000}"/>
    <cellStyle name="Normal 2 3 3 2 3 2 3" xfId="4687" xr:uid="{00000000-0005-0000-0000-000048120000}"/>
    <cellStyle name="Normal 2 3 3 2 3 3" xfId="4688" xr:uid="{00000000-0005-0000-0000-000049120000}"/>
    <cellStyle name="Normal 2 3 3 2 3 4" xfId="4689" xr:uid="{00000000-0005-0000-0000-00004A120000}"/>
    <cellStyle name="Normal 2 3 3 2 3 5" xfId="25415" xr:uid="{244CF265-CE98-4EFF-9229-C216730EAC5A}"/>
    <cellStyle name="Normal 2 3 3 2 4" xfId="4690" xr:uid="{00000000-0005-0000-0000-00004B120000}"/>
    <cellStyle name="Normal 2 3 3 2 4 2" xfId="4691" xr:uid="{00000000-0005-0000-0000-00004C120000}"/>
    <cellStyle name="Normal 2 3 3 2 4 2 2" xfId="4692" xr:uid="{00000000-0005-0000-0000-00004D120000}"/>
    <cellStyle name="Normal 2 3 3 2 4 2 3" xfId="4693" xr:uid="{00000000-0005-0000-0000-00004E120000}"/>
    <cellStyle name="Normal 2 3 3 2 4 3" xfId="4694" xr:uid="{00000000-0005-0000-0000-00004F120000}"/>
    <cellStyle name="Normal 2 3 3 2 4 4" xfId="4695" xr:uid="{00000000-0005-0000-0000-000050120000}"/>
    <cellStyle name="Normal 2 3 3 2 4 5" xfId="23848" xr:uid="{83123B0F-EC39-48B0-A1E6-B822374DA333}"/>
    <cellStyle name="Normal 2 3 3 2 5" xfId="4696" xr:uid="{00000000-0005-0000-0000-000051120000}"/>
    <cellStyle name="Normal 2 3 3 2 5 2" xfId="4697" xr:uid="{00000000-0005-0000-0000-000052120000}"/>
    <cellStyle name="Normal 2 3 3 2 5 3" xfId="4698" xr:uid="{00000000-0005-0000-0000-000053120000}"/>
    <cellStyle name="Normal 2 3 3 2 5 4" xfId="22786" xr:uid="{652F99CB-1E8C-4869-99C7-AA6AEC86EB54}"/>
    <cellStyle name="Normal 2 3 3 2 6" xfId="4699" xr:uid="{00000000-0005-0000-0000-000054120000}"/>
    <cellStyle name="Normal 2 3 3 2 7" xfId="4700" xr:uid="{00000000-0005-0000-0000-000055120000}"/>
    <cellStyle name="Normal 2 3 3 2 8" xfId="4701" xr:uid="{00000000-0005-0000-0000-000056120000}"/>
    <cellStyle name="Normal 2 3 3 2 9" xfId="22505" xr:uid="{35EB8790-A6B2-45A9-90DD-2E8C234510DF}"/>
    <cellStyle name="Normal 2 3 3 3" xfId="4702" xr:uid="{00000000-0005-0000-0000-000057120000}"/>
    <cellStyle name="Normal 2 3 3 3 2" xfId="4703" xr:uid="{00000000-0005-0000-0000-000058120000}"/>
    <cellStyle name="Normal 2 3 3 3 3" xfId="4704" xr:uid="{00000000-0005-0000-0000-000059120000}"/>
    <cellStyle name="Normal 2 3 3 3 4" xfId="4705" xr:uid="{00000000-0005-0000-0000-00005A120000}"/>
    <cellStyle name="Normal 2 3 3 4" xfId="4706" xr:uid="{00000000-0005-0000-0000-00005B120000}"/>
    <cellStyle name="Normal 2 3 3 4 2" xfId="4707" xr:uid="{00000000-0005-0000-0000-00005C120000}"/>
    <cellStyle name="Normal 2 3 3 4 3" xfId="4708" xr:uid="{00000000-0005-0000-0000-00005D120000}"/>
    <cellStyle name="Normal 2 3 3 4 4" xfId="23689" xr:uid="{3F1B293D-E7FA-4F7D-83E4-3720B365D2C9}"/>
    <cellStyle name="Normal 2 3 3 5" xfId="4709" xr:uid="{00000000-0005-0000-0000-00005E120000}"/>
    <cellStyle name="Normal 2 3 3 5 2" xfId="23847" xr:uid="{8F4744C8-160B-4690-9AB5-81A3D1756609}"/>
    <cellStyle name="Normal 2 3 3 6" xfId="4710" xr:uid="{00000000-0005-0000-0000-00005F120000}"/>
    <cellStyle name="Normal 2 3 3 6 2" xfId="43262" xr:uid="{7CF09C81-34D6-4B38-9FB7-239556FFBC4A}"/>
    <cellStyle name="Normal 2 3 3 7" xfId="4711" xr:uid="{00000000-0005-0000-0000-000060120000}"/>
    <cellStyle name="Normal 2 3 3 7 2" xfId="22785" xr:uid="{B19E5F85-9FF6-4939-9400-408E306FBCF9}"/>
    <cellStyle name="Normal 2 3 3 8" xfId="21945" xr:uid="{F297736F-7471-4B33-B35A-434D6BBDC353}"/>
    <cellStyle name="Normal 2 3 4" xfId="4712" xr:uid="{00000000-0005-0000-0000-000061120000}"/>
    <cellStyle name="Normal 2 3 4 10" xfId="4713" xr:uid="{00000000-0005-0000-0000-000062120000}"/>
    <cellStyle name="Normal 2 3 4 10 2" xfId="22788" xr:uid="{8D69B64E-8605-4497-9D85-3BAC4E5224F5}"/>
    <cellStyle name="Normal 2 3 4 11" xfId="4714" xr:uid="{00000000-0005-0000-0000-000063120000}"/>
    <cellStyle name="Normal 2 3 4 12" xfId="4715" xr:uid="{00000000-0005-0000-0000-000064120000}"/>
    <cellStyle name="Normal 2 3 4 13" xfId="21946" xr:uid="{D41B0EAD-D59E-4967-BE31-6775C78E349A}"/>
    <cellStyle name="Normal 2 3 4 2" xfId="4716" xr:uid="{00000000-0005-0000-0000-000065120000}"/>
    <cellStyle name="Normal 2 3 4 2 10" xfId="21947" xr:uid="{62AFB1F1-EAF7-45F2-B20B-9B17C60B17D4}"/>
    <cellStyle name="Normal 2 3 4 2 2" xfId="4717" xr:uid="{00000000-0005-0000-0000-000066120000}"/>
    <cellStyle name="Normal 2 3 4 2 2 2" xfId="4718" xr:uid="{00000000-0005-0000-0000-000067120000}"/>
    <cellStyle name="Normal 2 3 4 2 2 2 2" xfId="4719" xr:uid="{00000000-0005-0000-0000-000068120000}"/>
    <cellStyle name="Normal 2 3 4 2 2 2 2 2" xfId="4720" xr:uid="{00000000-0005-0000-0000-000069120000}"/>
    <cellStyle name="Normal 2 3 4 2 2 2 2 2 2" xfId="4721" xr:uid="{00000000-0005-0000-0000-00006A120000}"/>
    <cellStyle name="Normal 2 3 4 2 2 2 2 2 3" xfId="4722" xr:uid="{00000000-0005-0000-0000-00006B120000}"/>
    <cellStyle name="Normal 2 3 4 2 2 2 2 3" xfId="4723" xr:uid="{00000000-0005-0000-0000-00006C120000}"/>
    <cellStyle name="Normal 2 3 4 2 2 2 2 4" xfId="4724" xr:uid="{00000000-0005-0000-0000-00006D120000}"/>
    <cellStyle name="Normal 2 3 4 2 2 2 2 5" xfId="23853" xr:uid="{6AA44510-E33E-45C3-9DF2-B5256E996C2E}"/>
    <cellStyle name="Normal 2 3 4 2 2 2 3" xfId="4725" xr:uid="{00000000-0005-0000-0000-00006E120000}"/>
    <cellStyle name="Normal 2 3 4 2 2 2 3 2" xfId="4726" xr:uid="{00000000-0005-0000-0000-00006F120000}"/>
    <cellStyle name="Normal 2 3 4 2 2 2 3 2 2" xfId="4727" xr:uid="{00000000-0005-0000-0000-000070120000}"/>
    <cellStyle name="Normal 2 3 4 2 2 2 3 2 3" xfId="4728" xr:uid="{00000000-0005-0000-0000-000071120000}"/>
    <cellStyle name="Normal 2 3 4 2 2 2 3 3" xfId="4729" xr:uid="{00000000-0005-0000-0000-000072120000}"/>
    <cellStyle name="Normal 2 3 4 2 2 2 3 4" xfId="4730" xr:uid="{00000000-0005-0000-0000-000073120000}"/>
    <cellStyle name="Normal 2 3 4 2 2 2 4" xfId="4731" xr:uid="{00000000-0005-0000-0000-000074120000}"/>
    <cellStyle name="Normal 2 3 4 2 2 2 4 2" xfId="4732" xr:uid="{00000000-0005-0000-0000-000075120000}"/>
    <cellStyle name="Normal 2 3 4 2 2 2 4 3" xfId="4733" xr:uid="{00000000-0005-0000-0000-000076120000}"/>
    <cellStyle name="Normal 2 3 4 2 2 2 5" xfId="4734" xr:uid="{00000000-0005-0000-0000-000077120000}"/>
    <cellStyle name="Normal 2 3 4 2 2 2 6" xfId="4735" xr:uid="{00000000-0005-0000-0000-000078120000}"/>
    <cellStyle name="Normal 2 3 4 2 2 2 7" xfId="4736" xr:uid="{00000000-0005-0000-0000-000079120000}"/>
    <cellStyle name="Normal 2 3 4 2 2 2 8" xfId="22791" xr:uid="{9F0504AB-3554-4A0D-8B71-5BF5FEDDE7F1}"/>
    <cellStyle name="Normal 2 3 4 2 2 3" xfId="4737" xr:uid="{00000000-0005-0000-0000-00007A120000}"/>
    <cellStyle name="Normal 2 3 4 2 2 3 2" xfId="4738" xr:uid="{00000000-0005-0000-0000-00007B120000}"/>
    <cellStyle name="Normal 2 3 4 2 2 3 2 2" xfId="4739" xr:uid="{00000000-0005-0000-0000-00007C120000}"/>
    <cellStyle name="Normal 2 3 4 2 2 3 2 3" xfId="4740" xr:uid="{00000000-0005-0000-0000-00007D120000}"/>
    <cellStyle name="Normal 2 3 4 2 2 3 3" xfId="4741" xr:uid="{00000000-0005-0000-0000-00007E120000}"/>
    <cellStyle name="Normal 2 3 4 2 2 3 4" xfId="4742" xr:uid="{00000000-0005-0000-0000-00007F120000}"/>
    <cellStyle name="Normal 2 3 4 2 2 3 5" xfId="25417" xr:uid="{D7FC7958-2D48-4E45-8CF7-138CB71DA52F}"/>
    <cellStyle name="Normal 2 3 4 2 2 4" xfId="4743" xr:uid="{00000000-0005-0000-0000-000080120000}"/>
    <cellStyle name="Normal 2 3 4 2 2 4 2" xfId="4744" xr:uid="{00000000-0005-0000-0000-000081120000}"/>
    <cellStyle name="Normal 2 3 4 2 2 4 2 2" xfId="4745" xr:uid="{00000000-0005-0000-0000-000082120000}"/>
    <cellStyle name="Normal 2 3 4 2 2 4 2 3" xfId="4746" xr:uid="{00000000-0005-0000-0000-000083120000}"/>
    <cellStyle name="Normal 2 3 4 2 2 4 3" xfId="4747" xr:uid="{00000000-0005-0000-0000-000084120000}"/>
    <cellStyle name="Normal 2 3 4 2 2 4 4" xfId="4748" xr:uid="{00000000-0005-0000-0000-000085120000}"/>
    <cellStyle name="Normal 2 3 4 2 2 4 5" xfId="23852" xr:uid="{90DBD0E3-D40D-489E-AEAF-91C36440DAD0}"/>
    <cellStyle name="Normal 2 3 4 2 2 5" xfId="4749" xr:uid="{00000000-0005-0000-0000-000086120000}"/>
    <cellStyle name="Normal 2 3 4 2 2 5 2" xfId="4750" xr:uid="{00000000-0005-0000-0000-000087120000}"/>
    <cellStyle name="Normal 2 3 4 2 2 5 3" xfId="4751" xr:uid="{00000000-0005-0000-0000-000088120000}"/>
    <cellStyle name="Normal 2 3 4 2 2 6" xfId="4752" xr:uid="{00000000-0005-0000-0000-000089120000}"/>
    <cellStyle name="Normal 2 3 4 2 2 7" xfId="4753" xr:uid="{00000000-0005-0000-0000-00008A120000}"/>
    <cellStyle name="Normal 2 3 4 2 2 8" xfId="4754" xr:uid="{00000000-0005-0000-0000-00008B120000}"/>
    <cellStyle name="Normal 2 3 4 2 2 9" xfId="22790" xr:uid="{5A54237D-820D-4763-A520-9D8ED75043A3}"/>
    <cellStyle name="Normal 2 3 4 2 3" xfId="4755" xr:uid="{00000000-0005-0000-0000-00008C120000}"/>
    <cellStyle name="Normal 2 3 4 2 3 2" xfId="4756" xr:uid="{00000000-0005-0000-0000-00008D120000}"/>
    <cellStyle name="Normal 2 3 4 2 3 2 2" xfId="4757" xr:uid="{00000000-0005-0000-0000-00008E120000}"/>
    <cellStyle name="Normal 2 3 4 2 3 2 2 2" xfId="4758" xr:uid="{00000000-0005-0000-0000-00008F120000}"/>
    <cellStyle name="Normal 2 3 4 2 3 2 2 3" xfId="4759" xr:uid="{00000000-0005-0000-0000-000090120000}"/>
    <cellStyle name="Normal 2 3 4 2 3 2 3" xfId="4760" xr:uid="{00000000-0005-0000-0000-000091120000}"/>
    <cellStyle name="Normal 2 3 4 2 3 2 4" xfId="4761" xr:uid="{00000000-0005-0000-0000-000092120000}"/>
    <cellStyle name="Normal 2 3 4 2 3 2 5" xfId="23854" xr:uid="{0706A8CD-E33A-48EF-A1BD-1064385BC9DD}"/>
    <cellStyle name="Normal 2 3 4 2 3 3" xfId="4762" xr:uid="{00000000-0005-0000-0000-000093120000}"/>
    <cellStyle name="Normal 2 3 4 2 3 3 2" xfId="4763" xr:uid="{00000000-0005-0000-0000-000094120000}"/>
    <cellStyle name="Normal 2 3 4 2 3 3 2 2" xfId="4764" xr:uid="{00000000-0005-0000-0000-000095120000}"/>
    <cellStyle name="Normal 2 3 4 2 3 3 2 3" xfId="4765" xr:uid="{00000000-0005-0000-0000-000096120000}"/>
    <cellStyle name="Normal 2 3 4 2 3 3 3" xfId="4766" xr:uid="{00000000-0005-0000-0000-000097120000}"/>
    <cellStyle name="Normal 2 3 4 2 3 3 4" xfId="4767" xr:uid="{00000000-0005-0000-0000-000098120000}"/>
    <cellStyle name="Normal 2 3 4 2 3 4" xfId="4768" xr:uid="{00000000-0005-0000-0000-000099120000}"/>
    <cellStyle name="Normal 2 3 4 2 3 4 2" xfId="4769" xr:uid="{00000000-0005-0000-0000-00009A120000}"/>
    <cellStyle name="Normal 2 3 4 2 3 4 3" xfId="4770" xr:uid="{00000000-0005-0000-0000-00009B120000}"/>
    <cellStyle name="Normal 2 3 4 2 3 5" xfId="4771" xr:uid="{00000000-0005-0000-0000-00009C120000}"/>
    <cellStyle name="Normal 2 3 4 2 3 6" xfId="4772" xr:uid="{00000000-0005-0000-0000-00009D120000}"/>
    <cellStyle name="Normal 2 3 4 2 3 7" xfId="4773" xr:uid="{00000000-0005-0000-0000-00009E120000}"/>
    <cellStyle name="Normal 2 3 4 2 3 8" xfId="22792" xr:uid="{38475538-F673-41A0-9E7A-A2130F795C29}"/>
    <cellStyle name="Normal 2 3 4 2 4" xfId="4774" xr:uid="{00000000-0005-0000-0000-00009F120000}"/>
    <cellStyle name="Normal 2 3 4 2 4 2" xfId="4775" xr:uid="{00000000-0005-0000-0000-0000A0120000}"/>
    <cellStyle name="Normal 2 3 4 2 4 2 2" xfId="4776" xr:uid="{00000000-0005-0000-0000-0000A1120000}"/>
    <cellStyle name="Normal 2 3 4 2 4 2 3" xfId="4777" xr:uid="{00000000-0005-0000-0000-0000A2120000}"/>
    <cellStyle name="Normal 2 3 4 2 4 3" xfId="4778" xr:uid="{00000000-0005-0000-0000-0000A3120000}"/>
    <cellStyle name="Normal 2 3 4 2 4 4" xfId="4779" xr:uid="{00000000-0005-0000-0000-0000A4120000}"/>
    <cellStyle name="Normal 2 3 4 2 4 5" xfId="24251" xr:uid="{E3608043-525C-411D-B53F-42630F709F2B}"/>
    <cellStyle name="Normal 2 3 4 2 5" xfId="4780" xr:uid="{00000000-0005-0000-0000-0000A5120000}"/>
    <cellStyle name="Normal 2 3 4 2 5 2" xfId="4781" xr:uid="{00000000-0005-0000-0000-0000A6120000}"/>
    <cellStyle name="Normal 2 3 4 2 5 2 2" xfId="4782" xr:uid="{00000000-0005-0000-0000-0000A7120000}"/>
    <cellStyle name="Normal 2 3 4 2 5 2 3" xfId="4783" xr:uid="{00000000-0005-0000-0000-0000A8120000}"/>
    <cellStyle name="Normal 2 3 4 2 5 3" xfId="4784" xr:uid="{00000000-0005-0000-0000-0000A9120000}"/>
    <cellStyle name="Normal 2 3 4 2 5 4" xfId="4785" xr:uid="{00000000-0005-0000-0000-0000AA120000}"/>
    <cellStyle name="Normal 2 3 4 2 5 5" xfId="23851" xr:uid="{2CDAE8F2-083E-4B35-AD21-1D0F4C90EC26}"/>
    <cellStyle name="Normal 2 3 4 2 6" xfId="4786" xr:uid="{00000000-0005-0000-0000-0000AB120000}"/>
    <cellStyle name="Normal 2 3 4 2 6 2" xfId="4787" xr:uid="{00000000-0005-0000-0000-0000AC120000}"/>
    <cellStyle name="Normal 2 3 4 2 6 3" xfId="4788" xr:uid="{00000000-0005-0000-0000-0000AD120000}"/>
    <cellStyle name="Normal 2 3 4 2 6 4" xfId="22789" xr:uid="{223A88C2-B5E4-4BCB-B43C-2F96130B0533}"/>
    <cellStyle name="Normal 2 3 4 2 7" xfId="4789" xr:uid="{00000000-0005-0000-0000-0000AE120000}"/>
    <cellStyle name="Normal 2 3 4 2 8" xfId="4790" xr:uid="{00000000-0005-0000-0000-0000AF120000}"/>
    <cellStyle name="Normal 2 3 4 2 9" xfId="4791" xr:uid="{00000000-0005-0000-0000-0000B0120000}"/>
    <cellStyle name="Normal 2 3 4 3" xfId="4792" xr:uid="{00000000-0005-0000-0000-0000B1120000}"/>
    <cellStyle name="Normal 2 3 4 3 2" xfId="4793" xr:uid="{00000000-0005-0000-0000-0000B2120000}"/>
    <cellStyle name="Normal 2 3 4 3 2 2" xfId="4794" xr:uid="{00000000-0005-0000-0000-0000B3120000}"/>
    <cellStyle name="Normal 2 3 4 3 2 2 2" xfId="4795" xr:uid="{00000000-0005-0000-0000-0000B4120000}"/>
    <cellStyle name="Normal 2 3 4 3 2 2 2 2" xfId="4796" xr:uid="{00000000-0005-0000-0000-0000B5120000}"/>
    <cellStyle name="Normal 2 3 4 3 2 2 2 3" xfId="4797" xr:uid="{00000000-0005-0000-0000-0000B6120000}"/>
    <cellStyle name="Normal 2 3 4 3 2 2 3" xfId="4798" xr:uid="{00000000-0005-0000-0000-0000B7120000}"/>
    <cellStyle name="Normal 2 3 4 3 2 2 4" xfId="4799" xr:uid="{00000000-0005-0000-0000-0000B8120000}"/>
    <cellStyle name="Normal 2 3 4 3 2 2 5" xfId="23856" xr:uid="{34C6F4C1-161B-4BCF-8662-69C78CC4AF4F}"/>
    <cellStyle name="Normal 2 3 4 3 2 3" xfId="4800" xr:uid="{00000000-0005-0000-0000-0000B9120000}"/>
    <cellStyle name="Normal 2 3 4 3 2 3 2" xfId="4801" xr:uid="{00000000-0005-0000-0000-0000BA120000}"/>
    <cellStyle name="Normal 2 3 4 3 2 3 2 2" xfId="4802" xr:uid="{00000000-0005-0000-0000-0000BB120000}"/>
    <cellStyle name="Normal 2 3 4 3 2 3 2 3" xfId="4803" xr:uid="{00000000-0005-0000-0000-0000BC120000}"/>
    <cellStyle name="Normal 2 3 4 3 2 3 3" xfId="4804" xr:uid="{00000000-0005-0000-0000-0000BD120000}"/>
    <cellStyle name="Normal 2 3 4 3 2 3 4" xfId="4805" xr:uid="{00000000-0005-0000-0000-0000BE120000}"/>
    <cellStyle name="Normal 2 3 4 3 2 4" xfId="4806" xr:uid="{00000000-0005-0000-0000-0000BF120000}"/>
    <cellStyle name="Normal 2 3 4 3 2 4 2" xfId="4807" xr:uid="{00000000-0005-0000-0000-0000C0120000}"/>
    <cellStyle name="Normal 2 3 4 3 2 4 3" xfId="4808" xr:uid="{00000000-0005-0000-0000-0000C1120000}"/>
    <cellStyle name="Normal 2 3 4 3 2 5" xfId="4809" xr:uid="{00000000-0005-0000-0000-0000C2120000}"/>
    <cellStyle name="Normal 2 3 4 3 2 6" xfId="4810" xr:uid="{00000000-0005-0000-0000-0000C3120000}"/>
    <cellStyle name="Normal 2 3 4 3 2 7" xfId="4811" xr:uid="{00000000-0005-0000-0000-0000C4120000}"/>
    <cellStyle name="Normal 2 3 4 3 2 8" xfId="22794" xr:uid="{55D9464F-9776-4388-84BB-2B9B1D91443D}"/>
    <cellStyle name="Normal 2 3 4 3 3" xfId="4812" xr:uid="{00000000-0005-0000-0000-0000C5120000}"/>
    <cellStyle name="Normal 2 3 4 3 3 2" xfId="4813" xr:uid="{00000000-0005-0000-0000-0000C6120000}"/>
    <cellStyle name="Normal 2 3 4 3 3 2 2" xfId="4814" xr:uid="{00000000-0005-0000-0000-0000C7120000}"/>
    <cellStyle name="Normal 2 3 4 3 3 2 3" xfId="4815" xr:uid="{00000000-0005-0000-0000-0000C8120000}"/>
    <cellStyle name="Normal 2 3 4 3 3 3" xfId="4816" xr:uid="{00000000-0005-0000-0000-0000C9120000}"/>
    <cellStyle name="Normal 2 3 4 3 3 4" xfId="4817" xr:uid="{00000000-0005-0000-0000-0000CA120000}"/>
    <cellStyle name="Normal 2 3 4 3 3 5" xfId="24320" xr:uid="{9F87D85A-3FFA-493B-BFC7-B92B3B6BAB00}"/>
    <cellStyle name="Normal 2 3 4 3 4" xfId="4818" xr:uid="{00000000-0005-0000-0000-0000CB120000}"/>
    <cellStyle name="Normal 2 3 4 3 4 2" xfId="4819" xr:uid="{00000000-0005-0000-0000-0000CC120000}"/>
    <cellStyle name="Normal 2 3 4 3 4 2 2" xfId="4820" xr:uid="{00000000-0005-0000-0000-0000CD120000}"/>
    <cellStyle name="Normal 2 3 4 3 4 2 3" xfId="4821" xr:uid="{00000000-0005-0000-0000-0000CE120000}"/>
    <cellStyle name="Normal 2 3 4 3 4 3" xfId="4822" xr:uid="{00000000-0005-0000-0000-0000CF120000}"/>
    <cellStyle name="Normal 2 3 4 3 4 4" xfId="4823" xr:uid="{00000000-0005-0000-0000-0000D0120000}"/>
    <cellStyle name="Normal 2 3 4 3 4 5" xfId="23855" xr:uid="{142F9932-9210-437D-AC58-68E30BE77E79}"/>
    <cellStyle name="Normal 2 3 4 3 5" xfId="4824" xr:uid="{00000000-0005-0000-0000-0000D1120000}"/>
    <cellStyle name="Normal 2 3 4 3 5 2" xfId="4825" xr:uid="{00000000-0005-0000-0000-0000D2120000}"/>
    <cellStyle name="Normal 2 3 4 3 5 3" xfId="4826" xr:uid="{00000000-0005-0000-0000-0000D3120000}"/>
    <cellStyle name="Normal 2 3 4 3 5 4" xfId="22793" xr:uid="{2E2F8440-21F6-421E-B811-4D361B0BB605}"/>
    <cellStyle name="Normal 2 3 4 3 6" xfId="4827" xr:uid="{00000000-0005-0000-0000-0000D4120000}"/>
    <cellStyle name="Normal 2 3 4 3 7" xfId="4828" xr:uid="{00000000-0005-0000-0000-0000D5120000}"/>
    <cellStyle name="Normal 2 3 4 3 8" xfId="4829" xr:uid="{00000000-0005-0000-0000-0000D6120000}"/>
    <cellStyle name="Normal 2 3 4 3 9" xfId="22506" xr:uid="{1829920A-4AEE-499E-91D0-EE063301EB66}"/>
    <cellStyle name="Normal 2 3 4 4" xfId="4830" xr:uid="{00000000-0005-0000-0000-0000D7120000}"/>
    <cellStyle name="Normal 2 3 4 4 2" xfId="4831" xr:uid="{00000000-0005-0000-0000-0000D8120000}"/>
    <cellStyle name="Normal 2 3 4 4 2 2" xfId="4832" xr:uid="{00000000-0005-0000-0000-0000D9120000}"/>
    <cellStyle name="Normal 2 3 4 4 2 2 2" xfId="4833" xr:uid="{00000000-0005-0000-0000-0000DA120000}"/>
    <cellStyle name="Normal 2 3 4 4 2 2 2 2" xfId="4834" xr:uid="{00000000-0005-0000-0000-0000DB120000}"/>
    <cellStyle name="Normal 2 3 4 4 2 2 2 3" xfId="4835" xr:uid="{00000000-0005-0000-0000-0000DC120000}"/>
    <cellStyle name="Normal 2 3 4 4 2 2 3" xfId="4836" xr:uid="{00000000-0005-0000-0000-0000DD120000}"/>
    <cellStyle name="Normal 2 3 4 4 2 2 4" xfId="4837" xr:uid="{00000000-0005-0000-0000-0000DE120000}"/>
    <cellStyle name="Normal 2 3 4 4 2 2 5" xfId="23858" xr:uid="{0F584E39-0C69-4168-9825-BCB3A44FEBC3}"/>
    <cellStyle name="Normal 2 3 4 4 2 3" xfId="4838" xr:uid="{00000000-0005-0000-0000-0000DF120000}"/>
    <cellStyle name="Normal 2 3 4 4 2 3 2" xfId="4839" xr:uid="{00000000-0005-0000-0000-0000E0120000}"/>
    <cellStyle name="Normal 2 3 4 4 2 3 2 2" xfId="4840" xr:uid="{00000000-0005-0000-0000-0000E1120000}"/>
    <cellStyle name="Normal 2 3 4 4 2 3 2 3" xfId="4841" xr:uid="{00000000-0005-0000-0000-0000E2120000}"/>
    <cellStyle name="Normal 2 3 4 4 2 3 3" xfId="4842" xr:uid="{00000000-0005-0000-0000-0000E3120000}"/>
    <cellStyle name="Normal 2 3 4 4 2 3 4" xfId="4843" xr:uid="{00000000-0005-0000-0000-0000E4120000}"/>
    <cellStyle name="Normal 2 3 4 4 2 4" xfId="4844" xr:uid="{00000000-0005-0000-0000-0000E5120000}"/>
    <cellStyle name="Normal 2 3 4 4 2 4 2" xfId="4845" xr:uid="{00000000-0005-0000-0000-0000E6120000}"/>
    <cellStyle name="Normal 2 3 4 4 2 4 3" xfId="4846" xr:uid="{00000000-0005-0000-0000-0000E7120000}"/>
    <cellStyle name="Normal 2 3 4 4 2 5" xfId="4847" xr:uid="{00000000-0005-0000-0000-0000E8120000}"/>
    <cellStyle name="Normal 2 3 4 4 2 6" xfId="4848" xr:uid="{00000000-0005-0000-0000-0000E9120000}"/>
    <cellStyle name="Normal 2 3 4 4 2 7" xfId="4849" xr:uid="{00000000-0005-0000-0000-0000EA120000}"/>
    <cellStyle name="Normal 2 3 4 4 2 8" xfId="22796" xr:uid="{452EDC50-9001-41C2-85CC-3C095A9A59BF}"/>
    <cellStyle name="Normal 2 3 4 4 3" xfId="4850" xr:uid="{00000000-0005-0000-0000-0000EB120000}"/>
    <cellStyle name="Normal 2 3 4 4 3 2" xfId="4851" xr:uid="{00000000-0005-0000-0000-0000EC120000}"/>
    <cellStyle name="Normal 2 3 4 4 3 2 2" xfId="4852" xr:uid="{00000000-0005-0000-0000-0000ED120000}"/>
    <cellStyle name="Normal 2 3 4 4 3 2 3" xfId="4853" xr:uid="{00000000-0005-0000-0000-0000EE120000}"/>
    <cellStyle name="Normal 2 3 4 4 3 3" xfId="4854" xr:uid="{00000000-0005-0000-0000-0000EF120000}"/>
    <cellStyle name="Normal 2 3 4 4 3 4" xfId="4855" xr:uid="{00000000-0005-0000-0000-0000F0120000}"/>
    <cellStyle name="Normal 2 3 4 4 3 5" xfId="25416" xr:uid="{B8CDCB6A-63AA-451B-AA42-FB440C2E2398}"/>
    <cellStyle name="Normal 2 3 4 4 4" xfId="4856" xr:uid="{00000000-0005-0000-0000-0000F1120000}"/>
    <cellStyle name="Normal 2 3 4 4 4 2" xfId="4857" xr:uid="{00000000-0005-0000-0000-0000F2120000}"/>
    <cellStyle name="Normal 2 3 4 4 4 2 2" xfId="4858" xr:uid="{00000000-0005-0000-0000-0000F3120000}"/>
    <cellStyle name="Normal 2 3 4 4 4 2 3" xfId="4859" xr:uid="{00000000-0005-0000-0000-0000F4120000}"/>
    <cellStyle name="Normal 2 3 4 4 4 3" xfId="4860" xr:uid="{00000000-0005-0000-0000-0000F5120000}"/>
    <cellStyle name="Normal 2 3 4 4 4 4" xfId="4861" xr:uid="{00000000-0005-0000-0000-0000F6120000}"/>
    <cellStyle name="Normal 2 3 4 4 4 5" xfId="23857" xr:uid="{3030E677-3D55-4110-8AF3-DB35318EA1A9}"/>
    <cellStyle name="Normal 2 3 4 4 5" xfId="4862" xr:uid="{00000000-0005-0000-0000-0000F7120000}"/>
    <cellStyle name="Normal 2 3 4 4 5 2" xfId="4863" xr:uid="{00000000-0005-0000-0000-0000F8120000}"/>
    <cellStyle name="Normal 2 3 4 4 5 3" xfId="4864" xr:uid="{00000000-0005-0000-0000-0000F9120000}"/>
    <cellStyle name="Normal 2 3 4 4 6" xfId="4865" xr:uid="{00000000-0005-0000-0000-0000FA120000}"/>
    <cellStyle name="Normal 2 3 4 4 7" xfId="4866" xr:uid="{00000000-0005-0000-0000-0000FB120000}"/>
    <cellStyle name="Normal 2 3 4 4 8" xfId="4867" xr:uid="{00000000-0005-0000-0000-0000FC120000}"/>
    <cellStyle name="Normal 2 3 4 4 9" xfId="22795" xr:uid="{DD8ED13F-8CD8-454A-9FB7-52A892FB3F73}"/>
    <cellStyle name="Normal 2 3 4 5" xfId="4868" xr:uid="{00000000-0005-0000-0000-0000FD120000}"/>
    <cellStyle name="Normal 2 3 4 5 2" xfId="4869" xr:uid="{00000000-0005-0000-0000-0000FE120000}"/>
    <cellStyle name="Normal 2 3 4 5 2 2" xfId="4870" xr:uid="{00000000-0005-0000-0000-0000FF120000}"/>
    <cellStyle name="Normal 2 3 4 5 2 2 2" xfId="4871" xr:uid="{00000000-0005-0000-0000-000000130000}"/>
    <cellStyle name="Normal 2 3 4 5 2 2 2 2" xfId="4872" xr:uid="{00000000-0005-0000-0000-000001130000}"/>
    <cellStyle name="Normal 2 3 4 5 2 2 2 3" xfId="4873" xr:uid="{00000000-0005-0000-0000-000002130000}"/>
    <cellStyle name="Normal 2 3 4 5 2 2 3" xfId="4874" xr:uid="{00000000-0005-0000-0000-000003130000}"/>
    <cellStyle name="Normal 2 3 4 5 2 2 4" xfId="4875" xr:uid="{00000000-0005-0000-0000-000004130000}"/>
    <cellStyle name="Normal 2 3 4 5 2 2 5" xfId="23860" xr:uid="{E4E20221-D397-4754-96E5-548E2540B95D}"/>
    <cellStyle name="Normal 2 3 4 5 2 3" xfId="4876" xr:uid="{00000000-0005-0000-0000-000005130000}"/>
    <cellStyle name="Normal 2 3 4 5 2 3 2" xfId="4877" xr:uid="{00000000-0005-0000-0000-000006130000}"/>
    <cellStyle name="Normal 2 3 4 5 2 3 2 2" xfId="4878" xr:uid="{00000000-0005-0000-0000-000007130000}"/>
    <cellStyle name="Normal 2 3 4 5 2 3 2 3" xfId="4879" xr:uid="{00000000-0005-0000-0000-000008130000}"/>
    <cellStyle name="Normal 2 3 4 5 2 3 3" xfId="4880" xr:uid="{00000000-0005-0000-0000-000009130000}"/>
    <cellStyle name="Normal 2 3 4 5 2 3 4" xfId="4881" xr:uid="{00000000-0005-0000-0000-00000A130000}"/>
    <cellStyle name="Normal 2 3 4 5 2 4" xfId="4882" xr:uid="{00000000-0005-0000-0000-00000B130000}"/>
    <cellStyle name="Normal 2 3 4 5 2 4 2" xfId="4883" xr:uid="{00000000-0005-0000-0000-00000C130000}"/>
    <cellStyle name="Normal 2 3 4 5 2 4 3" xfId="4884" xr:uid="{00000000-0005-0000-0000-00000D130000}"/>
    <cellStyle name="Normal 2 3 4 5 2 5" xfId="4885" xr:uid="{00000000-0005-0000-0000-00000E130000}"/>
    <cellStyle name="Normal 2 3 4 5 2 6" xfId="4886" xr:uid="{00000000-0005-0000-0000-00000F130000}"/>
    <cellStyle name="Normal 2 3 4 5 2 7" xfId="4887" xr:uid="{00000000-0005-0000-0000-000010130000}"/>
    <cellStyle name="Normal 2 3 4 5 2 8" xfId="22798" xr:uid="{AEE76709-09A9-4A33-84EB-40FDD4AE03CD}"/>
    <cellStyle name="Normal 2 3 4 5 3" xfId="4888" xr:uid="{00000000-0005-0000-0000-000011130000}"/>
    <cellStyle name="Normal 2 3 4 5 3 2" xfId="4889" xr:uid="{00000000-0005-0000-0000-000012130000}"/>
    <cellStyle name="Normal 2 3 4 5 3 2 2" xfId="4890" xr:uid="{00000000-0005-0000-0000-000013130000}"/>
    <cellStyle name="Normal 2 3 4 5 3 2 3" xfId="4891" xr:uid="{00000000-0005-0000-0000-000014130000}"/>
    <cellStyle name="Normal 2 3 4 5 3 3" xfId="4892" xr:uid="{00000000-0005-0000-0000-000015130000}"/>
    <cellStyle name="Normal 2 3 4 5 3 4" xfId="4893" xr:uid="{00000000-0005-0000-0000-000016130000}"/>
    <cellStyle name="Normal 2 3 4 5 3 5" xfId="25896" xr:uid="{C0718E99-144C-4D51-810F-9705B9A98D9D}"/>
    <cellStyle name="Normal 2 3 4 5 4" xfId="4894" xr:uid="{00000000-0005-0000-0000-000017130000}"/>
    <cellStyle name="Normal 2 3 4 5 4 2" xfId="4895" xr:uid="{00000000-0005-0000-0000-000018130000}"/>
    <cellStyle name="Normal 2 3 4 5 4 2 2" xfId="4896" xr:uid="{00000000-0005-0000-0000-000019130000}"/>
    <cellStyle name="Normal 2 3 4 5 4 2 3" xfId="4897" xr:uid="{00000000-0005-0000-0000-00001A130000}"/>
    <cellStyle name="Normal 2 3 4 5 4 3" xfId="4898" xr:uid="{00000000-0005-0000-0000-00001B130000}"/>
    <cellStyle name="Normal 2 3 4 5 4 4" xfId="4899" xr:uid="{00000000-0005-0000-0000-00001C130000}"/>
    <cellStyle name="Normal 2 3 4 5 4 5" xfId="23859" xr:uid="{EF77FBCC-4ADD-48CF-9E8E-3C1F51B6044C}"/>
    <cellStyle name="Normal 2 3 4 5 5" xfId="4900" xr:uid="{00000000-0005-0000-0000-00001D130000}"/>
    <cellStyle name="Normal 2 3 4 5 5 2" xfId="4901" xr:uid="{00000000-0005-0000-0000-00001E130000}"/>
    <cellStyle name="Normal 2 3 4 5 5 3" xfId="4902" xr:uid="{00000000-0005-0000-0000-00001F130000}"/>
    <cellStyle name="Normal 2 3 4 5 6" xfId="4903" xr:uid="{00000000-0005-0000-0000-000020130000}"/>
    <cellStyle name="Normal 2 3 4 5 7" xfId="4904" xr:uid="{00000000-0005-0000-0000-000021130000}"/>
    <cellStyle name="Normal 2 3 4 5 8" xfId="4905" xr:uid="{00000000-0005-0000-0000-000022130000}"/>
    <cellStyle name="Normal 2 3 4 5 9" xfId="22797" xr:uid="{0AE497D3-C5A7-499A-A741-19BCEF5D426F}"/>
    <cellStyle name="Normal 2 3 4 6" xfId="4906" xr:uid="{00000000-0005-0000-0000-000023130000}"/>
    <cellStyle name="Normal 2 3 4 6 2" xfId="4907" xr:uid="{00000000-0005-0000-0000-000024130000}"/>
    <cellStyle name="Normal 2 3 4 6 2 2" xfId="4908" xr:uid="{00000000-0005-0000-0000-000025130000}"/>
    <cellStyle name="Normal 2 3 4 6 2 2 2" xfId="4909" xr:uid="{00000000-0005-0000-0000-000026130000}"/>
    <cellStyle name="Normal 2 3 4 6 2 2 3" xfId="4910" xr:uid="{00000000-0005-0000-0000-000027130000}"/>
    <cellStyle name="Normal 2 3 4 6 2 3" xfId="4911" xr:uid="{00000000-0005-0000-0000-000028130000}"/>
    <cellStyle name="Normal 2 3 4 6 2 4" xfId="4912" xr:uid="{00000000-0005-0000-0000-000029130000}"/>
    <cellStyle name="Normal 2 3 4 6 2 5" xfId="23861" xr:uid="{E86F88FF-D4FE-4078-BB82-08C11EF15146}"/>
    <cellStyle name="Normal 2 3 4 6 3" xfId="4913" xr:uid="{00000000-0005-0000-0000-00002A130000}"/>
    <cellStyle name="Normal 2 3 4 6 3 2" xfId="4914" xr:uid="{00000000-0005-0000-0000-00002B130000}"/>
    <cellStyle name="Normal 2 3 4 6 3 2 2" xfId="4915" xr:uid="{00000000-0005-0000-0000-00002C130000}"/>
    <cellStyle name="Normal 2 3 4 6 3 2 3" xfId="4916" xr:uid="{00000000-0005-0000-0000-00002D130000}"/>
    <cellStyle name="Normal 2 3 4 6 3 3" xfId="4917" xr:uid="{00000000-0005-0000-0000-00002E130000}"/>
    <cellStyle name="Normal 2 3 4 6 3 4" xfId="4918" xr:uid="{00000000-0005-0000-0000-00002F130000}"/>
    <cellStyle name="Normal 2 3 4 6 4" xfId="4919" xr:uid="{00000000-0005-0000-0000-000030130000}"/>
    <cellStyle name="Normal 2 3 4 6 4 2" xfId="4920" xr:uid="{00000000-0005-0000-0000-000031130000}"/>
    <cellStyle name="Normal 2 3 4 6 4 3" xfId="4921" xr:uid="{00000000-0005-0000-0000-000032130000}"/>
    <cellStyle name="Normal 2 3 4 6 5" xfId="4922" xr:uid="{00000000-0005-0000-0000-000033130000}"/>
    <cellStyle name="Normal 2 3 4 6 6" xfId="4923" xr:uid="{00000000-0005-0000-0000-000034130000}"/>
    <cellStyle name="Normal 2 3 4 6 7" xfId="4924" xr:uid="{00000000-0005-0000-0000-000035130000}"/>
    <cellStyle name="Normal 2 3 4 6 8" xfId="22799" xr:uid="{C8BEEF9B-72F8-4854-A3CE-D540ED623158}"/>
    <cellStyle name="Normal 2 3 4 7" xfId="4925" xr:uid="{00000000-0005-0000-0000-000036130000}"/>
    <cellStyle name="Normal 2 3 4 7 2" xfId="4926" xr:uid="{00000000-0005-0000-0000-000037130000}"/>
    <cellStyle name="Normal 2 3 4 7 2 2" xfId="4927" xr:uid="{00000000-0005-0000-0000-000038130000}"/>
    <cellStyle name="Normal 2 3 4 7 2 2 2" xfId="4928" xr:uid="{00000000-0005-0000-0000-000039130000}"/>
    <cellStyle name="Normal 2 3 4 7 2 2 3" xfId="4929" xr:uid="{00000000-0005-0000-0000-00003A130000}"/>
    <cellStyle name="Normal 2 3 4 7 2 3" xfId="4930" xr:uid="{00000000-0005-0000-0000-00003B130000}"/>
    <cellStyle name="Normal 2 3 4 7 2 4" xfId="4931" xr:uid="{00000000-0005-0000-0000-00003C130000}"/>
    <cellStyle name="Normal 2 3 4 7 2 5" xfId="24161" xr:uid="{A9E93579-D982-463E-854E-C31776ED1C53}"/>
    <cellStyle name="Normal 2 3 4 7 3" xfId="4932" xr:uid="{00000000-0005-0000-0000-00003D130000}"/>
    <cellStyle name="Normal 2 3 4 7 3 2" xfId="4933" xr:uid="{00000000-0005-0000-0000-00003E130000}"/>
    <cellStyle name="Normal 2 3 4 7 3 3" xfId="4934" xr:uid="{00000000-0005-0000-0000-00003F130000}"/>
    <cellStyle name="Normal 2 3 4 7 4" xfId="4935" xr:uid="{00000000-0005-0000-0000-000040130000}"/>
    <cellStyle name="Normal 2 3 4 7 5" xfId="4936" xr:uid="{00000000-0005-0000-0000-000041130000}"/>
    <cellStyle name="Normal 2 3 4 8" xfId="4937" xr:uid="{00000000-0005-0000-0000-000042130000}"/>
    <cellStyle name="Normal 2 3 4 8 2" xfId="4938" xr:uid="{00000000-0005-0000-0000-000043130000}"/>
    <cellStyle name="Normal 2 3 4 8 3" xfId="4939" xr:uid="{00000000-0005-0000-0000-000044130000}"/>
    <cellStyle name="Normal 2 3 4 8 4" xfId="23850" xr:uid="{C8454047-133E-4985-B27A-4D9913C1A97A}"/>
    <cellStyle name="Normal 2 3 4 9" xfId="4940" xr:uid="{00000000-0005-0000-0000-000045130000}"/>
    <cellStyle name="Normal 2 3 4 9 2" xfId="4941" xr:uid="{00000000-0005-0000-0000-000046130000}"/>
    <cellStyle name="Normal 2 3 4 9 3" xfId="4942" xr:uid="{00000000-0005-0000-0000-000047130000}"/>
    <cellStyle name="Normal 2 3 4 9 4" xfId="43263" xr:uid="{56AB58D9-2C2D-4C8D-8AC3-7795CAD72C7B}"/>
    <cellStyle name="Normal 2 3 5" xfId="4943" xr:uid="{00000000-0005-0000-0000-000048130000}"/>
    <cellStyle name="Normal 2 3 5 10" xfId="4944" xr:uid="{00000000-0005-0000-0000-000049130000}"/>
    <cellStyle name="Normal 2 3 5 11" xfId="4945" xr:uid="{00000000-0005-0000-0000-00004A130000}"/>
    <cellStyle name="Normal 2 3 5 12" xfId="21948" xr:uid="{B34399B8-67DC-4D6B-A1EA-E4B9903A8F3E}"/>
    <cellStyle name="Normal 2 3 5 2" xfId="4946" xr:uid="{00000000-0005-0000-0000-00004B130000}"/>
    <cellStyle name="Normal 2 3 5 2 2" xfId="4947" xr:uid="{00000000-0005-0000-0000-00004C130000}"/>
    <cellStyle name="Normal 2 3 5 2 2 2" xfId="4948" xr:uid="{00000000-0005-0000-0000-00004D130000}"/>
    <cellStyle name="Normal 2 3 5 2 2 2 2" xfId="4949" xr:uid="{00000000-0005-0000-0000-00004E130000}"/>
    <cellStyle name="Normal 2 3 5 2 2 2 2 2" xfId="4950" xr:uid="{00000000-0005-0000-0000-00004F130000}"/>
    <cellStyle name="Normal 2 3 5 2 2 2 2 3" xfId="4951" xr:uid="{00000000-0005-0000-0000-000050130000}"/>
    <cellStyle name="Normal 2 3 5 2 2 2 3" xfId="4952" xr:uid="{00000000-0005-0000-0000-000051130000}"/>
    <cellStyle name="Normal 2 3 5 2 2 2 4" xfId="4953" xr:uid="{00000000-0005-0000-0000-000052130000}"/>
    <cellStyle name="Normal 2 3 5 2 2 2 5" xfId="23864" xr:uid="{F1EDD13C-9643-4EED-A7B6-24159DF1BD68}"/>
    <cellStyle name="Normal 2 3 5 2 2 3" xfId="4954" xr:uid="{00000000-0005-0000-0000-000053130000}"/>
    <cellStyle name="Normal 2 3 5 2 2 3 2" xfId="4955" xr:uid="{00000000-0005-0000-0000-000054130000}"/>
    <cellStyle name="Normal 2 3 5 2 2 3 2 2" xfId="4956" xr:uid="{00000000-0005-0000-0000-000055130000}"/>
    <cellStyle name="Normal 2 3 5 2 2 3 2 3" xfId="4957" xr:uid="{00000000-0005-0000-0000-000056130000}"/>
    <cellStyle name="Normal 2 3 5 2 2 3 3" xfId="4958" xr:uid="{00000000-0005-0000-0000-000057130000}"/>
    <cellStyle name="Normal 2 3 5 2 2 3 4" xfId="4959" xr:uid="{00000000-0005-0000-0000-000058130000}"/>
    <cellStyle name="Normal 2 3 5 2 2 4" xfId="4960" xr:uid="{00000000-0005-0000-0000-000059130000}"/>
    <cellStyle name="Normal 2 3 5 2 2 4 2" xfId="4961" xr:uid="{00000000-0005-0000-0000-00005A130000}"/>
    <cellStyle name="Normal 2 3 5 2 2 4 3" xfId="4962" xr:uid="{00000000-0005-0000-0000-00005B130000}"/>
    <cellStyle name="Normal 2 3 5 2 2 5" xfId="4963" xr:uid="{00000000-0005-0000-0000-00005C130000}"/>
    <cellStyle name="Normal 2 3 5 2 2 6" xfId="4964" xr:uid="{00000000-0005-0000-0000-00005D130000}"/>
    <cellStyle name="Normal 2 3 5 2 2 7" xfId="4965" xr:uid="{00000000-0005-0000-0000-00005E130000}"/>
    <cellStyle name="Normal 2 3 5 2 2 8" xfId="22802" xr:uid="{40118449-0297-467A-AA9F-EEFD56F17DBE}"/>
    <cellStyle name="Normal 2 3 5 2 3" xfId="4966" xr:uid="{00000000-0005-0000-0000-00005F130000}"/>
    <cellStyle name="Normal 2 3 5 2 3 2" xfId="4967" xr:uid="{00000000-0005-0000-0000-000060130000}"/>
    <cellStyle name="Normal 2 3 5 2 3 2 2" xfId="4968" xr:uid="{00000000-0005-0000-0000-000061130000}"/>
    <cellStyle name="Normal 2 3 5 2 3 2 3" xfId="4969" xr:uid="{00000000-0005-0000-0000-000062130000}"/>
    <cellStyle name="Normal 2 3 5 2 3 3" xfId="4970" xr:uid="{00000000-0005-0000-0000-000063130000}"/>
    <cellStyle name="Normal 2 3 5 2 3 4" xfId="4971" xr:uid="{00000000-0005-0000-0000-000064130000}"/>
    <cellStyle name="Normal 2 3 5 2 3 5" xfId="24321" xr:uid="{F8CDFB72-C582-4B23-9058-A083A2071664}"/>
    <cellStyle name="Normal 2 3 5 2 4" xfId="4972" xr:uid="{00000000-0005-0000-0000-000065130000}"/>
    <cellStyle name="Normal 2 3 5 2 4 2" xfId="4973" xr:uid="{00000000-0005-0000-0000-000066130000}"/>
    <cellStyle name="Normal 2 3 5 2 4 2 2" xfId="4974" xr:uid="{00000000-0005-0000-0000-000067130000}"/>
    <cellStyle name="Normal 2 3 5 2 4 2 3" xfId="4975" xr:uid="{00000000-0005-0000-0000-000068130000}"/>
    <cellStyle name="Normal 2 3 5 2 4 3" xfId="4976" xr:uid="{00000000-0005-0000-0000-000069130000}"/>
    <cellStyle name="Normal 2 3 5 2 4 4" xfId="4977" xr:uid="{00000000-0005-0000-0000-00006A130000}"/>
    <cellStyle name="Normal 2 3 5 2 4 5" xfId="23863" xr:uid="{F2E5D865-5AC5-4D9F-A469-06AAFACE27CA}"/>
    <cellStyle name="Normal 2 3 5 2 5" xfId="4978" xr:uid="{00000000-0005-0000-0000-00006B130000}"/>
    <cellStyle name="Normal 2 3 5 2 5 2" xfId="4979" xr:uid="{00000000-0005-0000-0000-00006C130000}"/>
    <cellStyle name="Normal 2 3 5 2 5 3" xfId="4980" xr:uid="{00000000-0005-0000-0000-00006D130000}"/>
    <cellStyle name="Normal 2 3 5 2 5 4" xfId="22801" xr:uid="{DAB94740-8DBB-4DD3-BF42-BE02C8051C6D}"/>
    <cellStyle name="Normal 2 3 5 2 6" xfId="4981" xr:uid="{00000000-0005-0000-0000-00006E130000}"/>
    <cellStyle name="Normal 2 3 5 2 7" xfId="4982" xr:uid="{00000000-0005-0000-0000-00006F130000}"/>
    <cellStyle name="Normal 2 3 5 2 8" xfId="4983" xr:uid="{00000000-0005-0000-0000-000070130000}"/>
    <cellStyle name="Normal 2 3 5 2 9" xfId="22507" xr:uid="{5C8CAC06-C55F-4A20-813A-838D38C0B9A1}"/>
    <cellStyle name="Normal 2 3 5 3" xfId="4984" xr:uid="{00000000-0005-0000-0000-000071130000}"/>
    <cellStyle name="Normal 2 3 5 3 2" xfId="4985" xr:uid="{00000000-0005-0000-0000-000072130000}"/>
    <cellStyle name="Normal 2 3 5 3 2 2" xfId="4986" xr:uid="{00000000-0005-0000-0000-000073130000}"/>
    <cellStyle name="Normal 2 3 5 3 2 2 2" xfId="4987" xr:uid="{00000000-0005-0000-0000-000074130000}"/>
    <cellStyle name="Normal 2 3 5 3 2 2 2 2" xfId="4988" xr:uid="{00000000-0005-0000-0000-000075130000}"/>
    <cellStyle name="Normal 2 3 5 3 2 2 2 3" xfId="4989" xr:uid="{00000000-0005-0000-0000-000076130000}"/>
    <cellStyle name="Normal 2 3 5 3 2 2 3" xfId="4990" xr:uid="{00000000-0005-0000-0000-000077130000}"/>
    <cellStyle name="Normal 2 3 5 3 2 2 4" xfId="4991" xr:uid="{00000000-0005-0000-0000-000078130000}"/>
    <cellStyle name="Normal 2 3 5 3 2 2 5" xfId="23866" xr:uid="{E0A6EA7D-D606-4512-8ABD-1714455D4AB0}"/>
    <cellStyle name="Normal 2 3 5 3 2 3" xfId="4992" xr:uid="{00000000-0005-0000-0000-000079130000}"/>
    <cellStyle name="Normal 2 3 5 3 2 3 2" xfId="4993" xr:uid="{00000000-0005-0000-0000-00007A130000}"/>
    <cellStyle name="Normal 2 3 5 3 2 3 2 2" xfId="4994" xr:uid="{00000000-0005-0000-0000-00007B130000}"/>
    <cellStyle name="Normal 2 3 5 3 2 3 2 3" xfId="4995" xr:uid="{00000000-0005-0000-0000-00007C130000}"/>
    <cellStyle name="Normal 2 3 5 3 2 3 3" xfId="4996" xr:uid="{00000000-0005-0000-0000-00007D130000}"/>
    <cellStyle name="Normal 2 3 5 3 2 3 4" xfId="4997" xr:uid="{00000000-0005-0000-0000-00007E130000}"/>
    <cellStyle name="Normal 2 3 5 3 2 4" xfId="4998" xr:uid="{00000000-0005-0000-0000-00007F130000}"/>
    <cellStyle name="Normal 2 3 5 3 2 4 2" xfId="4999" xr:uid="{00000000-0005-0000-0000-000080130000}"/>
    <cellStyle name="Normal 2 3 5 3 2 4 3" xfId="5000" xr:uid="{00000000-0005-0000-0000-000081130000}"/>
    <cellStyle name="Normal 2 3 5 3 2 5" xfId="5001" xr:uid="{00000000-0005-0000-0000-000082130000}"/>
    <cellStyle name="Normal 2 3 5 3 2 6" xfId="5002" xr:uid="{00000000-0005-0000-0000-000083130000}"/>
    <cellStyle name="Normal 2 3 5 3 2 7" xfId="5003" xr:uid="{00000000-0005-0000-0000-000084130000}"/>
    <cellStyle name="Normal 2 3 5 3 2 8" xfId="22804" xr:uid="{33B0BA4F-888D-4AC8-8098-593FBD340526}"/>
    <cellStyle name="Normal 2 3 5 3 3" xfId="5004" xr:uid="{00000000-0005-0000-0000-000085130000}"/>
    <cellStyle name="Normal 2 3 5 3 3 2" xfId="5005" xr:uid="{00000000-0005-0000-0000-000086130000}"/>
    <cellStyle name="Normal 2 3 5 3 3 2 2" xfId="5006" xr:uid="{00000000-0005-0000-0000-000087130000}"/>
    <cellStyle name="Normal 2 3 5 3 3 2 3" xfId="5007" xr:uid="{00000000-0005-0000-0000-000088130000}"/>
    <cellStyle name="Normal 2 3 5 3 3 3" xfId="5008" xr:uid="{00000000-0005-0000-0000-000089130000}"/>
    <cellStyle name="Normal 2 3 5 3 3 4" xfId="5009" xr:uid="{00000000-0005-0000-0000-00008A130000}"/>
    <cellStyle name="Normal 2 3 5 3 3 5" xfId="25418" xr:uid="{8057E2A1-E8CB-482A-B5C7-541ED8EB2AD3}"/>
    <cellStyle name="Normal 2 3 5 3 4" xfId="5010" xr:uid="{00000000-0005-0000-0000-00008B130000}"/>
    <cellStyle name="Normal 2 3 5 3 4 2" xfId="5011" xr:uid="{00000000-0005-0000-0000-00008C130000}"/>
    <cellStyle name="Normal 2 3 5 3 4 2 2" xfId="5012" xr:uid="{00000000-0005-0000-0000-00008D130000}"/>
    <cellStyle name="Normal 2 3 5 3 4 2 3" xfId="5013" xr:uid="{00000000-0005-0000-0000-00008E130000}"/>
    <cellStyle name="Normal 2 3 5 3 4 3" xfId="5014" xr:uid="{00000000-0005-0000-0000-00008F130000}"/>
    <cellStyle name="Normal 2 3 5 3 4 4" xfId="5015" xr:uid="{00000000-0005-0000-0000-000090130000}"/>
    <cellStyle name="Normal 2 3 5 3 4 5" xfId="23865" xr:uid="{F21BA2A2-F8A4-434D-B1FB-DD3B0B6AD6B7}"/>
    <cellStyle name="Normal 2 3 5 3 5" xfId="5016" xr:uid="{00000000-0005-0000-0000-000091130000}"/>
    <cellStyle name="Normal 2 3 5 3 5 2" xfId="5017" xr:uid="{00000000-0005-0000-0000-000092130000}"/>
    <cellStyle name="Normal 2 3 5 3 5 3" xfId="5018" xr:uid="{00000000-0005-0000-0000-000093130000}"/>
    <cellStyle name="Normal 2 3 5 3 6" xfId="5019" xr:uid="{00000000-0005-0000-0000-000094130000}"/>
    <cellStyle name="Normal 2 3 5 3 7" xfId="5020" xr:uid="{00000000-0005-0000-0000-000095130000}"/>
    <cellStyle name="Normal 2 3 5 3 8" xfId="5021" xr:uid="{00000000-0005-0000-0000-000096130000}"/>
    <cellStyle name="Normal 2 3 5 3 9" xfId="22803" xr:uid="{AC62A2DA-15B9-455E-A086-69D7C62C809D}"/>
    <cellStyle name="Normal 2 3 5 4" xfId="5022" xr:uid="{00000000-0005-0000-0000-000097130000}"/>
    <cellStyle name="Normal 2 3 5 4 2" xfId="5023" xr:uid="{00000000-0005-0000-0000-000098130000}"/>
    <cellStyle name="Normal 2 3 5 4 2 2" xfId="5024" xr:uid="{00000000-0005-0000-0000-000099130000}"/>
    <cellStyle name="Normal 2 3 5 4 2 2 2" xfId="5025" xr:uid="{00000000-0005-0000-0000-00009A130000}"/>
    <cellStyle name="Normal 2 3 5 4 2 2 3" xfId="5026" xr:uid="{00000000-0005-0000-0000-00009B130000}"/>
    <cellStyle name="Normal 2 3 5 4 2 3" xfId="5027" xr:uid="{00000000-0005-0000-0000-00009C130000}"/>
    <cellStyle name="Normal 2 3 5 4 2 4" xfId="5028" xr:uid="{00000000-0005-0000-0000-00009D130000}"/>
    <cellStyle name="Normal 2 3 5 4 2 5" xfId="25897" xr:uid="{323BF8A9-9208-4867-9E34-8DD62BC9EA01}"/>
    <cellStyle name="Normal 2 3 5 4 3" xfId="5029" xr:uid="{00000000-0005-0000-0000-00009E130000}"/>
    <cellStyle name="Normal 2 3 5 4 3 2" xfId="5030" xr:uid="{00000000-0005-0000-0000-00009F130000}"/>
    <cellStyle name="Normal 2 3 5 4 3 2 2" xfId="5031" xr:uid="{00000000-0005-0000-0000-0000A0130000}"/>
    <cellStyle name="Normal 2 3 5 4 3 2 3" xfId="5032" xr:uid="{00000000-0005-0000-0000-0000A1130000}"/>
    <cellStyle name="Normal 2 3 5 4 3 3" xfId="5033" xr:uid="{00000000-0005-0000-0000-0000A2130000}"/>
    <cellStyle name="Normal 2 3 5 4 3 4" xfId="5034" xr:uid="{00000000-0005-0000-0000-0000A3130000}"/>
    <cellStyle name="Normal 2 3 5 4 3 5" xfId="23867" xr:uid="{0A51F166-E30F-4214-8B7C-22021E3A8138}"/>
    <cellStyle name="Normal 2 3 5 4 4" xfId="5035" xr:uid="{00000000-0005-0000-0000-0000A4130000}"/>
    <cellStyle name="Normal 2 3 5 4 4 2" xfId="5036" xr:uid="{00000000-0005-0000-0000-0000A5130000}"/>
    <cellStyle name="Normal 2 3 5 4 4 3" xfId="5037" xr:uid="{00000000-0005-0000-0000-0000A6130000}"/>
    <cellStyle name="Normal 2 3 5 4 5" xfId="5038" xr:uid="{00000000-0005-0000-0000-0000A7130000}"/>
    <cellStyle name="Normal 2 3 5 4 6" xfId="5039" xr:uid="{00000000-0005-0000-0000-0000A8130000}"/>
    <cellStyle name="Normal 2 3 5 4 7" xfId="5040" xr:uid="{00000000-0005-0000-0000-0000A9130000}"/>
    <cellStyle name="Normal 2 3 5 4 8" xfId="22805" xr:uid="{CAF35819-2BA2-40FF-A3EE-3D625BB2176C}"/>
    <cellStyle name="Normal 2 3 5 5" xfId="5041" xr:uid="{00000000-0005-0000-0000-0000AA130000}"/>
    <cellStyle name="Normal 2 3 5 5 2" xfId="5042" xr:uid="{00000000-0005-0000-0000-0000AB130000}"/>
    <cellStyle name="Normal 2 3 5 5 2 2" xfId="5043" xr:uid="{00000000-0005-0000-0000-0000AC130000}"/>
    <cellStyle name="Normal 2 3 5 5 2 2 2" xfId="5044" xr:uid="{00000000-0005-0000-0000-0000AD130000}"/>
    <cellStyle name="Normal 2 3 5 5 2 2 3" xfId="5045" xr:uid="{00000000-0005-0000-0000-0000AE130000}"/>
    <cellStyle name="Normal 2 3 5 5 2 3" xfId="5046" xr:uid="{00000000-0005-0000-0000-0000AF130000}"/>
    <cellStyle name="Normal 2 3 5 5 2 4" xfId="5047" xr:uid="{00000000-0005-0000-0000-0000B0130000}"/>
    <cellStyle name="Normal 2 3 5 5 2 5" xfId="24252" xr:uid="{CEBCD4D7-D5C2-438D-9173-6A3FE3C43E30}"/>
    <cellStyle name="Normal 2 3 5 5 3" xfId="5048" xr:uid="{00000000-0005-0000-0000-0000B1130000}"/>
    <cellStyle name="Normal 2 3 5 5 3 2" xfId="5049" xr:uid="{00000000-0005-0000-0000-0000B2130000}"/>
    <cellStyle name="Normal 2 3 5 5 3 3" xfId="5050" xr:uid="{00000000-0005-0000-0000-0000B3130000}"/>
    <cellStyle name="Normal 2 3 5 5 4" xfId="5051" xr:uid="{00000000-0005-0000-0000-0000B4130000}"/>
    <cellStyle name="Normal 2 3 5 5 5" xfId="5052" xr:uid="{00000000-0005-0000-0000-0000B5130000}"/>
    <cellStyle name="Normal 2 3 5 5 6" xfId="23690" xr:uid="{142D35C4-2A3B-4794-8E97-193328747324}"/>
    <cellStyle name="Normal 2 3 5 6" xfId="5053" xr:uid="{00000000-0005-0000-0000-0000B6130000}"/>
    <cellStyle name="Normal 2 3 5 6 2" xfId="5054" xr:uid="{00000000-0005-0000-0000-0000B7130000}"/>
    <cellStyle name="Normal 2 3 5 6 3" xfId="5055" xr:uid="{00000000-0005-0000-0000-0000B8130000}"/>
    <cellStyle name="Normal 2 3 5 6 4" xfId="23862" xr:uid="{300C8993-4E02-464C-8820-941D74A9E220}"/>
    <cellStyle name="Normal 2 3 5 7" xfId="5056" xr:uid="{00000000-0005-0000-0000-0000B9130000}"/>
    <cellStyle name="Normal 2 3 5 7 2" xfId="5057" xr:uid="{00000000-0005-0000-0000-0000BA130000}"/>
    <cellStyle name="Normal 2 3 5 7 3" xfId="5058" xr:uid="{00000000-0005-0000-0000-0000BB130000}"/>
    <cellStyle name="Normal 2 3 5 7 4" xfId="43264" xr:uid="{D4EAC042-74A3-4CF4-8018-80B75D2D1B6A}"/>
    <cellStyle name="Normal 2 3 5 8" xfId="5059" xr:uid="{00000000-0005-0000-0000-0000BC130000}"/>
    <cellStyle name="Normal 2 3 5 8 2" xfId="22800" xr:uid="{F5D04182-6FCD-4FF1-ACE6-DBFC769C8C3E}"/>
    <cellStyle name="Normal 2 3 5 9" xfId="5060" xr:uid="{00000000-0005-0000-0000-0000BD130000}"/>
    <cellStyle name="Normal 2 3 6" xfId="5061" xr:uid="{00000000-0005-0000-0000-0000BE130000}"/>
    <cellStyle name="Normal 2 3 6 10" xfId="5062" xr:uid="{00000000-0005-0000-0000-0000BF130000}"/>
    <cellStyle name="Normal 2 3 6 11" xfId="21949" xr:uid="{0BCF24D4-E7A2-4BDA-8018-0BD0FD8E6A6F}"/>
    <cellStyle name="Normal 2 3 6 2" xfId="5063" xr:uid="{00000000-0005-0000-0000-0000C0130000}"/>
    <cellStyle name="Normal 2 3 6 2 2" xfId="5064" xr:uid="{00000000-0005-0000-0000-0000C1130000}"/>
    <cellStyle name="Normal 2 3 6 2 2 2" xfId="25898" xr:uid="{EF97A7AC-0637-400C-ADA2-A590F81473E9}"/>
    <cellStyle name="Normal 2 3 6 2 3" xfId="5065" xr:uid="{00000000-0005-0000-0000-0000C2130000}"/>
    <cellStyle name="Normal 2 3 6 2 3 2" xfId="22807" xr:uid="{28B86AD7-2A9D-4DE5-BCF4-1F08E3446FE2}"/>
    <cellStyle name="Normal 2 3 6 2 4" xfId="5066" xr:uid="{00000000-0005-0000-0000-0000C3130000}"/>
    <cellStyle name="Normal 2 3 6 2 5" xfId="22508" xr:uid="{34BAB895-055B-4562-9AB8-9967C7B7456A}"/>
    <cellStyle name="Normal 2 3 6 3" xfId="5067" xr:uid="{00000000-0005-0000-0000-0000C4130000}"/>
    <cellStyle name="Normal 2 3 6 3 2" xfId="5068" xr:uid="{00000000-0005-0000-0000-0000C5130000}"/>
    <cellStyle name="Normal 2 3 6 3 2 2" xfId="5069" xr:uid="{00000000-0005-0000-0000-0000C6130000}"/>
    <cellStyle name="Normal 2 3 6 3 2 2 2" xfId="5070" xr:uid="{00000000-0005-0000-0000-0000C7130000}"/>
    <cellStyle name="Normal 2 3 6 3 2 2 2 2" xfId="5071" xr:uid="{00000000-0005-0000-0000-0000C8130000}"/>
    <cellStyle name="Normal 2 3 6 3 2 2 2 3" xfId="5072" xr:uid="{00000000-0005-0000-0000-0000C9130000}"/>
    <cellStyle name="Normal 2 3 6 3 2 2 3" xfId="5073" xr:uid="{00000000-0005-0000-0000-0000CA130000}"/>
    <cellStyle name="Normal 2 3 6 3 2 2 4" xfId="5074" xr:uid="{00000000-0005-0000-0000-0000CB130000}"/>
    <cellStyle name="Normal 2 3 6 3 2 2 5" xfId="23870" xr:uid="{8987DFD7-DAB2-42D3-8230-E6F820A06C65}"/>
    <cellStyle name="Normal 2 3 6 3 2 3" xfId="5075" xr:uid="{00000000-0005-0000-0000-0000CC130000}"/>
    <cellStyle name="Normal 2 3 6 3 2 3 2" xfId="5076" xr:uid="{00000000-0005-0000-0000-0000CD130000}"/>
    <cellStyle name="Normal 2 3 6 3 2 3 2 2" xfId="5077" xr:uid="{00000000-0005-0000-0000-0000CE130000}"/>
    <cellStyle name="Normal 2 3 6 3 2 3 2 3" xfId="5078" xr:uid="{00000000-0005-0000-0000-0000CF130000}"/>
    <cellStyle name="Normal 2 3 6 3 2 3 3" xfId="5079" xr:uid="{00000000-0005-0000-0000-0000D0130000}"/>
    <cellStyle name="Normal 2 3 6 3 2 3 4" xfId="5080" xr:uid="{00000000-0005-0000-0000-0000D1130000}"/>
    <cellStyle name="Normal 2 3 6 3 2 4" xfId="5081" xr:uid="{00000000-0005-0000-0000-0000D2130000}"/>
    <cellStyle name="Normal 2 3 6 3 2 4 2" xfId="5082" xr:uid="{00000000-0005-0000-0000-0000D3130000}"/>
    <cellStyle name="Normal 2 3 6 3 2 4 3" xfId="5083" xr:uid="{00000000-0005-0000-0000-0000D4130000}"/>
    <cellStyle name="Normal 2 3 6 3 2 5" xfId="5084" xr:uid="{00000000-0005-0000-0000-0000D5130000}"/>
    <cellStyle name="Normal 2 3 6 3 2 6" xfId="5085" xr:uid="{00000000-0005-0000-0000-0000D6130000}"/>
    <cellStyle name="Normal 2 3 6 3 2 7" xfId="5086" xr:uid="{00000000-0005-0000-0000-0000D7130000}"/>
    <cellStyle name="Normal 2 3 6 3 2 8" xfId="22809" xr:uid="{12524C53-E59A-42F3-8693-CA34518E11AD}"/>
    <cellStyle name="Normal 2 3 6 3 3" xfId="5087" xr:uid="{00000000-0005-0000-0000-0000D8130000}"/>
    <cellStyle name="Normal 2 3 6 3 3 2" xfId="5088" xr:uid="{00000000-0005-0000-0000-0000D9130000}"/>
    <cellStyle name="Normal 2 3 6 3 3 2 2" xfId="5089" xr:uid="{00000000-0005-0000-0000-0000DA130000}"/>
    <cellStyle name="Normal 2 3 6 3 3 2 3" xfId="5090" xr:uid="{00000000-0005-0000-0000-0000DB130000}"/>
    <cellStyle name="Normal 2 3 6 3 3 3" xfId="5091" xr:uid="{00000000-0005-0000-0000-0000DC130000}"/>
    <cellStyle name="Normal 2 3 6 3 3 4" xfId="5092" xr:uid="{00000000-0005-0000-0000-0000DD130000}"/>
    <cellStyle name="Normal 2 3 6 3 3 5" xfId="25419" xr:uid="{ED90A768-14BC-4294-B0AD-01DAF58796EA}"/>
    <cellStyle name="Normal 2 3 6 3 4" xfId="5093" xr:uid="{00000000-0005-0000-0000-0000DE130000}"/>
    <cellStyle name="Normal 2 3 6 3 4 2" xfId="5094" xr:uid="{00000000-0005-0000-0000-0000DF130000}"/>
    <cellStyle name="Normal 2 3 6 3 4 2 2" xfId="5095" xr:uid="{00000000-0005-0000-0000-0000E0130000}"/>
    <cellStyle name="Normal 2 3 6 3 4 2 3" xfId="5096" xr:uid="{00000000-0005-0000-0000-0000E1130000}"/>
    <cellStyle name="Normal 2 3 6 3 4 3" xfId="5097" xr:uid="{00000000-0005-0000-0000-0000E2130000}"/>
    <cellStyle name="Normal 2 3 6 3 4 4" xfId="5098" xr:uid="{00000000-0005-0000-0000-0000E3130000}"/>
    <cellStyle name="Normal 2 3 6 3 4 5" xfId="23869" xr:uid="{B8755A4B-E9FE-46BC-9616-B6643004E992}"/>
    <cellStyle name="Normal 2 3 6 3 5" xfId="5099" xr:uid="{00000000-0005-0000-0000-0000E4130000}"/>
    <cellStyle name="Normal 2 3 6 3 5 2" xfId="5100" xr:uid="{00000000-0005-0000-0000-0000E5130000}"/>
    <cellStyle name="Normal 2 3 6 3 5 3" xfId="5101" xr:uid="{00000000-0005-0000-0000-0000E6130000}"/>
    <cellStyle name="Normal 2 3 6 3 6" xfId="5102" xr:uid="{00000000-0005-0000-0000-0000E7130000}"/>
    <cellStyle name="Normal 2 3 6 3 7" xfId="5103" xr:uid="{00000000-0005-0000-0000-0000E8130000}"/>
    <cellStyle name="Normal 2 3 6 3 8" xfId="5104" xr:uid="{00000000-0005-0000-0000-0000E9130000}"/>
    <cellStyle name="Normal 2 3 6 3 9" xfId="22808" xr:uid="{9DD4D374-F7DA-4D2F-B516-1E961C0706FB}"/>
    <cellStyle name="Normal 2 3 6 4" xfId="5105" xr:uid="{00000000-0005-0000-0000-0000EA130000}"/>
    <cellStyle name="Normal 2 3 6 4 2" xfId="5106" xr:uid="{00000000-0005-0000-0000-0000EB130000}"/>
    <cellStyle name="Normal 2 3 6 4 2 2" xfId="5107" xr:uid="{00000000-0005-0000-0000-0000EC130000}"/>
    <cellStyle name="Normal 2 3 6 4 2 2 2" xfId="5108" xr:uid="{00000000-0005-0000-0000-0000ED130000}"/>
    <cellStyle name="Normal 2 3 6 4 2 2 3" xfId="5109" xr:uid="{00000000-0005-0000-0000-0000EE130000}"/>
    <cellStyle name="Normal 2 3 6 4 2 3" xfId="5110" xr:uid="{00000000-0005-0000-0000-0000EF130000}"/>
    <cellStyle name="Normal 2 3 6 4 2 4" xfId="5111" xr:uid="{00000000-0005-0000-0000-0000F0130000}"/>
    <cellStyle name="Normal 2 3 6 4 2 5" xfId="23871" xr:uid="{9D75D5C9-5CD8-4909-9D16-54308BF2297B}"/>
    <cellStyle name="Normal 2 3 6 4 3" xfId="5112" xr:uid="{00000000-0005-0000-0000-0000F1130000}"/>
    <cellStyle name="Normal 2 3 6 4 3 2" xfId="5113" xr:uid="{00000000-0005-0000-0000-0000F2130000}"/>
    <cellStyle name="Normal 2 3 6 4 3 2 2" xfId="5114" xr:uid="{00000000-0005-0000-0000-0000F3130000}"/>
    <cellStyle name="Normal 2 3 6 4 3 2 3" xfId="5115" xr:uid="{00000000-0005-0000-0000-0000F4130000}"/>
    <cellStyle name="Normal 2 3 6 4 3 3" xfId="5116" xr:uid="{00000000-0005-0000-0000-0000F5130000}"/>
    <cellStyle name="Normal 2 3 6 4 3 4" xfId="5117" xr:uid="{00000000-0005-0000-0000-0000F6130000}"/>
    <cellStyle name="Normal 2 3 6 4 4" xfId="5118" xr:uid="{00000000-0005-0000-0000-0000F7130000}"/>
    <cellStyle name="Normal 2 3 6 4 4 2" xfId="5119" xr:uid="{00000000-0005-0000-0000-0000F8130000}"/>
    <cellStyle name="Normal 2 3 6 4 4 3" xfId="5120" xr:uid="{00000000-0005-0000-0000-0000F9130000}"/>
    <cellStyle name="Normal 2 3 6 4 5" xfId="5121" xr:uid="{00000000-0005-0000-0000-0000FA130000}"/>
    <cellStyle name="Normal 2 3 6 4 6" xfId="5122" xr:uid="{00000000-0005-0000-0000-0000FB130000}"/>
    <cellStyle name="Normal 2 3 6 4 7" xfId="5123" xr:uid="{00000000-0005-0000-0000-0000FC130000}"/>
    <cellStyle name="Normal 2 3 6 4 8" xfId="22810" xr:uid="{AC269994-6342-4BB1-88F9-BA40CD62F08B}"/>
    <cellStyle name="Normal 2 3 6 5" xfId="5124" xr:uid="{00000000-0005-0000-0000-0000FD130000}"/>
    <cellStyle name="Normal 2 3 6 5 2" xfId="5125" xr:uid="{00000000-0005-0000-0000-0000FE130000}"/>
    <cellStyle name="Normal 2 3 6 5 2 2" xfId="5126" xr:uid="{00000000-0005-0000-0000-0000FF130000}"/>
    <cellStyle name="Normal 2 3 6 5 2 2 2" xfId="5127" xr:uid="{00000000-0005-0000-0000-000000140000}"/>
    <cellStyle name="Normal 2 3 6 5 2 2 3" xfId="5128" xr:uid="{00000000-0005-0000-0000-000001140000}"/>
    <cellStyle name="Normal 2 3 6 5 2 3" xfId="5129" xr:uid="{00000000-0005-0000-0000-000002140000}"/>
    <cellStyle name="Normal 2 3 6 5 2 4" xfId="5130" xr:uid="{00000000-0005-0000-0000-000003140000}"/>
    <cellStyle name="Normal 2 3 6 5 3" xfId="5131" xr:uid="{00000000-0005-0000-0000-000004140000}"/>
    <cellStyle name="Normal 2 3 6 5 3 2" xfId="5132" xr:uid="{00000000-0005-0000-0000-000005140000}"/>
    <cellStyle name="Normal 2 3 6 5 3 3" xfId="5133" xr:uid="{00000000-0005-0000-0000-000006140000}"/>
    <cellStyle name="Normal 2 3 6 5 4" xfId="5134" xr:uid="{00000000-0005-0000-0000-000007140000}"/>
    <cellStyle name="Normal 2 3 6 5 5" xfId="5135" xr:uid="{00000000-0005-0000-0000-000008140000}"/>
    <cellStyle name="Normal 2 3 6 5 6" xfId="24248" xr:uid="{83963364-DAC9-4A3C-B621-A5F43A4F3CAB}"/>
    <cellStyle name="Normal 2 3 6 6" xfId="5136" xr:uid="{00000000-0005-0000-0000-000009140000}"/>
    <cellStyle name="Normal 2 3 6 6 2" xfId="5137" xr:uid="{00000000-0005-0000-0000-00000A140000}"/>
    <cellStyle name="Normal 2 3 6 6 3" xfId="5138" xr:uid="{00000000-0005-0000-0000-00000B140000}"/>
    <cellStyle name="Normal 2 3 6 6 4" xfId="23868" xr:uid="{25ABEE88-CB32-4619-9B6F-04FAD20DBCE4}"/>
    <cellStyle name="Normal 2 3 6 7" xfId="5139" xr:uid="{00000000-0005-0000-0000-00000C140000}"/>
    <cellStyle name="Normal 2 3 6 7 2" xfId="43265" xr:uid="{A726B6FA-4F9D-4FB4-803D-A7B42B87D47A}"/>
    <cellStyle name="Normal 2 3 6 8" xfId="5140" xr:uid="{00000000-0005-0000-0000-00000D140000}"/>
    <cellStyle name="Normal 2 3 6 8 2" xfId="22806" xr:uid="{0ECBDDB2-7A42-4EF7-B75E-4C0627468344}"/>
    <cellStyle name="Normal 2 3 6 9" xfId="5141" xr:uid="{00000000-0005-0000-0000-00000E140000}"/>
    <cellStyle name="Normal 2 3 7" xfId="5142" xr:uid="{00000000-0005-0000-0000-00000F140000}"/>
    <cellStyle name="Normal 2 3 7 10" xfId="21950" xr:uid="{16129739-DFE0-4B95-A007-49841738D961}"/>
    <cellStyle name="Normal 2 3 7 2" xfId="5143" xr:uid="{00000000-0005-0000-0000-000010140000}"/>
    <cellStyle name="Normal 2 3 7 2 2" xfId="5144" xr:uid="{00000000-0005-0000-0000-000011140000}"/>
    <cellStyle name="Normal 2 3 7 2 2 2" xfId="5145" xr:uid="{00000000-0005-0000-0000-000012140000}"/>
    <cellStyle name="Normal 2 3 7 2 2 2 2" xfId="5146" xr:uid="{00000000-0005-0000-0000-000013140000}"/>
    <cellStyle name="Normal 2 3 7 2 2 2 3" xfId="5147" xr:uid="{00000000-0005-0000-0000-000014140000}"/>
    <cellStyle name="Normal 2 3 7 2 2 3" xfId="5148" xr:uid="{00000000-0005-0000-0000-000015140000}"/>
    <cellStyle name="Normal 2 3 7 2 2 4" xfId="5149" xr:uid="{00000000-0005-0000-0000-000016140000}"/>
    <cellStyle name="Normal 2 3 7 2 2 5" xfId="25899" xr:uid="{87B7DF51-527E-44D3-9C17-94AA460D5052}"/>
    <cellStyle name="Normal 2 3 7 2 3" xfId="5150" xr:uid="{00000000-0005-0000-0000-000017140000}"/>
    <cellStyle name="Normal 2 3 7 2 3 2" xfId="5151" xr:uid="{00000000-0005-0000-0000-000018140000}"/>
    <cellStyle name="Normal 2 3 7 2 3 2 2" xfId="5152" xr:uid="{00000000-0005-0000-0000-000019140000}"/>
    <cellStyle name="Normal 2 3 7 2 3 2 3" xfId="5153" xr:uid="{00000000-0005-0000-0000-00001A140000}"/>
    <cellStyle name="Normal 2 3 7 2 3 3" xfId="5154" xr:uid="{00000000-0005-0000-0000-00001B140000}"/>
    <cellStyle name="Normal 2 3 7 2 3 4" xfId="5155" xr:uid="{00000000-0005-0000-0000-00001C140000}"/>
    <cellStyle name="Normal 2 3 7 2 3 5" xfId="23873" xr:uid="{C68118D8-69A7-450D-B6AF-A73CB2FD1A33}"/>
    <cellStyle name="Normal 2 3 7 2 4" xfId="5156" xr:uid="{00000000-0005-0000-0000-00001D140000}"/>
    <cellStyle name="Normal 2 3 7 2 4 2" xfId="5157" xr:uid="{00000000-0005-0000-0000-00001E140000}"/>
    <cellStyle name="Normal 2 3 7 2 4 3" xfId="5158" xr:uid="{00000000-0005-0000-0000-00001F140000}"/>
    <cellStyle name="Normal 2 3 7 2 4 4" xfId="22812" xr:uid="{170FDE47-1A37-4C8D-B8A9-FA565C441880}"/>
    <cellStyle name="Normal 2 3 7 2 5" xfId="5159" xr:uid="{00000000-0005-0000-0000-000020140000}"/>
    <cellStyle name="Normal 2 3 7 2 6" xfId="5160" xr:uid="{00000000-0005-0000-0000-000021140000}"/>
    <cellStyle name="Normal 2 3 7 2 7" xfId="5161" xr:uid="{00000000-0005-0000-0000-000022140000}"/>
    <cellStyle name="Normal 2 3 7 2 8" xfId="22509" xr:uid="{BFD0BB5C-6885-4096-BE0B-CA04701A199E}"/>
    <cellStyle name="Normal 2 3 7 3" xfId="5162" xr:uid="{00000000-0005-0000-0000-000023140000}"/>
    <cellStyle name="Normal 2 3 7 3 2" xfId="5163" xr:uid="{00000000-0005-0000-0000-000024140000}"/>
    <cellStyle name="Normal 2 3 7 3 2 2" xfId="5164" xr:uid="{00000000-0005-0000-0000-000025140000}"/>
    <cellStyle name="Normal 2 3 7 3 2 2 2" xfId="5165" xr:uid="{00000000-0005-0000-0000-000026140000}"/>
    <cellStyle name="Normal 2 3 7 3 2 2 3" xfId="5166" xr:uid="{00000000-0005-0000-0000-000027140000}"/>
    <cellStyle name="Normal 2 3 7 3 2 3" xfId="5167" xr:uid="{00000000-0005-0000-0000-000028140000}"/>
    <cellStyle name="Normal 2 3 7 3 2 4" xfId="5168" xr:uid="{00000000-0005-0000-0000-000029140000}"/>
    <cellStyle name="Normal 2 3 7 3 3" xfId="5169" xr:uid="{00000000-0005-0000-0000-00002A140000}"/>
    <cellStyle name="Normal 2 3 7 3 3 2" xfId="5170" xr:uid="{00000000-0005-0000-0000-00002B140000}"/>
    <cellStyle name="Normal 2 3 7 3 3 3" xfId="5171" xr:uid="{00000000-0005-0000-0000-00002C140000}"/>
    <cellStyle name="Normal 2 3 7 3 4" xfId="5172" xr:uid="{00000000-0005-0000-0000-00002D140000}"/>
    <cellStyle name="Normal 2 3 7 3 5" xfId="5173" xr:uid="{00000000-0005-0000-0000-00002E140000}"/>
    <cellStyle name="Normal 2 3 7 3 6" xfId="25420" xr:uid="{F6D02DC8-1BFA-4D18-9578-9382128AF41D}"/>
    <cellStyle name="Normal 2 3 7 4" xfId="5174" xr:uid="{00000000-0005-0000-0000-00002F140000}"/>
    <cellStyle name="Normal 2 3 7 4 2" xfId="5175" xr:uid="{00000000-0005-0000-0000-000030140000}"/>
    <cellStyle name="Normal 2 3 7 4 3" xfId="5176" xr:uid="{00000000-0005-0000-0000-000031140000}"/>
    <cellStyle name="Normal 2 3 7 4 4" xfId="23872" xr:uid="{EC957D82-4B6E-4093-9843-4DAF0A9C0B64}"/>
    <cellStyle name="Normal 2 3 7 5" xfId="5177" xr:uid="{00000000-0005-0000-0000-000032140000}"/>
    <cellStyle name="Normal 2 3 7 5 2" xfId="5178" xr:uid="{00000000-0005-0000-0000-000033140000}"/>
    <cellStyle name="Normal 2 3 7 5 3" xfId="5179" xr:uid="{00000000-0005-0000-0000-000034140000}"/>
    <cellStyle name="Normal 2 3 7 5 4" xfId="43266" xr:uid="{AD0C910E-21E8-4891-B561-D2079F2C4BE4}"/>
    <cellStyle name="Normal 2 3 7 6" xfId="5180" xr:uid="{00000000-0005-0000-0000-000035140000}"/>
    <cellStyle name="Normal 2 3 7 6 2" xfId="22811" xr:uid="{3E537621-E655-4CBF-974D-2E5DAE2851FD}"/>
    <cellStyle name="Normal 2 3 7 7" xfId="5181" xr:uid="{00000000-0005-0000-0000-000036140000}"/>
    <cellStyle name="Normal 2 3 7 8" xfId="5182" xr:uid="{00000000-0005-0000-0000-000037140000}"/>
    <cellStyle name="Normal 2 3 7 9" xfId="5183" xr:uid="{00000000-0005-0000-0000-000038140000}"/>
    <cellStyle name="Normal 2 3 8" xfId="5184" xr:uid="{00000000-0005-0000-0000-000039140000}"/>
    <cellStyle name="Normal 2 3 8 10" xfId="21951" xr:uid="{B9668BDE-302F-477C-A37A-EC16D241F1E9}"/>
    <cellStyle name="Normal 2 3 8 2" xfId="5185" xr:uid="{00000000-0005-0000-0000-00003A140000}"/>
    <cellStyle name="Normal 2 3 8 2 2" xfId="5186" xr:uid="{00000000-0005-0000-0000-00003B140000}"/>
    <cellStyle name="Normal 2 3 8 2 2 2" xfId="5187" xr:uid="{00000000-0005-0000-0000-00003C140000}"/>
    <cellStyle name="Normal 2 3 8 2 2 2 2" xfId="5188" xr:uid="{00000000-0005-0000-0000-00003D140000}"/>
    <cellStyle name="Normal 2 3 8 2 2 2 3" xfId="5189" xr:uid="{00000000-0005-0000-0000-00003E140000}"/>
    <cellStyle name="Normal 2 3 8 2 2 3" xfId="5190" xr:uid="{00000000-0005-0000-0000-00003F140000}"/>
    <cellStyle name="Normal 2 3 8 2 2 4" xfId="5191" xr:uid="{00000000-0005-0000-0000-000040140000}"/>
    <cellStyle name="Normal 2 3 8 2 2 5" xfId="25900" xr:uid="{214C3A07-0EC5-40E4-9788-1C64D642B2A3}"/>
    <cellStyle name="Normal 2 3 8 2 3" xfId="5192" xr:uid="{00000000-0005-0000-0000-000041140000}"/>
    <cellStyle name="Normal 2 3 8 2 3 2" xfId="5193" xr:uid="{00000000-0005-0000-0000-000042140000}"/>
    <cellStyle name="Normal 2 3 8 2 3 2 2" xfId="5194" xr:uid="{00000000-0005-0000-0000-000043140000}"/>
    <cellStyle name="Normal 2 3 8 2 3 2 3" xfId="5195" xr:uid="{00000000-0005-0000-0000-000044140000}"/>
    <cellStyle name="Normal 2 3 8 2 3 3" xfId="5196" xr:uid="{00000000-0005-0000-0000-000045140000}"/>
    <cellStyle name="Normal 2 3 8 2 3 4" xfId="5197" xr:uid="{00000000-0005-0000-0000-000046140000}"/>
    <cellStyle name="Normal 2 3 8 2 3 5" xfId="23875" xr:uid="{E1932E8D-138F-4A66-851E-F16256DAF0BC}"/>
    <cellStyle name="Normal 2 3 8 2 4" xfId="5198" xr:uid="{00000000-0005-0000-0000-000047140000}"/>
    <cellStyle name="Normal 2 3 8 2 4 2" xfId="5199" xr:uid="{00000000-0005-0000-0000-000048140000}"/>
    <cellStyle name="Normal 2 3 8 2 4 3" xfId="5200" xr:uid="{00000000-0005-0000-0000-000049140000}"/>
    <cellStyle name="Normal 2 3 8 2 4 4" xfId="22814" xr:uid="{FFF6F53B-77D8-4801-A7ED-37D07B35372F}"/>
    <cellStyle name="Normal 2 3 8 2 5" xfId="5201" xr:uid="{00000000-0005-0000-0000-00004A140000}"/>
    <cellStyle name="Normal 2 3 8 2 6" xfId="5202" xr:uid="{00000000-0005-0000-0000-00004B140000}"/>
    <cellStyle name="Normal 2 3 8 2 7" xfId="5203" xr:uid="{00000000-0005-0000-0000-00004C140000}"/>
    <cellStyle name="Normal 2 3 8 2 8" xfId="22510" xr:uid="{4ADFE032-B1C2-43B1-A7DB-3AAEA2126E08}"/>
    <cellStyle name="Normal 2 3 8 3" xfId="5204" xr:uid="{00000000-0005-0000-0000-00004D140000}"/>
    <cellStyle name="Normal 2 3 8 3 2" xfId="5205" xr:uid="{00000000-0005-0000-0000-00004E140000}"/>
    <cellStyle name="Normal 2 3 8 3 2 2" xfId="5206" xr:uid="{00000000-0005-0000-0000-00004F140000}"/>
    <cellStyle name="Normal 2 3 8 3 2 2 2" xfId="5207" xr:uid="{00000000-0005-0000-0000-000050140000}"/>
    <cellStyle name="Normal 2 3 8 3 2 2 3" xfId="5208" xr:uid="{00000000-0005-0000-0000-000051140000}"/>
    <cellStyle name="Normal 2 3 8 3 2 3" xfId="5209" xr:uid="{00000000-0005-0000-0000-000052140000}"/>
    <cellStyle name="Normal 2 3 8 3 2 4" xfId="5210" xr:uid="{00000000-0005-0000-0000-000053140000}"/>
    <cellStyle name="Normal 2 3 8 3 3" xfId="5211" xr:uid="{00000000-0005-0000-0000-000054140000}"/>
    <cellStyle name="Normal 2 3 8 3 3 2" xfId="5212" xr:uid="{00000000-0005-0000-0000-000055140000}"/>
    <cellStyle name="Normal 2 3 8 3 3 3" xfId="5213" xr:uid="{00000000-0005-0000-0000-000056140000}"/>
    <cellStyle name="Normal 2 3 8 3 4" xfId="5214" xr:uid="{00000000-0005-0000-0000-000057140000}"/>
    <cellStyle name="Normal 2 3 8 3 5" xfId="5215" xr:uid="{00000000-0005-0000-0000-000058140000}"/>
    <cellStyle name="Normal 2 3 8 3 6" xfId="25421" xr:uid="{2AC53010-F313-469E-96F1-F3F949B762A1}"/>
    <cellStyle name="Normal 2 3 8 4" xfId="5216" xr:uid="{00000000-0005-0000-0000-000059140000}"/>
    <cellStyle name="Normal 2 3 8 4 2" xfId="5217" xr:uid="{00000000-0005-0000-0000-00005A140000}"/>
    <cellStyle name="Normal 2 3 8 4 3" xfId="5218" xr:uid="{00000000-0005-0000-0000-00005B140000}"/>
    <cellStyle name="Normal 2 3 8 4 4" xfId="23874" xr:uid="{6AD12A0E-9F24-4CA2-AD2A-32BD97A49823}"/>
    <cellStyle name="Normal 2 3 8 5" xfId="5219" xr:uid="{00000000-0005-0000-0000-00005C140000}"/>
    <cellStyle name="Normal 2 3 8 5 2" xfId="5220" xr:uid="{00000000-0005-0000-0000-00005D140000}"/>
    <cellStyle name="Normal 2 3 8 5 3" xfId="5221" xr:uid="{00000000-0005-0000-0000-00005E140000}"/>
    <cellStyle name="Normal 2 3 8 5 4" xfId="43267" xr:uid="{64A1AA95-DBE4-4FD7-84A4-BBFAA84563BB}"/>
    <cellStyle name="Normal 2 3 8 6" xfId="5222" xr:uid="{00000000-0005-0000-0000-00005F140000}"/>
    <cellStyle name="Normal 2 3 8 6 2" xfId="22813" xr:uid="{B2E9E701-E3EB-44F8-BD82-A339ED270718}"/>
    <cellStyle name="Normal 2 3 8 7" xfId="5223" xr:uid="{00000000-0005-0000-0000-000060140000}"/>
    <cellStyle name="Normal 2 3 8 8" xfId="5224" xr:uid="{00000000-0005-0000-0000-000061140000}"/>
    <cellStyle name="Normal 2 3 8 9" xfId="5225" xr:uid="{00000000-0005-0000-0000-000062140000}"/>
    <cellStyle name="Normal 2 3 9" xfId="5226" xr:uid="{00000000-0005-0000-0000-000063140000}"/>
    <cellStyle name="Normal 2 3 9 10" xfId="21952" xr:uid="{35653E62-444E-4296-8794-4308BBAD6D4E}"/>
    <cellStyle name="Normal 2 3 9 2" xfId="5227" xr:uid="{00000000-0005-0000-0000-000064140000}"/>
    <cellStyle name="Normal 2 3 9 2 2" xfId="5228" xr:uid="{00000000-0005-0000-0000-000065140000}"/>
    <cellStyle name="Normal 2 3 9 2 2 2" xfId="5229" xr:uid="{00000000-0005-0000-0000-000066140000}"/>
    <cellStyle name="Normal 2 3 9 2 2 2 2" xfId="5230" xr:uid="{00000000-0005-0000-0000-000067140000}"/>
    <cellStyle name="Normal 2 3 9 2 2 2 3" xfId="5231" xr:uid="{00000000-0005-0000-0000-000068140000}"/>
    <cellStyle name="Normal 2 3 9 2 2 3" xfId="5232" xr:uid="{00000000-0005-0000-0000-000069140000}"/>
    <cellStyle name="Normal 2 3 9 2 2 4" xfId="5233" xr:uid="{00000000-0005-0000-0000-00006A140000}"/>
    <cellStyle name="Normal 2 3 9 2 2 5" xfId="25901" xr:uid="{7D859AF7-A8C0-4225-8839-65032D76B4E4}"/>
    <cellStyle name="Normal 2 3 9 2 3" xfId="5234" xr:uid="{00000000-0005-0000-0000-00006B140000}"/>
    <cellStyle name="Normal 2 3 9 2 3 2" xfId="5235" xr:uid="{00000000-0005-0000-0000-00006C140000}"/>
    <cellStyle name="Normal 2 3 9 2 3 2 2" xfId="5236" xr:uid="{00000000-0005-0000-0000-00006D140000}"/>
    <cellStyle name="Normal 2 3 9 2 3 2 3" xfId="5237" xr:uid="{00000000-0005-0000-0000-00006E140000}"/>
    <cellStyle name="Normal 2 3 9 2 3 3" xfId="5238" xr:uid="{00000000-0005-0000-0000-00006F140000}"/>
    <cellStyle name="Normal 2 3 9 2 3 4" xfId="5239" xr:uid="{00000000-0005-0000-0000-000070140000}"/>
    <cellStyle name="Normal 2 3 9 2 3 5" xfId="23877" xr:uid="{A0F5BB77-B24B-48C7-AD93-6A5110008527}"/>
    <cellStyle name="Normal 2 3 9 2 4" xfId="5240" xr:uid="{00000000-0005-0000-0000-000071140000}"/>
    <cellStyle name="Normal 2 3 9 2 4 2" xfId="5241" xr:uid="{00000000-0005-0000-0000-000072140000}"/>
    <cellStyle name="Normal 2 3 9 2 4 3" xfId="5242" xr:uid="{00000000-0005-0000-0000-000073140000}"/>
    <cellStyle name="Normal 2 3 9 2 4 4" xfId="22816" xr:uid="{DA19A37A-BF01-4CA8-A5AF-D4A2670D2880}"/>
    <cellStyle name="Normal 2 3 9 2 5" xfId="5243" xr:uid="{00000000-0005-0000-0000-000074140000}"/>
    <cellStyle name="Normal 2 3 9 2 6" xfId="5244" xr:uid="{00000000-0005-0000-0000-000075140000}"/>
    <cellStyle name="Normal 2 3 9 2 7" xfId="5245" xr:uid="{00000000-0005-0000-0000-000076140000}"/>
    <cellStyle name="Normal 2 3 9 2 8" xfId="22511" xr:uid="{465F4AD8-3875-4D32-82D3-1989FA416080}"/>
    <cellStyle name="Normal 2 3 9 3" xfId="5246" xr:uid="{00000000-0005-0000-0000-000077140000}"/>
    <cellStyle name="Normal 2 3 9 3 2" xfId="5247" xr:uid="{00000000-0005-0000-0000-000078140000}"/>
    <cellStyle name="Normal 2 3 9 3 2 2" xfId="5248" xr:uid="{00000000-0005-0000-0000-000079140000}"/>
    <cellStyle name="Normal 2 3 9 3 2 2 2" xfId="5249" xr:uid="{00000000-0005-0000-0000-00007A140000}"/>
    <cellStyle name="Normal 2 3 9 3 2 2 3" xfId="5250" xr:uid="{00000000-0005-0000-0000-00007B140000}"/>
    <cellStyle name="Normal 2 3 9 3 2 3" xfId="5251" xr:uid="{00000000-0005-0000-0000-00007C140000}"/>
    <cellStyle name="Normal 2 3 9 3 2 4" xfId="5252" xr:uid="{00000000-0005-0000-0000-00007D140000}"/>
    <cellStyle name="Normal 2 3 9 3 3" xfId="5253" xr:uid="{00000000-0005-0000-0000-00007E140000}"/>
    <cellStyle name="Normal 2 3 9 3 3 2" xfId="5254" xr:uid="{00000000-0005-0000-0000-00007F140000}"/>
    <cellStyle name="Normal 2 3 9 3 3 3" xfId="5255" xr:uid="{00000000-0005-0000-0000-000080140000}"/>
    <cellStyle name="Normal 2 3 9 3 4" xfId="5256" xr:uid="{00000000-0005-0000-0000-000081140000}"/>
    <cellStyle name="Normal 2 3 9 3 5" xfId="5257" xr:uid="{00000000-0005-0000-0000-000082140000}"/>
    <cellStyle name="Normal 2 3 9 3 6" xfId="25422" xr:uid="{DF3F23B4-B131-49C4-89F6-26572BE142CA}"/>
    <cellStyle name="Normal 2 3 9 4" xfId="5258" xr:uid="{00000000-0005-0000-0000-000083140000}"/>
    <cellStyle name="Normal 2 3 9 4 2" xfId="5259" xr:uid="{00000000-0005-0000-0000-000084140000}"/>
    <cellStyle name="Normal 2 3 9 4 3" xfId="5260" xr:uid="{00000000-0005-0000-0000-000085140000}"/>
    <cellStyle name="Normal 2 3 9 4 4" xfId="23876" xr:uid="{FD231B88-A93E-4504-97C9-DD14F45B3AD4}"/>
    <cellStyle name="Normal 2 3 9 5" xfId="5261" xr:uid="{00000000-0005-0000-0000-000086140000}"/>
    <cellStyle name="Normal 2 3 9 5 2" xfId="5262" xr:uid="{00000000-0005-0000-0000-000087140000}"/>
    <cellStyle name="Normal 2 3 9 5 3" xfId="5263" xr:uid="{00000000-0005-0000-0000-000088140000}"/>
    <cellStyle name="Normal 2 3 9 5 4" xfId="43268" xr:uid="{D7FF0E82-AE71-47BA-89C3-C145A272EFD2}"/>
    <cellStyle name="Normal 2 3 9 6" xfId="5264" xr:uid="{00000000-0005-0000-0000-000089140000}"/>
    <cellStyle name="Normal 2 3 9 6 2" xfId="22815" xr:uid="{E4DCF747-D843-4F9D-8DE9-C6E52FD1CB1A}"/>
    <cellStyle name="Normal 2 3 9 7" xfId="5265" xr:uid="{00000000-0005-0000-0000-00008A140000}"/>
    <cellStyle name="Normal 2 3 9 8" xfId="5266" xr:uid="{00000000-0005-0000-0000-00008B140000}"/>
    <cellStyle name="Normal 2 3 9 9" xfId="5267" xr:uid="{00000000-0005-0000-0000-00008C140000}"/>
    <cellStyle name="Normal 2 30" xfId="5268" xr:uid="{00000000-0005-0000-0000-00008D140000}"/>
    <cellStyle name="Normal 2 30 2" xfId="5269" xr:uid="{00000000-0005-0000-0000-00008E140000}"/>
    <cellStyle name="Normal 2 30 3" xfId="5270" xr:uid="{00000000-0005-0000-0000-00008F140000}"/>
    <cellStyle name="Normal 2 30 4" xfId="5271" xr:uid="{00000000-0005-0000-0000-000090140000}"/>
    <cellStyle name="Normal 2 31" xfId="5272" xr:uid="{00000000-0005-0000-0000-000091140000}"/>
    <cellStyle name="Normal 2 31 2" xfId="5273" xr:uid="{00000000-0005-0000-0000-000092140000}"/>
    <cellStyle name="Normal 2 31 3" xfId="5274" xr:uid="{00000000-0005-0000-0000-000093140000}"/>
    <cellStyle name="Normal 2 31 4" xfId="5275" xr:uid="{00000000-0005-0000-0000-000094140000}"/>
    <cellStyle name="Normal 2 32" xfId="5276" xr:uid="{00000000-0005-0000-0000-000095140000}"/>
    <cellStyle name="Normal 2 32 2" xfId="5277" xr:uid="{00000000-0005-0000-0000-000096140000}"/>
    <cellStyle name="Normal 2 32 3" xfId="5278" xr:uid="{00000000-0005-0000-0000-000097140000}"/>
    <cellStyle name="Normal 2 32 4" xfId="5279" xr:uid="{00000000-0005-0000-0000-000098140000}"/>
    <cellStyle name="Normal 2 33" xfId="5280" xr:uid="{00000000-0005-0000-0000-000099140000}"/>
    <cellStyle name="Normal 2 33 2" xfId="5281" xr:uid="{00000000-0005-0000-0000-00009A140000}"/>
    <cellStyle name="Normal 2 33 3" xfId="5282" xr:uid="{00000000-0005-0000-0000-00009B140000}"/>
    <cellStyle name="Normal 2 33 4" xfId="5283" xr:uid="{00000000-0005-0000-0000-00009C140000}"/>
    <cellStyle name="Normal 2 34" xfId="5284" xr:uid="{00000000-0005-0000-0000-00009D140000}"/>
    <cellStyle name="Normal 2 34 2" xfId="5285" xr:uid="{00000000-0005-0000-0000-00009E140000}"/>
    <cellStyle name="Normal 2 34 3" xfId="5286" xr:uid="{00000000-0005-0000-0000-00009F140000}"/>
    <cellStyle name="Normal 2 34 4" xfId="5287" xr:uid="{00000000-0005-0000-0000-0000A0140000}"/>
    <cellStyle name="Normal 2 35" xfId="5288" xr:uid="{00000000-0005-0000-0000-0000A1140000}"/>
    <cellStyle name="Normal 2 35 2" xfId="5289" xr:uid="{00000000-0005-0000-0000-0000A2140000}"/>
    <cellStyle name="Normal 2 35 3" xfId="5290" xr:uid="{00000000-0005-0000-0000-0000A3140000}"/>
    <cellStyle name="Normal 2 35 4" xfId="5291" xr:uid="{00000000-0005-0000-0000-0000A4140000}"/>
    <cellStyle name="Normal 2 36" xfId="5292" xr:uid="{00000000-0005-0000-0000-0000A5140000}"/>
    <cellStyle name="Normal 2 36 2" xfId="5293" xr:uid="{00000000-0005-0000-0000-0000A6140000}"/>
    <cellStyle name="Normal 2 36 3" xfId="5294" xr:uid="{00000000-0005-0000-0000-0000A7140000}"/>
    <cellStyle name="Normal 2 36 4" xfId="5295" xr:uid="{00000000-0005-0000-0000-0000A8140000}"/>
    <cellStyle name="Normal 2 37" xfId="5296" xr:uid="{00000000-0005-0000-0000-0000A9140000}"/>
    <cellStyle name="Normal 2 37 2" xfId="5297" xr:uid="{00000000-0005-0000-0000-0000AA140000}"/>
    <cellStyle name="Normal 2 37 3" xfId="5298" xr:uid="{00000000-0005-0000-0000-0000AB140000}"/>
    <cellStyle name="Normal 2 37 4" xfId="5299" xr:uid="{00000000-0005-0000-0000-0000AC140000}"/>
    <cellStyle name="Normal 2 38" xfId="5300" xr:uid="{00000000-0005-0000-0000-0000AD140000}"/>
    <cellStyle name="Normal 2 38 2" xfId="5301" xr:uid="{00000000-0005-0000-0000-0000AE140000}"/>
    <cellStyle name="Normal 2 38 3" xfId="5302" xr:uid="{00000000-0005-0000-0000-0000AF140000}"/>
    <cellStyle name="Normal 2 38 4" xfId="5303" xr:uid="{00000000-0005-0000-0000-0000B0140000}"/>
    <cellStyle name="Normal 2 39" xfId="5304" xr:uid="{00000000-0005-0000-0000-0000B1140000}"/>
    <cellStyle name="Normal 2 39 2" xfId="5305" xr:uid="{00000000-0005-0000-0000-0000B2140000}"/>
    <cellStyle name="Normal 2 39 3" xfId="5306" xr:uid="{00000000-0005-0000-0000-0000B3140000}"/>
    <cellStyle name="Normal 2 39 4" xfId="5307" xr:uid="{00000000-0005-0000-0000-0000B4140000}"/>
    <cellStyle name="Normal 2 4" xfId="5308" xr:uid="{00000000-0005-0000-0000-0000B5140000}"/>
    <cellStyle name="Normal 2 4 10" xfId="5309" xr:uid="{00000000-0005-0000-0000-0000B6140000}"/>
    <cellStyle name="Normal 2 4 10 10" xfId="21953" xr:uid="{4D520F74-4A48-4FE3-9952-9A8D747B0824}"/>
    <cellStyle name="Normal 2 4 10 2" xfId="5310" xr:uid="{00000000-0005-0000-0000-0000B7140000}"/>
    <cellStyle name="Normal 2 4 10 2 2" xfId="5311" xr:uid="{00000000-0005-0000-0000-0000B8140000}"/>
    <cellStyle name="Normal 2 4 10 2 2 2" xfId="5312" xr:uid="{00000000-0005-0000-0000-0000B9140000}"/>
    <cellStyle name="Normal 2 4 10 2 2 2 2" xfId="5313" xr:uid="{00000000-0005-0000-0000-0000BA140000}"/>
    <cellStyle name="Normal 2 4 10 2 2 2 3" xfId="5314" xr:uid="{00000000-0005-0000-0000-0000BB140000}"/>
    <cellStyle name="Normal 2 4 10 2 2 3" xfId="5315" xr:uid="{00000000-0005-0000-0000-0000BC140000}"/>
    <cellStyle name="Normal 2 4 10 2 2 4" xfId="5316" xr:uid="{00000000-0005-0000-0000-0000BD140000}"/>
    <cellStyle name="Normal 2 4 10 2 2 5" xfId="25902" xr:uid="{665FA47E-4659-4C0A-94D9-B1FB33A5AF93}"/>
    <cellStyle name="Normal 2 4 10 2 3" xfId="5317" xr:uid="{00000000-0005-0000-0000-0000BE140000}"/>
    <cellStyle name="Normal 2 4 10 2 3 2" xfId="5318" xr:uid="{00000000-0005-0000-0000-0000BF140000}"/>
    <cellStyle name="Normal 2 4 10 2 3 2 2" xfId="5319" xr:uid="{00000000-0005-0000-0000-0000C0140000}"/>
    <cellStyle name="Normal 2 4 10 2 3 2 3" xfId="5320" xr:uid="{00000000-0005-0000-0000-0000C1140000}"/>
    <cellStyle name="Normal 2 4 10 2 3 3" xfId="5321" xr:uid="{00000000-0005-0000-0000-0000C2140000}"/>
    <cellStyle name="Normal 2 4 10 2 3 4" xfId="5322" xr:uid="{00000000-0005-0000-0000-0000C3140000}"/>
    <cellStyle name="Normal 2 4 10 2 3 5" xfId="23879" xr:uid="{F15A780A-8223-4365-9A9E-BEEC9DA500A0}"/>
    <cellStyle name="Normal 2 4 10 2 4" xfId="5323" xr:uid="{00000000-0005-0000-0000-0000C4140000}"/>
    <cellStyle name="Normal 2 4 10 2 4 2" xfId="5324" xr:uid="{00000000-0005-0000-0000-0000C5140000}"/>
    <cellStyle name="Normal 2 4 10 2 4 3" xfId="5325" xr:uid="{00000000-0005-0000-0000-0000C6140000}"/>
    <cellStyle name="Normal 2 4 10 2 4 4" xfId="22818" xr:uid="{C82E8C97-3303-4608-B8DD-85608CC92840}"/>
    <cellStyle name="Normal 2 4 10 2 5" xfId="5326" xr:uid="{00000000-0005-0000-0000-0000C7140000}"/>
    <cellStyle name="Normal 2 4 10 2 6" xfId="5327" xr:uid="{00000000-0005-0000-0000-0000C8140000}"/>
    <cellStyle name="Normal 2 4 10 2 7" xfId="5328" xr:uid="{00000000-0005-0000-0000-0000C9140000}"/>
    <cellStyle name="Normal 2 4 10 2 8" xfId="22512" xr:uid="{7EBEDB1A-90AD-4CD0-B041-4EC33C7F59DD}"/>
    <cellStyle name="Normal 2 4 10 3" xfId="5329" xr:uid="{00000000-0005-0000-0000-0000CA140000}"/>
    <cellStyle name="Normal 2 4 10 3 2" xfId="5330" xr:uid="{00000000-0005-0000-0000-0000CB140000}"/>
    <cellStyle name="Normal 2 4 10 3 2 2" xfId="5331" xr:uid="{00000000-0005-0000-0000-0000CC140000}"/>
    <cellStyle name="Normal 2 4 10 3 2 2 2" xfId="5332" xr:uid="{00000000-0005-0000-0000-0000CD140000}"/>
    <cellStyle name="Normal 2 4 10 3 2 2 3" xfId="5333" xr:uid="{00000000-0005-0000-0000-0000CE140000}"/>
    <cellStyle name="Normal 2 4 10 3 2 3" xfId="5334" xr:uid="{00000000-0005-0000-0000-0000CF140000}"/>
    <cellStyle name="Normal 2 4 10 3 2 4" xfId="5335" xr:uid="{00000000-0005-0000-0000-0000D0140000}"/>
    <cellStyle name="Normal 2 4 10 3 3" xfId="5336" xr:uid="{00000000-0005-0000-0000-0000D1140000}"/>
    <cellStyle name="Normal 2 4 10 3 3 2" xfId="5337" xr:uid="{00000000-0005-0000-0000-0000D2140000}"/>
    <cellStyle name="Normal 2 4 10 3 3 3" xfId="5338" xr:uid="{00000000-0005-0000-0000-0000D3140000}"/>
    <cellStyle name="Normal 2 4 10 3 4" xfId="5339" xr:uid="{00000000-0005-0000-0000-0000D4140000}"/>
    <cellStyle name="Normal 2 4 10 3 5" xfId="5340" xr:uid="{00000000-0005-0000-0000-0000D5140000}"/>
    <cellStyle name="Normal 2 4 10 3 6" xfId="25423" xr:uid="{9E516537-AF06-4D5B-9223-3D10F93CB197}"/>
    <cellStyle name="Normal 2 4 10 4" xfId="5341" xr:uid="{00000000-0005-0000-0000-0000D6140000}"/>
    <cellStyle name="Normal 2 4 10 4 2" xfId="5342" xr:uid="{00000000-0005-0000-0000-0000D7140000}"/>
    <cellStyle name="Normal 2 4 10 4 3" xfId="5343" xr:uid="{00000000-0005-0000-0000-0000D8140000}"/>
    <cellStyle name="Normal 2 4 10 4 4" xfId="23878" xr:uid="{ADA94CF1-0AE0-403E-BA6B-85029886AC59}"/>
    <cellStyle name="Normal 2 4 10 5" xfId="5344" xr:uid="{00000000-0005-0000-0000-0000D9140000}"/>
    <cellStyle name="Normal 2 4 10 5 2" xfId="5345" xr:uid="{00000000-0005-0000-0000-0000DA140000}"/>
    <cellStyle name="Normal 2 4 10 5 3" xfId="5346" xr:uid="{00000000-0005-0000-0000-0000DB140000}"/>
    <cellStyle name="Normal 2 4 10 5 4" xfId="43269" xr:uid="{911D6758-A75A-499C-BF8D-A2340EE7D4A1}"/>
    <cellStyle name="Normal 2 4 10 6" xfId="5347" xr:uid="{00000000-0005-0000-0000-0000DC140000}"/>
    <cellStyle name="Normal 2 4 10 6 2" xfId="22817" xr:uid="{558BB9C2-F513-4EA9-9662-D6DFB2EA140A}"/>
    <cellStyle name="Normal 2 4 10 7" xfId="5348" xr:uid="{00000000-0005-0000-0000-0000DD140000}"/>
    <cellStyle name="Normal 2 4 10 8" xfId="5349" xr:uid="{00000000-0005-0000-0000-0000DE140000}"/>
    <cellStyle name="Normal 2 4 10 9" xfId="5350" xr:uid="{00000000-0005-0000-0000-0000DF140000}"/>
    <cellStyle name="Normal 2 4 11" xfId="5351" xr:uid="{00000000-0005-0000-0000-0000E0140000}"/>
    <cellStyle name="Normal 2 4 11 10" xfId="21954" xr:uid="{ABDC94A6-978E-44DC-BDFC-777BDC0F57B7}"/>
    <cellStyle name="Normal 2 4 11 2" xfId="5352" xr:uid="{00000000-0005-0000-0000-0000E1140000}"/>
    <cellStyle name="Normal 2 4 11 2 2" xfId="5353" xr:uid="{00000000-0005-0000-0000-0000E2140000}"/>
    <cellStyle name="Normal 2 4 11 2 2 2" xfId="5354" xr:uid="{00000000-0005-0000-0000-0000E3140000}"/>
    <cellStyle name="Normal 2 4 11 2 2 2 2" xfId="5355" xr:uid="{00000000-0005-0000-0000-0000E4140000}"/>
    <cellStyle name="Normal 2 4 11 2 2 2 3" xfId="5356" xr:uid="{00000000-0005-0000-0000-0000E5140000}"/>
    <cellStyle name="Normal 2 4 11 2 2 3" xfId="5357" xr:uid="{00000000-0005-0000-0000-0000E6140000}"/>
    <cellStyle name="Normal 2 4 11 2 2 4" xfId="5358" xr:uid="{00000000-0005-0000-0000-0000E7140000}"/>
    <cellStyle name="Normal 2 4 11 2 2 5" xfId="25903" xr:uid="{63EFCC95-6CC3-47B4-A530-F3306F76C2B3}"/>
    <cellStyle name="Normal 2 4 11 2 3" xfId="5359" xr:uid="{00000000-0005-0000-0000-0000E8140000}"/>
    <cellStyle name="Normal 2 4 11 2 3 2" xfId="5360" xr:uid="{00000000-0005-0000-0000-0000E9140000}"/>
    <cellStyle name="Normal 2 4 11 2 3 2 2" xfId="5361" xr:uid="{00000000-0005-0000-0000-0000EA140000}"/>
    <cellStyle name="Normal 2 4 11 2 3 2 3" xfId="5362" xr:uid="{00000000-0005-0000-0000-0000EB140000}"/>
    <cellStyle name="Normal 2 4 11 2 3 3" xfId="5363" xr:uid="{00000000-0005-0000-0000-0000EC140000}"/>
    <cellStyle name="Normal 2 4 11 2 3 4" xfId="5364" xr:uid="{00000000-0005-0000-0000-0000ED140000}"/>
    <cellStyle name="Normal 2 4 11 2 3 5" xfId="23881" xr:uid="{BDD4FC18-D227-4CB6-91F5-25319126BAC8}"/>
    <cellStyle name="Normal 2 4 11 2 4" xfId="5365" xr:uid="{00000000-0005-0000-0000-0000EE140000}"/>
    <cellStyle name="Normal 2 4 11 2 4 2" xfId="5366" xr:uid="{00000000-0005-0000-0000-0000EF140000}"/>
    <cellStyle name="Normal 2 4 11 2 4 3" xfId="5367" xr:uid="{00000000-0005-0000-0000-0000F0140000}"/>
    <cellStyle name="Normal 2 4 11 2 4 4" xfId="22820" xr:uid="{C3F18AC5-6F1B-44AE-9A72-8497B5347C26}"/>
    <cellStyle name="Normal 2 4 11 2 5" xfId="5368" xr:uid="{00000000-0005-0000-0000-0000F1140000}"/>
    <cellStyle name="Normal 2 4 11 2 6" xfId="5369" xr:uid="{00000000-0005-0000-0000-0000F2140000}"/>
    <cellStyle name="Normal 2 4 11 2 7" xfId="5370" xr:uid="{00000000-0005-0000-0000-0000F3140000}"/>
    <cellStyle name="Normal 2 4 11 2 8" xfId="22513" xr:uid="{6D1D649C-317C-4FEB-87D7-DAB71C3F4762}"/>
    <cellStyle name="Normal 2 4 11 3" xfId="5371" xr:uid="{00000000-0005-0000-0000-0000F4140000}"/>
    <cellStyle name="Normal 2 4 11 3 2" xfId="5372" xr:uid="{00000000-0005-0000-0000-0000F5140000}"/>
    <cellStyle name="Normal 2 4 11 3 2 2" xfId="5373" xr:uid="{00000000-0005-0000-0000-0000F6140000}"/>
    <cellStyle name="Normal 2 4 11 3 2 2 2" xfId="5374" xr:uid="{00000000-0005-0000-0000-0000F7140000}"/>
    <cellStyle name="Normal 2 4 11 3 2 2 3" xfId="5375" xr:uid="{00000000-0005-0000-0000-0000F8140000}"/>
    <cellStyle name="Normal 2 4 11 3 2 3" xfId="5376" xr:uid="{00000000-0005-0000-0000-0000F9140000}"/>
    <cellStyle name="Normal 2 4 11 3 2 4" xfId="5377" xr:uid="{00000000-0005-0000-0000-0000FA140000}"/>
    <cellStyle name="Normal 2 4 11 3 3" xfId="5378" xr:uid="{00000000-0005-0000-0000-0000FB140000}"/>
    <cellStyle name="Normal 2 4 11 3 3 2" xfId="5379" xr:uid="{00000000-0005-0000-0000-0000FC140000}"/>
    <cellStyle name="Normal 2 4 11 3 3 3" xfId="5380" xr:uid="{00000000-0005-0000-0000-0000FD140000}"/>
    <cellStyle name="Normal 2 4 11 3 4" xfId="5381" xr:uid="{00000000-0005-0000-0000-0000FE140000}"/>
    <cellStyle name="Normal 2 4 11 3 5" xfId="5382" xr:uid="{00000000-0005-0000-0000-0000FF140000}"/>
    <cellStyle name="Normal 2 4 11 3 6" xfId="25424" xr:uid="{62F553F2-0606-4F99-8DF3-F682C6B19D42}"/>
    <cellStyle name="Normal 2 4 11 4" xfId="5383" xr:uid="{00000000-0005-0000-0000-000000150000}"/>
    <cellStyle name="Normal 2 4 11 4 2" xfId="5384" xr:uid="{00000000-0005-0000-0000-000001150000}"/>
    <cellStyle name="Normal 2 4 11 4 3" xfId="5385" xr:uid="{00000000-0005-0000-0000-000002150000}"/>
    <cellStyle name="Normal 2 4 11 4 4" xfId="23880" xr:uid="{181BB906-5A45-4261-9151-961C9BB5130F}"/>
    <cellStyle name="Normal 2 4 11 5" xfId="5386" xr:uid="{00000000-0005-0000-0000-000003150000}"/>
    <cellStyle name="Normal 2 4 11 5 2" xfId="5387" xr:uid="{00000000-0005-0000-0000-000004150000}"/>
    <cellStyle name="Normal 2 4 11 5 3" xfId="5388" xr:uid="{00000000-0005-0000-0000-000005150000}"/>
    <cellStyle name="Normal 2 4 11 5 4" xfId="43270" xr:uid="{A3F4CD27-2E00-4937-A801-6AA697BA48FE}"/>
    <cellStyle name="Normal 2 4 11 6" xfId="5389" xr:uid="{00000000-0005-0000-0000-000006150000}"/>
    <cellStyle name="Normal 2 4 11 6 2" xfId="22819" xr:uid="{F57AA7D1-55A9-44B0-965D-104D0B3A64EF}"/>
    <cellStyle name="Normal 2 4 11 7" xfId="5390" xr:uid="{00000000-0005-0000-0000-000007150000}"/>
    <cellStyle name="Normal 2 4 11 8" xfId="5391" xr:uid="{00000000-0005-0000-0000-000008150000}"/>
    <cellStyle name="Normal 2 4 11 9" xfId="5392" xr:uid="{00000000-0005-0000-0000-000009150000}"/>
    <cellStyle name="Normal 2 4 12" xfId="5393" xr:uid="{00000000-0005-0000-0000-00000A150000}"/>
    <cellStyle name="Normal 2 4 12 10" xfId="21955" xr:uid="{03193579-2216-41AE-B9A8-F6C769A658CE}"/>
    <cellStyle name="Normal 2 4 12 2" xfId="5394" xr:uid="{00000000-0005-0000-0000-00000B150000}"/>
    <cellStyle name="Normal 2 4 12 2 2" xfId="5395" xr:uid="{00000000-0005-0000-0000-00000C150000}"/>
    <cellStyle name="Normal 2 4 12 2 2 2" xfId="5396" xr:uid="{00000000-0005-0000-0000-00000D150000}"/>
    <cellStyle name="Normal 2 4 12 2 2 2 2" xfId="5397" xr:uid="{00000000-0005-0000-0000-00000E150000}"/>
    <cellStyle name="Normal 2 4 12 2 2 2 3" xfId="5398" xr:uid="{00000000-0005-0000-0000-00000F150000}"/>
    <cellStyle name="Normal 2 4 12 2 2 3" xfId="5399" xr:uid="{00000000-0005-0000-0000-000010150000}"/>
    <cellStyle name="Normal 2 4 12 2 2 4" xfId="5400" xr:uid="{00000000-0005-0000-0000-000011150000}"/>
    <cellStyle name="Normal 2 4 12 2 2 5" xfId="25904" xr:uid="{FA0290EB-A47B-4318-946B-AEF991B4E6C2}"/>
    <cellStyle name="Normal 2 4 12 2 3" xfId="5401" xr:uid="{00000000-0005-0000-0000-000012150000}"/>
    <cellStyle name="Normal 2 4 12 2 3 2" xfId="5402" xr:uid="{00000000-0005-0000-0000-000013150000}"/>
    <cellStyle name="Normal 2 4 12 2 3 2 2" xfId="5403" xr:uid="{00000000-0005-0000-0000-000014150000}"/>
    <cellStyle name="Normal 2 4 12 2 3 2 3" xfId="5404" xr:uid="{00000000-0005-0000-0000-000015150000}"/>
    <cellStyle name="Normal 2 4 12 2 3 3" xfId="5405" xr:uid="{00000000-0005-0000-0000-000016150000}"/>
    <cellStyle name="Normal 2 4 12 2 3 4" xfId="5406" xr:uid="{00000000-0005-0000-0000-000017150000}"/>
    <cellStyle name="Normal 2 4 12 2 3 5" xfId="23883" xr:uid="{3F2EC5F4-210E-40FC-AA1F-5F7BBB6DDA7C}"/>
    <cellStyle name="Normal 2 4 12 2 4" xfId="5407" xr:uid="{00000000-0005-0000-0000-000018150000}"/>
    <cellStyle name="Normal 2 4 12 2 4 2" xfId="5408" xr:uid="{00000000-0005-0000-0000-000019150000}"/>
    <cellStyle name="Normal 2 4 12 2 4 3" xfId="5409" xr:uid="{00000000-0005-0000-0000-00001A150000}"/>
    <cellStyle name="Normal 2 4 12 2 4 4" xfId="22822" xr:uid="{3E9C81CA-DC07-4965-BB4D-A3CE3027F359}"/>
    <cellStyle name="Normal 2 4 12 2 5" xfId="5410" xr:uid="{00000000-0005-0000-0000-00001B150000}"/>
    <cellStyle name="Normal 2 4 12 2 6" xfId="5411" xr:uid="{00000000-0005-0000-0000-00001C150000}"/>
    <cellStyle name="Normal 2 4 12 2 7" xfId="5412" xr:uid="{00000000-0005-0000-0000-00001D150000}"/>
    <cellStyle name="Normal 2 4 12 2 8" xfId="22514" xr:uid="{CA931367-BE28-4FFA-87A9-E8FF8F6735AA}"/>
    <cellStyle name="Normal 2 4 12 3" xfId="5413" xr:uid="{00000000-0005-0000-0000-00001E150000}"/>
    <cellStyle name="Normal 2 4 12 3 2" xfId="5414" xr:uid="{00000000-0005-0000-0000-00001F150000}"/>
    <cellStyle name="Normal 2 4 12 3 2 2" xfId="5415" xr:uid="{00000000-0005-0000-0000-000020150000}"/>
    <cellStyle name="Normal 2 4 12 3 2 2 2" xfId="5416" xr:uid="{00000000-0005-0000-0000-000021150000}"/>
    <cellStyle name="Normal 2 4 12 3 2 2 3" xfId="5417" xr:uid="{00000000-0005-0000-0000-000022150000}"/>
    <cellStyle name="Normal 2 4 12 3 2 3" xfId="5418" xr:uid="{00000000-0005-0000-0000-000023150000}"/>
    <cellStyle name="Normal 2 4 12 3 2 4" xfId="5419" xr:uid="{00000000-0005-0000-0000-000024150000}"/>
    <cellStyle name="Normal 2 4 12 3 3" xfId="5420" xr:uid="{00000000-0005-0000-0000-000025150000}"/>
    <cellStyle name="Normal 2 4 12 3 3 2" xfId="5421" xr:uid="{00000000-0005-0000-0000-000026150000}"/>
    <cellStyle name="Normal 2 4 12 3 3 3" xfId="5422" xr:uid="{00000000-0005-0000-0000-000027150000}"/>
    <cellStyle name="Normal 2 4 12 3 4" xfId="5423" xr:uid="{00000000-0005-0000-0000-000028150000}"/>
    <cellStyle name="Normal 2 4 12 3 5" xfId="5424" xr:uid="{00000000-0005-0000-0000-000029150000}"/>
    <cellStyle name="Normal 2 4 12 3 6" xfId="25425" xr:uid="{0DD9E940-388F-4DE0-9D5B-D65BB5C89A2D}"/>
    <cellStyle name="Normal 2 4 12 4" xfId="5425" xr:uid="{00000000-0005-0000-0000-00002A150000}"/>
    <cellStyle name="Normal 2 4 12 4 2" xfId="5426" xr:uid="{00000000-0005-0000-0000-00002B150000}"/>
    <cellStyle name="Normal 2 4 12 4 3" xfId="5427" xr:uid="{00000000-0005-0000-0000-00002C150000}"/>
    <cellStyle name="Normal 2 4 12 4 4" xfId="23882" xr:uid="{ED03AED3-3C16-476A-9BF9-EFBBF8D21550}"/>
    <cellStyle name="Normal 2 4 12 5" xfId="5428" xr:uid="{00000000-0005-0000-0000-00002D150000}"/>
    <cellStyle name="Normal 2 4 12 5 2" xfId="5429" xr:uid="{00000000-0005-0000-0000-00002E150000}"/>
    <cellStyle name="Normal 2 4 12 5 3" xfId="5430" xr:uid="{00000000-0005-0000-0000-00002F150000}"/>
    <cellStyle name="Normal 2 4 12 5 4" xfId="43271" xr:uid="{052B4C5C-B500-4F36-99DF-7C0526D0F907}"/>
    <cellStyle name="Normal 2 4 12 6" xfId="5431" xr:uid="{00000000-0005-0000-0000-000030150000}"/>
    <cellStyle name="Normal 2 4 12 6 2" xfId="22821" xr:uid="{87C45C52-4424-4E83-976A-E113796F3E07}"/>
    <cellStyle name="Normal 2 4 12 7" xfId="5432" xr:uid="{00000000-0005-0000-0000-000031150000}"/>
    <cellStyle name="Normal 2 4 12 8" xfId="5433" xr:uid="{00000000-0005-0000-0000-000032150000}"/>
    <cellStyle name="Normal 2 4 12 9" xfId="5434" xr:uid="{00000000-0005-0000-0000-000033150000}"/>
    <cellStyle name="Normal 2 4 13" xfId="5435" xr:uid="{00000000-0005-0000-0000-000034150000}"/>
    <cellStyle name="Normal 2 4 13 10" xfId="21956" xr:uid="{218C3EE5-DAD2-4B36-B079-32820155EFC1}"/>
    <cellStyle name="Normal 2 4 13 2" xfId="5436" xr:uid="{00000000-0005-0000-0000-000035150000}"/>
    <cellStyle name="Normal 2 4 13 2 2" xfId="5437" xr:uid="{00000000-0005-0000-0000-000036150000}"/>
    <cellStyle name="Normal 2 4 13 2 2 2" xfId="5438" xr:uid="{00000000-0005-0000-0000-000037150000}"/>
    <cellStyle name="Normal 2 4 13 2 2 2 2" xfId="5439" xr:uid="{00000000-0005-0000-0000-000038150000}"/>
    <cellStyle name="Normal 2 4 13 2 2 2 3" xfId="5440" xr:uid="{00000000-0005-0000-0000-000039150000}"/>
    <cellStyle name="Normal 2 4 13 2 2 3" xfId="5441" xr:uid="{00000000-0005-0000-0000-00003A150000}"/>
    <cellStyle name="Normal 2 4 13 2 2 4" xfId="5442" xr:uid="{00000000-0005-0000-0000-00003B150000}"/>
    <cellStyle name="Normal 2 4 13 2 2 5" xfId="25905" xr:uid="{894C7E07-9F55-4E9B-9B32-9BF3B6269260}"/>
    <cellStyle name="Normal 2 4 13 2 3" xfId="5443" xr:uid="{00000000-0005-0000-0000-00003C150000}"/>
    <cellStyle name="Normal 2 4 13 2 3 2" xfId="5444" xr:uid="{00000000-0005-0000-0000-00003D150000}"/>
    <cellStyle name="Normal 2 4 13 2 3 2 2" xfId="5445" xr:uid="{00000000-0005-0000-0000-00003E150000}"/>
    <cellStyle name="Normal 2 4 13 2 3 2 3" xfId="5446" xr:uid="{00000000-0005-0000-0000-00003F150000}"/>
    <cellStyle name="Normal 2 4 13 2 3 3" xfId="5447" xr:uid="{00000000-0005-0000-0000-000040150000}"/>
    <cellStyle name="Normal 2 4 13 2 3 4" xfId="5448" xr:uid="{00000000-0005-0000-0000-000041150000}"/>
    <cellStyle name="Normal 2 4 13 2 3 5" xfId="23885" xr:uid="{51197E80-9E6B-4913-9A5B-3355B1F34F70}"/>
    <cellStyle name="Normal 2 4 13 2 4" xfId="5449" xr:uid="{00000000-0005-0000-0000-000042150000}"/>
    <cellStyle name="Normal 2 4 13 2 4 2" xfId="5450" xr:uid="{00000000-0005-0000-0000-000043150000}"/>
    <cellStyle name="Normal 2 4 13 2 4 3" xfId="5451" xr:uid="{00000000-0005-0000-0000-000044150000}"/>
    <cellStyle name="Normal 2 4 13 2 4 4" xfId="22824" xr:uid="{4A55D77A-0A88-4E8C-8BF4-C8B0EE094352}"/>
    <cellStyle name="Normal 2 4 13 2 5" xfId="5452" xr:uid="{00000000-0005-0000-0000-000045150000}"/>
    <cellStyle name="Normal 2 4 13 2 6" xfId="5453" xr:uid="{00000000-0005-0000-0000-000046150000}"/>
    <cellStyle name="Normal 2 4 13 2 7" xfId="5454" xr:uid="{00000000-0005-0000-0000-000047150000}"/>
    <cellStyle name="Normal 2 4 13 2 8" xfId="22515" xr:uid="{11621DB8-49A3-45A1-91CB-CAB980CCE1F1}"/>
    <cellStyle name="Normal 2 4 13 3" xfId="5455" xr:uid="{00000000-0005-0000-0000-000048150000}"/>
    <cellStyle name="Normal 2 4 13 3 2" xfId="5456" xr:uid="{00000000-0005-0000-0000-000049150000}"/>
    <cellStyle name="Normal 2 4 13 3 2 2" xfId="5457" xr:uid="{00000000-0005-0000-0000-00004A150000}"/>
    <cellStyle name="Normal 2 4 13 3 2 2 2" xfId="5458" xr:uid="{00000000-0005-0000-0000-00004B150000}"/>
    <cellStyle name="Normal 2 4 13 3 2 2 3" xfId="5459" xr:uid="{00000000-0005-0000-0000-00004C150000}"/>
    <cellStyle name="Normal 2 4 13 3 2 3" xfId="5460" xr:uid="{00000000-0005-0000-0000-00004D150000}"/>
    <cellStyle name="Normal 2 4 13 3 2 4" xfId="5461" xr:uid="{00000000-0005-0000-0000-00004E150000}"/>
    <cellStyle name="Normal 2 4 13 3 3" xfId="5462" xr:uid="{00000000-0005-0000-0000-00004F150000}"/>
    <cellStyle name="Normal 2 4 13 3 3 2" xfId="5463" xr:uid="{00000000-0005-0000-0000-000050150000}"/>
    <cellStyle name="Normal 2 4 13 3 3 3" xfId="5464" xr:uid="{00000000-0005-0000-0000-000051150000}"/>
    <cellStyle name="Normal 2 4 13 3 4" xfId="5465" xr:uid="{00000000-0005-0000-0000-000052150000}"/>
    <cellStyle name="Normal 2 4 13 3 5" xfId="5466" xr:uid="{00000000-0005-0000-0000-000053150000}"/>
    <cellStyle name="Normal 2 4 13 3 6" xfId="25426" xr:uid="{D8834185-BE5B-46EB-8E7D-14FD66314ACA}"/>
    <cellStyle name="Normal 2 4 13 4" xfId="5467" xr:uid="{00000000-0005-0000-0000-000054150000}"/>
    <cellStyle name="Normal 2 4 13 4 2" xfId="5468" xr:uid="{00000000-0005-0000-0000-000055150000}"/>
    <cellStyle name="Normal 2 4 13 4 3" xfId="5469" xr:uid="{00000000-0005-0000-0000-000056150000}"/>
    <cellStyle name="Normal 2 4 13 4 4" xfId="23884" xr:uid="{E121A98E-F55F-4827-BE9B-A98FECBEB272}"/>
    <cellStyle name="Normal 2 4 13 5" xfId="5470" xr:uid="{00000000-0005-0000-0000-000057150000}"/>
    <cellStyle name="Normal 2 4 13 5 2" xfId="5471" xr:uid="{00000000-0005-0000-0000-000058150000}"/>
    <cellStyle name="Normal 2 4 13 5 3" xfId="5472" xr:uid="{00000000-0005-0000-0000-000059150000}"/>
    <cellStyle name="Normal 2 4 13 5 4" xfId="43272" xr:uid="{FA33DCF7-48B9-4573-B665-7AD74AEC3A1B}"/>
    <cellStyle name="Normal 2 4 13 6" xfId="5473" xr:uid="{00000000-0005-0000-0000-00005A150000}"/>
    <cellStyle name="Normal 2 4 13 6 2" xfId="22823" xr:uid="{AD09C589-BBCD-4321-BC32-F0E3DBF454FD}"/>
    <cellStyle name="Normal 2 4 13 7" xfId="5474" xr:uid="{00000000-0005-0000-0000-00005B150000}"/>
    <cellStyle name="Normal 2 4 13 8" xfId="5475" xr:uid="{00000000-0005-0000-0000-00005C150000}"/>
    <cellStyle name="Normal 2 4 13 9" xfId="5476" xr:uid="{00000000-0005-0000-0000-00005D150000}"/>
    <cellStyle name="Normal 2 4 14" xfId="5477" xr:uid="{00000000-0005-0000-0000-00005E150000}"/>
    <cellStyle name="Normal 2 4 14 2" xfId="5478" xr:uid="{00000000-0005-0000-0000-00005F150000}"/>
    <cellStyle name="Normal 2 4 14 3" xfId="22825" xr:uid="{F23CB650-F6DA-4985-9597-9A99A6023B25}"/>
    <cellStyle name="Normal 2 4 15" xfId="5479" xr:uid="{00000000-0005-0000-0000-000060150000}"/>
    <cellStyle name="Normal 2 4 16" xfId="5480" xr:uid="{00000000-0005-0000-0000-000061150000}"/>
    <cellStyle name="Normal 2 4 17" xfId="5481" xr:uid="{00000000-0005-0000-0000-000062150000}"/>
    <cellStyle name="Normal 2 4 18" xfId="17774" xr:uid="{00000000-0005-0000-0000-000063150000}"/>
    <cellStyle name="Normal 2 4 18 2" xfId="19112" xr:uid="{2FC88577-5796-43CE-A8F1-ABD9F6E46DEE}"/>
    <cellStyle name="Normal 2 4 2" xfId="5482" xr:uid="{00000000-0005-0000-0000-000064150000}"/>
    <cellStyle name="Normal 2 4 2 2" xfId="5483" xr:uid="{00000000-0005-0000-0000-000065150000}"/>
    <cellStyle name="Normal 2 4 2 2 2" xfId="5484" xr:uid="{00000000-0005-0000-0000-000066150000}"/>
    <cellStyle name="Normal 2 4 2 2 2 2" xfId="5485" xr:uid="{00000000-0005-0000-0000-000067150000}"/>
    <cellStyle name="Normal 2 4 2 2 2 2 2" xfId="5486" xr:uid="{00000000-0005-0000-0000-000068150000}"/>
    <cellStyle name="Normal 2 4 2 2 2 2 2 2" xfId="5487" xr:uid="{00000000-0005-0000-0000-000069150000}"/>
    <cellStyle name="Normal 2 4 2 2 2 2 2 3" xfId="5488" xr:uid="{00000000-0005-0000-0000-00006A150000}"/>
    <cellStyle name="Normal 2 4 2 2 2 2 3" xfId="5489" xr:uid="{00000000-0005-0000-0000-00006B150000}"/>
    <cellStyle name="Normal 2 4 2 2 2 2 4" xfId="5490" xr:uid="{00000000-0005-0000-0000-00006C150000}"/>
    <cellStyle name="Normal 2 4 2 2 2 2 5" xfId="25906" xr:uid="{F03D314F-CF54-4596-9B7B-DF60CB717B7B}"/>
    <cellStyle name="Normal 2 4 2 2 2 3" xfId="5491" xr:uid="{00000000-0005-0000-0000-00006D150000}"/>
    <cellStyle name="Normal 2 4 2 2 2 3 2" xfId="5492" xr:uid="{00000000-0005-0000-0000-00006E150000}"/>
    <cellStyle name="Normal 2 4 2 2 2 3 2 2" xfId="5493" xr:uid="{00000000-0005-0000-0000-00006F150000}"/>
    <cellStyle name="Normal 2 4 2 2 2 3 2 3" xfId="5494" xr:uid="{00000000-0005-0000-0000-000070150000}"/>
    <cellStyle name="Normal 2 4 2 2 2 3 3" xfId="5495" xr:uid="{00000000-0005-0000-0000-000071150000}"/>
    <cellStyle name="Normal 2 4 2 2 2 3 4" xfId="5496" xr:uid="{00000000-0005-0000-0000-000072150000}"/>
    <cellStyle name="Normal 2 4 2 2 2 3 5" xfId="23888" xr:uid="{9F30ECB6-265F-42AF-B3B4-72A6CE2116F0}"/>
    <cellStyle name="Normal 2 4 2 2 2 4" xfId="5497" xr:uid="{00000000-0005-0000-0000-000073150000}"/>
    <cellStyle name="Normal 2 4 2 2 2 4 2" xfId="5498" xr:uid="{00000000-0005-0000-0000-000074150000}"/>
    <cellStyle name="Normal 2 4 2 2 2 4 3" xfId="5499" xr:uid="{00000000-0005-0000-0000-000075150000}"/>
    <cellStyle name="Normal 2 4 2 2 2 5" xfId="5500" xr:uid="{00000000-0005-0000-0000-000076150000}"/>
    <cellStyle name="Normal 2 4 2 2 2 6" xfId="5501" xr:uid="{00000000-0005-0000-0000-000077150000}"/>
    <cellStyle name="Normal 2 4 2 2 2 7" xfId="5502" xr:uid="{00000000-0005-0000-0000-000078150000}"/>
    <cellStyle name="Normal 2 4 2 2 2 8" xfId="22828" xr:uid="{A243EDD3-B326-46E0-9BBE-6E0924AF9B6D}"/>
    <cellStyle name="Normal 2 4 2 2 3" xfId="5503" xr:uid="{00000000-0005-0000-0000-000079150000}"/>
    <cellStyle name="Normal 2 4 2 2 3 2" xfId="5504" xr:uid="{00000000-0005-0000-0000-00007A150000}"/>
    <cellStyle name="Normal 2 4 2 2 3 2 2" xfId="5505" xr:uid="{00000000-0005-0000-0000-00007B150000}"/>
    <cellStyle name="Normal 2 4 2 2 3 2 3" xfId="5506" xr:uid="{00000000-0005-0000-0000-00007C150000}"/>
    <cellStyle name="Normal 2 4 2 2 3 2 4" xfId="25427" xr:uid="{4D90F0DE-E0DD-42B2-B8AE-70BA60113EAB}"/>
    <cellStyle name="Normal 2 4 2 2 3 3" xfId="5507" xr:uid="{00000000-0005-0000-0000-00007D150000}"/>
    <cellStyle name="Normal 2 4 2 2 3 4" xfId="5508" xr:uid="{00000000-0005-0000-0000-00007E150000}"/>
    <cellStyle name="Normal 2 4 2 2 4" xfId="5509" xr:uid="{00000000-0005-0000-0000-00007F150000}"/>
    <cellStyle name="Normal 2 4 2 2 4 2" xfId="5510" xr:uid="{00000000-0005-0000-0000-000080150000}"/>
    <cellStyle name="Normal 2 4 2 2 4 2 2" xfId="5511" xr:uid="{00000000-0005-0000-0000-000081150000}"/>
    <cellStyle name="Normal 2 4 2 2 4 2 3" xfId="5512" xr:uid="{00000000-0005-0000-0000-000082150000}"/>
    <cellStyle name="Normal 2 4 2 2 4 3" xfId="5513" xr:uid="{00000000-0005-0000-0000-000083150000}"/>
    <cellStyle name="Normal 2 4 2 2 4 4" xfId="5514" xr:uid="{00000000-0005-0000-0000-000084150000}"/>
    <cellStyle name="Normal 2 4 2 2 4 5" xfId="23887" xr:uid="{6285ADB0-FB69-4D0E-9B48-8BC2A332B62E}"/>
    <cellStyle name="Normal 2 4 2 2 5" xfId="5515" xr:uid="{00000000-0005-0000-0000-000085150000}"/>
    <cellStyle name="Normal 2 4 2 2 5 2" xfId="5516" xr:uid="{00000000-0005-0000-0000-000086150000}"/>
    <cellStyle name="Normal 2 4 2 2 5 3" xfId="5517" xr:uid="{00000000-0005-0000-0000-000087150000}"/>
    <cellStyle name="Normal 2 4 2 2 5 4" xfId="22827" xr:uid="{B0957A75-B8B7-435C-A22A-1A6547175195}"/>
    <cellStyle name="Normal 2 4 2 2 6" xfId="5518" xr:uid="{00000000-0005-0000-0000-000088150000}"/>
    <cellStyle name="Normal 2 4 2 2 7" xfId="5519" xr:uid="{00000000-0005-0000-0000-000089150000}"/>
    <cellStyle name="Normal 2 4 2 2 8" xfId="5520" xr:uid="{00000000-0005-0000-0000-00008A150000}"/>
    <cellStyle name="Normal 2 4 2 2 9" xfId="22516" xr:uid="{0D296D13-0EF4-47BC-97FE-27C0F661BBAB}"/>
    <cellStyle name="Normal 2 4 2 3" xfId="5521" xr:uid="{00000000-0005-0000-0000-00008B150000}"/>
    <cellStyle name="Normal 2 4 2 3 2" xfId="5522" xr:uid="{00000000-0005-0000-0000-00008C150000}"/>
    <cellStyle name="Normal 2 4 2 3 3" xfId="22829" xr:uid="{BEB5CDDC-0383-419A-BA06-4448EC44C50E}"/>
    <cellStyle name="Normal 2 4 2 4" xfId="5523" xr:uid="{00000000-0005-0000-0000-00008D150000}"/>
    <cellStyle name="Normal 2 4 2 5" xfId="5524" xr:uid="{00000000-0005-0000-0000-00008E150000}"/>
    <cellStyle name="Normal 2 4 2 5 2" xfId="23886" xr:uid="{DA3354F7-8DB1-4612-99AE-CD5046638481}"/>
    <cellStyle name="Normal 2 4 2 6" xfId="5525" xr:uid="{00000000-0005-0000-0000-00008F150000}"/>
    <cellStyle name="Normal 2 4 2 6 2" xfId="43273" xr:uid="{0B714E63-DE59-4C88-A6E6-FB648B974AD1}"/>
    <cellStyle name="Normal 2 4 2 7" xfId="22826" xr:uid="{C5FB99BF-46F2-4511-9531-54B4C7FA904A}"/>
    <cellStyle name="Normal 2 4 2 8" xfId="21957" xr:uid="{9CC1F524-88C3-443F-A483-87875162BF3A}"/>
    <cellStyle name="Normal 2 4 3" xfId="5526" xr:uid="{00000000-0005-0000-0000-000090150000}"/>
    <cellStyle name="Normal 2 4 3 2" xfId="5527" xr:uid="{00000000-0005-0000-0000-000091150000}"/>
    <cellStyle name="Normal 2 4 3 2 2" xfId="5528" xr:uid="{00000000-0005-0000-0000-000092150000}"/>
    <cellStyle name="Normal 2 4 3 2 2 2" xfId="5529" xr:uid="{00000000-0005-0000-0000-000093150000}"/>
    <cellStyle name="Normal 2 4 3 2 2 2 2" xfId="5530" xr:uid="{00000000-0005-0000-0000-000094150000}"/>
    <cellStyle name="Normal 2 4 3 2 2 2 2 2" xfId="5531" xr:uid="{00000000-0005-0000-0000-000095150000}"/>
    <cellStyle name="Normal 2 4 3 2 2 2 2 3" xfId="5532" xr:uid="{00000000-0005-0000-0000-000096150000}"/>
    <cellStyle name="Normal 2 4 3 2 2 2 3" xfId="5533" xr:uid="{00000000-0005-0000-0000-000097150000}"/>
    <cellStyle name="Normal 2 4 3 2 2 2 4" xfId="5534" xr:uid="{00000000-0005-0000-0000-000098150000}"/>
    <cellStyle name="Normal 2 4 3 2 2 2 5" xfId="25907" xr:uid="{FF1C8B55-FA2E-490D-BE07-C854D7866A17}"/>
    <cellStyle name="Normal 2 4 3 2 2 3" xfId="5535" xr:uid="{00000000-0005-0000-0000-000099150000}"/>
    <cellStyle name="Normal 2 4 3 2 2 3 2" xfId="5536" xr:uid="{00000000-0005-0000-0000-00009A150000}"/>
    <cellStyle name="Normal 2 4 3 2 2 3 2 2" xfId="5537" xr:uid="{00000000-0005-0000-0000-00009B150000}"/>
    <cellStyle name="Normal 2 4 3 2 2 3 2 3" xfId="5538" xr:uid="{00000000-0005-0000-0000-00009C150000}"/>
    <cellStyle name="Normal 2 4 3 2 2 3 3" xfId="5539" xr:uid="{00000000-0005-0000-0000-00009D150000}"/>
    <cellStyle name="Normal 2 4 3 2 2 3 4" xfId="5540" xr:uid="{00000000-0005-0000-0000-00009E150000}"/>
    <cellStyle name="Normal 2 4 3 2 2 3 5" xfId="23891" xr:uid="{B1010487-2060-4E7D-B5CE-F76BB04260A4}"/>
    <cellStyle name="Normal 2 4 3 2 2 4" xfId="5541" xr:uid="{00000000-0005-0000-0000-00009F150000}"/>
    <cellStyle name="Normal 2 4 3 2 2 4 2" xfId="5542" xr:uid="{00000000-0005-0000-0000-0000A0150000}"/>
    <cellStyle name="Normal 2 4 3 2 2 4 3" xfId="5543" xr:uid="{00000000-0005-0000-0000-0000A1150000}"/>
    <cellStyle name="Normal 2 4 3 2 2 5" xfId="5544" xr:uid="{00000000-0005-0000-0000-0000A2150000}"/>
    <cellStyle name="Normal 2 4 3 2 2 6" xfId="5545" xr:uid="{00000000-0005-0000-0000-0000A3150000}"/>
    <cellStyle name="Normal 2 4 3 2 2 7" xfId="5546" xr:uid="{00000000-0005-0000-0000-0000A4150000}"/>
    <cellStyle name="Normal 2 4 3 2 2 8" xfId="22832" xr:uid="{06F64C29-6532-44C1-8CE5-55941EAC88AB}"/>
    <cellStyle name="Normal 2 4 3 2 3" xfId="5547" xr:uid="{00000000-0005-0000-0000-0000A5150000}"/>
    <cellStyle name="Normal 2 4 3 2 3 2" xfId="5548" xr:uid="{00000000-0005-0000-0000-0000A6150000}"/>
    <cellStyle name="Normal 2 4 3 2 3 2 2" xfId="5549" xr:uid="{00000000-0005-0000-0000-0000A7150000}"/>
    <cellStyle name="Normal 2 4 3 2 3 2 3" xfId="5550" xr:uid="{00000000-0005-0000-0000-0000A8150000}"/>
    <cellStyle name="Normal 2 4 3 2 3 3" xfId="5551" xr:uid="{00000000-0005-0000-0000-0000A9150000}"/>
    <cellStyle name="Normal 2 4 3 2 3 4" xfId="5552" xr:uid="{00000000-0005-0000-0000-0000AA150000}"/>
    <cellStyle name="Normal 2 4 3 2 3 5" xfId="25428" xr:uid="{5E948FB3-57BD-468F-A762-9AE291A0A8F6}"/>
    <cellStyle name="Normal 2 4 3 2 4" xfId="5553" xr:uid="{00000000-0005-0000-0000-0000AB150000}"/>
    <cellStyle name="Normal 2 4 3 2 4 2" xfId="5554" xr:uid="{00000000-0005-0000-0000-0000AC150000}"/>
    <cellStyle name="Normal 2 4 3 2 4 2 2" xfId="5555" xr:uid="{00000000-0005-0000-0000-0000AD150000}"/>
    <cellStyle name="Normal 2 4 3 2 4 2 3" xfId="5556" xr:uid="{00000000-0005-0000-0000-0000AE150000}"/>
    <cellStyle name="Normal 2 4 3 2 4 3" xfId="5557" xr:uid="{00000000-0005-0000-0000-0000AF150000}"/>
    <cellStyle name="Normal 2 4 3 2 4 4" xfId="5558" xr:uid="{00000000-0005-0000-0000-0000B0150000}"/>
    <cellStyle name="Normal 2 4 3 2 4 5" xfId="23890" xr:uid="{B99F2CE9-AA2E-4F95-B24D-7EB26DEDEC2A}"/>
    <cellStyle name="Normal 2 4 3 2 5" xfId="5559" xr:uid="{00000000-0005-0000-0000-0000B1150000}"/>
    <cellStyle name="Normal 2 4 3 2 5 2" xfId="5560" xr:uid="{00000000-0005-0000-0000-0000B2150000}"/>
    <cellStyle name="Normal 2 4 3 2 5 3" xfId="5561" xr:uid="{00000000-0005-0000-0000-0000B3150000}"/>
    <cellStyle name="Normal 2 4 3 2 5 4" xfId="22831" xr:uid="{F46E7314-A306-42C4-9FFF-D520F8EBE170}"/>
    <cellStyle name="Normal 2 4 3 2 6" xfId="5562" xr:uid="{00000000-0005-0000-0000-0000B4150000}"/>
    <cellStyle name="Normal 2 4 3 2 7" xfId="5563" xr:uid="{00000000-0005-0000-0000-0000B5150000}"/>
    <cellStyle name="Normal 2 4 3 2 8" xfId="5564" xr:uid="{00000000-0005-0000-0000-0000B6150000}"/>
    <cellStyle name="Normal 2 4 3 2 9" xfId="22517" xr:uid="{76340FDF-BA85-4B0C-A358-A7B1876FAE41}"/>
    <cellStyle name="Normal 2 4 3 3" xfId="5565" xr:uid="{00000000-0005-0000-0000-0000B7150000}"/>
    <cellStyle name="Normal 2 4 3 3 2" xfId="5566" xr:uid="{00000000-0005-0000-0000-0000B8150000}"/>
    <cellStyle name="Normal 2 4 3 3 3" xfId="5567" xr:uid="{00000000-0005-0000-0000-0000B9150000}"/>
    <cellStyle name="Normal 2 4 3 3 4" xfId="5568" xr:uid="{00000000-0005-0000-0000-0000BA150000}"/>
    <cellStyle name="Normal 2 4 3 4" xfId="5569" xr:uid="{00000000-0005-0000-0000-0000BB150000}"/>
    <cellStyle name="Normal 2 4 3 4 2" xfId="5570" xr:uid="{00000000-0005-0000-0000-0000BC150000}"/>
    <cellStyle name="Normal 2 4 3 4 3" xfId="5571" xr:uid="{00000000-0005-0000-0000-0000BD150000}"/>
    <cellStyle name="Normal 2 4 3 4 4" xfId="23889" xr:uid="{4D18AA45-27AB-421D-B2F1-695ED947368D}"/>
    <cellStyle name="Normal 2 4 3 5" xfId="5572" xr:uid="{00000000-0005-0000-0000-0000BE150000}"/>
    <cellStyle name="Normal 2 4 3 5 2" xfId="43274" xr:uid="{F6F86392-3ECE-4822-9606-155F1F0F4142}"/>
    <cellStyle name="Normal 2 4 3 6" xfId="5573" xr:uid="{00000000-0005-0000-0000-0000BF150000}"/>
    <cellStyle name="Normal 2 4 3 6 2" xfId="22830" xr:uid="{BF1A278B-43DB-4329-911B-276C183EE964}"/>
    <cellStyle name="Normal 2 4 3 7" xfId="5574" xr:uid="{00000000-0005-0000-0000-0000C0150000}"/>
    <cellStyle name="Normal 2 4 3 8" xfId="5575" xr:uid="{00000000-0005-0000-0000-0000C1150000}"/>
    <cellStyle name="Normal 2 4 3 9" xfId="21958" xr:uid="{407D5663-86BC-45BC-A75B-57107FA87C38}"/>
    <cellStyle name="Normal 2 4 4" xfId="5576" xr:uid="{00000000-0005-0000-0000-0000C2150000}"/>
    <cellStyle name="Normal 2 4 4 2" xfId="5577" xr:uid="{00000000-0005-0000-0000-0000C3150000}"/>
    <cellStyle name="Normal 2 4 4 2 2" xfId="5578" xr:uid="{00000000-0005-0000-0000-0000C4150000}"/>
    <cellStyle name="Normal 2 4 4 2 2 2" xfId="5579" xr:uid="{00000000-0005-0000-0000-0000C5150000}"/>
    <cellStyle name="Normal 2 4 4 2 2 2 2" xfId="5580" xr:uid="{00000000-0005-0000-0000-0000C6150000}"/>
    <cellStyle name="Normal 2 4 4 2 2 2 2 2" xfId="5581" xr:uid="{00000000-0005-0000-0000-0000C7150000}"/>
    <cellStyle name="Normal 2 4 4 2 2 2 2 3" xfId="5582" xr:uid="{00000000-0005-0000-0000-0000C8150000}"/>
    <cellStyle name="Normal 2 4 4 2 2 2 3" xfId="5583" xr:uid="{00000000-0005-0000-0000-0000C9150000}"/>
    <cellStyle name="Normal 2 4 4 2 2 2 4" xfId="5584" xr:uid="{00000000-0005-0000-0000-0000CA150000}"/>
    <cellStyle name="Normal 2 4 4 2 2 2 5" xfId="25908" xr:uid="{082F1598-4E25-4421-AD8B-761A85B98EF4}"/>
    <cellStyle name="Normal 2 4 4 2 2 3" xfId="5585" xr:uid="{00000000-0005-0000-0000-0000CB150000}"/>
    <cellStyle name="Normal 2 4 4 2 2 3 2" xfId="5586" xr:uid="{00000000-0005-0000-0000-0000CC150000}"/>
    <cellStyle name="Normal 2 4 4 2 2 3 2 2" xfId="5587" xr:uid="{00000000-0005-0000-0000-0000CD150000}"/>
    <cellStyle name="Normal 2 4 4 2 2 3 2 3" xfId="5588" xr:uid="{00000000-0005-0000-0000-0000CE150000}"/>
    <cellStyle name="Normal 2 4 4 2 2 3 3" xfId="5589" xr:uid="{00000000-0005-0000-0000-0000CF150000}"/>
    <cellStyle name="Normal 2 4 4 2 2 3 4" xfId="5590" xr:uid="{00000000-0005-0000-0000-0000D0150000}"/>
    <cellStyle name="Normal 2 4 4 2 2 3 5" xfId="23894" xr:uid="{E3DE255B-F5FA-4EBE-BBD3-91FE70B36AF1}"/>
    <cellStyle name="Normal 2 4 4 2 2 4" xfId="5591" xr:uid="{00000000-0005-0000-0000-0000D1150000}"/>
    <cellStyle name="Normal 2 4 4 2 2 4 2" xfId="5592" xr:uid="{00000000-0005-0000-0000-0000D2150000}"/>
    <cellStyle name="Normal 2 4 4 2 2 4 3" xfId="5593" xr:uid="{00000000-0005-0000-0000-0000D3150000}"/>
    <cellStyle name="Normal 2 4 4 2 2 5" xfId="5594" xr:uid="{00000000-0005-0000-0000-0000D4150000}"/>
    <cellStyle name="Normal 2 4 4 2 2 6" xfId="5595" xr:uid="{00000000-0005-0000-0000-0000D5150000}"/>
    <cellStyle name="Normal 2 4 4 2 2 7" xfId="5596" xr:uid="{00000000-0005-0000-0000-0000D6150000}"/>
    <cellStyle name="Normal 2 4 4 2 2 8" xfId="22835" xr:uid="{706D804E-25E8-4EBA-8B6F-661698332A3F}"/>
    <cellStyle name="Normal 2 4 4 2 3" xfId="5597" xr:uid="{00000000-0005-0000-0000-0000D7150000}"/>
    <cellStyle name="Normal 2 4 4 2 3 2" xfId="5598" xr:uid="{00000000-0005-0000-0000-0000D8150000}"/>
    <cellStyle name="Normal 2 4 4 2 3 2 2" xfId="5599" xr:uid="{00000000-0005-0000-0000-0000D9150000}"/>
    <cellStyle name="Normal 2 4 4 2 3 2 3" xfId="5600" xr:uid="{00000000-0005-0000-0000-0000DA150000}"/>
    <cellStyle name="Normal 2 4 4 2 3 3" xfId="5601" xr:uid="{00000000-0005-0000-0000-0000DB150000}"/>
    <cellStyle name="Normal 2 4 4 2 3 4" xfId="5602" xr:uid="{00000000-0005-0000-0000-0000DC150000}"/>
    <cellStyle name="Normal 2 4 4 2 3 5" xfId="25429" xr:uid="{CE4EFDBA-1C4A-49D1-9477-AF0243E96DF0}"/>
    <cellStyle name="Normal 2 4 4 2 4" xfId="5603" xr:uid="{00000000-0005-0000-0000-0000DD150000}"/>
    <cellStyle name="Normal 2 4 4 2 4 2" xfId="5604" xr:uid="{00000000-0005-0000-0000-0000DE150000}"/>
    <cellStyle name="Normal 2 4 4 2 4 2 2" xfId="5605" xr:uid="{00000000-0005-0000-0000-0000DF150000}"/>
    <cellStyle name="Normal 2 4 4 2 4 2 3" xfId="5606" xr:uid="{00000000-0005-0000-0000-0000E0150000}"/>
    <cellStyle name="Normal 2 4 4 2 4 3" xfId="5607" xr:uid="{00000000-0005-0000-0000-0000E1150000}"/>
    <cellStyle name="Normal 2 4 4 2 4 4" xfId="5608" xr:uid="{00000000-0005-0000-0000-0000E2150000}"/>
    <cellStyle name="Normal 2 4 4 2 4 5" xfId="23893" xr:uid="{6ADFC57B-F70F-4ADA-8588-25918D5E7B3E}"/>
    <cellStyle name="Normal 2 4 4 2 5" xfId="5609" xr:uid="{00000000-0005-0000-0000-0000E3150000}"/>
    <cellStyle name="Normal 2 4 4 2 5 2" xfId="5610" xr:uid="{00000000-0005-0000-0000-0000E4150000}"/>
    <cellStyle name="Normal 2 4 4 2 5 3" xfId="5611" xr:uid="{00000000-0005-0000-0000-0000E5150000}"/>
    <cellStyle name="Normal 2 4 4 2 5 4" xfId="22834" xr:uid="{6955A5D0-E4B4-4A21-8FBC-01CFEED37717}"/>
    <cellStyle name="Normal 2 4 4 2 6" xfId="5612" xr:uid="{00000000-0005-0000-0000-0000E6150000}"/>
    <cellStyle name="Normal 2 4 4 2 7" xfId="5613" xr:uid="{00000000-0005-0000-0000-0000E7150000}"/>
    <cellStyle name="Normal 2 4 4 2 8" xfId="5614" xr:uid="{00000000-0005-0000-0000-0000E8150000}"/>
    <cellStyle name="Normal 2 4 4 2 9" xfId="22518" xr:uid="{8851B781-B6FF-4A4E-A97B-ACE4BD5CCE4B}"/>
    <cellStyle name="Normal 2 4 4 3" xfId="5615" xr:uid="{00000000-0005-0000-0000-0000E9150000}"/>
    <cellStyle name="Normal 2 4 4 3 2" xfId="5616" xr:uid="{00000000-0005-0000-0000-0000EA150000}"/>
    <cellStyle name="Normal 2 4 4 3 3" xfId="5617" xr:uid="{00000000-0005-0000-0000-0000EB150000}"/>
    <cellStyle name="Normal 2 4 4 3 4" xfId="5618" xr:uid="{00000000-0005-0000-0000-0000EC150000}"/>
    <cellStyle name="Normal 2 4 4 4" xfId="5619" xr:uid="{00000000-0005-0000-0000-0000ED150000}"/>
    <cellStyle name="Normal 2 4 4 4 2" xfId="5620" xr:uid="{00000000-0005-0000-0000-0000EE150000}"/>
    <cellStyle name="Normal 2 4 4 4 3" xfId="5621" xr:uid="{00000000-0005-0000-0000-0000EF150000}"/>
    <cellStyle name="Normal 2 4 4 4 4" xfId="23892" xr:uid="{D8F063C1-5C75-4B85-911E-DBF26EE813F6}"/>
    <cellStyle name="Normal 2 4 4 5" xfId="5622" xr:uid="{00000000-0005-0000-0000-0000F0150000}"/>
    <cellStyle name="Normal 2 4 4 5 2" xfId="43275" xr:uid="{6FA18E50-3E22-4AFA-B5E9-3479AE245D84}"/>
    <cellStyle name="Normal 2 4 4 6" xfId="5623" xr:uid="{00000000-0005-0000-0000-0000F1150000}"/>
    <cellStyle name="Normal 2 4 4 6 2" xfId="22833" xr:uid="{5A88703F-7F8F-4AE4-BF85-8D73F2356873}"/>
    <cellStyle name="Normal 2 4 4 7" xfId="5624" xr:uid="{00000000-0005-0000-0000-0000F2150000}"/>
    <cellStyle name="Normal 2 4 4 8" xfId="5625" xr:uid="{00000000-0005-0000-0000-0000F3150000}"/>
    <cellStyle name="Normal 2 4 4 9" xfId="21959" xr:uid="{4579A280-EEC2-4F59-BEA1-79D645FEF5DF}"/>
    <cellStyle name="Normal 2 4 5" xfId="5626" xr:uid="{00000000-0005-0000-0000-0000F4150000}"/>
    <cellStyle name="Normal 2 4 5 10" xfId="5627" xr:uid="{00000000-0005-0000-0000-0000F5150000}"/>
    <cellStyle name="Normal 2 4 5 11" xfId="21960" xr:uid="{1C016F64-DB63-430D-8C9A-28F09690B71E}"/>
    <cellStyle name="Normal 2 4 5 2" xfId="5628" xr:uid="{00000000-0005-0000-0000-0000F6150000}"/>
    <cellStyle name="Normal 2 4 5 2 2" xfId="5629" xr:uid="{00000000-0005-0000-0000-0000F7150000}"/>
    <cellStyle name="Normal 2 4 5 2 2 2" xfId="5630" xr:uid="{00000000-0005-0000-0000-0000F8150000}"/>
    <cellStyle name="Normal 2 4 5 2 2 2 2" xfId="5631" xr:uid="{00000000-0005-0000-0000-0000F9150000}"/>
    <cellStyle name="Normal 2 4 5 2 2 2 2 2" xfId="5632" xr:uid="{00000000-0005-0000-0000-0000FA150000}"/>
    <cellStyle name="Normal 2 4 5 2 2 2 2 3" xfId="5633" xr:uid="{00000000-0005-0000-0000-0000FB150000}"/>
    <cellStyle name="Normal 2 4 5 2 2 2 3" xfId="5634" xr:uid="{00000000-0005-0000-0000-0000FC150000}"/>
    <cellStyle name="Normal 2 4 5 2 2 2 4" xfId="5635" xr:uid="{00000000-0005-0000-0000-0000FD150000}"/>
    <cellStyle name="Normal 2 4 5 2 2 2 5" xfId="23897" xr:uid="{1B0AF509-1CFB-432E-8F4B-F63FDC309DAB}"/>
    <cellStyle name="Normal 2 4 5 2 2 3" xfId="5636" xr:uid="{00000000-0005-0000-0000-0000FE150000}"/>
    <cellStyle name="Normal 2 4 5 2 2 3 2" xfId="5637" xr:uid="{00000000-0005-0000-0000-0000FF150000}"/>
    <cellStyle name="Normal 2 4 5 2 2 3 2 2" xfId="5638" xr:uid="{00000000-0005-0000-0000-000000160000}"/>
    <cellStyle name="Normal 2 4 5 2 2 3 2 3" xfId="5639" xr:uid="{00000000-0005-0000-0000-000001160000}"/>
    <cellStyle name="Normal 2 4 5 2 2 3 3" xfId="5640" xr:uid="{00000000-0005-0000-0000-000002160000}"/>
    <cellStyle name="Normal 2 4 5 2 2 3 4" xfId="5641" xr:uid="{00000000-0005-0000-0000-000003160000}"/>
    <cellStyle name="Normal 2 4 5 2 2 4" xfId="5642" xr:uid="{00000000-0005-0000-0000-000004160000}"/>
    <cellStyle name="Normal 2 4 5 2 2 4 2" xfId="5643" xr:uid="{00000000-0005-0000-0000-000005160000}"/>
    <cellStyle name="Normal 2 4 5 2 2 4 3" xfId="5644" xr:uid="{00000000-0005-0000-0000-000006160000}"/>
    <cellStyle name="Normal 2 4 5 2 2 5" xfId="5645" xr:uid="{00000000-0005-0000-0000-000007160000}"/>
    <cellStyle name="Normal 2 4 5 2 2 6" xfId="5646" xr:uid="{00000000-0005-0000-0000-000008160000}"/>
    <cellStyle name="Normal 2 4 5 2 2 7" xfId="5647" xr:uid="{00000000-0005-0000-0000-000009160000}"/>
    <cellStyle name="Normal 2 4 5 2 2 8" xfId="22838" xr:uid="{80D31568-261D-403F-9E19-49289E4B08B9}"/>
    <cellStyle name="Normal 2 4 5 2 3" xfId="5648" xr:uid="{00000000-0005-0000-0000-00000A160000}"/>
    <cellStyle name="Normal 2 4 5 2 3 2" xfId="5649" xr:uid="{00000000-0005-0000-0000-00000B160000}"/>
    <cellStyle name="Normal 2 4 5 2 3 2 2" xfId="5650" xr:uid="{00000000-0005-0000-0000-00000C160000}"/>
    <cellStyle name="Normal 2 4 5 2 3 2 3" xfId="5651" xr:uid="{00000000-0005-0000-0000-00000D160000}"/>
    <cellStyle name="Normal 2 4 5 2 3 3" xfId="5652" xr:uid="{00000000-0005-0000-0000-00000E160000}"/>
    <cellStyle name="Normal 2 4 5 2 3 4" xfId="5653" xr:uid="{00000000-0005-0000-0000-00000F160000}"/>
    <cellStyle name="Normal 2 4 5 2 3 5" xfId="25430" xr:uid="{AC2A93D6-4FCF-4439-8023-3F50E353580E}"/>
    <cellStyle name="Normal 2 4 5 2 4" xfId="5654" xr:uid="{00000000-0005-0000-0000-000010160000}"/>
    <cellStyle name="Normal 2 4 5 2 4 2" xfId="5655" xr:uid="{00000000-0005-0000-0000-000011160000}"/>
    <cellStyle name="Normal 2 4 5 2 4 2 2" xfId="5656" xr:uid="{00000000-0005-0000-0000-000012160000}"/>
    <cellStyle name="Normal 2 4 5 2 4 2 3" xfId="5657" xr:uid="{00000000-0005-0000-0000-000013160000}"/>
    <cellStyle name="Normal 2 4 5 2 4 3" xfId="5658" xr:uid="{00000000-0005-0000-0000-000014160000}"/>
    <cellStyle name="Normal 2 4 5 2 4 4" xfId="5659" xr:uid="{00000000-0005-0000-0000-000015160000}"/>
    <cellStyle name="Normal 2 4 5 2 4 5" xfId="23896" xr:uid="{3949D558-D24E-46D5-8DAA-C047C7C3519E}"/>
    <cellStyle name="Normal 2 4 5 2 5" xfId="5660" xr:uid="{00000000-0005-0000-0000-000016160000}"/>
    <cellStyle name="Normal 2 4 5 2 5 2" xfId="5661" xr:uid="{00000000-0005-0000-0000-000017160000}"/>
    <cellStyle name="Normal 2 4 5 2 5 3" xfId="5662" xr:uid="{00000000-0005-0000-0000-000018160000}"/>
    <cellStyle name="Normal 2 4 5 2 5 4" xfId="22837" xr:uid="{DD605124-1779-4BA7-985B-0B370331CA3B}"/>
    <cellStyle name="Normal 2 4 5 2 6" xfId="5663" xr:uid="{00000000-0005-0000-0000-000019160000}"/>
    <cellStyle name="Normal 2 4 5 2 7" xfId="5664" xr:uid="{00000000-0005-0000-0000-00001A160000}"/>
    <cellStyle name="Normal 2 4 5 2 8" xfId="5665" xr:uid="{00000000-0005-0000-0000-00001B160000}"/>
    <cellStyle name="Normal 2 4 5 2 9" xfId="22519" xr:uid="{D490FDDE-8C8F-4CEA-AC74-7AD2C6764AEF}"/>
    <cellStyle name="Normal 2 4 5 3" xfId="5666" xr:uid="{00000000-0005-0000-0000-00001C160000}"/>
    <cellStyle name="Normal 2 4 5 3 2" xfId="5667" xr:uid="{00000000-0005-0000-0000-00001D160000}"/>
    <cellStyle name="Normal 2 4 5 3 2 2" xfId="5668" xr:uid="{00000000-0005-0000-0000-00001E160000}"/>
    <cellStyle name="Normal 2 4 5 3 2 2 2" xfId="5669" xr:uid="{00000000-0005-0000-0000-00001F160000}"/>
    <cellStyle name="Normal 2 4 5 3 2 2 3" xfId="5670" xr:uid="{00000000-0005-0000-0000-000020160000}"/>
    <cellStyle name="Normal 2 4 5 3 2 3" xfId="5671" xr:uid="{00000000-0005-0000-0000-000021160000}"/>
    <cellStyle name="Normal 2 4 5 3 2 4" xfId="5672" xr:uid="{00000000-0005-0000-0000-000022160000}"/>
    <cellStyle name="Normal 2 4 5 3 2 5" xfId="25909" xr:uid="{1DE66AEF-B896-4A62-8ED9-4F6E0E9F5A1D}"/>
    <cellStyle name="Normal 2 4 5 3 3" xfId="5673" xr:uid="{00000000-0005-0000-0000-000023160000}"/>
    <cellStyle name="Normal 2 4 5 3 3 2" xfId="5674" xr:uid="{00000000-0005-0000-0000-000024160000}"/>
    <cellStyle name="Normal 2 4 5 3 3 2 2" xfId="5675" xr:uid="{00000000-0005-0000-0000-000025160000}"/>
    <cellStyle name="Normal 2 4 5 3 3 2 3" xfId="5676" xr:uid="{00000000-0005-0000-0000-000026160000}"/>
    <cellStyle name="Normal 2 4 5 3 3 3" xfId="5677" xr:uid="{00000000-0005-0000-0000-000027160000}"/>
    <cellStyle name="Normal 2 4 5 3 3 4" xfId="5678" xr:uid="{00000000-0005-0000-0000-000028160000}"/>
    <cellStyle name="Normal 2 4 5 3 3 5" xfId="23898" xr:uid="{AC6CC1FB-3F53-4306-8EC8-63DDB3A959FB}"/>
    <cellStyle name="Normal 2 4 5 3 4" xfId="5679" xr:uid="{00000000-0005-0000-0000-000029160000}"/>
    <cellStyle name="Normal 2 4 5 3 4 2" xfId="5680" xr:uid="{00000000-0005-0000-0000-00002A160000}"/>
    <cellStyle name="Normal 2 4 5 3 4 3" xfId="5681" xr:uid="{00000000-0005-0000-0000-00002B160000}"/>
    <cellStyle name="Normal 2 4 5 3 5" xfId="5682" xr:uid="{00000000-0005-0000-0000-00002C160000}"/>
    <cellStyle name="Normal 2 4 5 3 6" xfId="5683" xr:uid="{00000000-0005-0000-0000-00002D160000}"/>
    <cellStyle name="Normal 2 4 5 3 7" xfId="5684" xr:uid="{00000000-0005-0000-0000-00002E160000}"/>
    <cellStyle name="Normal 2 4 5 3 8" xfId="22839" xr:uid="{1E545A60-E6F3-4094-B56D-9D06FBAA265D}"/>
    <cellStyle name="Normal 2 4 5 4" xfId="5685" xr:uid="{00000000-0005-0000-0000-00002F160000}"/>
    <cellStyle name="Normal 2 4 5 4 2" xfId="5686" xr:uid="{00000000-0005-0000-0000-000030160000}"/>
    <cellStyle name="Normal 2 4 5 4 2 2" xfId="5687" xr:uid="{00000000-0005-0000-0000-000031160000}"/>
    <cellStyle name="Normal 2 4 5 4 2 2 2" xfId="5688" xr:uid="{00000000-0005-0000-0000-000032160000}"/>
    <cellStyle name="Normal 2 4 5 4 2 2 3" xfId="5689" xr:uid="{00000000-0005-0000-0000-000033160000}"/>
    <cellStyle name="Normal 2 4 5 4 2 3" xfId="5690" xr:uid="{00000000-0005-0000-0000-000034160000}"/>
    <cellStyle name="Normal 2 4 5 4 2 4" xfId="5691" xr:uid="{00000000-0005-0000-0000-000035160000}"/>
    <cellStyle name="Normal 2 4 5 4 3" xfId="5692" xr:uid="{00000000-0005-0000-0000-000036160000}"/>
    <cellStyle name="Normal 2 4 5 4 3 2" xfId="5693" xr:uid="{00000000-0005-0000-0000-000037160000}"/>
    <cellStyle name="Normal 2 4 5 4 3 3" xfId="5694" xr:uid="{00000000-0005-0000-0000-000038160000}"/>
    <cellStyle name="Normal 2 4 5 4 4" xfId="5695" xr:uid="{00000000-0005-0000-0000-000039160000}"/>
    <cellStyle name="Normal 2 4 5 4 5" xfId="5696" xr:uid="{00000000-0005-0000-0000-00003A160000}"/>
    <cellStyle name="Normal 2 4 5 4 6" xfId="24322" xr:uid="{01426F2F-DC09-475D-B5F2-F4D9B0DCB442}"/>
    <cellStyle name="Normal 2 4 5 5" xfId="5697" xr:uid="{00000000-0005-0000-0000-00003B160000}"/>
    <cellStyle name="Normal 2 4 5 5 2" xfId="5698" xr:uid="{00000000-0005-0000-0000-00003C160000}"/>
    <cellStyle name="Normal 2 4 5 5 3" xfId="5699" xr:uid="{00000000-0005-0000-0000-00003D160000}"/>
    <cellStyle name="Normal 2 4 5 5 4" xfId="23895" xr:uid="{17DCEAE1-9F9F-4BA6-AD19-A4D90AFB8D7D}"/>
    <cellStyle name="Normal 2 4 5 6" xfId="5700" xr:uid="{00000000-0005-0000-0000-00003E160000}"/>
    <cellStyle name="Normal 2 4 5 6 2" xfId="5701" xr:uid="{00000000-0005-0000-0000-00003F160000}"/>
    <cellStyle name="Normal 2 4 5 6 3" xfId="5702" xr:uid="{00000000-0005-0000-0000-000040160000}"/>
    <cellStyle name="Normal 2 4 5 6 4" xfId="43276" xr:uid="{CEAF5BDC-FB8E-4D12-8E76-C184990BFAAE}"/>
    <cellStyle name="Normal 2 4 5 7" xfId="5703" xr:uid="{00000000-0005-0000-0000-000041160000}"/>
    <cellStyle name="Normal 2 4 5 7 2" xfId="22836" xr:uid="{A720AEC4-C94E-41D6-899A-C22926705901}"/>
    <cellStyle name="Normal 2 4 5 8" xfId="5704" xr:uid="{00000000-0005-0000-0000-000042160000}"/>
    <cellStyle name="Normal 2 4 5 9" xfId="5705" xr:uid="{00000000-0005-0000-0000-000043160000}"/>
    <cellStyle name="Normal 2 4 6" xfId="5706" xr:uid="{00000000-0005-0000-0000-000044160000}"/>
    <cellStyle name="Normal 2 4 6 10" xfId="21961" xr:uid="{6B382E82-EB84-420A-9E5E-E6E77B51033E}"/>
    <cellStyle name="Normal 2 4 6 2" xfId="5707" xr:uid="{00000000-0005-0000-0000-000045160000}"/>
    <cellStyle name="Normal 2 4 6 2 2" xfId="5708" xr:uid="{00000000-0005-0000-0000-000046160000}"/>
    <cellStyle name="Normal 2 4 6 2 2 2" xfId="5709" xr:uid="{00000000-0005-0000-0000-000047160000}"/>
    <cellStyle name="Normal 2 4 6 2 2 2 2" xfId="5710" xr:uid="{00000000-0005-0000-0000-000048160000}"/>
    <cellStyle name="Normal 2 4 6 2 2 2 3" xfId="5711" xr:uid="{00000000-0005-0000-0000-000049160000}"/>
    <cellStyle name="Normal 2 4 6 2 2 3" xfId="5712" xr:uid="{00000000-0005-0000-0000-00004A160000}"/>
    <cellStyle name="Normal 2 4 6 2 2 4" xfId="5713" xr:uid="{00000000-0005-0000-0000-00004B160000}"/>
    <cellStyle name="Normal 2 4 6 2 2 5" xfId="25910" xr:uid="{D1A4669C-6554-4C52-9F02-1CB70721D278}"/>
    <cellStyle name="Normal 2 4 6 2 3" xfId="5714" xr:uid="{00000000-0005-0000-0000-00004C160000}"/>
    <cellStyle name="Normal 2 4 6 2 3 2" xfId="5715" xr:uid="{00000000-0005-0000-0000-00004D160000}"/>
    <cellStyle name="Normal 2 4 6 2 3 2 2" xfId="5716" xr:uid="{00000000-0005-0000-0000-00004E160000}"/>
    <cellStyle name="Normal 2 4 6 2 3 2 3" xfId="5717" xr:uid="{00000000-0005-0000-0000-00004F160000}"/>
    <cellStyle name="Normal 2 4 6 2 3 3" xfId="5718" xr:uid="{00000000-0005-0000-0000-000050160000}"/>
    <cellStyle name="Normal 2 4 6 2 3 4" xfId="5719" xr:uid="{00000000-0005-0000-0000-000051160000}"/>
    <cellStyle name="Normal 2 4 6 2 3 5" xfId="23900" xr:uid="{0A020AFA-DAFF-4A26-929F-4C68B3CF660A}"/>
    <cellStyle name="Normal 2 4 6 2 4" xfId="5720" xr:uid="{00000000-0005-0000-0000-000052160000}"/>
    <cellStyle name="Normal 2 4 6 2 4 2" xfId="5721" xr:uid="{00000000-0005-0000-0000-000053160000}"/>
    <cellStyle name="Normal 2 4 6 2 4 3" xfId="5722" xr:uid="{00000000-0005-0000-0000-000054160000}"/>
    <cellStyle name="Normal 2 4 6 2 4 4" xfId="22841" xr:uid="{6102CC49-D6CB-43CD-B590-CB26B9C7EF60}"/>
    <cellStyle name="Normal 2 4 6 2 5" xfId="5723" xr:uid="{00000000-0005-0000-0000-000055160000}"/>
    <cellStyle name="Normal 2 4 6 2 6" xfId="5724" xr:uid="{00000000-0005-0000-0000-000056160000}"/>
    <cellStyle name="Normal 2 4 6 2 7" xfId="5725" xr:uid="{00000000-0005-0000-0000-000057160000}"/>
    <cellStyle name="Normal 2 4 6 2 8" xfId="22520" xr:uid="{1AC63A33-9C1F-46AA-9333-BEDFA4D674EB}"/>
    <cellStyle name="Normal 2 4 6 3" xfId="5726" xr:uid="{00000000-0005-0000-0000-000058160000}"/>
    <cellStyle name="Normal 2 4 6 3 2" xfId="5727" xr:uid="{00000000-0005-0000-0000-000059160000}"/>
    <cellStyle name="Normal 2 4 6 3 2 2" xfId="5728" xr:uid="{00000000-0005-0000-0000-00005A160000}"/>
    <cellStyle name="Normal 2 4 6 3 2 2 2" xfId="5729" xr:uid="{00000000-0005-0000-0000-00005B160000}"/>
    <cellStyle name="Normal 2 4 6 3 2 2 3" xfId="5730" xr:uid="{00000000-0005-0000-0000-00005C160000}"/>
    <cellStyle name="Normal 2 4 6 3 2 3" xfId="5731" xr:uid="{00000000-0005-0000-0000-00005D160000}"/>
    <cellStyle name="Normal 2 4 6 3 2 4" xfId="5732" xr:uid="{00000000-0005-0000-0000-00005E160000}"/>
    <cellStyle name="Normal 2 4 6 3 3" xfId="5733" xr:uid="{00000000-0005-0000-0000-00005F160000}"/>
    <cellStyle name="Normal 2 4 6 3 3 2" xfId="5734" xr:uid="{00000000-0005-0000-0000-000060160000}"/>
    <cellStyle name="Normal 2 4 6 3 3 3" xfId="5735" xr:uid="{00000000-0005-0000-0000-000061160000}"/>
    <cellStyle name="Normal 2 4 6 3 4" xfId="5736" xr:uid="{00000000-0005-0000-0000-000062160000}"/>
    <cellStyle name="Normal 2 4 6 3 5" xfId="5737" xr:uid="{00000000-0005-0000-0000-000063160000}"/>
    <cellStyle name="Normal 2 4 6 3 6" xfId="25431" xr:uid="{B7049DB9-B58B-42E7-BF1C-B955F1AFF269}"/>
    <cellStyle name="Normal 2 4 6 4" xfId="5738" xr:uid="{00000000-0005-0000-0000-000064160000}"/>
    <cellStyle name="Normal 2 4 6 4 2" xfId="5739" xr:uid="{00000000-0005-0000-0000-000065160000}"/>
    <cellStyle name="Normal 2 4 6 4 3" xfId="5740" xr:uid="{00000000-0005-0000-0000-000066160000}"/>
    <cellStyle name="Normal 2 4 6 4 4" xfId="23899" xr:uid="{73230734-8109-4B54-A8C9-65FDCBFB328D}"/>
    <cellStyle name="Normal 2 4 6 5" xfId="5741" xr:uid="{00000000-0005-0000-0000-000067160000}"/>
    <cellStyle name="Normal 2 4 6 5 2" xfId="5742" xr:uid="{00000000-0005-0000-0000-000068160000}"/>
    <cellStyle name="Normal 2 4 6 5 3" xfId="5743" xr:uid="{00000000-0005-0000-0000-000069160000}"/>
    <cellStyle name="Normal 2 4 6 5 4" xfId="43277" xr:uid="{82D2DF77-D9F2-4470-B149-803EA25A80C7}"/>
    <cellStyle name="Normal 2 4 6 6" xfId="5744" xr:uid="{00000000-0005-0000-0000-00006A160000}"/>
    <cellStyle name="Normal 2 4 6 6 2" xfId="22840" xr:uid="{EDE89BFB-363E-4685-89A2-EDE6D870EE07}"/>
    <cellStyle name="Normal 2 4 6 7" xfId="5745" xr:uid="{00000000-0005-0000-0000-00006B160000}"/>
    <cellStyle name="Normal 2 4 6 8" xfId="5746" xr:uid="{00000000-0005-0000-0000-00006C160000}"/>
    <cellStyle name="Normal 2 4 6 9" xfId="5747" xr:uid="{00000000-0005-0000-0000-00006D160000}"/>
    <cellStyle name="Normal 2 4 7" xfId="5748" xr:uid="{00000000-0005-0000-0000-00006E160000}"/>
    <cellStyle name="Normal 2 4 7 10" xfId="21962" xr:uid="{69E0B57F-08BA-4D1E-854E-DC9AA38449E4}"/>
    <cellStyle name="Normal 2 4 7 2" xfId="5749" xr:uid="{00000000-0005-0000-0000-00006F160000}"/>
    <cellStyle name="Normal 2 4 7 2 2" xfId="5750" xr:uid="{00000000-0005-0000-0000-000070160000}"/>
    <cellStyle name="Normal 2 4 7 2 2 2" xfId="5751" xr:uid="{00000000-0005-0000-0000-000071160000}"/>
    <cellStyle name="Normal 2 4 7 2 2 2 2" xfId="5752" xr:uid="{00000000-0005-0000-0000-000072160000}"/>
    <cellStyle name="Normal 2 4 7 2 2 2 3" xfId="5753" xr:uid="{00000000-0005-0000-0000-000073160000}"/>
    <cellStyle name="Normal 2 4 7 2 2 3" xfId="5754" xr:uid="{00000000-0005-0000-0000-000074160000}"/>
    <cellStyle name="Normal 2 4 7 2 2 4" xfId="5755" xr:uid="{00000000-0005-0000-0000-000075160000}"/>
    <cellStyle name="Normal 2 4 7 2 2 5" xfId="25911" xr:uid="{6BC6C598-86C2-43FB-88FC-D24BD31ED18A}"/>
    <cellStyle name="Normal 2 4 7 2 3" xfId="5756" xr:uid="{00000000-0005-0000-0000-000076160000}"/>
    <cellStyle name="Normal 2 4 7 2 3 2" xfId="5757" xr:uid="{00000000-0005-0000-0000-000077160000}"/>
    <cellStyle name="Normal 2 4 7 2 3 2 2" xfId="5758" xr:uid="{00000000-0005-0000-0000-000078160000}"/>
    <cellStyle name="Normal 2 4 7 2 3 2 3" xfId="5759" xr:uid="{00000000-0005-0000-0000-000079160000}"/>
    <cellStyle name="Normal 2 4 7 2 3 3" xfId="5760" xr:uid="{00000000-0005-0000-0000-00007A160000}"/>
    <cellStyle name="Normal 2 4 7 2 3 4" xfId="5761" xr:uid="{00000000-0005-0000-0000-00007B160000}"/>
    <cellStyle name="Normal 2 4 7 2 3 5" xfId="23902" xr:uid="{B1988EBA-0E87-4312-98A2-BD6064F9B4ED}"/>
    <cellStyle name="Normal 2 4 7 2 4" xfId="5762" xr:uid="{00000000-0005-0000-0000-00007C160000}"/>
    <cellStyle name="Normal 2 4 7 2 4 2" xfId="5763" xr:uid="{00000000-0005-0000-0000-00007D160000}"/>
    <cellStyle name="Normal 2 4 7 2 4 3" xfId="5764" xr:uid="{00000000-0005-0000-0000-00007E160000}"/>
    <cellStyle name="Normal 2 4 7 2 4 4" xfId="22843" xr:uid="{91B9B030-EF8B-427B-BAE0-46B439AE46E0}"/>
    <cellStyle name="Normal 2 4 7 2 5" xfId="5765" xr:uid="{00000000-0005-0000-0000-00007F160000}"/>
    <cellStyle name="Normal 2 4 7 2 6" xfId="5766" xr:uid="{00000000-0005-0000-0000-000080160000}"/>
    <cellStyle name="Normal 2 4 7 2 7" xfId="5767" xr:uid="{00000000-0005-0000-0000-000081160000}"/>
    <cellStyle name="Normal 2 4 7 2 8" xfId="22521" xr:uid="{EF319A4E-D1C5-45D2-B349-429CC8ABD7BB}"/>
    <cellStyle name="Normal 2 4 7 3" xfId="5768" xr:uid="{00000000-0005-0000-0000-000082160000}"/>
    <cellStyle name="Normal 2 4 7 3 2" xfId="5769" xr:uid="{00000000-0005-0000-0000-000083160000}"/>
    <cellStyle name="Normal 2 4 7 3 2 2" xfId="5770" xr:uid="{00000000-0005-0000-0000-000084160000}"/>
    <cellStyle name="Normal 2 4 7 3 2 2 2" xfId="5771" xr:uid="{00000000-0005-0000-0000-000085160000}"/>
    <cellStyle name="Normal 2 4 7 3 2 2 3" xfId="5772" xr:uid="{00000000-0005-0000-0000-000086160000}"/>
    <cellStyle name="Normal 2 4 7 3 2 3" xfId="5773" xr:uid="{00000000-0005-0000-0000-000087160000}"/>
    <cellStyle name="Normal 2 4 7 3 2 4" xfId="5774" xr:uid="{00000000-0005-0000-0000-000088160000}"/>
    <cellStyle name="Normal 2 4 7 3 3" xfId="5775" xr:uid="{00000000-0005-0000-0000-000089160000}"/>
    <cellStyle name="Normal 2 4 7 3 3 2" xfId="5776" xr:uid="{00000000-0005-0000-0000-00008A160000}"/>
    <cellStyle name="Normal 2 4 7 3 3 3" xfId="5777" xr:uid="{00000000-0005-0000-0000-00008B160000}"/>
    <cellStyle name="Normal 2 4 7 3 4" xfId="5778" xr:uid="{00000000-0005-0000-0000-00008C160000}"/>
    <cellStyle name="Normal 2 4 7 3 5" xfId="5779" xr:uid="{00000000-0005-0000-0000-00008D160000}"/>
    <cellStyle name="Normal 2 4 7 3 6" xfId="25432" xr:uid="{381CC9DF-4797-42F2-B9DA-B0028719C6BB}"/>
    <cellStyle name="Normal 2 4 7 4" xfId="5780" xr:uid="{00000000-0005-0000-0000-00008E160000}"/>
    <cellStyle name="Normal 2 4 7 4 2" xfId="5781" xr:uid="{00000000-0005-0000-0000-00008F160000}"/>
    <cellStyle name="Normal 2 4 7 4 3" xfId="5782" xr:uid="{00000000-0005-0000-0000-000090160000}"/>
    <cellStyle name="Normal 2 4 7 4 4" xfId="23901" xr:uid="{EF29D295-FA52-4C28-8F56-85295C46F2A1}"/>
    <cellStyle name="Normal 2 4 7 5" xfId="5783" xr:uid="{00000000-0005-0000-0000-000091160000}"/>
    <cellStyle name="Normal 2 4 7 5 2" xfId="5784" xr:uid="{00000000-0005-0000-0000-000092160000}"/>
    <cellStyle name="Normal 2 4 7 5 3" xfId="5785" xr:uid="{00000000-0005-0000-0000-000093160000}"/>
    <cellStyle name="Normal 2 4 7 5 4" xfId="43278" xr:uid="{1C0F6B6C-073C-4906-8653-AC93C9305695}"/>
    <cellStyle name="Normal 2 4 7 6" xfId="5786" xr:uid="{00000000-0005-0000-0000-000094160000}"/>
    <cellStyle name="Normal 2 4 7 6 2" xfId="22842" xr:uid="{59F6D355-77E5-4F21-A341-3A8C8CA0167B}"/>
    <cellStyle name="Normal 2 4 7 7" xfId="5787" xr:uid="{00000000-0005-0000-0000-000095160000}"/>
    <cellStyle name="Normal 2 4 7 8" xfId="5788" xr:uid="{00000000-0005-0000-0000-000096160000}"/>
    <cellStyle name="Normal 2 4 7 9" xfId="5789" xr:uid="{00000000-0005-0000-0000-000097160000}"/>
    <cellStyle name="Normal 2 4 8" xfId="5790" xr:uid="{00000000-0005-0000-0000-000098160000}"/>
    <cellStyle name="Normal 2 4 8 10" xfId="21963" xr:uid="{DD7A340E-AE7C-4A75-8718-0E77382552AA}"/>
    <cellStyle name="Normal 2 4 8 2" xfId="5791" xr:uid="{00000000-0005-0000-0000-000099160000}"/>
    <cellStyle name="Normal 2 4 8 2 2" xfId="5792" xr:uid="{00000000-0005-0000-0000-00009A160000}"/>
    <cellStyle name="Normal 2 4 8 2 2 2" xfId="5793" xr:uid="{00000000-0005-0000-0000-00009B160000}"/>
    <cellStyle name="Normal 2 4 8 2 2 2 2" xfId="5794" xr:uid="{00000000-0005-0000-0000-00009C160000}"/>
    <cellStyle name="Normal 2 4 8 2 2 2 3" xfId="5795" xr:uid="{00000000-0005-0000-0000-00009D160000}"/>
    <cellStyle name="Normal 2 4 8 2 2 3" xfId="5796" xr:uid="{00000000-0005-0000-0000-00009E160000}"/>
    <cellStyle name="Normal 2 4 8 2 2 4" xfId="5797" xr:uid="{00000000-0005-0000-0000-00009F160000}"/>
    <cellStyle name="Normal 2 4 8 2 2 5" xfId="25912" xr:uid="{6AA2478A-CC04-4940-A38B-FE6C021FAD0D}"/>
    <cellStyle name="Normal 2 4 8 2 3" xfId="5798" xr:uid="{00000000-0005-0000-0000-0000A0160000}"/>
    <cellStyle name="Normal 2 4 8 2 3 2" xfId="5799" xr:uid="{00000000-0005-0000-0000-0000A1160000}"/>
    <cellStyle name="Normal 2 4 8 2 3 2 2" xfId="5800" xr:uid="{00000000-0005-0000-0000-0000A2160000}"/>
    <cellStyle name="Normal 2 4 8 2 3 2 3" xfId="5801" xr:uid="{00000000-0005-0000-0000-0000A3160000}"/>
    <cellStyle name="Normal 2 4 8 2 3 3" xfId="5802" xr:uid="{00000000-0005-0000-0000-0000A4160000}"/>
    <cellStyle name="Normal 2 4 8 2 3 4" xfId="5803" xr:uid="{00000000-0005-0000-0000-0000A5160000}"/>
    <cellStyle name="Normal 2 4 8 2 3 5" xfId="23904" xr:uid="{864D3A45-129E-4876-8563-388B177035F8}"/>
    <cellStyle name="Normal 2 4 8 2 4" xfId="5804" xr:uid="{00000000-0005-0000-0000-0000A6160000}"/>
    <cellStyle name="Normal 2 4 8 2 4 2" xfId="5805" xr:uid="{00000000-0005-0000-0000-0000A7160000}"/>
    <cellStyle name="Normal 2 4 8 2 4 3" xfId="5806" xr:uid="{00000000-0005-0000-0000-0000A8160000}"/>
    <cellStyle name="Normal 2 4 8 2 4 4" xfId="22845" xr:uid="{454C3CF8-1F81-4237-9974-4F96AC759B71}"/>
    <cellStyle name="Normal 2 4 8 2 5" xfId="5807" xr:uid="{00000000-0005-0000-0000-0000A9160000}"/>
    <cellStyle name="Normal 2 4 8 2 6" xfId="5808" xr:uid="{00000000-0005-0000-0000-0000AA160000}"/>
    <cellStyle name="Normal 2 4 8 2 7" xfId="5809" xr:uid="{00000000-0005-0000-0000-0000AB160000}"/>
    <cellStyle name="Normal 2 4 8 2 8" xfId="22522" xr:uid="{81AE35DA-1302-45C3-ACC0-D6C2A70807A0}"/>
    <cellStyle name="Normal 2 4 8 3" xfId="5810" xr:uid="{00000000-0005-0000-0000-0000AC160000}"/>
    <cellStyle name="Normal 2 4 8 3 2" xfId="5811" xr:uid="{00000000-0005-0000-0000-0000AD160000}"/>
    <cellStyle name="Normal 2 4 8 3 2 2" xfId="5812" xr:uid="{00000000-0005-0000-0000-0000AE160000}"/>
    <cellStyle name="Normal 2 4 8 3 2 2 2" xfId="5813" xr:uid="{00000000-0005-0000-0000-0000AF160000}"/>
    <cellStyle name="Normal 2 4 8 3 2 2 3" xfId="5814" xr:uid="{00000000-0005-0000-0000-0000B0160000}"/>
    <cellStyle name="Normal 2 4 8 3 2 3" xfId="5815" xr:uid="{00000000-0005-0000-0000-0000B1160000}"/>
    <cellStyle name="Normal 2 4 8 3 2 4" xfId="5816" xr:uid="{00000000-0005-0000-0000-0000B2160000}"/>
    <cellStyle name="Normal 2 4 8 3 3" xfId="5817" xr:uid="{00000000-0005-0000-0000-0000B3160000}"/>
    <cellStyle name="Normal 2 4 8 3 3 2" xfId="5818" xr:uid="{00000000-0005-0000-0000-0000B4160000}"/>
    <cellStyle name="Normal 2 4 8 3 3 3" xfId="5819" xr:uid="{00000000-0005-0000-0000-0000B5160000}"/>
    <cellStyle name="Normal 2 4 8 3 4" xfId="5820" xr:uid="{00000000-0005-0000-0000-0000B6160000}"/>
    <cellStyle name="Normal 2 4 8 3 5" xfId="5821" xr:uid="{00000000-0005-0000-0000-0000B7160000}"/>
    <cellStyle name="Normal 2 4 8 3 6" xfId="25433" xr:uid="{B3B47E51-6CB6-4BCB-AA24-59B1A1BD8468}"/>
    <cellStyle name="Normal 2 4 8 4" xfId="5822" xr:uid="{00000000-0005-0000-0000-0000B8160000}"/>
    <cellStyle name="Normal 2 4 8 4 2" xfId="5823" xr:uid="{00000000-0005-0000-0000-0000B9160000}"/>
    <cellStyle name="Normal 2 4 8 4 3" xfId="5824" xr:uid="{00000000-0005-0000-0000-0000BA160000}"/>
    <cellStyle name="Normal 2 4 8 4 4" xfId="23903" xr:uid="{D7C0C8FE-A820-45B5-9585-90BFAEE3C7A8}"/>
    <cellStyle name="Normal 2 4 8 5" xfId="5825" xr:uid="{00000000-0005-0000-0000-0000BB160000}"/>
    <cellStyle name="Normal 2 4 8 5 2" xfId="5826" xr:uid="{00000000-0005-0000-0000-0000BC160000}"/>
    <cellStyle name="Normal 2 4 8 5 3" xfId="5827" xr:uid="{00000000-0005-0000-0000-0000BD160000}"/>
    <cellStyle name="Normal 2 4 8 5 4" xfId="43279" xr:uid="{80A25C40-3943-4920-A8C5-FA0695201CA3}"/>
    <cellStyle name="Normal 2 4 8 6" xfId="5828" xr:uid="{00000000-0005-0000-0000-0000BE160000}"/>
    <cellStyle name="Normal 2 4 8 6 2" xfId="22844" xr:uid="{30D9A20D-3E59-403D-A979-E191505F8F7B}"/>
    <cellStyle name="Normal 2 4 8 7" xfId="5829" xr:uid="{00000000-0005-0000-0000-0000BF160000}"/>
    <cellStyle name="Normal 2 4 8 8" xfId="5830" xr:uid="{00000000-0005-0000-0000-0000C0160000}"/>
    <cellStyle name="Normal 2 4 8 9" xfId="5831" xr:uid="{00000000-0005-0000-0000-0000C1160000}"/>
    <cellStyle name="Normal 2 4 9" xfId="5832" xr:uid="{00000000-0005-0000-0000-0000C2160000}"/>
    <cellStyle name="Normal 2 4 9 10" xfId="21964" xr:uid="{2E3DF73E-03BE-4151-B97A-009CD00F5D95}"/>
    <cellStyle name="Normal 2 4 9 2" xfId="5833" xr:uid="{00000000-0005-0000-0000-0000C3160000}"/>
    <cellStyle name="Normal 2 4 9 2 2" xfId="5834" xr:uid="{00000000-0005-0000-0000-0000C4160000}"/>
    <cellStyle name="Normal 2 4 9 2 2 2" xfId="5835" xr:uid="{00000000-0005-0000-0000-0000C5160000}"/>
    <cellStyle name="Normal 2 4 9 2 2 2 2" xfId="5836" xr:uid="{00000000-0005-0000-0000-0000C6160000}"/>
    <cellStyle name="Normal 2 4 9 2 2 2 3" xfId="5837" xr:uid="{00000000-0005-0000-0000-0000C7160000}"/>
    <cellStyle name="Normal 2 4 9 2 2 3" xfId="5838" xr:uid="{00000000-0005-0000-0000-0000C8160000}"/>
    <cellStyle name="Normal 2 4 9 2 2 4" xfId="5839" xr:uid="{00000000-0005-0000-0000-0000C9160000}"/>
    <cellStyle name="Normal 2 4 9 2 2 5" xfId="25913" xr:uid="{6B467D08-3ECB-4884-9291-E127620DE91F}"/>
    <cellStyle name="Normal 2 4 9 2 3" xfId="5840" xr:uid="{00000000-0005-0000-0000-0000CA160000}"/>
    <cellStyle name="Normal 2 4 9 2 3 2" xfId="5841" xr:uid="{00000000-0005-0000-0000-0000CB160000}"/>
    <cellStyle name="Normal 2 4 9 2 3 2 2" xfId="5842" xr:uid="{00000000-0005-0000-0000-0000CC160000}"/>
    <cellStyle name="Normal 2 4 9 2 3 2 3" xfId="5843" xr:uid="{00000000-0005-0000-0000-0000CD160000}"/>
    <cellStyle name="Normal 2 4 9 2 3 3" xfId="5844" xr:uid="{00000000-0005-0000-0000-0000CE160000}"/>
    <cellStyle name="Normal 2 4 9 2 3 4" xfId="5845" xr:uid="{00000000-0005-0000-0000-0000CF160000}"/>
    <cellStyle name="Normal 2 4 9 2 3 5" xfId="23906" xr:uid="{BF85721B-3890-4362-8D59-009751315105}"/>
    <cellStyle name="Normal 2 4 9 2 4" xfId="5846" xr:uid="{00000000-0005-0000-0000-0000D0160000}"/>
    <cellStyle name="Normal 2 4 9 2 4 2" xfId="5847" xr:uid="{00000000-0005-0000-0000-0000D1160000}"/>
    <cellStyle name="Normal 2 4 9 2 4 3" xfId="5848" xr:uid="{00000000-0005-0000-0000-0000D2160000}"/>
    <cellStyle name="Normal 2 4 9 2 4 4" xfId="22847" xr:uid="{2B9F7825-0C61-424C-95B6-D62EDA8468A9}"/>
    <cellStyle name="Normal 2 4 9 2 5" xfId="5849" xr:uid="{00000000-0005-0000-0000-0000D3160000}"/>
    <cellStyle name="Normal 2 4 9 2 6" xfId="5850" xr:uid="{00000000-0005-0000-0000-0000D4160000}"/>
    <cellStyle name="Normal 2 4 9 2 7" xfId="5851" xr:uid="{00000000-0005-0000-0000-0000D5160000}"/>
    <cellStyle name="Normal 2 4 9 2 8" xfId="22523" xr:uid="{CA42222F-A4FA-4C50-87F5-90C072B9BC25}"/>
    <cellStyle name="Normal 2 4 9 3" xfId="5852" xr:uid="{00000000-0005-0000-0000-0000D6160000}"/>
    <cellStyle name="Normal 2 4 9 3 2" xfId="5853" xr:uid="{00000000-0005-0000-0000-0000D7160000}"/>
    <cellStyle name="Normal 2 4 9 3 2 2" xfId="5854" xr:uid="{00000000-0005-0000-0000-0000D8160000}"/>
    <cellStyle name="Normal 2 4 9 3 2 2 2" xfId="5855" xr:uid="{00000000-0005-0000-0000-0000D9160000}"/>
    <cellStyle name="Normal 2 4 9 3 2 2 3" xfId="5856" xr:uid="{00000000-0005-0000-0000-0000DA160000}"/>
    <cellStyle name="Normal 2 4 9 3 2 3" xfId="5857" xr:uid="{00000000-0005-0000-0000-0000DB160000}"/>
    <cellStyle name="Normal 2 4 9 3 2 4" xfId="5858" xr:uid="{00000000-0005-0000-0000-0000DC160000}"/>
    <cellStyle name="Normal 2 4 9 3 3" xfId="5859" xr:uid="{00000000-0005-0000-0000-0000DD160000}"/>
    <cellStyle name="Normal 2 4 9 3 3 2" xfId="5860" xr:uid="{00000000-0005-0000-0000-0000DE160000}"/>
    <cellStyle name="Normal 2 4 9 3 3 3" xfId="5861" xr:uid="{00000000-0005-0000-0000-0000DF160000}"/>
    <cellStyle name="Normal 2 4 9 3 4" xfId="5862" xr:uid="{00000000-0005-0000-0000-0000E0160000}"/>
    <cellStyle name="Normal 2 4 9 3 5" xfId="5863" xr:uid="{00000000-0005-0000-0000-0000E1160000}"/>
    <cellStyle name="Normal 2 4 9 3 6" xfId="25434" xr:uid="{BC976EB1-F474-4EF2-8B19-9AAC6E68C887}"/>
    <cellStyle name="Normal 2 4 9 4" xfId="5864" xr:uid="{00000000-0005-0000-0000-0000E2160000}"/>
    <cellStyle name="Normal 2 4 9 4 2" xfId="5865" xr:uid="{00000000-0005-0000-0000-0000E3160000}"/>
    <cellStyle name="Normal 2 4 9 4 3" xfId="5866" xr:uid="{00000000-0005-0000-0000-0000E4160000}"/>
    <cellStyle name="Normal 2 4 9 4 4" xfId="23905" xr:uid="{D5EC50BC-8070-48F1-903D-3C4AEC63A985}"/>
    <cellStyle name="Normal 2 4 9 5" xfId="5867" xr:uid="{00000000-0005-0000-0000-0000E5160000}"/>
    <cellStyle name="Normal 2 4 9 5 2" xfId="5868" xr:uid="{00000000-0005-0000-0000-0000E6160000}"/>
    <cellStyle name="Normal 2 4 9 5 3" xfId="5869" xr:uid="{00000000-0005-0000-0000-0000E7160000}"/>
    <cellStyle name="Normal 2 4 9 5 4" xfId="43280" xr:uid="{0C6FDDC3-C6CC-46E9-87F1-E339D0290CAC}"/>
    <cellStyle name="Normal 2 4 9 6" xfId="5870" xr:uid="{00000000-0005-0000-0000-0000E8160000}"/>
    <cellStyle name="Normal 2 4 9 6 2" xfId="22846" xr:uid="{E6D6B9BA-E2FD-4DDA-8824-52AD7819FA1D}"/>
    <cellStyle name="Normal 2 4 9 7" xfId="5871" xr:uid="{00000000-0005-0000-0000-0000E9160000}"/>
    <cellStyle name="Normal 2 4 9 8" xfId="5872" xr:uid="{00000000-0005-0000-0000-0000EA160000}"/>
    <cellStyle name="Normal 2 4 9 9" xfId="5873" xr:uid="{00000000-0005-0000-0000-0000EB160000}"/>
    <cellStyle name="Normal 2 40" xfId="5874" xr:uid="{00000000-0005-0000-0000-0000EC160000}"/>
    <cellStyle name="Normal 2 40 2" xfId="5875" xr:uid="{00000000-0005-0000-0000-0000ED160000}"/>
    <cellStyle name="Normal 2 40 3" xfId="5876" xr:uid="{00000000-0005-0000-0000-0000EE160000}"/>
    <cellStyle name="Normal 2 40 4" xfId="5877" xr:uid="{00000000-0005-0000-0000-0000EF160000}"/>
    <cellStyle name="Normal 2 41" xfId="5878" xr:uid="{00000000-0005-0000-0000-0000F0160000}"/>
    <cellStyle name="Normal 2 41 2" xfId="5879" xr:uid="{00000000-0005-0000-0000-0000F1160000}"/>
    <cellStyle name="Normal 2 41 3" xfId="5880" xr:uid="{00000000-0005-0000-0000-0000F2160000}"/>
    <cellStyle name="Normal 2 41 4" xfId="5881" xr:uid="{00000000-0005-0000-0000-0000F3160000}"/>
    <cellStyle name="Normal 2 42" xfId="5882" xr:uid="{00000000-0005-0000-0000-0000F4160000}"/>
    <cellStyle name="Normal 2 42 2" xfId="5883" xr:uid="{00000000-0005-0000-0000-0000F5160000}"/>
    <cellStyle name="Normal 2 42 3" xfId="5884" xr:uid="{00000000-0005-0000-0000-0000F6160000}"/>
    <cellStyle name="Normal 2 42 4" xfId="5885" xr:uid="{00000000-0005-0000-0000-0000F7160000}"/>
    <cellStyle name="Normal 2 43" xfId="5886" xr:uid="{00000000-0005-0000-0000-0000F8160000}"/>
    <cellStyle name="Normal 2 43 2" xfId="5887" xr:uid="{00000000-0005-0000-0000-0000F9160000}"/>
    <cellStyle name="Normal 2 43 3" xfId="5888" xr:uid="{00000000-0005-0000-0000-0000FA160000}"/>
    <cellStyle name="Normal 2 43 4" xfId="5889" xr:uid="{00000000-0005-0000-0000-0000FB160000}"/>
    <cellStyle name="Normal 2 44" xfId="5890" xr:uid="{00000000-0005-0000-0000-0000FC160000}"/>
    <cellStyle name="Normal 2 44 2" xfId="5891" xr:uid="{00000000-0005-0000-0000-0000FD160000}"/>
    <cellStyle name="Normal 2 44 3" xfId="5892" xr:uid="{00000000-0005-0000-0000-0000FE160000}"/>
    <cellStyle name="Normal 2 44 4" xfId="5893" xr:uid="{00000000-0005-0000-0000-0000FF160000}"/>
    <cellStyle name="Normal 2 44 5" xfId="22848" xr:uid="{288C6379-1A32-43FB-AD28-5FF2983908AF}"/>
    <cellStyle name="Normal 2 45" xfId="5894" xr:uid="{00000000-0005-0000-0000-000000170000}"/>
    <cellStyle name="Normal 2 45 2" xfId="5895" xr:uid="{00000000-0005-0000-0000-000001170000}"/>
    <cellStyle name="Normal 2 45 2 2" xfId="5896" xr:uid="{00000000-0005-0000-0000-000002170000}"/>
    <cellStyle name="Normal 2 45 2 2 2" xfId="5897" xr:uid="{00000000-0005-0000-0000-000003170000}"/>
    <cellStyle name="Normal 2 45 2 2 2 2" xfId="5898" xr:uid="{00000000-0005-0000-0000-000004170000}"/>
    <cellStyle name="Normal 2 45 2 2 2 3" xfId="5899" xr:uid="{00000000-0005-0000-0000-000005170000}"/>
    <cellStyle name="Normal 2 45 2 2 3" xfId="5900" xr:uid="{00000000-0005-0000-0000-000006170000}"/>
    <cellStyle name="Normal 2 45 2 2 4" xfId="5901" xr:uid="{00000000-0005-0000-0000-000007170000}"/>
    <cellStyle name="Normal 2 45 2 3" xfId="5902" xr:uid="{00000000-0005-0000-0000-000008170000}"/>
    <cellStyle name="Normal 2 45 2 3 2" xfId="5903" xr:uid="{00000000-0005-0000-0000-000009170000}"/>
    <cellStyle name="Normal 2 45 2 3 2 2" xfId="5904" xr:uid="{00000000-0005-0000-0000-00000A170000}"/>
    <cellStyle name="Normal 2 45 2 3 2 3" xfId="5905" xr:uid="{00000000-0005-0000-0000-00000B170000}"/>
    <cellStyle name="Normal 2 45 2 3 3" xfId="5906" xr:uid="{00000000-0005-0000-0000-00000C170000}"/>
    <cellStyle name="Normal 2 45 2 3 4" xfId="5907" xr:uid="{00000000-0005-0000-0000-00000D170000}"/>
    <cellStyle name="Normal 2 45 2 3 5" xfId="23908" xr:uid="{DE4809F7-55DE-457D-AB68-124972F319A0}"/>
    <cellStyle name="Normal 2 45 2 4" xfId="5908" xr:uid="{00000000-0005-0000-0000-00000E170000}"/>
    <cellStyle name="Normal 2 45 2 4 2" xfId="5909" xr:uid="{00000000-0005-0000-0000-00000F170000}"/>
    <cellStyle name="Normal 2 45 2 4 3" xfId="5910" xr:uid="{00000000-0005-0000-0000-000010170000}"/>
    <cellStyle name="Normal 2 45 2 5" xfId="5911" xr:uid="{00000000-0005-0000-0000-000011170000}"/>
    <cellStyle name="Normal 2 45 2 6" xfId="5912" xr:uid="{00000000-0005-0000-0000-000012170000}"/>
    <cellStyle name="Normal 2 45 2 7" xfId="5913" xr:uid="{00000000-0005-0000-0000-000013170000}"/>
    <cellStyle name="Normal 2 45 2 8" xfId="22850" xr:uid="{17B26E67-9440-41FE-9C19-D9B4674B286C}"/>
    <cellStyle name="Normal 2 45 3" xfId="5914" xr:uid="{00000000-0005-0000-0000-000014170000}"/>
    <cellStyle name="Normal 2 45 3 2" xfId="5915" xr:uid="{00000000-0005-0000-0000-000015170000}"/>
    <cellStyle name="Normal 2 45 3 2 2" xfId="5916" xr:uid="{00000000-0005-0000-0000-000016170000}"/>
    <cellStyle name="Normal 2 45 3 2 3" xfId="5917" xr:uid="{00000000-0005-0000-0000-000017170000}"/>
    <cellStyle name="Normal 2 45 3 3" xfId="5918" xr:uid="{00000000-0005-0000-0000-000018170000}"/>
    <cellStyle name="Normal 2 45 3 4" xfId="5919" xr:uid="{00000000-0005-0000-0000-000019170000}"/>
    <cellStyle name="Normal 2 45 3 5" xfId="24323" xr:uid="{030D714F-289C-4F10-A7FC-5C78E68142A8}"/>
    <cellStyle name="Normal 2 45 4" xfId="5920" xr:uid="{00000000-0005-0000-0000-00001A170000}"/>
    <cellStyle name="Normal 2 45 4 2" xfId="5921" xr:uid="{00000000-0005-0000-0000-00001B170000}"/>
    <cellStyle name="Normal 2 45 4 2 2" xfId="5922" xr:uid="{00000000-0005-0000-0000-00001C170000}"/>
    <cellStyle name="Normal 2 45 4 2 3" xfId="5923" xr:uid="{00000000-0005-0000-0000-00001D170000}"/>
    <cellStyle name="Normal 2 45 4 3" xfId="5924" xr:uid="{00000000-0005-0000-0000-00001E170000}"/>
    <cellStyle name="Normal 2 45 4 4" xfId="5925" xr:uid="{00000000-0005-0000-0000-00001F170000}"/>
    <cellStyle name="Normal 2 45 4 5" xfId="23907" xr:uid="{E9955C30-8314-4D0E-A222-8C2E27109A19}"/>
    <cellStyle name="Normal 2 45 5" xfId="5926" xr:uid="{00000000-0005-0000-0000-000020170000}"/>
    <cellStyle name="Normal 2 45 5 2" xfId="5927" xr:uid="{00000000-0005-0000-0000-000021170000}"/>
    <cellStyle name="Normal 2 45 5 3" xfId="5928" xr:uid="{00000000-0005-0000-0000-000022170000}"/>
    <cellStyle name="Normal 2 45 6" xfId="5929" xr:uid="{00000000-0005-0000-0000-000023170000}"/>
    <cellStyle name="Normal 2 45 7" xfId="5930" xr:uid="{00000000-0005-0000-0000-000024170000}"/>
    <cellStyle name="Normal 2 45 8" xfId="5931" xr:uid="{00000000-0005-0000-0000-000025170000}"/>
    <cellStyle name="Normal 2 45 9" xfId="22849" xr:uid="{E35E390F-A53F-4296-BF95-33306E7378CD}"/>
    <cellStyle name="Normal 2 46" xfId="5932" xr:uid="{00000000-0005-0000-0000-000026170000}"/>
    <cellStyle name="Normal 2 46 2" xfId="5933" xr:uid="{00000000-0005-0000-0000-000027170000}"/>
    <cellStyle name="Normal 2 46 2 2" xfId="5934" xr:uid="{00000000-0005-0000-0000-000028170000}"/>
    <cellStyle name="Normal 2 46 2 2 2" xfId="5935" xr:uid="{00000000-0005-0000-0000-000029170000}"/>
    <cellStyle name="Normal 2 46 2 2 2 2" xfId="5936" xr:uid="{00000000-0005-0000-0000-00002A170000}"/>
    <cellStyle name="Normal 2 46 2 2 2 3" xfId="5937" xr:uid="{00000000-0005-0000-0000-00002B170000}"/>
    <cellStyle name="Normal 2 46 2 2 3" xfId="5938" xr:uid="{00000000-0005-0000-0000-00002C170000}"/>
    <cellStyle name="Normal 2 46 2 2 4" xfId="5939" xr:uid="{00000000-0005-0000-0000-00002D170000}"/>
    <cellStyle name="Normal 2 46 2 2 5" xfId="23910" xr:uid="{DEB4E6A9-70D2-4110-8156-36215D4AB19A}"/>
    <cellStyle name="Normal 2 46 2 3" xfId="5940" xr:uid="{00000000-0005-0000-0000-00002E170000}"/>
    <cellStyle name="Normal 2 46 2 3 2" xfId="5941" xr:uid="{00000000-0005-0000-0000-00002F170000}"/>
    <cellStyle name="Normal 2 46 2 3 2 2" xfId="5942" xr:uid="{00000000-0005-0000-0000-000030170000}"/>
    <cellStyle name="Normal 2 46 2 3 2 3" xfId="5943" xr:uid="{00000000-0005-0000-0000-000031170000}"/>
    <cellStyle name="Normal 2 46 2 3 3" xfId="5944" xr:uid="{00000000-0005-0000-0000-000032170000}"/>
    <cellStyle name="Normal 2 46 2 3 4" xfId="5945" xr:uid="{00000000-0005-0000-0000-000033170000}"/>
    <cellStyle name="Normal 2 46 2 4" xfId="5946" xr:uid="{00000000-0005-0000-0000-000034170000}"/>
    <cellStyle name="Normal 2 46 2 4 2" xfId="5947" xr:uid="{00000000-0005-0000-0000-000035170000}"/>
    <cellStyle name="Normal 2 46 2 4 3" xfId="5948" xr:uid="{00000000-0005-0000-0000-000036170000}"/>
    <cellStyle name="Normal 2 46 2 5" xfId="5949" xr:uid="{00000000-0005-0000-0000-000037170000}"/>
    <cellStyle name="Normal 2 46 2 6" xfId="5950" xr:uid="{00000000-0005-0000-0000-000038170000}"/>
    <cellStyle name="Normal 2 46 2 7" xfId="5951" xr:uid="{00000000-0005-0000-0000-000039170000}"/>
    <cellStyle name="Normal 2 46 2 8" xfId="22852" xr:uid="{ABFC50F5-C5EF-47E0-911B-B9F61CF7E7FB}"/>
    <cellStyle name="Normal 2 46 3" xfId="5952" xr:uid="{00000000-0005-0000-0000-00003A170000}"/>
    <cellStyle name="Normal 2 46 3 2" xfId="5953" xr:uid="{00000000-0005-0000-0000-00003B170000}"/>
    <cellStyle name="Normal 2 46 3 2 2" xfId="5954" xr:uid="{00000000-0005-0000-0000-00003C170000}"/>
    <cellStyle name="Normal 2 46 3 2 3" xfId="5955" xr:uid="{00000000-0005-0000-0000-00003D170000}"/>
    <cellStyle name="Normal 2 46 3 3" xfId="5956" xr:uid="{00000000-0005-0000-0000-00003E170000}"/>
    <cellStyle name="Normal 2 46 3 4" xfId="5957" xr:uid="{00000000-0005-0000-0000-00003F170000}"/>
    <cellStyle name="Normal 2 46 3 5" xfId="24316" xr:uid="{297FE8B7-02E7-4AF0-8CE4-DB40ABFC8C23}"/>
    <cellStyle name="Normal 2 46 4" xfId="5958" xr:uid="{00000000-0005-0000-0000-000040170000}"/>
    <cellStyle name="Normal 2 46 4 2" xfId="5959" xr:uid="{00000000-0005-0000-0000-000041170000}"/>
    <cellStyle name="Normal 2 46 4 2 2" xfId="5960" xr:uid="{00000000-0005-0000-0000-000042170000}"/>
    <cellStyle name="Normal 2 46 4 2 3" xfId="5961" xr:uid="{00000000-0005-0000-0000-000043170000}"/>
    <cellStyle name="Normal 2 46 4 3" xfId="5962" xr:uid="{00000000-0005-0000-0000-000044170000}"/>
    <cellStyle name="Normal 2 46 4 4" xfId="5963" xr:uid="{00000000-0005-0000-0000-000045170000}"/>
    <cellStyle name="Normal 2 46 4 5" xfId="23909" xr:uid="{A692A7E7-05AF-40E8-BDFB-AFF5A6775DE7}"/>
    <cellStyle name="Normal 2 46 5" xfId="5964" xr:uid="{00000000-0005-0000-0000-000046170000}"/>
    <cellStyle name="Normal 2 46 5 2" xfId="5965" xr:uid="{00000000-0005-0000-0000-000047170000}"/>
    <cellStyle name="Normal 2 46 5 3" xfId="5966" xr:uid="{00000000-0005-0000-0000-000048170000}"/>
    <cellStyle name="Normal 2 46 6" xfId="5967" xr:uid="{00000000-0005-0000-0000-000049170000}"/>
    <cellStyle name="Normal 2 46 7" xfId="5968" xr:uid="{00000000-0005-0000-0000-00004A170000}"/>
    <cellStyle name="Normal 2 46 8" xfId="5969" xr:uid="{00000000-0005-0000-0000-00004B170000}"/>
    <cellStyle name="Normal 2 46 9" xfId="22851" xr:uid="{1A68ACA0-0FCF-4D07-82DB-67710E6191F8}"/>
    <cellStyle name="Normal 2 47" xfId="5970" xr:uid="{00000000-0005-0000-0000-00004C170000}"/>
    <cellStyle name="Normal 2 47 2" xfId="5971" xr:uid="{00000000-0005-0000-0000-00004D170000}"/>
    <cellStyle name="Normal 2 47 2 2" xfId="5972" xr:uid="{00000000-0005-0000-0000-00004E170000}"/>
    <cellStyle name="Normal 2 47 2 2 2" xfId="5973" xr:uid="{00000000-0005-0000-0000-00004F170000}"/>
    <cellStyle name="Normal 2 47 2 2 2 2" xfId="5974" xr:uid="{00000000-0005-0000-0000-000050170000}"/>
    <cellStyle name="Normal 2 47 2 2 2 3" xfId="5975" xr:uid="{00000000-0005-0000-0000-000051170000}"/>
    <cellStyle name="Normal 2 47 2 2 3" xfId="5976" xr:uid="{00000000-0005-0000-0000-000052170000}"/>
    <cellStyle name="Normal 2 47 2 2 4" xfId="5977" xr:uid="{00000000-0005-0000-0000-000053170000}"/>
    <cellStyle name="Normal 2 47 2 2 5" xfId="23912" xr:uid="{0154F7B2-6337-4796-B9B7-896E413BF34A}"/>
    <cellStyle name="Normal 2 47 2 3" xfId="5978" xr:uid="{00000000-0005-0000-0000-000054170000}"/>
    <cellStyle name="Normal 2 47 2 3 2" xfId="5979" xr:uid="{00000000-0005-0000-0000-000055170000}"/>
    <cellStyle name="Normal 2 47 2 3 2 2" xfId="5980" xr:uid="{00000000-0005-0000-0000-000056170000}"/>
    <cellStyle name="Normal 2 47 2 3 2 3" xfId="5981" xr:uid="{00000000-0005-0000-0000-000057170000}"/>
    <cellStyle name="Normal 2 47 2 3 3" xfId="5982" xr:uid="{00000000-0005-0000-0000-000058170000}"/>
    <cellStyle name="Normal 2 47 2 3 4" xfId="5983" xr:uid="{00000000-0005-0000-0000-000059170000}"/>
    <cellStyle name="Normal 2 47 2 4" xfId="5984" xr:uid="{00000000-0005-0000-0000-00005A170000}"/>
    <cellStyle name="Normal 2 47 2 4 2" xfId="5985" xr:uid="{00000000-0005-0000-0000-00005B170000}"/>
    <cellStyle name="Normal 2 47 2 4 3" xfId="5986" xr:uid="{00000000-0005-0000-0000-00005C170000}"/>
    <cellStyle name="Normal 2 47 2 5" xfId="5987" xr:uid="{00000000-0005-0000-0000-00005D170000}"/>
    <cellStyle name="Normal 2 47 2 6" xfId="5988" xr:uid="{00000000-0005-0000-0000-00005E170000}"/>
    <cellStyle name="Normal 2 47 2 7" xfId="5989" xr:uid="{00000000-0005-0000-0000-00005F170000}"/>
    <cellStyle name="Normal 2 47 2 8" xfId="22854" xr:uid="{6DB4F798-6EE8-46CB-B4F5-3F987A6ABD43}"/>
    <cellStyle name="Normal 2 47 3" xfId="5990" xr:uid="{00000000-0005-0000-0000-000060170000}"/>
    <cellStyle name="Normal 2 47 3 2" xfId="5991" xr:uid="{00000000-0005-0000-0000-000061170000}"/>
    <cellStyle name="Normal 2 47 3 2 2" xfId="5992" xr:uid="{00000000-0005-0000-0000-000062170000}"/>
    <cellStyle name="Normal 2 47 3 2 3" xfId="5993" xr:uid="{00000000-0005-0000-0000-000063170000}"/>
    <cellStyle name="Normal 2 47 3 3" xfId="5994" xr:uid="{00000000-0005-0000-0000-000064170000}"/>
    <cellStyle name="Normal 2 47 3 4" xfId="5995" xr:uid="{00000000-0005-0000-0000-000065170000}"/>
    <cellStyle name="Normal 2 47 3 5" xfId="24131" xr:uid="{A8EF80D6-6E36-441F-A70E-BADB883110AA}"/>
    <cellStyle name="Normal 2 47 4" xfId="5996" xr:uid="{00000000-0005-0000-0000-000066170000}"/>
    <cellStyle name="Normal 2 47 4 2" xfId="5997" xr:uid="{00000000-0005-0000-0000-000067170000}"/>
    <cellStyle name="Normal 2 47 4 2 2" xfId="5998" xr:uid="{00000000-0005-0000-0000-000068170000}"/>
    <cellStyle name="Normal 2 47 4 2 3" xfId="5999" xr:uid="{00000000-0005-0000-0000-000069170000}"/>
    <cellStyle name="Normal 2 47 4 3" xfId="6000" xr:uid="{00000000-0005-0000-0000-00006A170000}"/>
    <cellStyle name="Normal 2 47 4 4" xfId="6001" xr:uid="{00000000-0005-0000-0000-00006B170000}"/>
    <cellStyle name="Normal 2 47 4 5" xfId="23911" xr:uid="{7B89292A-D2AF-4487-BC33-68147117D986}"/>
    <cellStyle name="Normal 2 47 5" xfId="6002" xr:uid="{00000000-0005-0000-0000-00006C170000}"/>
    <cellStyle name="Normal 2 47 5 2" xfId="6003" xr:uid="{00000000-0005-0000-0000-00006D170000}"/>
    <cellStyle name="Normal 2 47 5 3" xfId="6004" xr:uid="{00000000-0005-0000-0000-00006E170000}"/>
    <cellStyle name="Normal 2 47 6" xfId="6005" xr:uid="{00000000-0005-0000-0000-00006F170000}"/>
    <cellStyle name="Normal 2 47 7" xfId="6006" xr:uid="{00000000-0005-0000-0000-000070170000}"/>
    <cellStyle name="Normal 2 47 8" xfId="6007" xr:uid="{00000000-0005-0000-0000-000071170000}"/>
    <cellStyle name="Normal 2 47 9" xfId="22853" xr:uid="{98433477-0D25-4424-ABF1-51B3C44ABE6D}"/>
    <cellStyle name="Normal 2 48" xfId="6008" xr:uid="{00000000-0005-0000-0000-000072170000}"/>
    <cellStyle name="Normal 2 48 2" xfId="6009" xr:uid="{00000000-0005-0000-0000-000073170000}"/>
    <cellStyle name="Normal 2 48 2 2" xfId="6010" xr:uid="{00000000-0005-0000-0000-000074170000}"/>
    <cellStyle name="Normal 2 48 2 2 2" xfId="6011" xr:uid="{00000000-0005-0000-0000-000075170000}"/>
    <cellStyle name="Normal 2 48 2 2 2 2" xfId="6012" xr:uid="{00000000-0005-0000-0000-000076170000}"/>
    <cellStyle name="Normal 2 48 2 2 2 3" xfId="6013" xr:uid="{00000000-0005-0000-0000-000077170000}"/>
    <cellStyle name="Normal 2 48 2 2 3" xfId="6014" xr:uid="{00000000-0005-0000-0000-000078170000}"/>
    <cellStyle name="Normal 2 48 2 2 4" xfId="6015" xr:uid="{00000000-0005-0000-0000-000079170000}"/>
    <cellStyle name="Normal 2 48 2 2 5" xfId="23914" xr:uid="{71D3D524-D862-458B-98FB-A751A2435185}"/>
    <cellStyle name="Normal 2 48 2 3" xfId="6016" xr:uid="{00000000-0005-0000-0000-00007A170000}"/>
    <cellStyle name="Normal 2 48 2 3 2" xfId="6017" xr:uid="{00000000-0005-0000-0000-00007B170000}"/>
    <cellStyle name="Normal 2 48 2 3 2 2" xfId="6018" xr:uid="{00000000-0005-0000-0000-00007C170000}"/>
    <cellStyle name="Normal 2 48 2 3 2 3" xfId="6019" xr:uid="{00000000-0005-0000-0000-00007D170000}"/>
    <cellStyle name="Normal 2 48 2 3 3" xfId="6020" xr:uid="{00000000-0005-0000-0000-00007E170000}"/>
    <cellStyle name="Normal 2 48 2 3 4" xfId="6021" xr:uid="{00000000-0005-0000-0000-00007F170000}"/>
    <cellStyle name="Normal 2 48 2 4" xfId="6022" xr:uid="{00000000-0005-0000-0000-000080170000}"/>
    <cellStyle name="Normal 2 48 2 4 2" xfId="6023" xr:uid="{00000000-0005-0000-0000-000081170000}"/>
    <cellStyle name="Normal 2 48 2 4 3" xfId="6024" xr:uid="{00000000-0005-0000-0000-000082170000}"/>
    <cellStyle name="Normal 2 48 2 5" xfId="6025" xr:uid="{00000000-0005-0000-0000-000083170000}"/>
    <cellStyle name="Normal 2 48 2 6" xfId="6026" xr:uid="{00000000-0005-0000-0000-000084170000}"/>
    <cellStyle name="Normal 2 48 2 7" xfId="6027" xr:uid="{00000000-0005-0000-0000-000085170000}"/>
    <cellStyle name="Normal 2 48 2 8" xfId="22856" xr:uid="{C286EA72-D55A-4B10-BE2D-9ECCB79BC5DF}"/>
    <cellStyle name="Normal 2 48 3" xfId="6028" xr:uid="{00000000-0005-0000-0000-000086170000}"/>
    <cellStyle name="Normal 2 48 3 2" xfId="6029" xr:uid="{00000000-0005-0000-0000-000087170000}"/>
    <cellStyle name="Normal 2 48 3 2 2" xfId="6030" xr:uid="{00000000-0005-0000-0000-000088170000}"/>
    <cellStyle name="Normal 2 48 3 2 3" xfId="6031" xr:uid="{00000000-0005-0000-0000-000089170000}"/>
    <cellStyle name="Normal 2 48 3 3" xfId="6032" xr:uid="{00000000-0005-0000-0000-00008A170000}"/>
    <cellStyle name="Normal 2 48 3 4" xfId="6033" xr:uid="{00000000-0005-0000-0000-00008B170000}"/>
    <cellStyle name="Normal 2 48 3 5" xfId="23913" xr:uid="{FAB96C6B-B984-49E1-9BB2-1A14F18474A2}"/>
    <cellStyle name="Normal 2 48 4" xfId="6034" xr:uid="{00000000-0005-0000-0000-00008C170000}"/>
    <cellStyle name="Normal 2 48 4 2" xfId="6035" xr:uid="{00000000-0005-0000-0000-00008D170000}"/>
    <cellStyle name="Normal 2 48 4 2 2" xfId="6036" xr:uid="{00000000-0005-0000-0000-00008E170000}"/>
    <cellStyle name="Normal 2 48 4 2 3" xfId="6037" xr:uid="{00000000-0005-0000-0000-00008F170000}"/>
    <cellStyle name="Normal 2 48 4 3" xfId="6038" xr:uid="{00000000-0005-0000-0000-000090170000}"/>
    <cellStyle name="Normal 2 48 4 4" xfId="6039" xr:uid="{00000000-0005-0000-0000-000091170000}"/>
    <cellStyle name="Normal 2 48 5" xfId="6040" xr:uid="{00000000-0005-0000-0000-000092170000}"/>
    <cellStyle name="Normal 2 48 5 2" xfId="6041" xr:uid="{00000000-0005-0000-0000-000093170000}"/>
    <cellStyle name="Normal 2 48 5 3" xfId="6042" xr:uid="{00000000-0005-0000-0000-000094170000}"/>
    <cellStyle name="Normal 2 48 6" xfId="6043" xr:uid="{00000000-0005-0000-0000-000095170000}"/>
    <cellStyle name="Normal 2 48 7" xfId="6044" xr:uid="{00000000-0005-0000-0000-000096170000}"/>
    <cellStyle name="Normal 2 48 8" xfId="6045" xr:uid="{00000000-0005-0000-0000-000097170000}"/>
    <cellStyle name="Normal 2 48 9" xfId="22855" xr:uid="{A4333594-227F-4A57-A978-B53E2EFF2EC6}"/>
    <cellStyle name="Normal 2 49" xfId="6046" xr:uid="{00000000-0005-0000-0000-000098170000}"/>
    <cellStyle name="Normal 2 49 2" xfId="6047" xr:uid="{00000000-0005-0000-0000-000099170000}"/>
    <cellStyle name="Normal 2 49 2 2" xfId="6048" xr:uid="{00000000-0005-0000-0000-00009A170000}"/>
    <cellStyle name="Normal 2 49 2 2 2" xfId="6049" xr:uid="{00000000-0005-0000-0000-00009B170000}"/>
    <cellStyle name="Normal 2 49 2 2 3" xfId="6050" xr:uid="{00000000-0005-0000-0000-00009C170000}"/>
    <cellStyle name="Normal 2 49 2 3" xfId="6051" xr:uid="{00000000-0005-0000-0000-00009D170000}"/>
    <cellStyle name="Normal 2 49 2 4" xfId="6052" xr:uid="{00000000-0005-0000-0000-00009E170000}"/>
    <cellStyle name="Normal 2 49 2 5" xfId="23915" xr:uid="{47A8B17C-52F8-468A-82B3-ED2F9BBE0E22}"/>
    <cellStyle name="Normal 2 49 3" xfId="6053" xr:uid="{00000000-0005-0000-0000-00009F170000}"/>
    <cellStyle name="Normal 2 49 3 2" xfId="6054" xr:uid="{00000000-0005-0000-0000-0000A0170000}"/>
    <cellStyle name="Normal 2 49 3 2 2" xfId="6055" xr:uid="{00000000-0005-0000-0000-0000A1170000}"/>
    <cellStyle name="Normal 2 49 3 2 3" xfId="6056" xr:uid="{00000000-0005-0000-0000-0000A2170000}"/>
    <cellStyle name="Normal 2 49 3 3" xfId="6057" xr:uid="{00000000-0005-0000-0000-0000A3170000}"/>
    <cellStyle name="Normal 2 49 3 4" xfId="6058" xr:uid="{00000000-0005-0000-0000-0000A4170000}"/>
    <cellStyle name="Normal 2 49 4" xfId="6059" xr:uid="{00000000-0005-0000-0000-0000A5170000}"/>
    <cellStyle name="Normal 2 49 4 2" xfId="6060" xr:uid="{00000000-0005-0000-0000-0000A6170000}"/>
    <cellStyle name="Normal 2 49 4 3" xfId="6061" xr:uid="{00000000-0005-0000-0000-0000A7170000}"/>
    <cellStyle name="Normal 2 49 5" xfId="6062" xr:uid="{00000000-0005-0000-0000-0000A8170000}"/>
    <cellStyle name="Normal 2 49 6" xfId="6063" xr:uid="{00000000-0005-0000-0000-0000A9170000}"/>
    <cellStyle name="Normal 2 49 7" xfId="6064" xr:uid="{00000000-0005-0000-0000-0000AA170000}"/>
    <cellStyle name="Normal 2 49 8" xfId="22857" xr:uid="{E8D49F85-8D4D-4145-AF50-B763F75E0C49}"/>
    <cellStyle name="Normal 2 5" xfId="6065" xr:uid="{00000000-0005-0000-0000-0000AB170000}"/>
    <cellStyle name="Normal 2 5 10" xfId="6066" xr:uid="{00000000-0005-0000-0000-0000AC170000}"/>
    <cellStyle name="Normal 2 5 10 2" xfId="6067" xr:uid="{00000000-0005-0000-0000-0000AD170000}"/>
    <cellStyle name="Normal 2 5 10 3" xfId="6068" xr:uid="{00000000-0005-0000-0000-0000AE170000}"/>
    <cellStyle name="Normal 2 5 10 4" xfId="6069" xr:uid="{00000000-0005-0000-0000-0000AF170000}"/>
    <cellStyle name="Normal 2 5 11" xfId="6070" xr:uid="{00000000-0005-0000-0000-0000B0170000}"/>
    <cellStyle name="Normal 2 5 11 2" xfId="6071" xr:uid="{00000000-0005-0000-0000-0000B1170000}"/>
    <cellStyle name="Normal 2 5 11 3" xfId="6072" xr:uid="{00000000-0005-0000-0000-0000B2170000}"/>
    <cellStyle name="Normal 2 5 11 4" xfId="6073" xr:uid="{00000000-0005-0000-0000-0000B3170000}"/>
    <cellStyle name="Normal 2 5 12" xfId="6074" xr:uid="{00000000-0005-0000-0000-0000B4170000}"/>
    <cellStyle name="Normal 2 5 12 2" xfId="6075" xr:uid="{00000000-0005-0000-0000-0000B5170000}"/>
    <cellStyle name="Normal 2 5 12 3" xfId="6076" xr:uid="{00000000-0005-0000-0000-0000B6170000}"/>
    <cellStyle name="Normal 2 5 12 4" xfId="6077" xr:uid="{00000000-0005-0000-0000-0000B7170000}"/>
    <cellStyle name="Normal 2 5 13" xfId="6078" xr:uid="{00000000-0005-0000-0000-0000B8170000}"/>
    <cellStyle name="Normal 2 5 13 2" xfId="6079" xr:uid="{00000000-0005-0000-0000-0000B9170000}"/>
    <cellStyle name="Normal 2 5 13 3" xfId="6080" xr:uid="{00000000-0005-0000-0000-0000BA170000}"/>
    <cellStyle name="Normal 2 5 13 4" xfId="6081" xr:uid="{00000000-0005-0000-0000-0000BB170000}"/>
    <cellStyle name="Normal 2 5 14" xfId="6082" xr:uid="{00000000-0005-0000-0000-0000BC170000}"/>
    <cellStyle name="Normal 2 5 14 2" xfId="6083" xr:uid="{00000000-0005-0000-0000-0000BD170000}"/>
    <cellStyle name="Normal 2 5 14 3" xfId="6084" xr:uid="{00000000-0005-0000-0000-0000BE170000}"/>
    <cellStyle name="Normal 2 5 14 4" xfId="6085" xr:uid="{00000000-0005-0000-0000-0000BF170000}"/>
    <cellStyle name="Normal 2 5 15" xfId="6086" xr:uid="{00000000-0005-0000-0000-0000C0170000}"/>
    <cellStyle name="Normal 2 5 15 2" xfId="6087" xr:uid="{00000000-0005-0000-0000-0000C1170000}"/>
    <cellStyle name="Normal 2 5 15 3" xfId="6088" xr:uid="{00000000-0005-0000-0000-0000C2170000}"/>
    <cellStyle name="Normal 2 5 15 4" xfId="6089" xr:uid="{00000000-0005-0000-0000-0000C3170000}"/>
    <cellStyle name="Normal 2 5 16" xfId="6090" xr:uid="{00000000-0005-0000-0000-0000C4170000}"/>
    <cellStyle name="Normal 2 5 16 2" xfId="6091" xr:uid="{00000000-0005-0000-0000-0000C5170000}"/>
    <cellStyle name="Normal 2 5 16 3" xfId="6092" xr:uid="{00000000-0005-0000-0000-0000C6170000}"/>
    <cellStyle name="Normal 2 5 16 4" xfId="6093" xr:uid="{00000000-0005-0000-0000-0000C7170000}"/>
    <cellStyle name="Normal 2 5 16 5" xfId="22858" xr:uid="{15C62223-72F5-4DFA-9DFE-1B61ADC42D93}"/>
    <cellStyle name="Normal 2 5 17" xfId="6094" xr:uid="{00000000-0005-0000-0000-0000C8170000}"/>
    <cellStyle name="Normal 2 5 17 2" xfId="6095" xr:uid="{00000000-0005-0000-0000-0000C9170000}"/>
    <cellStyle name="Normal 2 5 17 3" xfId="6096" xr:uid="{00000000-0005-0000-0000-0000CA170000}"/>
    <cellStyle name="Normal 2 5 17 4" xfId="6097" xr:uid="{00000000-0005-0000-0000-0000CB170000}"/>
    <cellStyle name="Normal 2 5 17 5" xfId="22859" xr:uid="{21E18CA2-CBF1-44AC-958B-671BAAB43F17}"/>
    <cellStyle name="Normal 2 5 18" xfId="6098" xr:uid="{00000000-0005-0000-0000-0000CC170000}"/>
    <cellStyle name="Normal 2 5 19" xfId="6099" xr:uid="{00000000-0005-0000-0000-0000CD170000}"/>
    <cellStyle name="Normal 2 5 2" xfId="6100" xr:uid="{00000000-0005-0000-0000-0000CE170000}"/>
    <cellStyle name="Normal 2 5 2 10" xfId="6101" xr:uid="{00000000-0005-0000-0000-0000CF170000}"/>
    <cellStyle name="Normal 2 5 2 11" xfId="6102" xr:uid="{00000000-0005-0000-0000-0000D0170000}"/>
    <cellStyle name="Normal 2 5 2 12" xfId="6103" xr:uid="{00000000-0005-0000-0000-0000D1170000}"/>
    <cellStyle name="Normal 2 5 2 13" xfId="21965" xr:uid="{F0FD1EE8-48FC-4EC8-972A-835C3491330E}"/>
    <cellStyle name="Normal 2 5 2 2" xfId="6104" xr:uid="{00000000-0005-0000-0000-0000D2170000}"/>
    <cellStyle name="Normal 2 5 2 2 10" xfId="22861" xr:uid="{FAE55ABA-1102-40B1-98BA-8BACB6912374}"/>
    <cellStyle name="Normal 2 5 2 2 2" xfId="6105" xr:uid="{00000000-0005-0000-0000-0000D3170000}"/>
    <cellStyle name="Normal 2 5 2 2 2 2" xfId="6106" xr:uid="{00000000-0005-0000-0000-0000D4170000}"/>
    <cellStyle name="Normal 2 5 2 2 2 3" xfId="6107" xr:uid="{00000000-0005-0000-0000-0000D5170000}"/>
    <cellStyle name="Normal 2 5 2 2 2 4" xfId="6108" xr:uid="{00000000-0005-0000-0000-0000D6170000}"/>
    <cellStyle name="Normal 2 5 2 2 3" xfId="6109" xr:uid="{00000000-0005-0000-0000-0000D7170000}"/>
    <cellStyle name="Normal 2 5 2 2 3 2" xfId="6110" xr:uid="{00000000-0005-0000-0000-0000D8170000}"/>
    <cellStyle name="Normal 2 5 2 2 3 2 2" xfId="6111" xr:uid="{00000000-0005-0000-0000-0000D9170000}"/>
    <cellStyle name="Normal 2 5 2 2 3 2 2 2" xfId="6112" xr:uid="{00000000-0005-0000-0000-0000DA170000}"/>
    <cellStyle name="Normal 2 5 2 2 3 2 2 3" xfId="6113" xr:uid="{00000000-0005-0000-0000-0000DB170000}"/>
    <cellStyle name="Normal 2 5 2 2 3 2 3" xfId="6114" xr:uid="{00000000-0005-0000-0000-0000DC170000}"/>
    <cellStyle name="Normal 2 5 2 2 3 2 4" xfId="6115" xr:uid="{00000000-0005-0000-0000-0000DD170000}"/>
    <cellStyle name="Normal 2 5 2 2 3 2 5" xfId="23918" xr:uid="{B48DCF7F-C1E1-452A-97AC-352C291B7C6E}"/>
    <cellStyle name="Normal 2 5 2 2 3 3" xfId="6116" xr:uid="{00000000-0005-0000-0000-0000DE170000}"/>
    <cellStyle name="Normal 2 5 2 2 3 3 2" xfId="6117" xr:uid="{00000000-0005-0000-0000-0000DF170000}"/>
    <cellStyle name="Normal 2 5 2 2 3 3 2 2" xfId="6118" xr:uid="{00000000-0005-0000-0000-0000E0170000}"/>
    <cellStyle name="Normal 2 5 2 2 3 3 2 3" xfId="6119" xr:uid="{00000000-0005-0000-0000-0000E1170000}"/>
    <cellStyle name="Normal 2 5 2 2 3 3 3" xfId="6120" xr:uid="{00000000-0005-0000-0000-0000E2170000}"/>
    <cellStyle name="Normal 2 5 2 2 3 3 4" xfId="6121" xr:uid="{00000000-0005-0000-0000-0000E3170000}"/>
    <cellStyle name="Normal 2 5 2 2 3 4" xfId="6122" xr:uid="{00000000-0005-0000-0000-0000E4170000}"/>
    <cellStyle name="Normal 2 5 2 2 3 4 2" xfId="6123" xr:uid="{00000000-0005-0000-0000-0000E5170000}"/>
    <cellStyle name="Normal 2 5 2 2 3 4 3" xfId="6124" xr:uid="{00000000-0005-0000-0000-0000E6170000}"/>
    <cellStyle name="Normal 2 5 2 2 3 5" xfId="6125" xr:uid="{00000000-0005-0000-0000-0000E7170000}"/>
    <cellStyle name="Normal 2 5 2 2 3 6" xfId="6126" xr:uid="{00000000-0005-0000-0000-0000E8170000}"/>
    <cellStyle name="Normal 2 5 2 2 3 7" xfId="6127" xr:uid="{00000000-0005-0000-0000-0000E9170000}"/>
    <cellStyle name="Normal 2 5 2 2 3 8" xfId="22862" xr:uid="{E79655CC-6B88-4860-9F95-8FCFA394720A}"/>
    <cellStyle name="Normal 2 5 2 2 4" xfId="6128" xr:uid="{00000000-0005-0000-0000-0000EA170000}"/>
    <cellStyle name="Normal 2 5 2 2 4 2" xfId="6129" xr:uid="{00000000-0005-0000-0000-0000EB170000}"/>
    <cellStyle name="Normal 2 5 2 2 4 2 2" xfId="6130" xr:uid="{00000000-0005-0000-0000-0000EC170000}"/>
    <cellStyle name="Normal 2 5 2 2 4 2 3" xfId="6131" xr:uid="{00000000-0005-0000-0000-0000ED170000}"/>
    <cellStyle name="Normal 2 5 2 2 4 3" xfId="6132" xr:uid="{00000000-0005-0000-0000-0000EE170000}"/>
    <cellStyle name="Normal 2 5 2 2 4 4" xfId="6133" xr:uid="{00000000-0005-0000-0000-0000EF170000}"/>
    <cellStyle name="Normal 2 5 2 2 4 5" xfId="24253" xr:uid="{B40A9719-81C1-4DC8-B3F3-7F94BEED27AC}"/>
    <cellStyle name="Normal 2 5 2 2 5" xfId="6134" xr:uid="{00000000-0005-0000-0000-0000F0170000}"/>
    <cellStyle name="Normal 2 5 2 2 5 2" xfId="6135" xr:uid="{00000000-0005-0000-0000-0000F1170000}"/>
    <cellStyle name="Normal 2 5 2 2 5 2 2" xfId="6136" xr:uid="{00000000-0005-0000-0000-0000F2170000}"/>
    <cellStyle name="Normal 2 5 2 2 5 2 3" xfId="6137" xr:uid="{00000000-0005-0000-0000-0000F3170000}"/>
    <cellStyle name="Normal 2 5 2 2 5 3" xfId="6138" xr:uid="{00000000-0005-0000-0000-0000F4170000}"/>
    <cellStyle name="Normal 2 5 2 2 5 4" xfId="6139" xr:uid="{00000000-0005-0000-0000-0000F5170000}"/>
    <cellStyle name="Normal 2 5 2 2 5 5" xfId="23917" xr:uid="{7EA2A30E-97B7-4686-82E6-351EC2B00AD0}"/>
    <cellStyle name="Normal 2 5 2 2 6" xfId="6140" xr:uid="{00000000-0005-0000-0000-0000F6170000}"/>
    <cellStyle name="Normal 2 5 2 2 6 2" xfId="6141" xr:uid="{00000000-0005-0000-0000-0000F7170000}"/>
    <cellStyle name="Normal 2 5 2 2 6 3" xfId="6142" xr:uid="{00000000-0005-0000-0000-0000F8170000}"/>
    <cellStyle name="Normal 2 5 2 2 7" xfId="6143" xr:uid="{00000000-0005-0000-0000-0000F9170000}"/>
    <cellStyle name="Normal 2 5 2 2 8" xfId="6144" xr:uid="{00000000-0005-0000-0000-0000FA170000}"/>
    <cellStyle name="Normal 2 5 2 2 9" xfId="6145" xr:uid="{00000000-0005-0000-0000-0000FB170000}"/>
    <cellStyle name="Normal 2 5 2 3" xfId="6146" xr:uid="{00000000-0005-0000-0000-0000FC170000}"/>
    <cellStyle name="Normal 2 5 2 3 2" xfId="6147" xr:uid="{00000000-0005-0000-0000-0000FD170000}"/>
    <cellStyle name="Normal 2 5 2 3 2 2" xfId="6148" xr:uid="{00000000-0005-0000-0000-0000FE170000}"/>
    <cellStyle name="Normal 2 5 2 3 2 2 2" xfId="6149" xr:uid="{00000000-0005-0000-0000-0000FF170000}"/>
    <cellStyle name="Normal 2 5 2 3 2 2 2 2" xfId="6150" xr:uid="{00000000-0005-0000-0000-000000180000}"/>
    <cellStyle name="Normal 2 5 2 3 2 2 2 3" xfId="6151" xr:uid="{00000000-0005-0000-0000-000001180000}"/>
    <cellStyle name="Normal 2 5 2 3 2 2 3" xfId="6152" xr:uid="{00000000-0005-0000-0000-000002180000}"/>
    <cellStyle name="Normal 2 5 2 3 2 2 4" xfId="6153" xr:uid="{00000000-0005-0000-0000-000003180000}"/>
    <cellStyle name="Normal 2 5 2 3 2 2 5" xfId="23920" xr:uid="{B1BC1DDF-7EA9-4655-BC15-6CF313EF51E1}"/>
    <cellStyle name="Normal 2 5 2 3 2 3" xfId="6154" xr:uid="{00000000-0005-0000-0000-000004180000}"/>
    <cellStyle name="Normal 2 5 2 3 2 3 2" xfId="6155" xr:uid="{00000000-0005-0000-0000-000005180000}"/>
    <cellStyle name="Normal 2 5 2 3 2 3 2 2" xfId="6156" xr:uid="{00000000-0005-0000-0000-000006180000}"/>
    <cellStyle name="Normal 2 5 2 3 2 3 2 3" xfId="6157" xr:uid="{00000000-0005-0000-0000-000007180000}"/>
    <cellStyle name="Normal 2 5 2 3 2 3 3" xfId="6158" xr:uid="{00000000-0005-0000-0000-000008180000}"/>
    <cellStyle name="Normal 2 5 2 3 2 3 4" xfId="6159" xr:uid="{00000000-0005-0000-0000-000009180000}"/>
    <cellStyle name="Normal 2 5 2 3 2 4" xfId="6160" xr:uid="{00000000-0005-0000-0000-00000A180000}"/>
    <cellStyle name="Normal 2 5 2 3 2 4 2" xfId="6161" xr:uid="{00000000-0005-0000-0000-00000B180000}"/>
    <cellStyle name="Normal 2 5 2 3 2 4 3" xfId="6162" xr:uid="{00000000-0005-0000-0000-00000C180000}"/>
    <cellStyle name="Normal 2 5 2 3 2 5" xfId="6163" xr:uid="{00000000-0005-0000-0000-00000D180000}"/>
    <cellStyle name="Normal 2 5 2 3 2 6" xfId="6164" xr:uid="{00000000-0005-0000-0000-00000E180000}"/>
    <cellStyle name="Normal 2 5 2 3 2 7" xfId="6165" xr:uid="{00000000-0005-0000-0000-00000F180000}"/>
    <cellStyle name="Normal 2 5 2 3 2 8" xfId="22864" xr:uid="{D008BA02-196C-4ACF-91DD-69A3DC0BA64F}"/>
    <cellStyle name="Normal 2 5 2 3 3" xfId="6166" xr:uid="{00000000-0005-0000-0000-000010180000}"/>
    <cellStyle name="Normal 2 5 2 3 3 2" xfId="6167" xr:uid="{00000000-0005-0000-0000-000011180000}"/>
    <cellStyle name="Normal 2 5 2 3 3 2 2" xfId="6168" xr:uid="{00000000-0005-0000-0000-000012180000}"/>
    <cellStyle name="Normal 2 5 2 3 3 2 3" xfId="6169" xr:uid="{00000000-0005-0000-0000-000013180000}"/>
    <cellStyle name="Normal 2 5 2 3 3 3" xfId="6170" xr:uid="{00000000-0005-0000-0000-000014180000}"/>
    <cellStyle name="Normal 2 5 2 3 3 4" xfId="6171" xr:uid="{00000000-0005-0000-0000-000015180000}"/>
    <cellStyle name="Normal 2 5 2 3 3 5" xfId="24324" xr:uid="{3850FC60-9F6E-46F1-A869-1E87FF565A83}"/>
    <cellStyle name="Normal 2 5 2 3 4" xfId="6172" xr:uid="{00000000-0005-0000-0000-000016180000}"/>
    <cellStyle name="Normal 2 5 2 3 4 2" xfId="6173" xr:uid="{00000000-0005-0000-0000-000017180000}"/>
    <cellStyle name="Normal 2 5 2 3 4 2 2" xfId="6174" xr:uid="{00000000-0005-0000-0000-000018180000}"/>
    <cellStyle name="Normal 2 5 2 3 4 2 3" xfId="6175" xr:uid="{00000000-0005-0000-0000-000019180000}"/>
    <cellStyle name="Normal 2 5 2 3 4 3" xfId="6176" xr:uid="{00000000-0005-0000-0000-00001A180000}"/>
    <cellStyle name="Normal 2 5 2 3 4 4" xfId="6177" xr:uid="{00000000-0005-0000-0000-00001B180000}"/>
    <cellStyle name="Normal 2 5 2 3 4 5" xfId="23919" xr:uid="{1B58503A-7A63-4CC3-87AE-0E193951E825}"/>
    <cellStyle name="Normal 2 5 2 3 5" xfId="6178" xr:uid="{00000000-0005-0000-0000-00001C180000}"/>
    <cellStyle name="Normal 2 5 2 3 5 2" xfId="6179" xr:uid="{00000000-0005-0000-0000-00001D180000}"/>
    <cellStyle name="Normal 2 5 2 3 5 3" xfId="6180" xr:uid="{00000000-0005-0000-0000-00001E180000}"/>
    <cellStyle name="Normal 2 5 2 3 6" xfId="6181" xr:uid="{00000000-0005-0000-0000-00001F180000}"/>
    <cellStyle name="Normal 2 5 2 3 7" xfId="6182" xr:uid="{00000000-0005-0000-0000-000020180000}"/>
    <cellStyle name="Normal 2 5 2 3 8" xfId="6183" xr:uid="{00000000-0005-0000-0000-000021180000}"/>
    <cellStyle name="Normal 2 5 2 3 9" xfId="22863" xr:uid="{EDEFCF8F-8FB4-4D49-9619-E83DE27F6016}"/>
    <cellStyle name="Normal 2 5 2 4" xfId="6184" xr:uid="{00000000-0005-0000-0000-000022180000}"/>
    <cellStyle name="Normal 2 5 2 4 2" xfId="6185" xr:uid="{00000000-0005-0000-0000-000023180000}"/>
    <cellStyle name="Normal 2 5 2 4 2 2" xfId="6186" xr:uid="{00000000-0005-0000-0000-000024180000}"/>
    <cellStyle name="Normal 2 5 2 4 2 2 2" xfId="6187" xr:uid="{00000000-0005-0000-0000-000025180000}"/>
    <cellStyle name="Normal 2 5 2 4 2 2 2 2" xfId="6188" xr:uid="{00000000-0005-0000-0000-000026180000}"/>
    <cellStyle name="Normal 2 5 2 4 2 2 2 3" xfId="6189" xr:uid="{00000000-0005-0000-0000-000027180000}"/>
    <cellStyle name="Normal 2 5 2 4 2 2 3" xfId="6190" xr:uid="{00000000-0005-0000-0000-000028180000}"/>
    <cellStyle name="Normal 2 5 2 4 2 2 4" xfId="6191" xr:uid="{00000000-0005-0000-0000-000029180000}"/>
    <cellStyle name="Normal 2 5 2 4 2 2 5" xfId="23922" xr:uid="{4EFEB3F5-8910-464E-97A6-8995FD2303A1}"/>
    <cellStyle name="Normal 2 5 2 4 2 3" xfId="6192" xr:uid="{00000000-0005-0000-0000-00002A180000}"/>
    <cellStyle name="Normal 2 5 2 4 2 3 2" xfId="6193" xr:uid="{00000000-0005-0000-0000-00002B180000}"/>
    <cellStyle name="Normal 2 5 2 4 2 3 2 2" xfId="6194" xr:uid="{00000000-0005-0000-0000-00002C180000}"/>
    <cellStyle name="Normal 2 5 2 4 2 3 2 3" xfId="6195" xr:uid="{00000000-0005-0000-0000-00002D180000}"/>
    <cellStyle name="Normal 2 5 2 4 2 3 3" xfId="6196" xr:uid="{00000000-0005-0000-0000-00002E180000}"/>
    <cellStyle name="Normal 2 5 2 4 2 3 4" xfId="6197" xr:uid="{00000000-0005-0000-0000-00002F180000}"/>
    <cellStyle name="Normal 2 5 2 4 2 4" xfId="6198" xr:uid="{00000000-0005-0000-0000-000030180000}"/>
    <cellStyle name="Normal 2 5 2 4 2 4 2" xfId="6199" xr:uid="{00000000-0005-0000-0000-000031180000}"/>
    <cellStyle name="Normal 2 5 2 4 2 4 3" xfId="6200" xr:uid="{00000000-0005-0000-0000-000032180000}"/>
    <cellStyle name="Normal 2 5 2 4 2 5" xfId="6201" xr:uid="{00000000-0005-0000-0000-000033180000}"/>
    <cellStyle name="Normal 2 5 2 4 2 6" xfId="6202" xr:uid="{00000000-0005-0000-0000-000034180000}"/>
    <cellStyle name="Normal 2 5 2 4 2 7" xfId="6203" xr:uid="{00000000-0005-0000-0000-000035180000}"/>
    <cellStyle name="Normal 2 5 2 4 2 8" xfId="22866" xr:uid="{963059FE-05A6-4E8B-A146-3C4E9A95E474}"/>
    <cellStyle name="Normal 2 5 2 4 3" xfId="6204" xr:uid="{00000000-0005-0000-0000-000036180000}"/>
    <cellStyle name="Normal 2 5 2 4 3 2" xfId="6205" xr:uid="{00000000-0005-0000-0000-000037180000}"/>
    <cellStyle name="Normal 2 5 2 4 3 2 2" xfId="6206" xr:uid="{00000000-0005-0000-0000-000038180000}"/>
    <cellStyle name="Normal 2 5 2 4 3 2 3" xfId="6207" xr:uid="{00000000-0005-0000-0000-000039180000}"/>
    <cellStyle name="Normal 2 5 2 4 3 3" xfId="6208" xr:uid="{00000000-0005-0000-0000-00003A180000}"/>
    <cellStyle name="Normal 2 5 2 4 3 4" xfId="6209" xr:uid="{00000000-0005-0000-0000-00003B180000}"/>
    <cellStyle name="Normal 2 5 2 4 3 5" xfId="25435" xr:uid="{8ABE2BB7-51BD-456B-BE62-66285966685C}"/>
    <cellStyle name="Normal 2 5 2 4 4" xfId="6210" xr:uid="{00000000-0005-0000-0000-00003C180000}"/>
    <cellStyle name="Normal 2 5 2 4 4 2" xfId="6211" xr:uid="{00000000-0005-0000-0000-00003D180000}"/>
    <cellStyle name="Normal 2 5 2 4 4 2 2" xfId="6212" xr:uid="{00000000-0005-0000-0000-00003E180000}"/>
    <cellStyle name="Normal 2 5 2 4 4 2 3" xfId="6213" xr:uid="{00000000-0005-0000-0000-00003F180000}"/>
    <cellStyle name="Normal 2 5 2 4 4 3" xfId="6214" xr:uid="{00000000-0005-0000-0000-000040180000}"/>
    <cellStyle name="Normal 2 5 2 4 4 4" xfId="6215" xr:uid="{00000000-0005-0000-0000-000041180000}"/>
    <cellStyle name="Normal 2 5 2 4 4 5" xfId="23921" xr:uid="{7BBE2608-8960-4473-93CC-A19A6D567AEB}"/>
    <cellStyle name="Normal 2 5 2 4 5" xfId="6216" xr:uid="{00000000-0005-0000-0000-000042180000}"/>
    <cellStyle name="Normal 2 5 2 4 5 2" xfId="6217" xr:uid="{00000000-0005-0000-0000-000043180000}"/>
    <cellStyle name="Normal 2 5 2 4 5 3" xfId="6218" xr:uid="{00000000-0005-0000-0000-000044180000}"/>
    <cellStyle name="Normal 2 5 2 4 6" xfId="6219" xr:uid="{00000000-0005-0000-0000-000045180000}"/>
    <cellStyle name="Normal 2 5 2 4 7" xfId="6220" xr:uid="{00000000-0005-0000-0000-000046180000}"/>
    <cellStyle name="Normal 2 5 2 4 8" xfId="6221" xr:uid="{00000000-0005-0000-0000-000047180000}"/>
    <cellStyle name="Normal 2 5 2 4 9" xfId="22865" xr:uid="{FA38795E-46C4-4FAE-A741-1094C31771FA}"/>
    <cellStyle name="Normal 2 5 2 5" xfId="6222" xr:uid="{00000000-0005-0000-0000-000048180000}"/>
    <cellStyle name="Normal 2 5 2 5 2" xfId="6223" xr:uid="{00000000-0005-0000-0000-000049180000}"/>
    <cellStyle name="Normal 2 5 2 5 2 2" xfId="6224" xr:uid="{00000000-0005-0000-0000-00004A180000}"/>
    <cellStyle name="Normal 2 5 2 5 2 2 2" xfId="6225" xr:uid="{00000000-0005-0000-0000-00004B180000}"/>
    <cellStyle name="Normal 2 5 2 5 2 2 2 2" xfId="6226" xr:uid="{00000000-0005-0000-0000-00004C180000}"/>
    <cellStyle name="Normal 2 5 2 5 2 2 2 3" xfId="6227" xr:uid="{00000000-0005-0000-0000-00004D180000}"/>
    <cellStyle name="Normal 2 5 2 5 2 2 3" xfId="6228" xr:uid="{00000000-0005-0000-0000-00004E180000}"/>
    <cellStyle name="Normal 2 5 2 5 2 2 4" xfId="6229" xr:uid="{00000000-0005-0000-0000-00004F180000}"/>
    <cellStyle name="Normal 2 5 2 5 2 2 5" xfId="23924" xr:uid="{1FF63CDD-C9EE-4082-8AAC-345FB1D9B05C}"/>
    <cellStyle name="Normal 2 5 2 5 2 3" xfId="6230" xr:uid="{00000000-0005-0000-0000-000050180000}"/>
    <cellStyle name="Normal 2 5 2 5 2 3 2" xfId="6231" xr:uid="{00000000-0005-0000-0000-000051180000}"/>
    <cellStyle name="Normal 2 5 2 5 2 3 2 2" xfId="6232" xr:uid="{00000000-0005-0000-0000-000052180000}"/>
    <cellStyle name="Normal 2 5 2 5 2 3 2 3" xfId="6233" xr:uid="{00000000-0005-0000-0000-000053180000}"/>
    <cellStyle name="Normal 2 5 2 5 2 3 3" xfId="6234" xr:uid="{00000000-0005-0000-0000-000054180000}"/>
    <cellStyle name="Normal 2 5 2 5 2 3 4" xfId="6235" xr:uid="{00000000-0005-0000-0000-000055180000}"/>
    <cellStyle name="Normal 2 5 2 5 2 4" xfId="6236" xr:uid="{00000000-0005-0000-0000-000056180000}"/>
    <cellStyle name="Normal 2 5 2 5 2 4 2" xfId="6237" xr:uid="{00000000-0005-0000-0000-000057180000}"/>
    <cellStyle name="Normal 2 5 2 5 2 4 3" xfId="6238" xr:uid="{00000000-0005-0000-0000-000058180000}"/>
    <cellStyle name="Normal 2 5 2 5 2 5" xfId="6239" xr:uid="{00000000-0005-0000-0000-000059180000}"/>
    <cellStyle name="Normal 2 5 2 5 2 6" xfId="6240" xr:uid="{00000000-0005-0000-0000-00005A180000}"/>
    <cellStyle name="Normal 2 5 2 5 2 7" xfId="6241" xr:uid="{00000000-0005-0000-0000-00005B180000}"/>
    <cellStyle name="Normal 2 5 2 5 2 8" xfId="22868" xr:uid="{6928BCA0-4339-432E-8407-E711F422AFF6}"/>
    <cellStyle name="Normal 2 5 2 5 3" xfId="6242" xr:uid="{00000000-0005-0000-0000-00005C180000}"/>
    <cellStyle name="Normal 2 5 2 5 3 2" xfId="6243" xr:uid="{00000000-0005-0000-0000-00005D180000}"/>
    <cellStyle name="Normal 2 5 2 5 3 2 2" xfId="6244" xr:uid="{00000000-0005-0000-0000-00005E180000}"/>
    <cellStyle name="Normal 2 5 2 5 3 2 3" xfId="6245" xr:uid="{00000000-0005-0000-0000-00005F180000}"/>
    <cellStyle name="Normal 2 5 2 5 3 3" xfId="6246" xr:uid="{00000000-0005-0000-0000-000060180000}"/>
    <cellStyle name="Normal 2 5 2 5 3 4" xfId="6247" xr:uid="{00000000-0005-0000-0000-000061180000}"/>
    <cellStyle name="Normal 2 5 2 5 3 5" xfId="25914" xr:uid="{4B2D073B-2010-4B7A-86A0-B06157A13998}"/>
    <cellStyle name="Normal 2 5 2 5 4" xfId="6248" xr:uid="{00000000-0005-0000-0000-000062180000}"/>
    <cellStyle name="Normal 2 5 2 5 4 2" xfId="6249" xr:uid="{00000000-0005-0000-0000-000063180000}"/>
    <cellStyle name="Normal 2 5 2 5 4 2 2" xfId="6250" xr:uid="{00000000-0005-0000-0000-000064180000}"/>
    <cellStyle name="Normal 2 5 2 5 4 2 3" xfId="6251" xr:uid="{00000000-0005-0000-0000-000065180000}"/>
    <cellStyle name="Normal 2 5 2 5 4 3" xfId="6252" xr:uid="{00000000-0005-0000-0000-000066180000}"/>
    <cellStyle name="Normal 2 5 2 5 4 4" xfId="6253" xr:uid="{00000000-0005-0000-0000-000067180000}"/>
    <cellStyle name="Normal 2 5 2 5 4 5" xfId="23923" xr:uid="{775C96A5-6319-456A-8D0B-EC712B88C171}"/>
    <cellStyle name="Normal 2 5 2 5 5" xfId="6254" xr:uid="{00000000-0005-0000-0000-000068180000}"/>
    <cellStyle name="Normal 2 5 2 5 5 2" xfId="6255" xr:uid="{00000000-0005-0000-0000-000069180000}"/>
    <cellStyle name="Normal 2 5 2 5 5 3" xfId="6256" xr:uid="{00000000-0005-0000-0000-00006A180000}"/>
    <cellStyle name="Normal 2 5 2 5 6" xfId="6257" xr:uid="{00000000-0005-0000-0000-00006B180000}"/>
    <cellStyle name="Normal 2 5 2 5 7" xfId="6258" xr:uid="{00000000-0005-0000-0000-00006C180000}"/>
    <cellStyle name="Normal 2 5 2 5 8" xfId="6259" xr:uid="{00000000-0005-0000-0000-00006D180000}"/>
    <cellStyle name="Normal 2 5 2 5 9" xfId="22867" xr:uid="{FCB78770-3A60-47FB-96E9-A44DF6644381}"/>
    <cellStyle name="Normal 2 5 2 6" xfId="6260" xr:uid="{00000000-0005-0000-0000-00006E180000}"/>
    <cellStyle name="Normal 2 5 2 6 2" xfId="6261" xr:uid="{00000000-0005-0000-0000-00006F180000}"/>
    <cellStyle name="Normal 2 5 2 6 2 2" xfId="6262" xr:uid="{00000000-0005-0000-0000-000070180000}"/>
    <cellStyle name="Normal 2 5 2 6 2 2 2" xfId="6263" xr:uid="{00000000-0005-0000-0000-000071180000}"/>
    <cellStyle name="Normal 2 5 2 6 2 2 3" xfId="6264" xr:uid="{00000000-0005-0000-0000-000072180000}"/>
    <cellStyle name="Normal 2 5 2 6 2 3" xfId="6265" xr:uid="{00000000-0005-0000-0000-000073180000}"/>
    <cellStyle name="Normal 2 5 2 6 2 4" xfId="6266" xr:uid="{00000000-0005-0000-0000-000074180000}"/>
    <cellStyle name="Normal 2 5 2 6 2 5" xfId="23925" xr:uid="{33F51215-9342-46D3-922E-849E71326A42}"/>
    <cellStyle name="Normal 2 5 2 6 3" xfId="6267" xr:uid="{00000000-0005-0000-0000-000075180000}"/>
    <cellStyle name="Normal 2 5 2 6 3 2" xfId="6268" xr:uid="{00000000-0005-0000-0000-000076180000}"/>
    <cellStyle name="Normal 2 5 2 6 3 2 2" xfId="6269" xr:uid="{00000000-0005-0000-0000-000077180000}"/>
    <cellStyle name="Normal 2 5 2 6 3 2 3" xfId="6270" xr:uid="{00000000-0005-0000-0000-000078180000}"/>
    <cellStyle name="Normal 2 5 2 6 3 3" xfId="6271" xr:uid="{00000000-0005-0000-0000-000079180000}"/>
    <cellStyle name="Normal 2 5 2 6 3 4" xfId="6272" xr:uid="{00000000-0005-0000-0000-00007A180000}"/>
    <cellStyle name="Normal 2 5 2 6 4" xfId="6273" xr:uid="{00000000-0005-0000-0000-00007B180000}"/>
    <cellStyle name="Normal 2 5 2 6 4 2" xfId="6274" xr:uid="{00000000-0005-0000-0000-00007C180000}"/>
    <cellStyle name="Normal 2 5 2 6 4 3" xfId="6275" xr:uid="{00000000-0005-0000-0000-00007D180000}"/>
    <cellStyle name="Normal 2 5 2 6 5" xfId="6276" xr:uid="{00000000-0005-0000-0000-00007E180000}"/>
    <cellStyle name="Normal 2 5 2 6 6" xfId="6277" xr:uid="{00000000-0005-0000-0000-00007F180000}"/>
    <cellStyle name="Normal 2 5 2 6 7" xfId="6278" xr:uid="{00000000-0005-0000-0000-000080180000}"/>
    <cellStyle name="Normal 2 5 2 6 8" xfId="22869" xr:uid="{FFD318AB-96A5-49B5-BE69-C1120EC28F7B}"/>
    <cellStyle name="Normal 2 5 2 7" xfId="6279" xr:uid="{00000000-0005-0000-0000-000081180000}"/>
    <cellStyle name="Normal 2 5 2 7 2" xfId="6280" xr:uid="{00000000-0005-0000-0000-000082180000}"/>
    <cellStyle name="Normal 2 5 2 7 2 2" xfId="6281" xr:uid="{00000000-0005-0000-0000-000083180000}"/>
    <cellStyle name="Normal 2 5 2 7 2 3" xfId="6282" xr:uid="{00000000-0005-0000-0000-000084180000}"/>
    <cellStyle name="Normal 2 5 2 7 3" xfId="6283" xr:uid="{00000000-0005-0000-0000-000085180000}"/>
    <cellStyle name="Normal 2 5 2 7 4" xfId="6284" xr:uid="{00000000-0005-0000-0000-000086180000}"/>
    <cellStyle name="Normal 2 5 2 7 5" xfId="24162" xr:uid="{F7AAC376-C21F-443B-8A66-3F3415A6050A}"/>
    <cellStyle name="Normal 2 5 2 8" xfId="6285" xr:uid="{00000000-0005-0000-0000-000087180000}"/>
    <cellStyle name="Normal 2 5 2 8 2" xfId="6286" xr:uid="{00000000-0005-0000-0000-000088180000}"/>
    <cellStyle name="Normal 2 5 2 8 2 2" xfId="6287" xr:uid="{00000000-0005-0000-0000-000089180000}"/>
    <cellStyle name="Normal 2 5 2 8 2 3" xfId="6288" xr:uid="{00000000-0005-0000-0000-00008A180000}"/>
    <cellStyle name="Normal 2 5 2 8 3" xfId="6289" xr:uid="{00000000-0005-0000-0000-00008B180000}"/>
    <cellStyle name="Normal 2 5 2 8 4" xfId="6290" xr:uid="{00000000-0005-0000-0000-00008C180000}"/>
    <cellStyle name="Normal 2 5 2 8 5" xfId="23916" xr:uid="{0D1B909A-B936-4808-A438-035EE91E24DC}"/>
    <cellStyle name="Normal 2 5 2 9" xfId="6291" xr:uid="{00000000-0005-0000-0000-00008D180000}"/>
    <cellStyle name="Normal 2 5 2 9 2" xfId="6292" xr:uid="{00000000-0005-0000-0000-00008E180000}"/>
    <cellStyle name="Normal 2 5 2 9 3" xfId="6293" xr:uid="{00000000-0005-0000-0000-00008F180000}"/>
    <cellStyle name="Normal 2 5 2 9 4" xfId="22860" xr:uid="{AA52A9E3-86A2-4257-BF2B-2BB1E45D650D}"/>
    <cellStyle name="Normal 2 5 20" xfId="6294" xr:uid="{00000000-0005-0000-0000-000090180000}"/>
    <cellStyle name="Normal 2 5 21" xfId="6295" xr:uid="{00000000-0005-0000-0000-000091180000}"/>
    <cellStyle name="Normal 2 5 3" xfId="6296" xr:uid="{00000000-0005-0000-0000-000092180000}"/>
    <cellStyle name="Normal 2 5 3 2" xfId="6297" xr:uid="{00000000-0005-0000-0000-000093180000}"/>
    <cellStyle name="Normal 2 5 3 2 2" xfId="43401" xr:uid="{A9147DC2-5127-4AF4-AD94-1D23A1E56B5A}"/>
    <cellStyle name="Normal 2 5 3 3" xfId="6298" xr:uid="{00000000-0005-0000-0000-000094180000}"/>
    <cellStyle name="Normal 2 5 3 4" xfId="6299" xr:uid="{00000000-0005-0000-0000-000095180000}"/>
    <cellStyle name="Normal 2 5 3 5" xfId="22611" xr:uid="{C1F10A07-AAB2-465C-B6CC-3DB3A97D410A}"/>
    <cellStyle name="Normal 2 5 3 6" xfId="43360" xr:uid="{8DCB46BE-A8EC-4577-9539-46E75342C7BA}"/>
    <cellStyle name="Normal 2 5 4" xfId="6300" xr:uid="{00000000-0005-0000-0000-000096180000}"/>
    <cellStyle name="Normal 2 5 4 2" xfId="6301" xr:uid="{00000000-0005-0000-0000-000097180000}"/>
    <cellStyle name="Normal 2 5 4 3" xfId="6302" xr:uid="{00000000-0005-0000-0000-000098180000}"/>
    <cellStyle name="Normal 2 5 4 4" xfId="6303" xr:uid="{00000000-0005-0000-0000-000099180000}"/>
    <cellStyle name="Normal 2 5 4 5" xfId="43368" xr:uid="{76BCB43C-E678-4B50-92CA-D8CFEFE79E3F}"/>
    <cellStyle name="Normal 2 5 5" xfId="6304" xr:uid="{00000000-0005-0000-0000-00009A180000}"/>
    <cellStyle name="Normal 2 5 5 2" xfId="6305" xr:uid="{00000000-0005-0000-0000-00009B180000}"/>
    <cellStyle name="Normal 2 5 5 3" xfId="6306" xr:uid="{00000000-0005-0000-0000-00009C180000}"/>
    <cellStyle name="Normal 2 5 5 4" xfId="6307" xr:uid="{00000000-0005-0000-0000-00009D180000}"/>
    <cellStyle name="Normal 2 5 5 5" xfId="43386" xr:uid="{A1BB7E2C-AF5E-422C-8FD6-47F44EDEC142}"/>
    <cellStyle name="Normal 2 5 6" xfId="6308" xr:uid="{00000000-0005-0000-0000-00009E180000}"/>
    <cellStyle name="Normal 2 5 6 2" xfId="6309" xr:uid="{00000000-0005-0000-0000-00009F180000}"/>
    <cellStyle name="Normal 2 5 6 3" xfId="6310" xr:uid="{00000000-0005-0000-0000-0000A0180000}"/>
    <cellStyle name="Normal 2 5 6 4" xfId="6311" xr:uid="{00000000-0005-0000-0000-0000A1180000}"/>
    <cellStyle name="Normal 2 5 6 5" xfId="43400" xr:uid="{83C0BE89-E213-4F50-825C-1FABE2A74AAB}"/>
    <cellStyle name="Normal 2 5 7" xfId="6312" xr:uid="{00000000-0005-0000-0000-0000A2180000}"/>
    <cellStyle name="Normal 2 5 7 2" xfId="6313" xr:uid="{00000000-0005-0000-0000-0000A3180000}"/>
    <cellStyle name="Normal 2 5 7 3" xfId="6314" xr:uid="{00000000-0005-0000-0000-0000A4180000}"/>
    <cellStyle name="Normal 2 5 7 4" xfId="6315" xr:uid="{00000000-0005-0000-0000-0000A5180000}"/>
    <cellStyle name="Normal 2 5 7 5" xfId="43437" xr:uid="{8F64BB38-187B-44EF-A4CC-0805F583B520}"/>
    <cellStyle name="Normal 2 5 8" xfId="6316" xr:uid="{00000000-0005-0000-0000-0000A6180000}"/>
    <cellStyle name="Normal 2 5 8 2" xfId="6317" xr:uid="{00000000-0005-0000-0000-0000A7180000}"/>
    <cellStyle name="Normal 2 5 8 3" xfId="6318" xr:uid="{00000000-0005-0000-0000-0000A8180000}"/>
    <cellStyle name="Normal 2 5 8 4" xfId="6319" xr:uid="{00000000-0005-0000-0000-0000A9180000}"/>
    <cellStyle name="Normal 2 5 8 5" xfId="43460" xr:uid="{15D77FA5-BFE2-476C-9508-162AD8A428F8}"/>
    <cellStyle name="Normal 2 5 9" xfId="6320" xr:uid="{00000000-0005-0000-0000-0000AA180000}"/>
    <cellStyle name="Normal 2 5 9 2" xfId="6321" xr:uid="{00000000-0005-0000-0000-0000AB180000}"/>
    <cellStyle name="Normal 2 5 9 3" xfId="6322" xr:uid="{00000000-0005-0000-0000-0000AC180000}"/>
    <cellStyle name="Normal 2 5 9 4" xfId="6323" xr:uid="{00000000-0005-0000-0000-0000AD180000}"/>
    <cellStyle name="Normal 2 50" xfId="6324" xr:uid="{00000000-0005-0000-0000-0000AE180000}"/>
    <cellStyle name="Normal 2 50 2" xfId="6325" xr:uid="{00000000-0005-0000-0000-0000AF180000}"/>
    <cellStyle name="Normal 2 50 2 2" xfId="6326" xr:uid="{00000000-0005-0000-0000-0000B0180000}"/>
    <cellStyle name="Normal 2 50 2 3" xfId="6327" xr:uid="{00000000-0005-0000-0000-0000B1180000}"/>
    <cellStyle name="Normal 2 50 3" xfId="6328" xr:uid="{00000000-0005-0000-0000-0000B2180000}"/>
    <cellStyle name="Normal 2 50 4" xfId="6329" xr:uid="{00000000-0005-0000-0000-0000B3180000}"/>
    <cellStyle name="Normal 2 50 5" xfId="24124" xr:uid="{F740D147-42F5-474E-A9F1-E8768A23B6C9}"/>
    <cellStyle name="Normal 2 51" xfId="6330" xr:uid="{00000000-0005-0000-0000-0000B4180000}"/>
    <cellStyle name="Normal 2 51 2" xfId="6331" xr:uid="{00000000-0005-0000-0000-0000B5180000}"/>
    <cellStyle name="Normal 2 51 3" xfId="6332" xr:uid="{00000000-0005-0000-0000-0000B6180000}"/>
    <cellStyle name="Normal 2 51 4" xfId="43248" xr:uid="{82D98A42-1526-4853-B79B-053264ADEA78}"/>
    <cellStyle name="Normal 2 52" xfId="6333" xr:uid="{00000000-0005-0000-0000-0000B7180000}"/>
    <cellStyle name="Normal 2 52 2" xfId="6334" xr:uid="{00000000-0005-0000-0000-0000B8180000}"/>
    <cellStyle name="Normal 2 52 3" xfId="6335" xr:uid="{00000000-0005-0000-0000-0000B9180000}"/>
    <cellStyle name="Normal 2 53" xfId="6336" xr:uid="{00000000-0005-0000-0000-0000BA180000}"/>
    <cellStyle name="Normal 2 53 2" xfId="6337" xr:uid="{00000000-0005-0000-0000-0000BB180000}"/>
    <cellStyle name="Normal 2 53 3" xfId="6338" xr:uid="{00000000-0005-0000-0000-0000BC180000}"/>
    <cellStyle name="Normal 2 54" xfId="6339" xr:uid="{00000000-0005-0000-0000-0000BD180000}"/>
    <cellStyle name="Normal 2 54 2" xfId="6340" xr:uid="{00000000-0005-0000-0000-0000BE180000}"/>
    <cellStyle name="Normal 2 55" xfId="3832" xr:uid="{00000000-0005-0000-0000-0000BF180000}"/>
    <cellStyle name="Normal 2 6" xfId="6341" xr:uid="{00000000-0005-0000-0000-0000C0180000}"/>
    <cellStyle name="Normal 2 6 10" xfId="6342" xr:uid="{00000000-0005-0000-0000-0000C1180000}"/>
    <cellStyle name="Normal 2 6 10 2" xfId="6343" xr:uid="{00000000-0005-0000-0000-0000C2180000}"/>
    <cellStyle name="Normal 2 6 10 3" xfId="6344" xr:uid="{00000000-0005-0000-0000-0000C3180000}"/>
    <cellStyle name="Normal 2 6 10 4" xfId="6345" xr:uid="{00000000-0005-0000-0000-0000C4180000}"/>
    <cellStyle name="Normal 2 6 11" xfId="6346" xr:uid="{00000000-0005-0000-0000-0000C5180000}"/>
    <cellStyle name="Normal 2 6 11 2" xfId="6347" xr:uid="{00000000-0005-0000-0000-0000C6180000}"/>
    <cellStyle name="Normal 2 6 11 3" xfId="6348" xr:uid="{00000000-0005-0000-0000-0000C7180000}"/>
    <cellStyle name="Normal 2 6 11 4" xfId="6349" xr:uid="{00000000-0005-0000-0000-0000C8180000}"/>
    <cellStyle name="Normal 2 6 12" xfId="6350" xr:uid="{00000000-0005-0000-0000-0000C9180000}"/>
    <cellStyle name="Normal 2 6 12 2" xfId="6351" xr:uid="{00000000-0005-0000-0000-0000CA180000}"/>
    <cellStyle name="Normal 2 6 12 3" xfId="6352" xr:uid="{00000000-0005-0000-0000-0000CB180000}"/>
    <cellStyle name="Normal 2 6 12 4" xfId="6353" xr:uid="{00000000-0005-0000-0000-0000CC180000}"/>
    <cellStyle name="Normal 2 6 13" xfId="6354" xr:uid="{00000000-0005-0000-0000-0000CD180000}"/>
    <cellStyle name="Normal 2 6 13 2" xfId="6355" xr:uid="{00000000-0005-0000-0000-0000CE180000}"/>
    <cellStyle name="Normal 2 6 13 3" xfId="6356" xr:uid="{00000000-0005-0000-0000-0000CF180000}"/>
    <cellStyle name="Normal 2 6 13 4" xfId="6357" xr:uid="{00000000-0005-0000-0000-0000D0180000}"/>
    <cellStyle name="Normal 2 6 14" xfId="6358" xr:uid="{00000000-0005-0000-0000-0000D1180000}"/>
    <cellStyle name="Normal 2 6 14 2" xfId="6359" xr:uid="{00000000-0005-0000-0000-0000D2180000}"/>
    <cellStyle name="Normal 2 6 14 3" xfId="6360" xr:uid="{00000000-0005-0000-0000-0000D3180000}"/>
    <cellStyle name="Normal 2 6 14 4" xfId="6361" xr:uid="{00000000-0005-0000-0000-0000D4180000}"/>
    <cellStyle name="Normal 2 6 15" xfId="6362" xr:uid="{00000000-0005-0000-0000-0000D5180000}"/>
    <cellStyle name="Normal 2 6 15 2" xfId="6363" xr:uid="{00000000-0005-0000-0000-0000D6180000}"/>
    <cellStyle name="Normal 2 6 15 3" xfId="6364" xr:uid="{00000000-0005-0000-0000-0000D7180000}"/>
    <cellStyle name="Normal 2 6 15 4" xfId="6365" xr:uid="{00000000-0005-0000-0000-0000D8180000}"/>
    <cellStyle name="Normal 2 6 16" xfId="6366" xr:uid="{00000000-0005-0000-0000-0000D9180000}"/>
    <cellStyle name="Normal 2 6 16 2" xfId="6367" xr:uid="{00000000-0005-0000-0000-0000DA180000}"/>
    <cellStyle name="Normal 2 6 16 3" xfId="6368" xr:uid="{00000000-0005-0000-0000-0000DB180000}"/>
    <cellStyle name="Normal 2 6 16 4" xfId="6369" xr:uid="{00000000-0005-0000-0000-0000DC180000}"/>
    <cellStyle name="Normal 2 6 16 5" xfId="22870" xr:uid="{18C6FB79-D9BB-4630-B9C8-0052AD195549}"/>
    <cellStyle name="Normal 2 6 17" xfId="6370" xr:uid="{00000000-0005-0000-0000-0000DD180000}"/>
    <cellStyle name="Normal 2 6 17 2" xfId="6371" xr:uid="{00000000-0005-0000-0000-0000DE180000}"/>
    <cellStyle name="Normal 2 6 17 2 2" xfId="6372" xr:uid="{00000000-0005-0000-0000-0000DF180000}"/>
    <cellStyle name="Normal 2 6 17 2 2 2" xfId="6373" xr:uid="{00000000-0005-0000-0000-0000E0180000}"/>
    <cellStyle name="Normal 2 6 17 2 2 2 2" xfId="6374" xr:uid="{00000000-0005-0000-0000-0000E1180000}"/>
    <cellStyle name="Normal 2 6 17 2 2 2 3" xfId="6375" xr:uid="{00000000-0005-0000-0000-0000E2180000}"/>
    <cellStyle name="Normal 2 6 17 2 2 3" xfId="6376" xr:uid="{00000000-0005-0000-0000-0000E3180000}"/>
    <cellStyle name="Normal 2 6 17 2 2 4" xfId="6377" xr:uid="{00000000-0005-0000-0000-0000E4180000}"/>
    <cellStyle name="Normal 2 6 17 2 2 5" xfId="23927" xr:uid="{26D1F94A-B50C-4142-899B-BB74643D28B5}"/>
    <cellStyle name="Normal 2 6 17 2 3" xfId="6378" xr:uid="{00000000-0005-0000-0000-0000E5180000}"/>
    <cellStyle name="Normal 2 6 17 2 3 2" xfId="6379" xr:uid="{00000000-0005-0000-0000-0000E6180000}"/>
    <cellStyle name="Normal 2 6 17 2 3 2 2" xfId="6380" xr:uid="{00000000-0005-0000-0000-0000E7180000}"/>
    <cellStyle name="Normal 2 6 17 2 3 2 3" xfId="6381" xr:uid="{00000000-0005-0000-0000-0000E8180000}"/>
    <cellStyle name="Normal 2 6 17 2 3 3" xfId="6382" xr:uid="{00000000-0005-0000-0000-0000E9180000}"/>
    <cellStyle name="Normal 2 6 17 2 3 4" xfId="6383" xr:uid="{00000000-0005-0000-0000-0000EA180000}"/>
    <cellStyle name="Normal 2 6 17 2 4" xfId="6384" xr:uid="{00000000-0005-0000-0000-0000EB180000}"/>
    <cellStyle name="Normal 2 6 17 2 4 2" xfId="6385" xr:uid="{00000000-0005-0000-0000-0000EC180000}"/>
    <cellStyle name="Normal 2 6 17 2 4 3" xfId="6386" xr:uid="{00000000-0005-0000-0000-0000ED180000}"/>
    <cellStyle name="Normal 2 6 17 2 5" xfId="6387" xr:uid="{00000000-0005-0000-0000-0000EE180000}"/>
    <cellStyle name="Normal 2 6 17 2 6" xfId="6388" xr:uid="{00000000-0005-0000-0000-0000EF180000}"/>
    <cellStyle name="Normal 2 6 17 2 7" xfId="6389" xr:uid="{00000000-0005-0000-0000-0000F0180000}"/>
    <cellStyle name="Normal 2 6 17 2 8" xfId="22872" xr:uid="{53A3D8E1-E717-4FE0-8638-86E464C6CD26}"/>
    <cellStyle name="Normal 2 6 17 3" xfId="6390" xr:uid="{00000000-0005-0000-0000-0000F1180000}"/>
    <cellStyle name="Normal 2 6 17 3 2" xfId="6391" xr:uid="{00000000-0005-0000-0000-0000F2180000}"/>
    <cellStyle name="Normal 2 6 17 3 2 2" xfId="6392" xr:uid="{00000000-0005-0000-0000-0000F3180000}"/>
    <cellStyle name="Normal 2 6 17 3 2 3" xfId="6393" xr:uid="{00000000-0005-0000-0000-0000F4180000}"/>
    <cellStyle name="Normal 2 6 17 3 3" xfId="6394" xr:uid="{00000000-0005-0000-0000-0000F5180000}"/>
    <cellStyle name="Normal 2 6 17 3 4" xfId="6395" xr:uid="{00000000-0005-0000-0000-0000F6180000}"/>
    <cellStyle name="Normal 2 6 17 3 5" xfId="24325" xr:uid="{97F5DADD-F8D4-4A3A-8251-1C7BF84A27C0}"/>
    <cellStyle name="Normal 2 6 17 4" xfId="6396" xr:uid="{00000000-0005-0000-0000-0000F7180000}"/>
    <cellStyle name="Normal 2 6 17 4 2" xfId="6397" xr:uid="{00000000-0005-0000-0000-0000F8180000}"/>
    <cellStyle name="Normal 2 6 17 4 2 2" xfId="6398" xr:uid="{00000000-0005-0000-0000-0000F9180000}"/>
    <cellStyle name="Normal 2 6 17 4 2 3" xfId="6399" xr:uid="{00000000-0005-0000-0000-0000FA180000}"/>
    <cellStyle name="Normal 2 6 17 4 3" xfId="6400" xr:uid="{00000000-0005-0000-0000-0000FB180000}"/>
    <cellStyle name="Normal 2 6 17 4 4" xfId="6401" xr:uid="{00000000-0005-0000-0000-0000FC180000}"/>
    <cellStyle name="Normal 2 6 17 4 5" xfId="23926" xr:uid="{6121FE69-9227-4170-B659-FBE93F0B78B1}"/>
    <cellStyle name="Normal 2 6 17 5" xfId="6402" xr:uid="{00000000-0005-0000-0000-0000FD180000}"/>
    <cellStyle name="Normal 2 6 17 5 2" xfId="6403" xr:uid="{00000000-0005-0000-0000-0000FE180000}"/>
    <cellStyle name="Normal 2 6 17 5 3" xfId="6404" xr:uid="{00000000-0005-0000-0000-0000FF180000}"/>
    <cellStyle name="Normal 2 6 17 6" xfId="6405" xr:uid="{00000000-0005-0000-0000-000000190000}"/>
    <cellStyle name="Normal 2 6 17 7" xfId="6406" xr:uid="{00000000-0005-0000-0000-000001190000}"/>
    <cellStyle name="Normal 2 6 17 8" xfId="6407" xr:uid="{00000000-0005-0000-0000-000002190000}"/>
    <cellStyle name="Normal 2 6 17 9" xfId="22871" xr:uid="{27D1888B-40FC-4BA7-87F9-91C39ED92E15}"/>
    <cellStyle name="Normal 2 6 18" xfId="6408" xr:uid="{00000000-0005-0000-0000-000003190000}"/>
    <cellStyle name="Normal 2 6 18 2" xfId="6409" xr:uid="{00000000-0005-0000-0000-000004190000}"/>
    <cellStyle name="Normal 2 6 18 2 2" xfId="6410" xr:uid="{00000000-0005-0000-0000-000005190000}"/>
    <cellStyle name="Normal 2 6 18 2 2 2" xfId="6411" xr:uid="{00000000-0005-0000-0000-000006190000}"/>
    <cellStyle name="Normal 2 6 18 2 2 2 2" xfId="6412" xr:uid="{00000000-0005-0000-0000-000007190000}"/>
    <cellStyle name="Normal 2 6 18 2 2 2 3" xfId="6413" xr:uid="{00000000-0005-0000-0000-000008190000}"/>
    <cellStyle name="Normal 2 6 18 2 2 3" xfId="6414" xr:uid="{00000000-0005-0000-0000-000009190000}"/>
    <cellStyle name="Normal 2 6 18 2 2 4" xfId="6415" xr:uid="{00000000-0005-0000-0000-00000A190000}"/>
    <cellStyle name="Normal 2 6 18 2 2 5" xfId="23929" xr:uid="{89C1F1AB-C630-4FA0-9268-C0DD87BD3CD5}"/>
    <cellStyle name="Normal 2 6 18 2 3" xfId="6416" xr:uid="{00000000-0005-0000-0000-00000B190000}"/>
    <cellStyle name="Normal 2 6 18 2 3 2" xfId="6417" xr:uid="{00000000-0005-0000-0000-00000C190000}"/>
    <cellStyle name="Normal 2 6 18 2 3 2 2" xfId="6418" xr:uid="{00000000-0005-0000-0000-00000D190000}"/>
    <cellStyle name="Normal 2 6 18 2 3 2 3" xfId="6419" xr:uid="{00000000-0005-0000-0000-00000E190000}"/>
    <cellStyle name="Normal 2 6 18 2 3 3" xfId="6420" xr:uid="{00000000-0005-0000-0000-00000F190000}"/>
    <cellStyle name="Normal 2 6 18 2 3 4" xfId="6421" xr:uid="{00000000-0005-0000-0000-000010190000}"/>
    <cellStyle name="Normal 2 6 18 2 4" xfId="6422" xr:uid="{00000000-0005-0000-0000-000011190000}"/>
    <cellStyle name="Normal 2 6 18 2 4 2" xfId="6423" xr:uid="{00000000-0005-0000-0000-000012190000}"/>
    <cellStyle name="Normal 2 6 18 2 4 3" xfId="6424" xr:uid="{00000000-0005-0000-0000-000013190000}"/>
    <cellStyle name="Normal 2 6 18 2 5" xfId="6425" xr:uid="{00000000-0005-0000-0000-000014190000}"/>
    <cellStyle name="Normal 2 6 18 2 6" xfId="6426" xr:uid="{00000000-0005-0000-0000-000015190000}"/>
    <cellStyle name="Normal 2 6 18 2 7" xfId="6427" xr:uid="{00000000-0005-0000-0000-000016190000}"/>
    <cellStyle name="Normal 2 6 18 2 8" xfId="22874" xr:uid="{E50FD82D-FA15-4C3B-AFA6-3270EB2A7E02}"/>
    <cellStyle name="Normal 2 6 18 3" xfId="6428" xr:uid="{00000000-0005-0000-0000-000017190000}"/>
    <cellStyle name="Normal 2 6 18 3 2" xfId="6429" xr:uid="{00000000-0005-0000-0000-000018190000}"/>
    <cellStyle name="Normal 2 6 18 3 2 2" xfId="6430" xr:uid="{00000000-0005-0000-0000-000019190000}"/>
    <cellStyle name="Normal 2 6 18 3 2 3" xfId="6431" xr:uid="{00000000-0005-0000-0000-00001A190000}"/>
    <cellStyle name="Normal 2 6 18 3 3" xfId="6432" xr:uid="{00000000-0005-0000-0000-00001B190000}"/>
    <cellStyle name="Normal 2 6 18 3 4" xfId="6433" xr:uid="{00000000-0005-0000-0000-00001C190000}"/>
    <cellStyle name="Normal 2 6 18 3 5" xfId="25915" xr:uid="{C6EFBED3-0A95-4864-BC9D-101D23CD7984}"/>
    <cellStyle name="Normal 2 6 18 4" xfId="6434" xr:uid="{00000000-0005-0000-0000-00001D190000}"/>
    <cellStyle name="Normal 2 6 18 4 2" xfId="6435" xr:uid="{00000000-0005-0000-0000-00001E190000}"/>
    <cellStyle name="Normal 2 6 18 4 2 2" xfId="6436" xr:uid="{00000000-0005-0000-0000-00001F190000}"/>
    <cellStyle name="Normal 2 6 18 4 2 3" xfId="6437" xr:uid="{00000000-0005-0000-0000-000020190000}"/>
    <cellStyle name="Normal 2 6 18 4 3" xfId="6438" xr:uid="{00000000-0005-0000-0000-000021190000}"/>
    <cellStyle name="Normal 2 6 18 4 4" xfId="6439" xr:uid="{00000000-0005-0000-0000-000022190000}"/>
    <cellStyle name="Normal 2 6 18 4 5" xfId="23928" xr:uid="{FAC7B416-18A6-4603-82A3-3B60BC7975BD}"/>
    <cellStyle name="Normal 2 6 18 5" xfId="6440" xr:uid="{00000000-0005-0000-0000-000023190000}"/>
    <cellStyle name="Normal 2 6 18 5 2" xfId="6441" xr:uid="{00000000-0005-0000-0000-000024190000}"/>
    <cellStyle name="Normal 2 6 18 5 3" xfId="6442" xr:uid="{00000000-0005-0000-0000-000025190000}"/>
    <cellStyle name="Normal 2 6 18 6" xfId="6443" xr:uid="{00000000-0005-0000-0000-000026190000}"/>
    <cellStyle name="Normal 2 6 18 7" xfId="6444" xr:uid="{00000000-0005-0000-0000-000027190000}"/>
    <cellStyle name="Normal 2 6 18 8" xfId="6445" xr:uid="{00000000-0005-0000-0000-000028190000}"/>
    <cellStyle name="Normal 2 6 18 9" xfId="22873" xr:uid="{DF71C85E-DE74-425D-A95D-37FA995DA87C}"/>
    <cellStyle name="Normal 2 6 19" xfId="6446" xr:uid="{00000000-0005-0000-0000-000029190000}"/>
    <cellStyle name="Normal 2 6 19 2" xfId="6447" xr:uid="{00000000-0005-0000-0000-00002A190000}"/>
    <cellStyle name="Normal 2 6 19 2 2" xfId="6448" xr:uid="{00000000-0005-0000-0000-00002B190000}"/>
    <cellStyle name="Normal 2 6 19 2 2 2" xfId="6449" xr:uid="{00000000-0005-0000-0000-00002C190000}"/>
    <cellStyle name="Normal 2 6 19 2 2 3" xfId="6450" xr:uid="{00000000-0005-0000-0000-00002D190000}"/>
    <cellStyle name="Normal 2 6 19 2 3" xfId="6451" xr:uid="{00000000-0005-0000-0000-00002E190000}"/>
    <cellStyle name="Normal 2 6 19 2 4" xfId="6452" xr:uid="{00000000-0005-0000-0000-00002F190000}"/>
    <cellStyle name="Normal 2 6 19 2 5" xfId="23930" xr:uid="{B2463382-3435-4A72-B78C-F6A76C496CF3}"/>
    <cellStyle name="Normal 2 6 19 3" xfId="6453" xr:uid="{00000000-0005-0000-0000-000030190000}"/>
    <cellStyle name="Normal 2 6 19 3 2" xfId="6454" xr:uid="{00000000-0005-0000-0000-000031190000}"/>
    <cellStyle name="Normal 2 6 19 3 2 2" xfId="6455" xr:uid="{00000000-0005-0000-0000-000032190000}"/>
    <cellStyle name="Normal 2 6 19 3 2 3" xfId="6456" xr:uid="{00000000-0005-0000-0000-000033190000}"/>
    <cellStyle name="Normal 2 6 19 3 3" xfId="6457" xr:uid="{00000000-0005-0000-0000-000034190000}"/>
    <cellStyle name="Normal 2 6 19 3 4" xfId="6458" xr:uid="{00000000-0005-0000-0000-000035190000}"/>
    <cellStyle name="Normal 2 6 19 4" xfId="6459" xr:uid="{00000000-0005-0000-0000-000036190000}"/>
    <cellStyle name="Normal 2 6 19 4 2" xfId="6460" xr:uid="{00000000-0005-0000-0000-000037190000}"/>
    <cellStyle name="Normal 2 6 19 4 3" xfId="6461" xr:uid="{00000000-0005-0000-0000-000038190000}"/>
    <cellStyle name="Normal 2 6 19 5" xfId="6462" xr:uid="{00000000-0005-0000-0000-000039190000}"/>
    <cellStyle name="Normal 2 6 19 6" xfId="6463" xr:uid="{00000000-0005-0000-0000-00003A190000}"/>
    <cellStyle name="Normal 2 6 19 7" xfId="6464" xr:uid="{00000000-0005-0000-0000-00003B190000}"/>
    <cellStyle name="Normal 2 6 19 8" xfId="22875" xr:uid="{CF7220EF-D6DC-4F1B-B8C2-0B5F7F27B21C}"/>
    <cellStyle name="Normal 2 6 2" xfId="6465" xr:uid="{00000000-0005-0000-0000-00003C190000}"/>
    <cellStyle name="Normal 2 6 2 10" xfId="6466" xr:uid="{00000000-0005-0000-0000-00003D190000}"/>
    <cellStyle name="Normal 2 6 2 11" xfId="6467" xr:uid="{00000000-0005-0000-0000-00003E190000}"/>
    <cellStyle name="Normal 2 6 2 12" xfId="21966" xr:uid="{71BDD6BD-2D14-4ECF-AA5A-250DF64D945A}"/>
    <cellStyle name="Normal 2 6 2 2" xfId="6468" xr:uid="{00000000-0005-0000-0000-00003F190000}"/>
    <cellStyle name="Normal 2 6 2 2 2" xfId="6469" xr:uid="{00000000-0005-0000-0000-000040190000}"/>
    <cellStyle name="Normal 2 6 2 2 3" xfId="6470" xr:uid="{00000000-0005-0000-0000-000041190000}"/>
    <cellStyle name="Normal 2 6 2 2 4" xfId="6471" xr:uid="{00000000-0005-0000-0000-000042190000}"/>
    <cellStyle name="Normal 2 6 2 3" xfId="6472" xr:uid="{00000000-0005-0000-0000-000043190000}"/>
    <cellStyle name="Normal 2 6 2 3 2" xfId="6473" xr:uid="{00000000-0005-0000-0000-000044190000}"/>
    <cellStyle name="Normal 2 6 2 3 2 2" xfId="6474" xr:uid="{00000000-0005-0000-0000-000045190000}"/>
    <cellStyle name="Normal 2 6 2 3 2 2 2" xfId="6475" xr:uid="{00000000-0005-0000-0000-000046190000}"/>
    <cellStyle name="Normal 2 6 2 3 2 2 2 2" xfId="6476" xr:uid="{00000000-0005-0000-0000-000047190000}"/>
    <cellStyle name="Normal 2 6 2 3 2 2 2 3" xfId="6477" xr:uid="{00000000-0005-0000-0000-000048190000}"/>
    <cellStyle name="Normal 2 6 2 3 2 2 3" xfId="6478" xr:uid="{00000000-0005-0000-0000-000049190000}"/>
    <cellStyle name="Normal 2 6 2 3 2 2 4" xfId="6479" xr:uid="{00000000-0005-0000-0000-00004A190000}"/>
    <cellStyle name="Normal 2 6 2 3 2 2 5" xfId="23933" xr:uid="{893D3DEB-61BB-4CA6-959D-F08A4407D44A}"/>
    <cellStyle name="Normal 2 6 2 3 2 3" xfId="6480" xr:uid="{00000000-0005-0000-0000-00004B190000}"/>
    <cellStyle name="Normal 2 6 2 3 2 3 2" xfId="6481" xr:uid="{00000000-0005-0000-0000-00004C190000}"/>
    <cellStyle name="Normal 2 6 2 3 2 3 2 2" xfId="6482" xr:uid="{00000000-0005-0000-0000-00004D190000}"/>
    <cellStyle name="Normal 2 6 2 3 2 3 2 3" xfId="6483" xr:uid="{00000000-0005-0000-0000-00004E190000}"/>
    <cellStyle name="Normal 2 6 2 3 2 3 3" xfId="6484" xr:uid="{00000000-0005-0000-0000-00004F190000}"/>
    <cellStyle name="Normal 2 6 2 3 2 3 4" xfId="6485" xr:uid="{00000000-0005-0000-0000-000050190000}"/>
    <cellStyle name="Normal 2 6 2 3 2 4" xfId="6486" xr:uid="{00000000-0005-0000-0000-000051190000}"/>
    <cellStyle name="Normal 2 6 2 3 2 4 2" xfId="6487" xr:uid="{00000000-0005-0000-0000-000052190000}"/>
    <cellStyle name="Normal 2 6 2 3 2 4 3" xfId="6488" xr:uid="{00000000-0005-0000-0000-000053190000}"/>
    <cellStyle name="Normal 2 6 2 3 2 5" xfId="6489" xr:uid="{00000000-0005-0000-0000-000054190000}"/>
    <cellStyle name="Normal 2 6 2 3 2 6" xfId="6490" xr:uid="{00000000-0005-0000-0000-000055190000}"/>
    <cellStyle name="Normal 2 6 2 3 2 7" xfId="6491" xr:uid="{00000000-0005-0000-0000-000056190000}"/>
    <cellStyle name="Normal 2 6 2 3 2 8" xfId="22878" xr:uid="{FCFF9031-4B55-4B72-898C-2228A9E9C1C9}"/>
    <cellStyle name="Normal 2 6 2 3 3" xfId="6492" xr:uid="{00000000-0005-0000-0000-000057190000}"/>
    <cellStyle name="Normal 2 6 2 3 3 2" xfId="6493" xr:uid="{00000000-0005-0000-0000-000058190000}"/>
    <cellStyle name="Normal 2 6 2 3 3 2 2" xfId="6494" xr:uid="{00000000-0005-0000-0000-000059190000}"/>
    <cellStyle name="Normal 2 6 2 3 3 2 3" xfId="6495" xr:uid="{00000000-0005-0000-0000-00005A190000}"/>
    <cellStyle name="Normal 2 6 2 3 3 3" xfId="6496" xr:uid="{00000000-0005-0000-0000-00005B190000}"/>
    <cellStyle name="Normal 2 6 2 3 3 4" xfId="6497" xr:uid="{00000000-0005-0000-0000-00005C190000}"/>
    <cellStyle name="Normal 2 6 2 3 3 5" xfId="24326" xr:uid="{25A4D881-1803-4CBB-9CA1-D4ADEA1BF615}"/>
    <cellStyle name="Normal 2 6 2 3 4" xfId="6498" xr:uid="{00000000-0005-0000-0000-00005D190000}"/>
    <cellStyle name="Normal 2 6 2 3 4 2" xfId="6499" xr:uid="{00000000-0005-0000-0000-00005E190000}"/>
    <cellStyle name="Normal 2 6 2 3 4 2 2" xfId="6500" xr:uid="{00000000-0005-0000-0000-00005F190000}"/>
    <cellStyle name="Normal 2 6 2 3 4 2 3" xfId="6501" xr:uid="{00000000-0005-0000-0000-000060190000}"/>
    <cellStyle name="Normal 2 6 2 3 4 3" xfId="6502" xr:uid="{00000000-0005-0000-0000-000061190000}"/>
    <cellStyle name="Normal 2 6 2 3 4 4" xfId="6503" xr:uid="{00000000-0005-0000-0000-000062190000}"/>
    <cellStyle name="Normal 2 6 2 3 4 5" xfId="23932" xr:uid="{B40BCD5A-0A37-420F-A551-0B1565400EBE}"/>
    <cellStyle name="Normal 2 6 2 3 5" xfId="6504" xr:uid="{00000000-0005-0000-0000-000063190000}"/>
    <cellStyle name="Normal 2 6 2 3 5 2" xfId="6505" xr:uid="{00000000-0005-0000-0000-000064190000}"/>
    <cellStyle name="Normal 2 6 2 3 5 3" xfId="6506" xr:uid="{00000000-0005-0000-0000-000065190000}"/>
    <cellStyle name="Normal 2 6 2 3 6" xfId="6507" xr:uid="{00000000-0005-0000-0000-000066190000}"/>
    <cellStyle name="Normal 2 6 2 3 7" xfId="6508" xr:uid="{00000000-0005-0000-0000-000067190000}"/>
    <cellStyle name="Normal 2 6 2 3 8" xfId="6509" xr:uid="{00000000-0005-0000-0000-000068190000}"/>
    <cellStyle name="Normal 2 6 2 3 9" xfId="22877" xr:uid="{1B3807B1-7D5B-497E-8D17-2C57011A5C96}"/>
    <cellStyle name="Normal 2 6 2 4" xfId="6510" xr:uid="{00000000-0005-0000-0000-000069190000}"/>
    <cellStyle name="Normal 2 6 2 4 2" xfId="6511" xr:uid="{00000000-0005-0000-0000-00006A190000}"/>
    <cellStyle name="Normal 2 6 2 4 2 2" xfId="6512" xr:uid="{00000000-0005-0000-0000-00006B190000}"/>
    <cellStyle name="Normal 2 6 2 4 2 2 2" xfId="6513" xr:uid="{00000000-0005-0000-0000-00006C190000}"/>
    <cellStyle name="Normal 2 6 2 4 2 2 2 2" xfId="6514" xr:uid="{00000000-0005-0000-0000-00006D190000}"/>
    <cellStyle name="Normal 2 6 2 4 2 2 2 3" xfId="6515" xr:uid="{00000000-0005-0000-0000-00006E190000}"/>
    <cellStyle name="Normal 2 6 2 4 2 2 3" xfId="6516" xr:uid="{00000000-0005-0000-0000-00006F190000}"/>
    <cellStyle name="Normal 2 6 2 4 2 2 4" xfId="6517" xr:uid="{00000000-0005-0000-0000-000070190000}"/>
    <cellStyle name="Normal 2 6 2 4 2 2 5" xfId="23935" xr:uid="{585E5B0B-3318-496C-B820-30CAF2EC3ACC}"/>
    <cellStyle name="Normal 2 6 2 4 2 3" xfId="6518" xr:uid="{00000000-0005-0000-0000-000071190000}"/>
    <cellStyle name="Normal 2 6 2 4 2 3 2" xfId="6519" xr:uid="{00000000-0005-0000-0000-000072190000}"/>
    <cellStyle name="Normal 2 6 2 4 2 3 2 2" xfId="6520" xr:uid="{00000000-0005-0000-0000-000073190000}"/>
    <cellStyle name="Normal 2 6 2 4 2 3 2 3" xfId="6521" xr:uid="{00000000-0005-0000-0000-000074190000}"/>
    <cellStyle name="Normal 2 6 2 4 2 3 3" xfId="6522" xr:uid="{00000000-0005-0000-0000-000075190000}"/>
    <cellStyle name="Normal 2 6 2 4 2 3 4" xfId="6523" xr:uid="{00000000-0005-0000-0000-000076190000}"/>
    <cellStyle name="Normal 2 6 2 4 2 4" xfId="6524" xr:uid="{00000000-0005-0000-0000-000077190000}"/>
    <cellStyle name="Normal 2 6 2 4 2 4 2" xfId="6525" xr:uid="{00000000-0005-0000-0000-000078190000}"/>
    <cellStyle name="Normal 2 6 2 4 2 4 3" xfId="6526" xr:uid="{00000000-0005-0000-0000-000079190000}"/>
    <cellStyle name="Normal 2 6 2 4 2 5" xfId="6527" xr:uid="{00000000-0005-0000-0000-00007A190000}"/>
    <cellStyle name="Normal 2 6 2 4 2 6" xfId="6528" xr:uid="{00000000-0005-0000-0000-00007B190000}"/>
    <cellStyle name="Normal 2 6 2 4 2 7" xfId="6529" xr:uid="{00000000-0005-0000-0000-00007C190000}"/>
    <cellStyle name="Normal 2 6 2 4 2 8" xfId="22880" xr:uid="{D90D3A2C-4BC7-444B-BF8C-E3F562D6FAE9}"/>
    <cellStyle name="Normal 2 6 2 4 3" xfId="6530" xr:uid="{00000000-0005-0000-0000-00007D190000}"/>
    <cellStyle name="Normal 2 6 2 4 3 2" xfId="6531" xr:uid="{00000000-0005-0000-0000-00007E190000}"/>
    <cellStyle name="Normal 2 6 2 4 3 2 2" xfId="6532" xr:uid="{00000000-0005-0000-0000-00007F190000}"/>
    <cellStyle name="Normal 2 6 2 4 3 2 3" xfId="6533" xr:uid="{00000000-0005-0000-0000-000080190000}"/>
    <cellStyle name="Normal 2 6 2 4 3 3" xfId="6534" xr:uid="{00000000-0005-0000-0000-000081190000}"/>
    <cellStyle name="Normal 2 6 2 4 3 4" xfId="6535" xr:uid="{00000000-0005-0000-0000-000082190000}"/>
    <cellStyle name="Normal 2 6 2 4 3 5" xfId="25436" xr:uid="{D970538D-1095-4B3A-AC51-4B2CB8EA6623}"/>
    <cellStyle name="Normal 2 6 2 4 4" xfId="6536" xr:uid="{00000000-0005-0000-0000-000083190000}"/>
    <cellStyle name="Normal 2 6 2 4 4 2" xfId="6537" xr:uid="{00000000-0005-0000-0000-000084190000}"/>
    <cellStyle name="Normal 2 6 2 4 4 2 2" xfId="6538" xr:uid="{00000000-0005-0000-0000-000085190000}"/>
    <cellStyle name="Normal 2 6 2 4 4 2 3" xfId="6539" xr:uid="{00000000-0005-0000-0000-000086190000}"/>
    <cellStyle name="Normal 2 6 2 4 4 3" xfId="6540" xr:uid="{00000000-0005-0000-0000-000087190000}"/>
    <cellStyle name="Normal 2 6 2 4 4 4" xfId="6541" xr:uid="{00000000-0005-0000-0000-000088190000}"/>
    <cellStyle name="Normal 2 6 2 4 4 5" xfId="23934" xr:uid="{DA84E9C7-36B9-46AC-A34E-DF52EE1C2BD4}"/>
    <cellStyle name="Normal 2 6 2 4 5" xfId="6542" xr:uid="{00000000-0005-0000-0000-000089190000}"/>
    <cellStyle name="Normal 2 6 2 4 5 2" xfId="6543" xr:uid="{00000000-0005-0000-0000-00008A190000}"/>
    <cellStyle name="Normal 2 6 2 4 5 3" xfId="6544" xr:uid="{00000000-0005-0000-0000-00008B190000}"/>
    <cellStyle name="Normal 2 6 2 4 6" xfId="6545" xr:uid="{00000000-0005-0000-0000-00008C190000}"/>
    <cellStyle name="Normal 2 6 2 4 7" xfId="6546" xr:uid="{00000000-0005-0000-0000-00008D190000}"/>
    <cellStyle name="Normal 2 6 2 4 8" xfId="6547" xr:uid="{00000000-0005-0000-0000-00008E190000}"/>
    <cellStyle name="Normal 2 6 2 4 9" xfId="22879" xr:uid="{7C466132-3946-4797-8B3D-6DA7C9874383}"/>
    <cellStyle name="Normal 2 6 2 5" xfId="6548" xr:uid="{00000000-0005-0000-0000-00008F190000}"/>
    <cellStyle name="Normal 2 6 2 5 2" xfId="6549" xr:uid="{00000000-0005-0000-0000-000090190000}"/>
    <cellStyle name="Normal 2 6 2 5 2 2" xfId="6550" xr:uid="{00000000-0005-0000-0000-000091190000}"/>
    <cellStyle name="Normal 2 6 2 5 2 2 2" xfId="6551" xr:uid="{00000000-0005-0000-0000-000092190000}"/>
    <cellStyle name="Normal 2 6 2 5 2 2 3" xfId="6552" xr:uid="{00000000-0005-0000-0000-000093190000}"/>
    <cellStyle name="Normal 2 6 2 5 2 3" xfId="6553" xr:uid="{00000000-0005-0000-0000-000094190000}"/>
    <cellStyle name="Normal 2 6 2 5 2 4" xfId="6554" xr:uid="{00000000-0005-0000-0000-000095190000}"/>
    <cellStyle name="Normal 2 6 2 5 2 5" xfId="25916" xr:uid="{D3AAC377-461B-4B6E-8ED4-FF54A3AEE801}"/>
    <cellStyle name="Normal 2 6 2 5 3" xfId="6555" xr:uid="{00000000-0005-0000-0000-000096190000}"/>
    <cellStyle name="Normal 2 6 2 5 3 2" xfId="6556" xr:uid="{00000000-0005-0000-0000-000097190000}"/>
    <cellStyle name="Normal 2 6 2 5 3 2 2" xfId="6557" xr:uid="{00000000-0005-0000-0000-000098190000}"/>
    <cellStyle name="Normal 2 6 2 5 3 2 3" xfId="6558" xr:uid="{00000000-0005-0000-0000-000099190000}"/>
    <cellStyle name="Normal 2 6 2 5 3 3" xfId="6559" xr:uid="{00000000-0005-0000-0000-00009A190000}"/>
    <cellStyle name="Normal 2 6 2 5 3 4" xfId="6560" xr:uid="{00000000-0005-0000-0000-00009B190000}"/>
    <cellStyle name="Normal 2 6 2 5 3 5" xfId="23936" xr:uid="{1246D738-BE32-4036-A685-E002ACB42A6A}"/>
    <cellStyle name="Normal 2 6 2 5 4" xfId="6561" xr:uid="{00000000-0005-0000-0000-00009C190000}"/>
    <cellStyle name="Normal 2 6 2 5 4 2" xfId="6562" xr:uid="{00000000-0005-0000-0000-00009D190000}"/>
    <cellStyle name="Normal 2 6 2 5 4 3" xfId="6563" xr:uid="{00000000-0005-0000-0000-00009E190000}"/>
    <cellStyle name="Normal 2 6 2 5 5" xfId="6564" xr:uid="{00000000-0005-0000-0000-00009F190000}"/>
    <cellStyle name="Normal 2 6 2 5 6" xfId="6565" xr:uid="{00000000-0005-0000-0000-0000A0190000}"/>
    <cellStyle name="Normal 2 6 2 5 7" xfId="6566" xr:uid="{00000000-0005-0000-0000-0000A1190000}"/>
    <cellStyle name="Normal 2 6 2 5 8" xfId="22881" xr:uid="{889610BA-FE2E-44A5-9225-71E7131589B2}"/>
    <cellStyle name="Normal 2 6 2 6" xfId="6567" xr:uid="{00000000-0005-0000-0000-0000A2190000}"/>
    <cellStyle name="Normal 2 6 2 6 2" xfId="6568" xr:uid="{00000000-0005-0000-0000-0000A3190000}"/>
    <cellStyle name="Normal 2 6 2 6 2 2" xfId="6569" xr:uid="{00000000-0005-0000-0000-0000A4190000}"/>
    <cellStyle name="Normal 2 6 2 6 2 3" xfId="6570" xr:uid="{00000000-0005-0000-0000-0000A5190000}"/>
    <cellStyle name="Normal 2 6 2 6 3" xfId="6571" xr:uid="{00000000-0005-0000-0000-0000A6190000}"/>
    <cellStyle name="Normal 2 6 2 6 4" xfId="6572" xr:uid="{00000000-0005-0000-0000-0000A7190000}"/>
    <cellStyle name="Normal 2 6 2 6 5" xfId="24255" xr:uid="{D0FC29CD-612C-475A-BD5A-C90520984430}"/>
    <cellStyle name="Normal 2 6 2 7" xfId="6573" xr:uid="{00000000-0005-0000-0000-0000A8190000}"/>
    <cellStyle name="Normal 2 6 2 7 2" xfId="6574" xr:uid="{00000000-0005-0000-0000-0000A9190000}"/>
    <cellStyle name="Normal 2 6 2 7 2 2" xfId="6575" xr:uid="{00000000-0005-0000-0000-0000AA190000}"/>
    <cellStyle name="Normal 2 6 2 7 2 3" xfId="6576" xr:uid="{00000000-0005-0000-0000-0000AB190000}"/>
    <cellStyle name="Normal 2 6 2 7 3" xfId="6577" xr:uid="{00000000-0005-0000-0000-0000AC190000}"/>
    <cellStyle name="Normal 2 6 2 7 4" xfId="6578" xr:uid="{00000000-0005-0000-0000-0000AD190000}"/>
    <cellStyle name="Normal 2 6 2 7 5" xfId="23931" xr:uid="{465E6FCE-2906-4FCD-A16F-A837BF29AC66}"/>
    <cellStyle name="Normal 2 6 2 8" xfId="6579" xr:uid="{00000000-0005-0000-0000-0000AE190000}"/>
    <cellStyle name="Normal 2 6 2 8 2" xfId="6580" xr:uid="{00000000-0005-0000-0000-0000AF190000}"/>
    <cellStyle name="Normal 2 6 2 8 3" xfId="6581" xr:uid="{00000000-0005-0000-0000-0000B0190000}"/>
    <cellStyle name="Normal 2 6 2 8 4" xfId="22876" xr:uid="{A8B567C5-53C1-468E-AEA8-A45FBA623D24}"/>
    <cellStyle name="Normal 2 6 2 9" xfId="6582" xr:uid="{00000000-0005-0000-0000-0000B1190000}"/>
    <cellStyle name="Normal 2 6 20" xfId="6583" xr:uid="{00000000-0005-0000-0000-0000B2190000}"/>
    <cellStyle name="Normal 2 6 20 2" xfId="6584" xr:uid="{00000000-0005-0000-0000-0000B3190000}"/>
    <cellStyle name="Normal 2 6 20 2 2" xfId="6585" xr:uid="{00000000-0005-0000-0000-0000B4190000}"/>
    <cellStyle name="Normal 2 6 20 2 2 2" xfId="6586" xr:uid="{00000000-0005-0000-0000-0000B5190000}"/>
    <cellStyle name="Normal 2 6 20 2 2 3" xfId="6587" xr:uid="{00000000-0005-0000-0000-0000B6190000}"/>
    <cellStyle name="Normal 2 6 20 2 3" xfId="6588" xr:uid="{00000000-0005-0000-0000-0000B7190000}"/>
    <cellStyle name="Normal 2 6 20 2 4" xfId="6589" xr:uid="{00000000-0005-0000-0000-0000B8190000}"/>
    <cellStyle name="Normal 2 6 20 3" xfId="6590" xr:uid="{00000000-0005-0000-0000-0000B9190000}"/>
    <cellStyle name="Normal 2 6 20 3 2" xfId="6591" xr:uid="{00000000-0005-0000-0000-0000BA190000}"/>
    <cellStyle name="Normal 2 6 20 3 3" xfId="6592" xr:uid="{00000000-0005-0000-0000-0000BB190000}"/>
    <cellStyle name="Normal 2 6 20 4" xfId="6593" xr:uid="{00000000-0005-0000-0000-0000BC190000}"/>
    <cellStyle name="Normal 2 6 20 5" xfId="6594" xr:uid="{00000000-0005-0000-0000-0000BD190000}"/>
    <cellStyle name="Normal 2 6 20 6" xfId="24163" xr:uid="{531C9687-0136-4C3A-9CC7-1AB47DC91BB7}"/>
    <cellStyle name="Normal 2 6 21" xfId="6595" xr:uid="{00000000-0005-0000-0000-0000BE190000}"/>
    <cellStyle name="Normal 2 6 21 2" xfId="6596" xr:uid="{00000000-0005-0000-0000-0000BF190000}"/>
    <cellStyle name="Normal 2 6 21 3" xfId="6597" xr:uid="{00000000-0005-0000-0000-0000C0190000}"/>
    <cellStyle name="Normal 2 6 22" xfId="6598" xr:uid="{00000000-0005-0000-0000-0000C1190000}"/>
    <cellStyle name="Normal 2 6 23" xfId="6599" xr:uid="{00000000-0005-0000-0000-0000C2190000}"/>
    <cellStyle name="Normal 2 6 24" xfId="6600" xr:uid="{00000000-0005-0000-0000-0000C3190000}"/>
    <cellStyle name="Normal 2 6 25" xfId="6601" xr:uid="{00000000-0005-0000-0000-0000C4190000}"/>
    <cellStyle name="Normal 2 6 3" xfId="6602" xr:uid="{00000000-0005-0000-0000-0000C5190000}"/>
    <cellStyle name="Normal 2 6 3 10" xfId="22612" xr:uid="{EA7EEAB4-B1E4-4C93-A5FD-BB26E9CDA6D4}"/>
    <cellStyle name="Normal 2 6 3 2" xfId="6603" xr:uid="{00000000-0005-0000-0000-0000C6190000}"/>
    <cellStyle name="Normal 2 6 3 2 2" xfId="6604" xr:uid="{00000000-0005-0000-0000-0000C7190000}"/>
    <cellStyle name="Normal 2 6 3 2 3" xfId="6605" xr:uid="{00000000-0005-0000-0000-0000C8190000}"/>
    <cellStyle name="Normal 2 6 3 2 4" xfId="6606" xr:uid="{00000000-0005-0000-0000-0000C9190000}"/>
    <cellStyle name="Normal 2 6 3 3" xfId="6607" xr:uid="{00000000-0005-0000-0000-0000CA190000}"/>
    <cellStyle name="Normal 2 6 3 3 2" xfId="6608" xr:uid="{00000000-0005-0000-0000-0000CB190000}"/>
    <cellStyle name="Normal 2 6 3 3 2 2" xfId="6609" xr:uid="{00000000-0005-0000-0000-0000CC190000}"/>
    <cellStyle name="Normal 2 6 3 3 2 2 2" xfId="6610" xr:uid="{00000000-0005-0000-0000-0000CD190000}"/>
    <cellStyle name="Normal 2 6 3 3 2 2 3" xfId="6611" xr:uid="{00000000-0005-0000-0000-0000CE190000}"/>
    <cellStyle name="Normal 2 6 3 3 2 3" xfId="6612" xr:uid="{00000000-0005-0000-0000-0000CF190000}"/>
    <cellStyle name="Normal 2 6 3 3 2 4" xfId="6613" xr:uid="{00000000-0005-0000-0000-0000D0190000}"/>
    <cellStyle name="Normal 2 6 3 3 2 5" xfId="23938" xr:uid="{98FF9623-E029-42DC-8725-8A3035260F8C}"/>
    <cellStyle name="Normal 2 6 3 3 3" xfId="6614" xr:uid="{00000000-0005-0000-0000-0000D1190000}"/>
    <cellStyle name="Normal 2 6 3 3 3 2" xfId="6615" xr:uid="{00000000-0005-0000-0000-0000D2190000}"/>
    <cellStyle name="Normal 2 6 3 3 3 2 2" xfId="6616" xr:uid="{00000000-0005-0000-0000-0000D3190000}"/>
    <cellStyle name="Normal 2 6 3 3 3 2 3" xfId="6617" xr:uid="{00000000-0005-0000-0000-0000D4190000}"/>
    <cellStyle name="Normal 2 6 3 3 3 3" xfId="6618" xr:uid="{00000000-0005-0000-0000-0000D5190000}"/>
    <cellStyle name="Normal 2 6 3 3 3 4" xfId="6619" xr:uid="{00000000-0005-0000-0000-0000D6190000}"/>
    <cellStyle name="Normal 2 6 3 3 4" xfId="6620" xr:uid="{00000000-0005-0000-0000-0000D7190000}"/>
    <cellStyle name="Normal 2 6 3 3 4 2" xfId="6621" xr:uid="{00000000-0005-0000-0000-0000D8190000}"/>
    <cellStyle name="Normal 2 6 3 3 4 3" xfId="6622" xr:uid="{00000000-0005-0000-0000-0000D9190000}"/>
    <cellStyle name="Normal 2 6 3 3 5" xfId="6623" xr:uid="{00000000-0005-0000-0000-0000DA190000}"/>
    <cellStyle name="Normal 2 6 3 3 6" xfId="6624" xr:uid="{00000000-0005-0000-0000-0000DB190000}"/>
    <cellStyle name="Normal 2 6 3 3 7" xfId="6625" xr:uid="{00000000-0005-0000-0000-0000DC190000}"/>
    <cellStyle name="Normal 2 6 3 3 8" xfId="22882" xr:uid="{2B4635E3-BD53-4B3C-9580-16CEFE2D6193}"/>
    <cellStyle name="Normal 2 6 3 4" xfId="6626" xr:uid="{00000000-0005-0000-0000-0000DD190000}"/>
    <cellStyle name="Normal 2 6 3 4 2" xfId="6627" xr:uid="{00000000-0005-0000-0000-0000DE190000}"/>
    <cellStyle name="Normal 2 6 3 4 2 2" xfId="6628" xr:uid="{00000000-0005-0000-0000-0000DF190000}"/>
    <cellStyle name="Normal 2 6 3 4 2 3" xfId="6629" xr:uid="{00000000-0005-0000-0000-0000E0190000}"/>
    <cellStyle name="Normal 2 6 3 4 3" xfId="6630" xr:uid="{00000000-0005-0000-0000-0000E1190000}"/>
    <cellStyle name="Normal 2 6 3 4 4" xfId="6631" xr:uid="{00000000-0005-0000-0000-0000E2190000}"/>
    <cellStyle name="Normal 2 6 3 4 5" xfId="24254" xr:uid="{A06935CF-5624-4EF0-9143-FB575230183B}"/>
    <cellStyle name="Normal 2 6 3 5" xfId="6632" xr:uid="{00000000-0005-0000-0000-0000E3190000}"/>
    <cellStyle name="Normal 2 6 3 5 2" xfId="6633" xr:uid="{00000000-0005-0000-0000-0000E4190000}"/>
    <cellStyle name="Normal 2 6 3 5 2 2" xfId="6634" xr:uid="{00000000-0005-0000-0000-0000E5190000}"/>
    <cellStyle name="Normal 2 6 3 5 2 3" xfId="6635" xr:uid="{00000000-0005-0000-0000-0000E6190000}"/>
    <cellStyle name="Normal 2 6 3 5 3" xfId="6636" xr:uid="{00000000-0005-0000-0000-0000E7190000}"/>
    <cellStyle name="Normal 2 6 3 5 4" xfId="6637" xr:uid="{00000000-0005-0000-0000-0000E8190000}"/>
    <cellStyle name="Normal 2 6 3 5 5" xfId="23937" xr:uid="{E07247B3-03CC-4F0B-824A-5C5FFACBBBFE}"/>
    <cellStyle name="Normal 2 6 3 6" xfId="6638" xr:uid="{00000000-0005-0000-0000-0000E9190000}"/>
    <cellStyle name="Normal 2 6 3 6 2" xfId="6639" xr:uid="{00000000-0005-0000-0000-0000EA190000}"/>
    <cellStyle name="Normal 2 6 3 6 3" xfId="6640" xr:uid="{00000000-0005-0000-0000-0000EB190000}"/>
    <cellStyle name="Normal 2 6 3 7" xfId="6641" xr:uid="{00000000-0005-0000-0000-0000EC190000}"/>
    <cellStyle name="Normal 2 6 3 8" xfId="6642" xr:uid="{00000000-0005-0000-0000-0000ED190000}"/>
    <cellStyle name="Normal 2 6 3 9" xfId="6643" xr:uid="{00000000-0005-0000-0000-0000EE190000}"/>
    <cellStyle name="Normal 2 6 4" xfId="6644" xr:uid="{00000000-0005-0000-0000-0000EF190000}"/>
    <cellStyle name="Normal 2 6 4 2" xfId="6645" xr:uid="{00000000-0005-0000-0000-0000F0190000}"/>
    <cellStyle name="Normal 2 6 4 3" xfId="6646" xr:uid="{00000000-0005-0000-0000-0000F1190000}"/>
    <cellStyle name="Normal 2 6 4 4" xfId="6647" xr:uid="{00000000-0005-0000-0000-0000F2190000}"/>
    <cellStyle name="Normal 2 6 5" xfId="6648" xr:uid="{00000000-0005-0000-0000-0000F3190000}"/>
    <cellStyle name="Normal 2 6 5 2" xfId="6649" xr:uid="{00000000-0005-0000-0000-0000F4190000}"/>
    <cellStyle name="Normal 2 6 5 3" xfId="6650" xr:uid="{00000000-0005-0000-0000-0000F5190000}"/>
    <cellStyle name="Normal 2 6 5 4" xfId="6651" xr:uid="{00000000-0005-0000-0000-0000F6190000}"/>
    <cellStyle name="Normal 2 6 6" xfId="6652" xr:uid="{00000000-0005-0000-0000-0000F7190000}"/>
    <cellStyle name="Normal 2 6 6 2" xfId="6653" xr:uid="{00000000-0005-0000-0000-0000F8190000}"/>
    <cellStyle name="Normal 2 6 6 3" xfId="6654" xr:uid="{00000000-0005-0000-0000-0000F9190000}"/>
    <cellStyle name="Normal 2 6 6 4" xfId="6655" xr:uid="{00000000-0005-0000-0000-0000FA190000}"/>
    <cellStyle name="Normal 2 6 7" xfId="6656" xr:uid="{00000000-0005-0000-0000-0000FB190000}"/>
    <cellStyle name="Normal 2 6 7 2" xfId="6657" xr:uid="{00000000-0005-0000-0000-0000FC190000}"/>
    <cellStyle name="Normal 2 6 7 3" xfId="6658" xr:uid="{00000000-0005-0000-0000-0000FD190000}"/>
    <cellStyle name="Normal 2 6 7 4" xfId="6659" xr:uid="{00000000-0005-0000-0000-0000FE190000}"/>
    <cellStyle name="Normal 2 6 8" xfId="6660" xr:uid="{00000000-0005-0000-0000-0000FF190000}"/>
    <cellStyle name="Normal 2 6 8 2" xfId="6661" xr:uid="{00000000-0005-0000-0000-0000001A0000}"/>
    <cellStyle name="Normal 2 6 8 3" xfId="6662" xr:uid="{00000000-0005-0000-0000-0000011A0000}"/>
    <cellStyle name="Normal 2 6 8 4" xfId="6663" xr:uid="{00000000-0005-0000-0000-0000021A0000}"/>
    <cellStyle name="Normal 2 6 9" xfId="6664" xr:uid="{00000000-0005-0000-0000-0000031A0000}"/>
    <cellStyle name="Normal 2 6 9 2" xfId="6665" xr:uid="{00000000-0005-0000-0000-0000041A0000}"/>
    <cellStyle name="Normal 2 6 9 3" xfId="6666" xr:uid="{00000000-0005-0000-0000-0000051A0000}"/>
    <cellStyle name="Normal 2 6 9 4" xfId="6667" xr:uid="{00000000-0005-0000-0000-0000061A0000}"/>
    <cellStyle name="Normal 2 7" xfId="6668" xr:uid="{00000000-0005-0000-0000-0000071A0000}"/>
    <cellStyle name="Normal 2 7 2" xfId="6669" xr:uid="{00000000-0005-0000-0000-0000081A0000}"/>
    <cellStyle name="Normal 2 7 2 2" xfId="6670" xr:uid="{00000000-0005-0000-0000-0000091A0000}"/>
    <cellStyle name="Normal 2 7 2 3" xfId="6671" xr:uid="{00000000-0005-0000-0000-00000A1A0000}"/>
    <cellStyle name="Normal 2 7 2 4" xfId="6672" xr:uid="{00000000-0005-0000-0000-00000B1A0000}"/>
    <cellStyle name="Normal 2 7 2 5" xfId="43402" xr:uid="{B8E74A38-021E-4905-9F6F-BA92F7964997}"/>
    <cellStyle name="Normal 2 7 3" xfId="6673" xr:uid="{00000000-0005-0000-0000-00000C1A0000}"/>
    <cellStyle name="Normal 2 7 3 2" xfId="22613" xr:uid="{6AC4CD10-C531-4077-AF8F-87DDAD3BE508}"/>
    <cellStyle name="Normal 2 7 4" xfId="6674" xr:uid="{00000000-0005-0000-0000-00000D1A0000}"/>
    <cellStyle name="Normal 2 7 5" xfId="6675" xr:uid="{00000000-0005-0000-0000-00000E1A0000}"/>
    <cellStyle name="Normal 2 7 6" xfId="6676" xr:uid="{00000000-0005-0000-0000-00000F1A0000}"/>
    <cellStyle name="Normal 2 7 7" xfId="43359" xr:uid="{BE7AA898-1C73-419E-982D-AB406FE8D65E}"/>
    <cellStyle name="Normal 2 8" xfId="6677" xr:uid="{00000000-0005-0000-0000-0000101A0000}"/>
    <cellStyle name="Normal 2 8 2" xfId="6678" xr:uid="{00000000-0005-0000-0000-0000111A0000}"/>
    <cellStyle name="Normal 2 8 2 2" xfId="6679" xr:uid="{00000000-0005-0000-0000-0000121A0000}"/>
    <cellStyle name="Normal 2 8 2 3" xfId="6680" xr:uid="{00000000-0005-0000-0000-0000131A0000}"/>
    <cellStyle name="Normal 2 8 2 4" xfId="6681" xr:uid="{00000000-0005-0000-0000-0000141A0000}"/>
    <cellStyle name="Normal 2 8 3" xfId="6682" xr:uid="{00000000-0005-0000-0000-0000151A0000}"/>
    <cellStyle name="Normal 2 8 3 2" xfId="6683" xr:uid="{00000000-0005-0000-0000-0000161A0000}"/>
    <cellStyle name="Normal 2 8 3 3" xfId="6684" xr:uid="{00000000-0005-0000-0000-0000171A0000}"/>
    <cellStyle name="Normal 2 8 3 4" xfId="6685" xr:uid="{00000000-0005-0000-0000-0000181A0000}"/>
    <cellStyle name="Normal 2 8 4" xfId="6686" xr:uid="{00000000-0005-0000-0000-0000191A0000}"/>
    <cellStyle name="Normal 2 8 4 2" xfId="6687" xr:uid="{00000000-0005-0000-0000-00001A1A0000}"/>
    <cellStyle name="Normal 2 8 4 2 2" xfId="6688" xr:uid="{00000000-0005-0000-0000-00001B1A0000}"/>
    <cellStyle name="Normal 2 8 4 2 3" xfId="6689" xr:uid="{00000000-0005-0000-0000-00001C1A0000}"/>
    <cellStyle name="Normal 2 8 4 2 4" xfId="6690" xr:uid="{00000000-0005-0000-0000-00001D1A0000}"/>
    <cellStyle name="Normal 2 8 4 3" xfId="6691" xr:uid="{00000000-0005-0000-0000-00001E1A0000}"/>
    <cellStyle name="Normal 2 8 4 4" xfId="6692" xr:uid="{00000000-0005-0000-0000-00001F1A0000}"/>
    <cellStyle name="Normal 2 8 4 5" xfId="6693" xr:uid="{00000000-0005-0000-0000-0000201A0000}"/>
    <cellStyle name="Normal 2 8 5" xfId="6694" xr:uid="{00000000-0005-0000-0000-0000211A0000}"/>
    <cellStyle name="Normal 2 8 6" xfId="6695" xr:uid="{00000000-0005-0000-0000-0000221A0000}"/>
    <cellStyle name="Normal 2 8 7" xfId="6696" xr:uid="{00000000-0005-0000-0000-0000231A0000}"/>
    <cellStyle name="Normal 2 8 8" xfId="6697" xr:uid="{00000000-0005-0000-0000-0000241A0000}"/>
    <cellStyle name="Normal 2 8 9" xfId="43367" xr:uid="{C7EEFD28-1E7F-48BB-A80C-24C96F537DCF}"/>
    <cellStyle name="Normal 2 9" xfId="6698" xr:uid="{00000000-0005-0000-0000-0000251A0000}"/>
    <cellStyle name="Normal 2 9 10" xfId="6699" xr:uid="{00000000-0005-0000-0000-0000261A0000}"/>
    <cellStyle name="Normal 2 9 2" xfId="6700" xr:uid="{00000000-0005-0000-0000-0000271A0000}"/>
    <cellStyle name="Normal 2 9 2 10" xfId="22883" xr:uid="{F6E1F7B4-A450-4CC0-A3F9-3859DCEE1FC4}"/>
    <cellStyle name="Normal 2 9 2 2" xfId="6701" xr:uid="{00000000-0005-0000-0000-0000281A0000}"/>
    <cellStyle name="Normal 2 9 2 2 2" xfId="6702" xr:uid="{00000000-0005-0000-0000-0000291A0000}"/>
    <cellStyle name="Normal 2 9 2 2 3" xfId="6703" xr:uid="{00000000-0005-0000-0000-00002A1A0000}"/>
    <cellStyle name="Normal 2 9 2 2 4" xfId="6704" xr:uid="{00000000-0005-0000-0000-00002B1A0000}"/>
    <cellStyle name="Normal 2 9 2 3" xfId="6705" xr:uid="{00000000-0005-0000-0000-00002C1A0000}"/>
    <cellStyle name="Normal 2 9 2 3 2" xfId="6706" xr:uid="{00000000-0005-0000-0000-00002D1A0000}"/>
    <cellStyle name="Normal 2 9 2 3 2 2" xfId="6707" xr:uid="{00000000-0005-0000-0000-00002E1A0000}"/>
    <cellStyle name="Normal 2 9 2 3 2 2 2" xfId="6708" xr:uid="{00000000-0005-0000-0000-00002F1A0000}"/>
    <cellStyle name="Normal 2 9 2 3 2 2 3" xfId="6709" xr:uid="{00000000-0005-0000-0000-0000301A0000}"/>
    <cellStyle name="Normal 2 9 2 3 2 3" xfId="6710" xr:uid="{00000000-0005-0000-0000-0000311A0000}"/>
    <cellStyle name="Normal 2 9 2 3 2 4" xfId="6711" xr:uid="{00000000-0005-0000-0000-0000321A0000}"/>
    <cellStyle name="Normal 2 9 2 3 2 5" xfId="23940" xr:uid="{9C1AC680-FB5D-4398-84C6-5ADC962A19D7}"/>
    <cellStyle name="Normal 2 9 2 3 3" xfId="6712" xr:uid="{00000000-0005-0000-0000-0000331A0000}"/>
    <cellStyle name="Normal 2 9 2 3 3 2" xfId="6713" xr:uid="{00000000-0005-0000-0000-0000341A0000}"/>
    <cellStyle name="Normal 2 9 2 3 3 2 2" xfId="6714" xr:uid="{00000000-0005-0000-0000-0000351A0000}"/>
    <cellStyle name="Normal 2 9 2 3 3 2 3" xfId="6715" xr:uid="{00000000-0005-0000-0000-0000361A0000}"/>
    <cellStyle name="Normal 2 9 2 3 3 3" xfId="6716" xr:uid="{00000000-0005-0000-0000-0000371A0000}"/>
    <cellStyle name="Normal 2 9 2 3 3 4" xfId="6717" xr:uid="{00000000-0005-0000-0000-0000381A0000}"/>
    <cellStyle name="Normal 2 9 2 3 4" xfId="6718" xr:uid="{00000000-0005-0000-0000-0000391A0000}"/>
    <cellStyle name="Normal 2 9 2 3 4 2" xfId="6719" xr:uid="{00000000-0005-0000-0000-00003A1A0000}"/>
    <cellStyle name="Normal 2 9 2 3 4 3" xfId="6720" xr:uid="{00000000-0005-0000-0000-00003B1A0000}"/>
    <cellStyle name="Normal 2 9 2 3 5" xfId="6721" xr:uid="{00000000-0005-0000-0000-00003C1A0000}"/>
    <cellStyle name="Normal 2 9 2 3 6" xfId="6722" xr:uid="{00000000-0005-0000-0000-00003D1A0000}"/>
    <cellStyle name="Normal 2 9 2 3 7" xfId="6723" xr:uid="{00000000-0005-0000-0000-00003E1A0000}"/>
    <cellStyle name="Normal 2 9 2 3 8" xfId="22884" xr:uid="{7E6FD322-BDAF-4422-8D90-1647E0EF518F}"/>
    <cellStyle name="Normal 2 9 2 4" xfId="6724" xr:uid="{00000000-0005-0000-0000-00003F1A0000}"/>
    <cellStyle name="Normal 2 9 2 4 2" xfId="6725" xr:uid="{00000000-0005-0000-0000-0000401A0000}"/>
    <cellStyle name="Normal 2 9 2 4 2 2" xfId="6726" xr:uid="{00000000-0005-0000-0000-0000411A0000}"/>
    <cellStyle name="Normal 2 9 2 4 2 3" xfId="6727" xr:uid="{00000000-0005-0000-0000-0000421A0000}"/>
    <cellStyle name="Normal 2 9 2 4 3" xfId="6728" xr:uid="{00000000-0005-0000-0000-0000431A0000}"/>
    <cellStyle name="Normal 2 9 2 4 4" xfId="6729" xr:uid="{00000000-0005-0000-0000-0000441A0000}"/>
    <cellStyle name="Normal 2 9 2 4 5" xfId="24256" xr:uid="{2899156A-EB2A-4845-A08A-0A446DB4386F}"/>
    <cellStyle name="Normal 2 9 2 5" xfId="6730" xr:uid="{00000000-0005-0000-0000-0000451A0000}"/>
    <cellStyle name="Normal 2 9 2 5 2" xfId="6731" xr:uid="{00000000-0005-0000-0000-0000461A0000}"/>
    <cellStyle name="Normal 2 9 2 5 2 2" xfId="6732" xr:uid="{00000000-0005-0000-0000-0000471A0000}"/>
    <cellStyle name="Normal 2 9 2 5 2 3" xfId="6733" xr:uid="{00000000-0005-0000-0000-0000481A0000}"/>
    <cellStyle name="Normal 2 9 2 5 3" xfId="6734" xr:uid="{00000000-0005-0000-0000-0000491A0000}"/>
    <cellStyle name="Normal 2 9 2 5 4" xfId="6735" xr:uid="{00000000-0005-0000-0000-00004A1A0000}"/>
    <cellStyle name="Normal 2 9 2 5 5" xfId="23939" xr:uid="{BED055E1-7408-403C-9655-1C5AEED6B9B9}"/>
    <cellStyle name="Normal 2 9 2 6" xfId="6736" xr:uid="{00000000-0005-0000-0000-00004B1A0000}"/>
    <cellStyle name="Normal 2 9 2 6 2" xfId="6737" xr:uid="{00000000-0005-0000-0000-00004C1A0000}"/>
    <cellStyle name="Normal 2 9 2 6 3" xfId="6738" xr:uid="{00000000-0005-0000-0000-00004D1A0000}"/>
    <cellStyle name="Normal 2 9 2 7" xfId="6739" xr:uid="{00000000-0005-0000-0000-00004E1A0000}"/>
    <cellStyle name="Normal 2 9 2 8" xfId="6740" xr:uid="{00000000-0005-0000-0000-00004F1A0000}"/>
    <cellStyle name="Normal 2 9 2 9" xfId="6741" xr:uid="{00000000-0005-0000-0000-0000501A0000}"/>
    <cellStyle name="Normal 2 9 3" xfId="6742" xr:uid="{00000000-0005-0000-0000-0000511A0000}"/>
    <cellStyle name="Normal 2 9 3 2" xfId="6743" xr:uid="{00000000-0005-0000-0000-0000521A0000}"/>
    <cellStyle name="Normal 2 9 3 2 2" xfId="6744" xr:uid="{00000000-0005-0000-0000-0000531A0000}"/>
    <cellStyle name="Normal 2 9 3 2 2 2" xfId="6745" xr:uid="{00000000-0005-0000-0000-0000541A0000}"/>
    <cellStyle name="Normal 2 9 3 2 2 2 2" xfId="6746" xr:uid="{00000000-0005-0000-0000-0000551A0000}"/>
    <cellStyle name="Normal 2 9 3 2 2 2 3" xfId="6747" xr:uid="{00000000-0005-0000-0000-0000561A0000}"/>
    <cellStyle name="Normal 2 9 3 2 2 3" xfId="6748" xr:uid="{00000000-0005-0000-0000-0000571A0000}"/>
    <cellStyle name="Normal 2 9 3 2 2 4" xfId="6749" xr:uid="{00000000-0005-0000-0000-0000581A0000}"/>
    <cellStyle name="Normal 2 9 3 2 2 5" xfId="23942" xr:uid="{C9E1CA71-72F3-4558-9C48-76638D518E8A}"/>
    <cellStyle name="Normal 2 9 3 2 3" xfId="6750" xr:uid="{00000000-0005-0000-0000-0000591A0000}"/>
    <cellStyle name="Normal 2 9 3 2 3 2" xfId="6751" xr:uid="{00000000-0005-0000-0000-00005A1A0000}"/>
    <cellStyle name="Normal 2 9 3 2 3 2 2" xfId="6752" xr:uid="{00000000-0005-0000-0000-00005B1A0000}"/>
    <cellStyle name="Normal 2 9 3 2 3 2 3" xfId="6753" xr:uid="{00000000-0005-0000-0000-00005C1A0000}"/>
    <cellStyle name="Normal 2 9 3 2 3 3" xfId="6754" xr:uid="{00000000-0005-0000-0000-00005D1A0000}"/>
    <cellStyle name="Normal 2 9 3 2 3 4" xfId="6755" xr:uid="{00000000-0005-0000-0000-00005E1A0000}"/>
    <cellStyle name="Normal 2 9 3 2 4" xfId="6756" xr:uid="{00000000-0005-0000-0000-00005F1A0000}"/>
    <cellStyle name="Normal 2 9 3 2 4 2" xfId="6757" xr:uid="{00000000-0005-0000-0000-0000601A0000}"/>
    <cellStyle name="Normal 2 9 3 2 4 3" xfId="6758" xr:uid="{00000000-0005-0000-0000-0000611A0000}"/>
    <cellStyle name="Normal 2 9 3 2 5" xfId="6759" xr:uid="{00000000-0005-0000-0000-0000621A0000}"/>
    <cellStyle name="Normal 2 9 3 2 6" xfId="6760" xr:uid="{00000000-0005-0000-0000-0000631A0000}"/>
    <cellStyle name="Normal 2 9 3 2 7" xfId="6761" xr:uid="{00000000-0005-0000-0000-0000641A0000}"/>
    <cellStyle name="Normal 2 9 3 2 8" xfId="22886" xr:uid="{CDC0481D-F299-4504-BBBB-2981F8D85522}"/>
    <cellStyle name="Normal 2 9 3 3" xfId="6762" xr:uid="{00000000-0005-0000-0000-0000651A0000}"/>
    <cellStyle name="Normal 2 9 3 3 2" xfId="6763" xr:uid="{00000000-0005-0000-0000-0000661A0000}"/>
    <cellStyle name="Normal 2 9 3 3 2 2" xfId="6764" xr:uid="{00000000-0005-0000-0000-0000671A0000}"/>
    <cellStyle name="Normal 2 9 3 3 2 3" xfId="6765" xr:uid="{00000000-0005-0000-0000-0000681A0000}"/>
    <cellStyle name="Normal 2 9 3 3 3" xfId="6766" xr:uid="{00000000-0005-0000-0000-0000691A0000}"/>
    <cellStyle name="Normal 2 9 3 3 4" xfId="6767" xr:uid="{00000000-0005-0000-0000-00006A1A0000}"/>
    <cellStyle name="Normal 2 9 3 3 5" xfId="24327" xr:uid="{5CF8379A-2721-4851-A604-59460E75F203}"/>
    <cellStyle name="Normal 2 9 3 4" xfId="6768" xr:uid="{00000000-0005-0000-0000-00006B1A0000}"/>
    <cellStyle name="Normal 2 9 3 4 2" xfId="6769" xr:uid="{00000000-0005-0000-0000-00006C1A0000}"/>
    <cellStyle name="Normal 2 9 3 4 2 2" xfId="6770" xr:uid="{00000000-0005-0000-0000-00006D1A0000}"/>
    <cellStyle name="Normal 2 9 3 4 2 3" xfId="6771" xr:uid="{00000000-0005-0000-0000-00006E1A0000}"/>
    <cellStyle name="Normal 2 9 3 4 3" xfId="6772" xr:uid="{00000000-0005-0000-0000-00006F1A0000}"/>
    <cellStyle name="Normal 2 9 3 4 4" xfId="6773" xr:uid="{00000000-0005-0000-0000-0000701A0000}"/>
    <cellStyle name="Normal 2 9 3 4 5" xfId="23941" xr:uid="{34D633AB-FA25-4307-9D5F-597F4B01DDF1}"/>
    <cellStyle name="Normal 2 9 3 5" xfId="6774" xr:uid="{00000000-0005-0000-0000-0000711A0000}"/>
    <cellStyle name="Normal 2 9 3 5 2" xfId="6775" xr:uid="{00000000-0005-0000-0000-0000721A0000}"/>
    <cellStyle name="Normal 2 9 3 5 3" xfId="6776" xr:uid="{00000000-0005-0000-0000-0000731A0000}"/>
    <cellStyle name="Normal 2 9 3 6" xfId="6777" xr:uid="{00000000-0005-0000-0000-0000741A0000}"/>
    <cellStyle name="Normal 2 9 3 7" xfId="6778" xr:uid="{00000000-0005-0000-0000-0000751A0000}"/>
    <cellStyle name="Normal 2 9 3 8" xfId="6779" xr:uid="{00000000-0005-0000-0000-0000761A0000}"/>
    <cellStyle name="Normal 2 9 3 9" xfId="22885" xr:uid="{541F2F50-387B-4D34-9325-3FF330CD3367}"/>
    <cellStyle name="Normal 2 9 4" xfId="6780" xr:uid="{00000000-0005-0000-0000-0000771A0000}"/>
    <cellStyle name="Normal 2 9 4 2" xfId="6781" xr:uid="{00000000-0005-0000-0000-0000781A0000}"/>
    <cellStyle name="Normal 2 9 4 2 2" xfId="6782" xr:uid="{00000000-0005-0000-0000-0000791A0000}"/>
    <cellStyle name="Normal 2 9 4 2 2 2" xfId="6783" xr:uid="{00000000-0005-0000-0000-00007A1A0000}"/>
    <cellStyle name="Normal 2 9 4 2 2 3" xfId="6784" xr:uid="{00000000-0005-0000-0000-00007B1A0000}"/>
    <cellStyle name="Normal 2 9 4 2 3" xfId="6785" xr:uid="{00000000-0005-0000-0000-00007C1A0000}"/>
    <cellStyle name="Normal 2 9 4 2 4" xfId="6786" xr:uid="{00000000-0005-0000-0000-00007D1A0000}"/>
    <cellStyle name="Normal 2 9 4 2 5" xfId="25917" xr:uid="{C39D0E6D-48ED-4120-8FAB-31FCCE8D0E97}"/>
    <cellStyle name="Normal 2 9 4 3" xfId="6787" xr:uid="{00000000-0005-0000-0000-00007E1A0000}"/>
    <cellStyle name="Normal 2 9 4 3 2" xfId="6788" xr:uid="{00000000-0005-0000-0000-00007F1A0000}"/>
    <cellStyle name="Normal 2 9 4 3 2 2" xfId="6789" xr:uid="{00000000-0005-0000-0000-0000801A0000}"/>
    <cellStyle name="Normal 2 9 4 3 2 3" xfId="6790" xr:uid="{00000000-0005-0000-0000-0000811A0000}"/>
    <cellStyle name="Normal 2 9 4 3 3" xfId="6791" xr:uid="{00000000-0005-0000-0000-0000821A0000}"/>
    <cellStyle name="Normal 2 9 4 3 4" xfId="6792" xr:uid="{00000000-0005-0000-0000-0000831A0000}"/>
    <cellStyle name="Normal 2 9 4 3 5" xfId="23943" xr:uid="{B9D26961-2571-4EDA-9C55-07E914D7F102}"/>
    <cellStyle name="Normal 2 9 4 4" xfId="6793" xr:uid="{00000000-0005-0000-0000-0000841A0000}"/>
    <cellStyle name="Normal 2 9 4 4 2" xfId="6794" xr:uid="{00000000-0005-0000-0000-0000851A0000}"/>
    <cellStyle name="Normal 2 9 4 4 3" xfId="6795" xr:uid="{00000000-0005-0000-0000-0000861A0000}"/>
    <cellStyle name="Normal 2 9 4 5" xfId="6796" xr:uid="{00000000-0005-0000-0000-0000871A0000}"/>
    <cellStyle name="Normal 2 9 4 6" xfId="6797" xr:uid="{00000000-0005-0000-0000-0000881A0000}"/>
    <cellStyle name="Normal 2 9 4 7" xfId="6798" xr:uid="{00000000-0005-0000-0000-0000891A0000}"/>
    <cellStyle name="Normal 2 9 4 8" xfId="22887" xr:uid="{6B33B476-08DD-4C09-9FAC-A1DDAC548F30}"/>
    <cellStyle name="Normal 2 9 5" xfId="6799" xr:uid="{00000000-0005-0000-0000-00008A1A0000}"/>
    <cellStyle name="Normal 2 9 5 2" xfId="6800" xr:uid="{00000000-0005-0000-0000-00008B1A0000}"/>
    <cellStyle name="Normal 2 9 5 2 2" xfId="6801" xr:uid="{00000000-0005-0000-0000-00008C1A0000}"/>
    <cellStyle name="Normal 2 9 5 2 2 2" xfId="6802" xr:uid="{00000000-0005-0000-0000-00008D1A0000}"/>
    <cellStyle name="Normal 2 9 5 2 2 3" xfId="6803" xr:uid="{00000000-0005-0000-0000-00008E1A0000}"/>
    <cellStyle name="Normal 2 9 5 2 3" xfId="6804" xr:uid="{00000000-0005-0000-0000-00008F1A0000}"/>
    <cellStyle name="Normal 2 9 5 2 4" xfId="6805" xr:uid="{00000000-0005-0000-0000-0000901A0000}"/>
    <cellStyle name="Normal 2 9 5 2 5" xfId="23944" xr:uid="{8509F447-167B-4DF8-BCB3-1570CFA9EDAA}"/>
    <cellStyle name="Normal 2 9 5 3" xfId="6806" xr:uid="{00000000-0005-0000-0000-0000911A0000}"/>
    <cellStyle name="Normal 2 9 5 3 2" xfId="6807" xr:uid="{00000000-0005-0000-0000-0000921A0000}"/>
    <cellStyle name="Normal 2 9 5 3 3" xfId="6808" xr:uid="{00000000-0005-0000-0000-0000931A0000}"/>
    <cellStyle name="Normal 2 9 5 4" xfId="6809" xr:uid="{00000000-0005-0000-0000-0000941A0000}"/>
    <cellStyle name="Normal 2 9 5 5" xfId="6810" xr:uid="{00000000-0005-0000-0000-0000951A0000}"/>
    <cellStyle name="Normal 2 9 5 6" xfId="6811" xr:uid="{00000000-0005-0000-0000-0000961A0000}"/>
    <cellStyle name="Normal 2 9 5 7" xfId="22888" xr:uid="{31FFC55D-2678-49BA-A55A-E4A9D64C5A1F}"/>
    <cellStyle name="Normal 2 9 6" xfId="6812" xr:uid="{00000000-0005-0000-0000-0000971A0000}"/>
    <cellStyle name="Normal 2 9 6 2" xfId="6813" xr:uid="{00000000-0005-0000-0000-0000981A0000}"/>
    <cellStyle name="Normal 2 9 6 3" xfId="6814" xr:uid="{00000000-0005-0000-0000-0000991A0000}"/>
    <cellStyle name="Normal 2 9 6 4" xfId="24223" xr:uid="{498D69A0-1821-4E29-ABE8-12CAECFDB9AE}"/>
    <cellStyle name="Normal 2 9 7" xfId="6815" xr:uid="{00000000-0005-0000-0000-00009A1A0000}"/>
    <cellStyle name="Normal 2 9 8" xfId="6816" xr:uid="{00000000-0005-0000-0000-00009B1A0000}"/>
    <cellStyle name="Normal 2 9 9" xfId="6817" xr:uid="{00000000-0005-0000-0000-00009C1A0000}"/>
    <cellStyle name="Normal 2_bound" xfId="6818" xr:uid="{00000000-0005-0000-0000-00009D1A0000}"/>
    <cellStyle name="Normal 20" xfId="6819" xr:uid="{00000000-0005-0000-0000-00009E1A0000}"/>
    <cellStyle name="Normal 20 2" xfId="6820" xr:uid="{00000000-0005-0000-0000-00009F1A0000}"/>
    <cellStyle name="Normal 20 2 2" xfId="6821" xr:uid="{00000000-0005-0000-0000-0000A01A0000}"/>
    <cellStyle name="Normal 20 2 3" xfId="6822" xr:uid="{00000000-0005-0000-0000-0000A11A0000}"/>
    <cellStyle name="Normal 20 2 4" xfId="6823" xr:uid="{00000000-0005-0000-0000-0000A21A0000}"/>
    <cellStyle name="Normal 20 2 5" xfId="22889" xr:uid="{C0CF774F-5ABA-4E59-BCB5-0BC642DD736B}"/>
    <cellStyle name="Normal 20 3" xfId="6824" xr:uid="{00000000-0005-0000-0000-0000A31A0000}"/>
    <cellStyle name="Normal 20 3 2" xfId="6825" xr:uid="{00000000-0005-0000-0000-0000A41A0000}"/>
    <cellStyle name="Normal 20 3 3" xfId="6826" xr:uid="{00000000-0005-0000-0000-0000A51A0000}"/>
    <cellStyle name="Normal 20 3 4" xfId="6827" xr:uid="{00000000-0005-0000-0000-0000A61A0000}"/>
    <cellStyle name="Normal 20 3 5" xfId="22890" xr:uid="{2339AF94-A72D-4775-AA51-A3F6EF780E78}"/>
    <cellStyle name="Normal 20 4" xfId="6828" xr:uid="{00000000-0005-0000-0000-0000A71A0000}"/>
    <cellStyle name="Normal 20 4 2" xfId="6829" xr:uid="{00000000-0005-0000-0000-0000A81A0000}"/>
    <cellStyle name="Normal 20 4 3" xfId="6830" xr:uid="{00000000-0005-0000-0000-0000A91A0000}"/>
    <cellStyle name="Normal 20 4 4" xfId="6831" xr:uid="{00000000-0005-0000-0000-0000AA1A0000}"/>
    <cellStyle name="Normal 20 5" xfId="6832" xr:uid="{00000000-0005-0000-0000-0000AB1A0000}"/>
    <cellStyle name="Normal 20 5 2" xfId="23691" xr:uid="{1D54093B-E2EB-4B2A-9F97-7B30E6DEF4C7}"/>
    <cellStyle name="Normal 20 6" xfId="6833" xr:uid="{00000000-0005-0000-0000-0000AC1A0000}"/>
    <cellStyle name="Normal 20 7" xfId="6834" xr:uid="{00000000-0005-0000-0000-0000AD1A0000}"/>
    <cellStyle name="Normal 20 8" xfId="6835" xr:uid="{00000000-0005-0000-0000-0000AE1A0000}"/>
    <cellStyle name="Normal 20 9" xfId="21967" xr:uid="{0C1B4616-6BA4-4671-BF95-2B652FE764D7}"/>
    <cellStyle name="Normal 21" xfId="6836" xr:uid="{00000000-0005-0000-0000-0000AF1A0000}"/>
    <cellStyle name="Normal 21 2" xfId="6837" xr:uid="{00000000-0005-0000-0000-0000B01A0000}"/>
    <cellStyle name="Normal 21 2 2" xfId="6838" xr:uid="{00000000-0005-0000-0000-0000B11A0000}"/>
    <cellStyle name="Normal 21 2 3" xfId="6839" xr:uid="{00000000-0005-0000-0000-0000B21A0000}"/>
    <cellStyle name="Normal 21 2 3 2" xfId="22891" xr:uid="{5C13EB05-7268-4163-AB8F-36793768E246}"/>
    <cellStyle name="Normal 21 2 4" xfId="6840" xr:uid="{00000000-0005-0000-0000-0000B31A0000}"/>
    <cellStyle name="Normal 21 2 5" xfId="6841" xr:uid="{00000000-0005-0000-0000-0000B41A0000}"/>
    <cellStyle name="Normal 21 2 6" xfId="22571" xr:uid="{0681FAAB-A2BA-4340-9AAA-136F8BC24D1C}"/>
    <cellStyle name="Normal 21 3" xfId="6842" xr:uid="{00000000-0005-0000-0000-0000B51A0000}"/>
    <cellStyle name="Normal 21 3 2" xfId="6843" xr:uid="{00000000-0005-0000-0000-0000B61A0000}"/>
    <cellStyle name="Normal 21 3 3" xfId="6844" xr:uid="{00000000-0005-0000-0000-0000B71A0000}"/>
    <cellStyle name="Normal 21 3 4" xfId="6845" xr:uid="{00000000-0005-0000-0000-0000B81A0000}"/>
    <cellStyle name="Normal 21 4" xfId="6846" xr:uid="{00000000-0005-0000-0000-0000B91A0000}"/>
    <cellStyle name="Normal 21 4 2" xfId="6847" xr:uid="{00000000-0005-0000-0000-0000BA1A0000}"/>
    <cellStyle name="Normal 21 4 3" xfId="6848" xr:uid="{00000000-0005-0000-0000-0000BB1A0000}"/>
    <cellStyle name="Normal 21 4 4" xfId="6849" xr:uid="{00000000-0005-0000-0000-0000BC1A0000}"/>
    <cellStyle name="Normal 21 4 5" xfId="22892" xr:uid="{C6E59821-48F2-4C46-A1CF-BA665D99AB26}"/>
    <cellStyle name="Normal 21 5" xfId="6850" xr:uid="{00000000-0005-0000-0000-0000BD1A0000}"/>
    <cellStyle name="Normal 21 5 2" xfId="6851" xr:uid="{00000000-0005-0000-0000-0000BE1A0000}"/>
    <cellStyle name="Normal 21 5 3" xfId="6852" xr:uid="{00000000-0005-0000-0000-0000BF1A0000}"/>
    <cellStyle name="Normal 21 5 4" xfId="23692" xr:uid="{58B74ADB-CA82-4F9D-B7D9-3596524B7B3F}"/>
    <cellStyle name="Normal 21 6" xfId="6853" xr:uid="{00000000-0005-0000-0000-0000C01A0000}"/>
    <cellStyle name="Normal 21 7" xfId="6854" xr:uid="{00000000-0005-0000-0000-0000C11A0000}"/>
    <cellStyle name="Normal 21 8" xfId="6855" xr:uid="{00000000-0005-0000-0000-0000C21A0000}"/>
    <cellStyle name="Normal 21 9" xfId="6856" xr:uid="{00000000-0005-0000-0000-0000C31A0000}"/>
    <cellStyle name="Normal 21_Scen_XBase" xfId="6857" xr:uid="{00000000-0005-0000-0000-0000C41A0000}"/>
    <cellStyle name="Normal 22" xfId="6858" xr:uid="{00000000-0005-0000-0000-0000C51A0000}"/>
    <cellStyle name="Normal 22 2" xfId="6859" xr:uid="{00000000-0005-0000-0000-0000C61A0000}"/>
    <cellStyle name="Normal 22 2 2" xfId="25918" xr:uid="{8E90B98A-D335-478F-9C76-118A4432A8AA}"/>
    <cellStyle name="Normal 22 2 3" xfId="23693" xr:uid="{B17992B4-0E7F-4F72-AB34-396FC9BA404C}"/>
    <cellStyle name="Normal 22 3" xfId="6860" xr:uid="{00000000-0005-0000-0000-0000C71A0000}"/>
    <cellStyle name="Normal 22 4" xfId="6861" xr:uid="{00000000-0005-0000-0000-0000C81A0000}"/>
    <cellStyle name="Normal 22 5" xfId="6862" xr:uid="{00000000-0005-0000-0000-0000C91A0000}"/>
    <cellStyle name="Normal 22 6" xfId="6863" xr:uid="{00000000-0005-0000-0000-0000CA1A0000}"/>
    <cellStyle name="Normal 22 7" xfId="22485" xr:uid="{6B19F15E-AEE4-4289-9C73-131E4B93E350}"/>
    <cellStyle name="Normal 23" xfId="6864" xr:uid="{00000000-0005-0000-0000-0000CB1A0000}"/>
    <cellStyle name="Normal 23 2" xfId="6865" xr:uid="{00000000-0005-0000-0000-0000CC1A0000}"/>
    <cellStyle name="Normal 23 2 2" xfId="6866" xr:uid="{00000000-0005-0000-0000-0000CD1A0000}"/>
    <cellStyle name="Normal 23 2 3" xfId="6867" xr:uid="{00000000-0005-0000-0000-0000CE1A0000}"/>
    <cellStyle name="Normal 23 2 4" xfId="6868" xr:uid="{00000000-0005-0000-0000-0000CF1A0000}"/>
    <cellStyle name="Normal 23 3" xfId="6869" xr:uid="{00000000-0005-0000-0000-0000D01A0000}"/>
    <cellStyle name="Normal 23 3 2" xfId="6870" xr:uid="{00000000-0005-0000-0000-0000D11A0000}"/>
    <cellStyle name="Normal 23 3 3" xfId="6871" xr:uid="{00000000-0005-0000-0000-0000D21A0000}"/>
    <cellStyle name="Normal 23 3 4" xfId="6872" xr:uid="{00000000-0005-0000-0000-0000D31A0000}"/>
    <cellStyle name="Normal 23 4" xfId="6873" xr:uid="{00000000-0005-0000-0000-0000D41A0000}"/>
    <cellStyle name="Normal 23 4 2" xfId="23694" xr:uid="{B62E5A3C-69B8-4695-A2F7-C98155A1A707}"/>
    <cellStyle name="Normal 23 5" xfId="6874" xr:uid="{00000000-0005-0000-0000-0000D51A0000}"/>
    <cellStyle name="Normal 23 6" xfId="6875" xr:uid="{00000000-0005-0000-0000-0000D61A0000}"/>
    <cellStyle name="Normal 23 7" xfId="6876" xr:uid="{00000000-0005-0000-0000-0000D71A0000}"/>
    <cellStyle name="Normal 23 8" xfId="22488" xr:uid="{E6D1D62F-527F-49C1-A6A5-567686BFB23E}"/>
    <cellStyle name="Normal 24" xfId="6877" xr:uid="{00000000-0005-0000-0000-0000D81A0000}"/>
    <cellStyle name="Normal 24 10" xfId="6878" xr:uid="{00000000-0005-0000-0000-0000D91A0000}"/>
    <cellStyle name="Normal 24 10 2" xfId="6879" xr:uid="{00000000-0005-0000-0000-0000DA1A0000}"/>
    <cellStyle name="Normal 24 10 3" xfId="6880" xr:uid="{00000000-0005-0000-0000-0000DB1A0000}"/>
    <cellStyle name="Normal 24 10 4" xfId="6881" xr:uid="{00000000-0005-0000-0000-0000DC1A0000}"/>
    <cellStyle name="Normal 24 10 5" xfId="22894" xr:uid="{AA312E75-E8E0-4CAD-B899-EDD6C2E61E44}"/>
    <cellStyle name="Normal 24 11" xfId="6882" xr:uid="{00000000-0005-0000-0000-0000DD1A0000}"/>
    <cellStyle name="Normal 24 11 2" xfId="6883" xr:uid="{00000000-0005-0000-0000-0000DE1A0000}"/>
    <cellStyle name="Normal 24 11 3" xfId="6884" xr:uid="{00000000-0005-0000-0000-0000DF1A0000}"/>
    <cellStyle name="Normal 24 11 4" xfId="6885" xr:uid="{00000000-0005-0000-0000-0000E01A0000}"/>
    <cellStyle name="Normal 24 11 5" xfId="22895" xr:uid="{30904F2A-6060-4F02-8750-8DF4E678CC93}"/>
    <cellStyle name="Normal 24 12" xfId="6886" xr:uid="{00000000-0005-0000-0000-0000E11A0000}"/>
    <cellStyle name="Normal 24 12 2" xfId="6887" xr:uid="{00000000-0005-0000-0000-0000E21A0000}"/>
    <cellStyle name="Normal 24 12 3" xfId="6888" xr:uid="{00000000-0005-0000-0000-0000E31A0000}"/>
    <cellStyle name="Normal 24 12 4" xfId="6889" xr:uid="{00000000-0005-0000-0000-0000E41A0000}"/>
    <cellStyle name="Normal 24 12 5" xfId="22896" xr:uid="{90837D75-953C-4AC9-BEB7-682CAB3A234E}"/>
    <cellStyle name="Normal 24 13" xfId="6890" xr:uid="{00000000-0005-0000-0000-0000E51A0000}"/>
    <cellStyle name="Normal 24 13 2" xfId="6891" xr:uid="{00000000-0005-0000-0000-0000E61A0000}"/>
    <cellStyle name="Normal 24 13 3" xfId="6892" xr:uid="{00000000-0005-0000-0000-0000E71A0000}"/>
    <cellStyle name="Normal 24 13 4" xfId="6893" xr:uid="{00000000-0005-0000-0000-0000E81A0000}"/>
    <cellStyle name="Normal 24 13 5" xfId="22897" xr:uid="{C609DFCD-7FAC-4681-9031-8824FC0CF835}"/>
    <cellStyle name="Normal 24 14" xfId="6894" xr:uid="{00000000-0005-0000-0000-0000E91A0000}"/>
    <cellStyle name="Normal 24 14 2" xfId="6895" xr:uid="{00000000-0005-0000-0000-0000EA1A0000}"/>
    <cellStyle name="Normal 24 14 3" xfId="6896" xr:uid="{00000000-0005-0000-0000-0000EB1A0000}"/>
    <cellStyle name="Normal 24 14 4" xfId="6897" xr:uid="{00000000-0005-0000-0000-0000EC1A0000}"/>
    <cellStyle name="Normal 24 14 5" xfId="22898" xr:uid="{DE98B06F-49CC-41E3-BF86-7996DE5BBE25}"/>
    <cellStyle name="Normal 24 15" xfId="6898" xr:uid="{00000000-0005-0000-0000-0000ED1A0000}"/>
    <cellStyle name="Normal 24 15 2" xfId="6899" xr:uid="{00000000-0005-0000-0000-0000EE1A0000}"/>
    <cellStyle name="Normal 24 15 3" xfId="6900" xr:uid="{00000000-0005-0000-0000-0000EF1A0000}"/>
    <cellStyle name="Normal 24 15 4" xfId="6901" xr:uid="{00000000-0005-0000-0000-0000F01A0000}"/>
    <cellStyle name="Normal 24 15 5" xfId="22899" xr:uid="{FFE354E0-509F-4FF6-BE21-62E431553960}"/>
    <cellStyle name="Normal 24 16" xfId="6902" xr:uid="{00000000-0005-0000-0000-0000F11A0000}"/>
    <cellStyle name="Normal 24 16 2" xfId="6903" xr:uid="{00000000-0005-0000-0000-0000F21A0000}"/>
    <cellStyle name="Normal 24 16 3" xfId="6904" xr:uid="{00000000-0005-0000-0000-0000F31A0000}"/>
    <cellStyle name="Normal 24 16 4" xfId="6905" xr:uid="{00000000-0005-0000-0000-0000F41A0000}"/>
    <cellStyle name="Normal 24 16 5" xfId="22900" xr:uid="{D57F8C54-0136-44D7-9333-B2F086F3BDD6}"/>
    <cellStyle name="Normal 24 17" xfId="6906" xr:uid="{00000000-0005-0000-0000-0000F51A0000}"/>
    <cellStyle name="Normal 24 17 2" xfId="6907" xr:uid="{00000000-0005-0000-0000-0000F61A0000}"/>
    <cellStyle name="Normal 24 17 3" xfId="6908" xr:uid="{00000000-0005-0000-0000-0000F71A0000}"/>
    <cellStyle name="Normal 24 17 4" xfId="6909" xr:uid="{00000000-0005-0000-0000-0000F81A0000}"/>
    <cellStyle name="Normal 24 17 5" xfId="22901" xr:uid="{8C56B2A8-FECF-4100-B062-A274E0DE42A0}"/>
    <cellStyle name="Normal 24 18" xfId="6910" xr:uid="{00000000-0005-0000-0000-0000F91A0000}"/>
    <cellStyle name="Normal 24 18 2" xfId="6911" xr:uid="{00000000-0005-0000-0000-0000FA1A0000}"/>
    <cellStyle name="Normal 24 18 3" xfId="6912" xr:uid="{00000000-0005-0000-0000-0000FB1A0000}"/>
    <cellStyle name="Normal 24 18 4" xfId="6913" xr:uid="{00000000-0005-0000-0000-0000FC1A0000}"/>
    <cellStyle name="Normal 24 18 5" xfId="22902" xr:uid="{C5C3DEF1-5159-404F-9590-4A1CBA34E29D}"/>
    <cellStyle name="Normal 24 19" xfId="6914" xr:uid="{00000000-0005-0000-0000-0000FD1A0000}"/>
    <cellStyle name="Normal 24 19 2" xfId="6915" xr:uid="{00000000-0005-0000-0000-0000FE1A0000}"/>
    <cellStyle name="Normal 24 19 3" xfId="6916" xr:uid="{00000000-0005-0000-0000-0000FF1A0000}"/>
    <cellStyle name="Normal 24 19 4" xfId="6917" xr:uid="{00000000-0005-0000-0000-0000001B0000}"/>
    <cellStyle name="Normal 24 19 5" xfId="22903" xr:uid="{0E133CB6-B3F0-4D3E-9A21-7455B8D6D8C9}"/>
    <cellStyle name="Normal 24 2" xfId="6918" xr:uid="{00000000-0005-0000-0000-0000011B0000}"/>
    <cellStyle name="Normal 24 2 2" xfId="6919" xr:uid="{00000000-0005-0000-0000-0000021B0000}"/>
    <cellStyle name="Normal 24 2 3" xfId="6920" xr:uid="{00000000-0005-0000-0000-0000031B0000}"/>
    <cellStyle name="Normal 24 2 4" xfId="6921" xr:uid="{00000000-0005-0000-0000-0000041B0000}"/>
    <cellStyle name="Normal 24 2 5" xfId="22904" xr:uid="{51E6CE6F-F6A4-40DE-B065-2B67846E7F24}"/>
    <cellStyle name="Normal 24 20" xfId="6922" xr:uid="{00000000-0005-0000-0000-0000051B0000}"/>
    <cellStyle name="Normal 24 20 2" xfId="6923" xr:uid="{00000000-0005-0000-0000-0000061B0000}"/>
    <cellStyle name="Normal 24 20 3" xfId="6924" xr:uid="{00000000-0005-0000-0000-0000071B0000}"/>
    <cellStyle name="Normal 24 20 4" xfId="6925" xr:uid="{00000000-0005-0000-0000-0000081B0000}"/>
    <cellStyle name="Normal 24 20 5" xfId="22905" xr:uid="{821C9FF9-6E41-4D0E-9AD4-30A0A7BB894C}"/>
    <cellStyle name="Normal 24 21" xfId="6926" xr:uid="{00000000-0005-0000-0000-0000091B0000}"/>
    <cellStyle name="Normal 24 21 2" xfId="25919" xr:uid="{8BAAFEAC-F9F2-4EC6-8A85-F5BE2A0F9D33}"/>
    <cellStyle name="Normal 24 21 3" xfId="23695" xr:uid="{917233D0-28DF-479A-83E6-80F4FAFC679C}"/>
    <cellStyle name="Normal 24 22" xfId="6927" xr:uid="{00000000-0005-0000-0000-00000A1B0000}"/>
    <cellStyle name="Normal 24 23" xfId="6928" xr:uid="{00000000-0005-0000-0000-00000B1B0000}"/>
    <cellStyle name="Normal 24 23 2" xfId="22893" xr:uid="{817020FF-0920-48B0-A9F8-042E7F8E669C}"/>
    <cellStyle name="Normal 24 24" xfId="22574" xr:uid="{2FC4C10A-F349-4273-9B9D-CB799CB38B55}"/>
    <cellStyle name="Normal 24 3" xfId="6929" xr:uid="{00000000-0005-0000-0000-00000C1B0000}"/>
    <cellStyle name="Normal 24 3 2" xfId="6930" xr:uid="{00000000-0005-0000-0000-00000D1B0000}"/>
    <cellStyle name="Normal 24 3 3" xfId="6931" xr:uid="{00000000-0005-0000-0000-00000E1B0000}"/>
    <cellStyle name="Normal 24 3 4" xfId="6932" xr:uid="{00000000-0005-0000-0000-00000F1B0000}"/>
    <cellStyle name="Normal 24 3 5" xfId="22906" xr:uid="{46373DDA-8F64-4D55-903F-D179715C2A25}"/>
    <cellStyle name="Normal 24 4" xfId="6933" xr:uid="{00000000-0005-0000-0000-0000101B0000}"/>
    <cellStyle name="Normal 24 4 2" xfId="6934" xr:uid="{00000000-0005-0000-0000-0000111B0000}"/>
    <cellStyle name="Normal 24 4 3" xfId="6935" xr:uid="{00000000-0005-0000-0000-0000121B0000}"/>
    <cellStyle name="Normal 24 4 4" xfId="6936" xr:uid="{00000000-0005-0000-0000-0000131B0000}"/>
    <cellStyle name="Normal 24 4 5" xfId="22907" xr:uid="{52642A21-33AC-4383-98F0-50A997419B87}"/>
    <cellStyle name="Normal 24 5" xfId="6937" xr:uid="{00000000-0005-0000-0000-0000141B0000}"/>
    <cellStyle name="Normal 24 5 2" xfId="6938" xr:uid="{00000000-0005-0000-0000-0000151B0000}"/>
    <cellStyle name="Normal 24 5 3" xfId="6939" xr:uid="{00000000-0005-0000-0000-0000161B0000}"/>
    <cellStyle name="Normal 24 5 4" xfId="6940" xr:uid="{00000000-0005-0000-0000-0000171B0000}"/>
    <cellStyle name="Normal 24 5 5" xfId="22908" xr:uid="{73FD23D2-5634-4B19-83CC-929214A027B2}"/>
    <cellStyle name="Normal 24 6" xfId="6941" xr:uid="{00000000-0005-0000-0000-0000181B0000}"/>
    <cellStyle name="Normal 24 6 2" xfId="6942" xr:uid="{00000000-0005-0000-0000-0000191B0000}"/>
    <cellStyle name="Normal 24 6 3" xfId="6943" xr:uid="{00000000-0005-0000-0000-00001A1B0000}"/>
    <cellStyle name="Normal 24 6 4" xfId="6944" xr:uid="{00000000-0005-0000-0000-00001B1B0000}"/>
    <cellStyle name="Normal 24 6 5" xfId="22909" xr:uid="{8C5248A1-21E2-4C54-8DD7-33A618722A0B}"/>
    <cellStyle name="Normal 24 7" xfId="6945" xr:uid="{00000000-0005-0000-0000-00001C1B0000}"/>
    <cellStyle name="Normal 24 7 2" xfId="6946" xr:uid="{00000000-0005-0000-0000-00001D1B0000}"/>
    <cellStyle name="Normal 24 7 3" xfId="6947" xr:uid="{00000000-0005-0000-0000-00001E1B0000}"/>
    <cellStyle name="Normal 24 7 4" xfId="6948" xr:uid="{00000000-0005-0000-0000-00001F1B0000}"/>
    <cellStyle name="Normal 24 7 5" xfId="22910" xr:uid="{6A51B273-626E-4180-AB66-424FFC772D71}"/>
    <cellStyle name="Normal 24 8" xfId="6949" xr:uid="{00000000-0005-0000-0000-0000201B0000}"/>
    <cellStyle name="Normal 24 8 2" xfId="6950" xr:uid="{00000000-0005-0000-0000-0000211B0000}"/>
    <cellStyle name="Normal 24 8 3" xfId="6951" xr:uid="{00000000-0005-0000-0000-0000221B0000}"/>
    <cellStyle name="Normal 24 8 4" xfId="6952" xr:uid="{00000000-0005-0000-0000-0000231B0000}"/>
    <cellStyle name="Normal 24 8 5" xfId="22911" xr:uid="{8A169AB5-91D8-4D8F-99C6-2A54F07364B0}"/>
    <cellStyle name="Normal 24 9" xfId="6953" xr:uid="{00000000-0005-0000-0000-0000241B0000}"/>
    <cellStyle name="Normal 24 9 2" xfId="6954" xr:uid="{00000000-0005-0000-0000-0000251B0000}"/>
    <cellStyle name="Normal 24 9 3" xfId="6955" xr:uid="{00000000-0005-0000-0000-0000261B0000}"/>
    <cellStyle name="Normal 24 9 4" xfId="6956" xr:uid="{00000000-0005-0000-0000-0000271B0000}"/>
    <cellStyle name="Normal 24 9 5" xfId="22912" xr:uid="{A932DBB3-C014-472B-8F4C-74697D43D1C9}"/>
    <cellStyle name="Normal 25" xfId="6957" xr:uid="{00000000-0005-0000-0000-0000281B0000}"/>
    <cellStyle name="Normal 25 2" xfId="6958" xr:uid="{00000000-0005-0000-0000-0000291B0000}"/>
    <cellStyle name="Normal 25 2 2" xfId="25920" xr:uid="{377916B9-B2A9-4CEA-B76B-F20A06860C59}"/>
    <cellStyle name="Normal 25 2 3" xfId="23696" xr:uid="{0CC6D8CD-3F1C-45C0-AD20-890C9558D59A}"/>
    <cellStyle name="Normal 25 3" xfId="6959" xr:uid="{00000000-0005-0000-0000-00002A1B0000}"/>
    <cellStyle name="Normal 25 4" xfId="6960" xr:uid="{00000000-0005-0000-0000-00002B1B0000}"/>
    <cellStyle name="Normal 25 5" xfId="6961" xr:uid="{00000000-0005-0000-0000-00002C1B0000}"/>
    <cellStyle name="Normal 25 6" xfId="6962" xr:uid="{00000000-0005-0000-0000-00002D1B0000}"/>
    <cellStyle name="Normal 25 7" xfId="22913" xr:uid="{4CD51421-9D45-4805-B8B4-44CB33CC3F8B}"/>
    <cellStyle name="Normal 26" xfId="6963" xr:uid="{00000000-0005-0000-0000-00002E1B0000}"/>
    <cellStyle name="Normal 26 2" xfId="6964" xr:uid="{00000000-0005-0000-0000-00002F1B0000}"/>
    <cellStyle name="Normal 26 2 2" xfId="6965" xr:uid="{00000000-0005-0000-0000-0000301B0000}"/>
    <cellStyle name="Normal 26 2 3" xfId="6966" xr:uid="{00000000-0005-0000-0000-0000311B0000}"/>
    <cellStyle name="Normal 26 2 4" xfId="6967" xr:uid="{00000000-0005-0000-0000-0000321B0000}"/>
    <cellStyle name="Normal 26 2 5" xfId="6968" xr:uid="{00000000-0005-0000-0000-0000331B0000}"/>
    <cellStyle name="Normal 26 3" xfId="6969" xr:uid="{00000000-0005-0000-0000-0000341B0000}"/>
    <cellStyle name="Normal 26 3 2" xfId="6970" xr:uid="{00000000-0005-0000-0000-0000351B0000}"/>
    <cellStyle name="Normal 26 3 3" xfId="6971" xr:uid="{00000000-0005-0000-0000-0000361B0000}"/>
    <cellStyle name="Normal 26 3 4" xfId="6972" xr:uid="{00000000-0005-0000-0000-0000371B0000}"/>
    <cellStyle name="Normal 26 3 5" xfId="22914" xr:uid="{9974BCA3-8F1C-41A8-B534-43567F8DA7FC}"/>
    <cellStyle name="Normal 26 4" xfId="6973" xr:uid="{00000000-0005-0000-0000-0000381B0000}"/>
    <cellStyle name="Normal 26 4 2" xfId="23697" xr:uid="{ADDE21DB-B7F0-484D-B735-D41323F4B828}"/>
    <cellStyle name="Normal 26 5" xfId="6974" xr:uid="{00000000-0005-0000-0000-0000391B0000}"/>
    <cellStyle name="Normal 26 6" xfId="6975" xr:uid="{00000000-0005-0000-0000-00003A1B0000}"/>
    <cellStyle name="Normal 26 7" xfId="6976" xr:uid="{00000000-0005-0000-0000-00003B1B0000}"/>
    <cellStyle name="Normal 27" xfId="6977" xr:uid="{00000000-0005-0000-0000-00003C1B0000}"/>
    <cellStyle name="Normal 27 2" xfId="6978" xr:uid="{00000000-0005-0000-0000-00003D1B0000}"/>
    <cellStyle name="Normal 27 2 2" xfId="6979" xr:uid="{00000000-0005-0000-0000-00003E1B0000}"/>
    <cellStyle name="Normal 27 2 3" xfId="6980" xr:uid="{00000000-0005-0000-0000-00003F1B0000}"/>
    <cellStyle name="Normal 27 2 4" xfId="6981" xr:uid="{00000000-0005-0000-0000-0000401B0000}"/>
    <cellStyle name="Normal 27 3" xfId="6982" xr:uid="{00000000-0005-0000-0000-0000411B0000}"/>
    <cellStyle name="Normal 27 3 2" xfId="23698" xr:uid="{80FFADB6-2E69-4ADA-8993-F3DFBFF69A8C}"/>
    <cellStyle name="Normal 27 4" xfId="6983" xr:uid="{00000000-0005-0000-0000-0000421B0000}"/>
    <cellStyle name="Normal 27 5" xfId="6984" xr:uid="{00000000-0005-0000-0000-0000431B0000}"/>
    <cellStyle name="Normal 28" xfId="6985" xr:uid="{00000000-0005-0000-0000-0000441B0000}"/>
    <cellStyle name="Normal 28 2" xfId="6986" xr:uid="{00000000-0005-0000-0000-0000451B0000}"/>
    <cellStyle name="Normal 28 3" xfId="6987" xr:uid="{00000000-0005-0000-0000-0000461B0000}"/>
    <cellStyle name="Normal 28 4" xfId="6988" xr:uid="{00000000-0005-0000-0000-0000471B0000}"/>
    <cellStyle name="Normal 29" xfId="6989" xr:uid="{00000000-0005-0000-0000-0000481B0000}"/>
    <cellStyle name="Normal 29 2" xfId="6990" xr:uid="{00000000-0005-0000-0000-0000491B0000}"/>
    <cellStyle name="Normal 29 3" xfId="6991" xr:uid="{00000000-0005-0000-0000-00004A1B0000}"/>
    <cellStyle name="Normal 29 4" xfId="6992" xr:uid="{00000000-0005-0000-0000-00004B1B0000}"/>
    <cellStyle name="Normal 29 5" xfId="22493" xr:uid="{A1797C91-5C5C-4A69-A117-B7D0400CA12D}"/>
    <cellStyle name="Normal 3" xfId="6993" xr:uid="{00000000-0005-0000-0000-00004C1B0000}"/>
    <cellStyle name="Normal 3 10" xfId="6994" xr:uid="{00000000-0005-0000-0000-00004D1B0000}"/>
    <cellStyle name="Normal 3 10 2" xfId="6995" xr:uid="{00000000-0005-0000-0000-00004E1B0000}"/>
    <cellStyle name="Normal 3 10 3" xfId="6996" xr:uid="{00000000-0005-0000-0000-00004F1B0000}"/>
    <cellStyle name="Normal 3 10 4" xfId="6997" xr:uid="{00000000-0005-0000-0000-0000501B0000}"/>
    <cellStyle name="Normal 3 10 5" xfId="6998" xr:uid="{00000000-0005-0000-0000-0000511B0000}"/>
    <cellStyle name="Normal 3 11" xfId="6999" xr:uid="{00000000-0005-0000-0000-0000521B0000}"/>
    <cellStyle name="Normal 3 11 2" xfId="7000" xr:uid="{00000000-0005-0000-0000-0000531B0000}"/>
    <cellStyle name="Normal 3 11 3" xfId="7001" xr:uid="{00000000-0005-0000-0000-0000541B0000}"/>
    <cellStyle name="Normal 3 11 4" xfId="7002" xr:uid="{00000000-0005-0000-0000-0000551B0000}"/>
    <cellStyle name="Normal 3 11 5" xfId="7003" xr:uid="{00000000-0005-0000-0000-0000561B0000}"/>
    <cellStyle name="Normal 3 12" xfId="7004" xr:uid="{00000000-0005-0000-0000-0000571B0000}"/>
    <cellStyle name="Normal 3 12 2" xfId="7005" xr:uid="{00000000-0005-0000-0000-0000581B0000}"/>
    <cellStyle name="Normal 3 12 3" xfId="7006" xr:uid="{00000000-0005-0000-0000-0000591B0000}"/>
    <cellStyle name="Normal 3 12 4" xfId="7007" xr:uid="{00000000-0005-0000-0000-00005A1B0000}"/>
    <cellStyle name="Normal 3 12 5" xfId="7008" xr:uid="{00000000-0005-0000-0000-00005B1B0000}"/>
    <cellStyle name="Normal 3 13" xfId="7009" xr:uid="{00000000-0005-0000-0000-00005C1B0000}"/>
    <cellStyle name="Normal 3 13 2" xfId="7010" xr:uid="{00000000-0005-0000-0000-00005D1B0000}"/>
    <cellStyle name="Normal 3 13 3" xfId="7011" xr:uid="{00000000-0005-0000-0000-00005E1B0000}"/>
    <cellStyle name="Normal 3 13 4" xfId="7012" xr:uid="{00000000-0005-0000-0000-00005F1B0000}"/>
    <cellStyle name="Normal 3 14" xfId="7013" xr:uid="{00000000-0005-0000-0000-0000601B0000}"/>
    <cellStyle name="Normal 3 14 2" xfId="7014" xr:uid="{00000000-0005-0000-0000-0000611B0000}"/>
    <cellStyle name="Normal 3 14 3" xfId="7015" xr:uid="{00000000-0005-0000-0000-0000621B0000}"/>
    <cellStyle name="Normal 3 14 4" xfId="7016" xr:uid="{00000000-0005-0000-0000-0000631B0000}"/>
    <cellStyle name="Normal 3 15" xfId="7017" xr:uid="{00000000-0005-0000-0000-0000641B0000}"/>
    <cellStyle name="Normal 3 15 2" xfId="7018" xr:uid="{00000000-0005-0000-0000-0000651B0000}"/>
    <cellStyle name="Normal 3 15 3" xfId="7019" xr:uid="{00000000-0005-0000-0000-0000661B0000}"/>
    <cellStyle name="Normal 3 15 4" xfId="7020" xr:uid="{00000000-0005-0000-0000-0000671B0000}"/>
    <cellStyle name="Normal 3 16" xfId="7021" xr:uid="{00000000-0005-0000-0000-0000681B0000}"/>
    <cellStyle name="Normal 3 16 2" xfId="7022" xr:uid="{00000000-0005-0000-0000-0000691B0000}"/>
    <cellStyle name="Normal 3 16 3" xfId="7023" xr:uid="{00000000-0005-0000-0000-00006A1B0000}"/>
    <cellStyle name="Normal 3 16 4" xfId="7024" xr:uid="{00000000-0005-0000-0000-00006B1B0000}"/>
    <cellStyle name="Normal 3 17" xfId="7025" xr:uid="{00000000-0005-0000-0000-00006C1B0000}"/>
    <cellStyle name="Normal 3 17 2" xfId="7026" xr:uid="{00000000-0005-0000-0000-00006D1B0000}"/>
    <cellStyle name="Normal 3 17 3" xfId="7027" xr:uid="{00000000-0005-0000-0000-00006E1B0000}"/>
    <cellStyle name="Normal 3 17 4" xfId="7028" xr:uid="{00000000-0005-0000-0000-00006F1B0000}"/>
    <cellStyle name="Normal 3 18" xfId="7029" xr:uid="{00000000-0005-0000-0000-0000701B0000}"/>
    <cellStyle name="Normal 3 18 2" xfId="7030" xr:uid="{00000000-0005-0000-0000-0000711B0000}"/>
    <cellStyle name="Normal 3 18 3" xfId="7031" xr:uid="{00000000-0005-0000-0000-0000721B0000}"/>
    <cellStyle name="Normal 3 18 4" xfId="7032" xr:uid="{00000000-0005-0000-0000-0000731B0000}"/>
    <cellStyle name="Normal 3 19" xfId="7033" xr:uid="{00000000-0005-0000-0000-0000741B0000}"/>
    <cellStyle name="Normal 3 19 2" xfId="7034" xr:uid="{00000000-0005-0000-0000-0000751B0000}"/>
    <cellStyle name="Normal 3 19 3" xfId="7035" xr:uid="{00000000-0005-0000-0000-0000761B0000}"/>
    <cellStyle name="Normal 3 19 4" xfId="7036" xr:uid="{00000000-0005-0000-0000-0000771B0000}"/>
    <cellStyle name="Normal 3 2" xfId="7037" xr:uid="{00000000-0005-0000-0000-0000781B0000}"/>
    <cellStyle name="Normal 3 2 10" xfId="7038" xr:uid="{00000000-0005-0000-0000-0000791B0000}"/>
    <cellStyle name="Normal 3 2 10 2" xfId="7039" xr:uid="{00000000-0005-0000-0000-00007A1B0000}"/>
    <cellStyle name="Normal 3 2 10 3" xfId="7040" xr:uid="{00000000-0005-0000-0000-00007B1B0000}"/>
    <cellStyle name="Normal 3 2 10 4" xfId="7041" xr:uid="{00000000-0005-0000-0000-00007C1B0000}"/>
    <cellStyle name="Normal 3 2 11" xfId="7042" xr:uid="{00000000-0005-0000-0000-00007D1B0000}"/>
    <cellStyle name="Normal 3 2 11 2" xfId="7043" xr:uid="{00000000-0005-0000-0000-00007E1B0000}"/>
    <cellStyle name="Normal 3 2 11 2 2" xfId="7044" xr:uid="{00000000-0005-0000-0000-00007F1B0000}"/>
    <cellStyle name="Normal 3 2 11 2 2 2" xfId="7045" xr:uid="{00000000-0005-0000-0000-0000801B0000}"/>
    <cellStyle name="Normal 3 2 11 2 2 2 2" xfId="7046" xr:uid="{00000000-0005-0000-0000-0000811B0000}"/>
    <cellStyle name="Normal 3 2 11 2 2 2 3" xfId="7047" xr:uid="{00000000-0005-0000-0000-0000821B0000}"/>
    <cellStyle name="Normal 3 2 11 2 2 3" xfId="7048" xr:uid="{00000000-0005-0000-0000-0000831B0000}"/>
    <cellStyle name="Normal 3 2 11 2 2 4" xfId="7049" xr:uid="{00000000-0005-0000-0000-0000841B0000}"/>
    <cellStyle name="Normal 3 2 11 2 2 5" xfId="23947" xr:uid="{42B18B65-B3FC-4EE4-B890-FA7610E0BD12}"/>
    <cellStyle name="Normal 3 2 11 2 3" xfId="7050" xr:uid="{00000000-0005-0000-0000-0000851B0000}"/>
    <cellStyle name="Normal 3 2 11 2 3 2" xfId="7051" xr:uid="{00000000-0005-0000-0000-0000861B0000}"/>
    <cellStyle name="Normal 3 2 11 2 3 2 2" xfId="7052" xr:uid="{00000000-0005-0000-0000-0000871B0000}"/>
    <cellStyle name="Normal 3 2 11 2 3 2 3" xfId="7053" xr:uid="{00000000-0005-0000-0000-0000881B0000}"/>
    <cellStyle name="Normal 3 2 11 2 3 3" xfId="7054" xr:uid="{00000000-0005-0000-0000-0000891B0000}"/>
    <cellStyle name="Normal 3 2 11 2 3 4" xfId="7055" xr:uid="{00000000-0005-0000-0000-00008A1B0000}"/>
    <cellStyle name="Normal 3 2 11 2 4" xfId="7056" xr:uid="{00000000-0005-0000-0000-00008B1B0000}"/>
    <cellStyle name="Normal 3 2 11 2 4 2" xfId="7057" xr:uid="{00000000-0005-0000-0000-00008C1B0000}"/>
    <cellStyle name="Normal 3 2 11 2 4 3" xfId="7058" xr:uid="{00000000-0005-0000-0000-00008D1B0000}"/>
    <cellStyle name="Normal 3 2 11 2 5" xfId="7059" xr:uid="{00000000-0005-0000-0000-00008E1B0000}"/>
    <cellStyle name="Normal 3 2 11 2 6" xfId="7060" xr:uid="{00000000-0005-0000-0000-00008F1B0000}"/>
    <cellStyle name="Normal 3 2 11 2 7" xfId="7061" xr:uid="{00000000-0005-0000-0000-0000901B0000}"/>
    <cellStyle name="Normal 3 2 11 2 8" xfId="22917" xr:uid="{DEFCD545-DEC5-48B6-BF85-88B358D280A5}"/>
    <cellStyle name="Normal 3 2 11 3" xfId="7062" xr:uid="{00000000-0005-0000-0000-0000911B0000}"/>
    <cellStyle name="Normal 3 2 11 3 2" xfId="7063" xr:uid="{00000000-0005-0000-0000-0000921B0000}"/>
    <cellStyle name="Normal 3 2 11 3 2 2" xfId="7064" xr:uid="{00000000-0005-0000-0000-0000931B0000}"/>
    <cellStyle name="Normal 3 2 11 3 2 3" xfId="7065" xr:uid="{00000000-0005-0000-0000-0000941B0000}"/>
    <cellStyle name="Normal 3 2 11 3 3" xfId="7066" xr:uid="{00000000-0005-0000-0000-0000951B0000}"/>
    <cellStyle name="Normal 3 2 11 3 4" xfId="7067" xr:uid="{00000000-0005-0000-0000-0000961B0000}"/>
    <cellStyle name="Normal 3 2 11 3 5" xfId="25437" xr:uid="{ED3C5471-6D52-456B-BA23-244099C66C92}"/>
    <cellStyle name="Normal 3 2 11 4" xfId="7068" xr:uid="{00000000-0005-0000-0000-0000971B0000}"/>
    <cellStyle name="Normal 3 2 11 4 2" xfId="7069" xr:uid="{00000000-0005-0000-0000-0000981B0000}"/>
    <cellStyle name="Normal 3 2 11 4 2 2" xfId="7070" xr:uid="{00000000-0005-0000-0000-0000991B0000}"/>
    <cellStyle name="Normal 3 2 11 4 2 3" xfId="7071" xr:uid="{00000000-0005-0000-0000-00009A1B0000}"/>
    <cellStyle name="Normal 3 2 11 4 3" xfId="7072" xr:uid="{00000000-0005-0000-0000-00009B1B0000}"/>
    <cellStyle name="Normal 3 2 11 4 4" xfId="7073" xr:uid="{00000000-0005-0000-0000-00009C1B0000}"/>
    <cellStyle name="Normal 3 2 11 4 5" xfId="23946" xr:uid="{0466EEE9-8F74-485C-BED9-EB0AE22488C6}"/>
    <cellStyle name="Normal 3 2 11 5" xfId="7074" xr:uid="{00000000-0005-0000-0000-00009D1B0000}"/>
    <cellStyle name="Normal 3 2 11 5 2" xfId="7075" xr:uid="{00000000-0005-0000-0000-00009E1B0000}"/>
    <cellStyle name="Normal 3 2 11 5 3" xfId="7076" xr:uid="{00000000-0005-0000-0000-00009F1B0000}"/>
    <cellStyle name="Normal 3 2 11 5 4" xfId="22916" xr:uid="{C1D81D30-E1CA-47D5-AED8-E1CA2CB915CA}"/>
    <cellStyle name="Normal 3 2 11 6" xfId="7077" xr:uid="{00000000-0005-0000-0000-0000A01B0000}"/>
    <cellStyle name="Normal 3 2 11 7" xfId="7078" xr:uid="{00000000-0005-0000-0000-0000A11B0000}"/>
    <cellStyle name="Normal 3 2 11 8" xfId="7079" xr:uid="{00000000-0005-0000-0000-0000A21B0000}"/>
    <cellStyle name="Normal 3 2 11 9" xfId="22614" xr:uid="{4C8183D7-983F-4F82-99D6-A9BBAD0ADED3}"/>
    <cellStyle name="Normal 3 2 12" xfId="7080" xr:uid="{00000000-0005-0000-0000-0000A31B0000}"/>
    <cellStyle name="Normal 3 2 12 2" xfId="7081" xr:uid="{00000000-0005-0000-0000-0000A41B0000}"/>
    <cellStyle name="Normal 3 2 12 3" xfId="7082" xr:uid="{00000000-0005-0000-0000-0000A51B0000}"/>
    <cellStyle name="Normal 3 2 12 4" xfId="7083" xr:uid="{00000000-0005-0000-0000-0000A61B0000}"/>
    <cellStyle name="Normal 3 2 12 5" xfId="22918" xr:uid="{2CA397EF-DE15-4F3B-84DD-873458D6F63B}"/>
    <cellStyle name="Normal 3 2 13" xfId="7084" xr:uid="{00000000-0005-0000-0000-0000A71B0000}"/>
    <cellStyle name="Normal 3 2 13 2" xfId="23699" xr:uid="{E48D2D7F-95BF-48A1-935D-E3432A632021}"/>
    <cellStyle name="Normal 3 2 14" xfId="7085" xr:uid="{00000000-0005-0000-0000-0000A81B0000}"/>
    <cellStyle name="Normal 3 2 14 2" xfId="23945" xr:uid="{B6699351-D09A-4C74-A2E5-8903E4D8E4F6}"/>
    <cellStyle name="Normal 3 2 15" xfId="7086" xr:uid="{00000000-0005-0000-0000-0000A91B0000}"/>
    <cellStyle name="Normal 3 2 15 2" xfId="22915" xr:uid="{1F917D18-9AD7-4F3C-8A9D-95205E47FA1E}"/>
    <cellStyle name="Normal 3 2 16" xfId="7087" xr:uid="{00000000-0005-0000-0000-0000AA1B0000}"/>
    <cellStyle name="Normal 3 2 17" xfId="19113" xr:uid="{174FE468-CDF8-4C00-8FED-EF425DB1F42F}"/>
    <cellStyle name="Normal 3 2 17 2" xfId="21730" xr:uid="{8CCD93D5-4A78-42F9-86D7-11B165BF9FA1}"/>
    <cellStyle name="Normal 3 2 17 3" xfId="19773" xr:uid="{4A9509FA-34E6-42E6-BEBE-F5894FC3A74F}"/>
    <cellStyle name="Normal 3 2 18" xfId="18441" xr:uid="{5D97452E-1433-47B2-9EEF-CE6287E8444F}"/>
    <cellStyle name="Normal 3 2 2" xfId="7088" xr:uid="{00000000-0005-0000-0000-0000AB1B0000}"/>
    <cellStyle name="Normal 3 2 2 2" xfId="7089" xr:uid="{00000000-0005-0000-0000-0000AC1B0000}"/>
    <cellStyle name="Normal 3 2 2 2 2" xfId="7090" xr:uid="{00000000-0005-0000-0000-0000AD1B0000}"/>
    <cellStyle name="Normal 3 2 2 2 3" xfId="7091" xr:uid="{00000000-0005-0000-0000-0000AE1B0000}"/>
    <cellStyle name="Normal 3 2 2 2 4" xfId="7092" xr:uid="{00000000-0005-0000-0000-0000AF1B0000}"/>
    <cellStyle name="Normal 3 2 2 2 5" xfId="7093" xr:uid="{00000000-0005-0000-0000-0000B01B0000}"/>
    <cellStyle name="Normal 3 2 2 2 6" xfId="22919" xr:uid="{79FF1A67-5A44-4511-9180-D58859963DBA}"/>
    <cellStyle name="Normal 3 2 2 3" xfId="7094" xr:uid="{00000000-0005-0000-0000-0000B11B0000}"/>
    <cellStyle name="Normal 3 2 2 3 2" xfId="7095" xr:uid="{00000000-0005-0000-0000-0000B21B0000}"/>
    <cellStyle name="Normal 3 2 2 3 3" xfId="7096" xr:uid="{00000000-0005-0000-0000-0000B31B0000}"/>
    <cellStyle name="Normal 3 2 2 3 4" xfId="7097" xr:uid="{00000000-0005-0000-0000-0000B41B0000}"/>
    <cellStyle name="Normal 3 2 2 4" xfId="7098" xr:uid="{00000000-0005-0000-0000-0000B51B0000}"/>
    <cellStyle name="Normal 3 2 2 4 2" xfId="7099" xr:uid="{00000000-0005-0000-0000-0000B61B0000}"/>
    <cellStyle name="Normal 3 2 2 4 2 2" xfId="7100" xr:uid="{00000000-0005-0000-0000-0000B71B0000}"/>
    <cellStyle name="Normal 3 2 2 4 2 2 2" xfId="7101" xr:uid="{00000000-0005-0000-0000-0000B81B0000}"/>
    <cellStyle name="Normal 3 2 2 4 2 2 2 2" xfId="7102" xr:uid="{00000000-0005-0000-0000-0000B91B0000}"/>
    <cellStyle name="Normal 3 2 2 4 2 2 2 3" xfId="7103" xr:uid="{00000000-0005-0000-0000-0000BA1B0000}"/>
    <cellStyle name="Normal 3 2 2 4 2 2 3" xfId="7104" xr:uid="{00000000-0005-0000-0000-0000BB1B0000}"/>
    <cellStyle name="Normal 3 2 2 4 2 2 4" xfId="7105" xr:uid="{00000000-0005-0000-0000-0000BC1B0000}"/>
    <cellStyle name="Normal 3 2 2 4 2 2 5" xfId="23949" xr:uid="{EA2349C0-A38D-4AAC-B709-E20C5653567A}"/>
    <cellStyle name="Normal 3 2 2 4 2 3" xfId="7106" xr:uid="{00000000-0005-0000-0000-0000BD1B0000}"/>
    <cellStyle name="Normal 3 2 2 4 2 3 2" xfId="7107" xr:uid="{00000000-0005-0000-0000-0000BE1B0000}"/>
    <cellStyle name="Normal 3 2 2 4 2 3 2 2" xfId="7108" xr:uid="{00000000-0005-0000-0000-0000BF1B0000}"/>
    <cellStyle name="Normal 3 2 2 4 2 3 2 3" xfId="7109" xr:uid="{00000000-0005-0000-0000-0000C01B0000}"/>
    <cellStyle name="Normal 3 2 2 4 2 3 3" xfId="7110" xr:uid="{00000000-0005-0000-0000-0000C11B0000}"/>
    <cellStyle name="Normal 3 2 2 4 2 3 4" xfId="7111" xr:uid="{00000000-0005-0000-0000-0000C21B0000}"/>
    <cellStyle name="Normal 3 2 2 4 2 4" xfId="7112" xr:uid="{00000000-0005-0000-0000-0000C31B0000}"/>
    <cellStyle name="Normal 3 2 2 4 2 4 2" xfId="7113" xr:uid="{00000000-0005-0000-0000-0000C41B0000}"/>
    <cellStyle name="Normal 3 2 2 4 2 4 3" xfId="7114" xr:uid="{00000000-0005-0000-0000-0000C51B0000}"/>
    <cellStyle name="Normal 3 2 2 4 2 5" xfId="7115" xr:uid="{00000000-0005-0000-0000-0000C61B0000}"/>
    <cellStyle name="Normal 3 2 2 4 2 6" xfId="7116" xr:uid="{00000000-0005-0000-0000-0000C71B0000}"/>
    <cellStyle name="Normal 3 2 2 4 2 7" xfId="7117" xr:uid="{00000000-0005-0000-0000-0000C81B0000}"/>
    <cellStyle name="Normal 3 2 2 4 2 8" xfId="22921" xr:uid="{65282E8D-908B-4F19-B5CE-2491FD8D0405}"/>
    <cellStyle name="Normal 3 2 2 4 3" xfId="7118" xr:uid="{00000000-0005-0000-0000-0000C91B0000}"/>
    <cellStyle name="Normal 3 2 2 4 3 2" xfId="7119" xr:uid="{00000000-0005-0000-0000-0000CA1B0000}"/>
    <cellStyle name="Normal 3 2 2 4 3 2 2" xfId="7120" xr:uid="{00000000-0005-0000-0000-0000CB1B0000}"/>
    <cellStyle name="Normal 3 2 2 4 3 2 3" xfId="7121" xr:uid="{00000000-0005-0000-0000-0000CC1B0000}"/>
    <cellStyle name="Normal 3 2 2 4 3 3" xfId="7122" xr:uid="{00000000-0005-0000-0000-0000CD1B0000}"/>
    <cellStyle name="Normal 3 2 2 4 3 4" xfId="7123" xr:uid="{00000000-0005-0000-0000-0000CE1B0000}"/>
    <cellStyle name="Normal 3 2 2 4 3 5" xfId="24328" xr:uid="{45BD1888-5F48-4942-A6F6-64265AF6B5DE}"/>
    <cellStyle name="Normal 3 2 2 4 4" xfId="7124" xr:uid="{00000000-0005-0000-0000-0000CF1B0000}"/>
    <cellStyle name="Normal 3 2 2 4 4 2" xfId="7125" xr:uid="{00000000-0005-0000-0000-0000D01B0000}"/>
    <cellStyle name="Normal 3 2 2 4 4 2 2" xfId="7126" xr:uid="{00000000-0005-0000-0000-0000D11B0000}"/>
    <cellStyle name="Normal 3 2 2 4 4 2 3" xfId="7127" xr:uid="{00000000-0005-0000-0000-0000D21B0000}"/>
    <cellStyle name="Normal 3 2 2 4 4 3" xfId="7128" xr:uid="{00000000-0005-0000-0000-0000D31B0000}"/>
    <cellStyle name="Normal 3 2 2 4 4 4" xfId="7129" xr:uid="{00000000-0005-0000-0000-0000D41B0000}"/>
    <cellStyle name="Normal 3 2 2 4 4 5" xfId="23948" xr:uid="{2FBF9600-BBB7-4CFD-A661-6EAEA9C07EB4}"/>
    <cellStyle name="Normal 3 2 2 4 5" xfId="7130" xr:uid="{00000000-0005-0000-0000-0000D51B0000}"/>
    <cellStyle name="Normal 3 2 2 4 5 2" xfId="7131" xr:uid="{00000000-0005-0000-0000-0000D61B0000}"/>
    <cellStyle name="Normal 3 2 2 4 5 3" xfId="7132" xr:uid="{00000000-0005-0000-0000-0000D71B0000}"/>
    <cellStyle name="Normal 3 2 2 4 6" xfId="7133" xr:uid="{00000000-0005-0000-0000-0000D81B0000}"/>
    <cellStyle name="Normal 3 2 2 4 7" xfId="7134" xr:uid="{00000000-0005-0000-0000-0000D91B0000}"/>
    <cellStyle name="Normal 3 2 2 4 8" xfId="7135" xr:uid="{00000000-0005-0000-0000-0000DA1B0000}"/>
    <cellStyle name="Normal 3 2 2 4 9" xfId="22920" xr:uid="{01B6E737-1BC7-4D35-80AA-F49384FC9908}"/>
    <cellStyle name="Normal 3 2 2 5" xfId="7136" xr:uid="{00000000-0005-0000-0000-0000DB1B0000}"/>
    <cellStyle name="Normal 3 2 2 5 2" xfId="23700" xr:uid="{C0BBAB56-3798-4936-91E5-37C324F20B73}"/>
    <cellStyle name="Normal 3 2 2 6" xfId="7137" xr:uid="{00000000-0005-0000-0000-0000DC1B0000}"/>
    <cellStyle name="Normal 3 2 2 7" xfId="7138" xr:uid="{00000000-0005-0000-0000-0000DD1B0000}"/>
    <cellStyle name="Normal 3 2 2 8" xfId="7139" xr:uid="{00000000-0005-0000-0000-0000DE1B0000}"/>
    <cellStyle name="Normal 3 2 3" xfId="7140" xr:uid="{00000000-0005-0000-0000-0000DF1B0000}"/>
    <cellStyle name="Normal 3 2 3 2" xfId="7141" xr:uid="{00000000-0005-0000-0000-0000E01B0000}"/>
    <cellStyle name="Normal 3 2 3 2 2" xfId="7142" xr:uid="{00000000-0005-0000-0000-0000E11B0000}"/>
    <cellStyle name="Normal 3 2 3 2 3" xfId="7143" xr:uid="{00000000-0005-0000-0000-0000E21B0000}"/>
    <cellStyle name="Normal 3 2 3 2 4" xfId="7144" xr:uid="{00000000-0005-0000-0000-0000E31B0000}"/>
    <cellStyle name="Normal 3 2 3 3" xfId="7145" xr:uid="{00000000-0005-0000-0000-0000E41B0000}"/>
    <cellStyle name="Normal 3 2 3 3 2" xfId="7146" xr:uid="{00000000-0005-0000-0000-0000E51B0000}"/>
    <cellStyle name="Normal 3 2 3 3 2 2" xfId="7147" xr:uid="{00000000-0005-0000-0000-0000E61B0000}"/>
    <cellStyle name="Normal 3 2 3 3 2 2 2" xfId="7148" xr:uid="{00000000-0005-0000-0000-0000E71B0000}"/>
    <cellStyle name="Normal 3 2 3 3 2 2 3" xfId="7149" xr:uid="{00000000-0005-0000-0000-0000E81B0000}"/>
    <cellStyle name="Normal 3 2 3 3 2 3" xfId="7150" xr:uid="{00000000-0005-0000-0000-0000E91B0000}"/>
    <cellStyle name="Normal 3 2 3 3 2 4" xfId="7151" xr:uid="{00000000-0005-0000-0000-0000EA1B0000}"/>
    <cellStyle name="Normal 3 2 3 3 2 5" xfId="25921" xr:uid="{DCD5261D-B7A6-41A5-87ED-DEE2F3CCEDD2}"/>
    <cellStyle name="Normal 3 2 3 3 3" xfId="7152" xr:uid="{00000000-0005-0000-0000-0000EB1B0000}"/>
    <cellStyle name="Normal 3 2 3 3 3 2" xfId="7153" xr:uid="{00000000-0005-0000-0000-0000EC1B0000}"/>
    <cellStyle name="Normal 3 2 3 3 3 2 2" xfId="7154" xr:uid="{00000000-0005-0000-0000-0000ED1B0000}"/>
    <cellStyle name="Normal 3 2 3 3 3 2 3" xfId="7155" xr:uid="{00000000-0005-0000-0000-0000EE1B0000}"/>
    <cellStyle name="Normal 3 2 3 3 3 3" xfId="7156" xr:uid="{00000000-0005-0000-0000-0000EF1B0000}"/>
    <cellStyle name="Normal 3 2 3 3 3 4" xfId="7157" xr:uid="{00000000-0005-0000-0000-0000F01B0000}"/>
    <cellStyle name="Normal 3 2 3 3 3 5" xfId="23950" xr:uid="{1582D195-BD92-436D-849C-E04B44C80F31}"/>
    <cellStyle name="Normal 3 2 3 3 4" xfId="7158" xr:uid="{00000000-0005-0000-0000-0000F11B0000}"/>
    <cellStyle name="Normal 3 2 3 3 4 2" xfId="7159" xr:uid="{00000000-0005-0000-0000-0000F21B0000}"/>
    <cellStyle name="Normal 3 2 3 3 4 3" xfId="7160" xr:uid="{00000000-0005-0000-0000-0000F31B0000}"/>
    <cellStyle name="Normal 3 2 3 3 5" xfId="7161" xr:uid="{00000000-0005-0000-0000-0000F41B0000}"/>
    <cellStyle name="Normal 3 2 3 3 6" xfId="7162" xr:uid="{00000000-0005-0000-0000-0000F51B0000}"/>
    <cellStyle name="Normal 3 2 3 3 7" xfId="7163" xr:uid="{00000000-0005-0000-0000-0000F61B0000}"/>
    <cellStyle name="Normal 3 2 3 3 8" xfId="22922" xr:uid="{3121484D-AAC1-4BBE-8067-F8B28590C69D}"/>
    <cellStyle name="Normal 3 2 3 4" xfId="7164" xr:uid="{00000000-0005-0000-0000-0000F71B0000}"/>
    <cellStyle name="Normal 3 2 3 4 2" xfId="7165" xr:uid="{00000000-0005-0000-0000-0000F81B0000}"/>
    <cellStyle name="Normal 3 2 3 4 2 2" xfId="7166" xr:uid="{00000000-0005-0000-0000-0000F91B0000}"/>
    <cellStyle name="Normal 3 2 3 4 2 2 2" xfId="7167" xr:uid="{00000000-0005-0000-0000-0000FA1B0000}"/>
    <cellStyle name="Normal 3 2 3 4 2 2 3" xfId="7168" xr:uid="{00000000-0005-0000-0000-0000FB1B0000}"/>
    <cellStyle name="Normal 3 2 3 4 2 3" xfId="7169" xr:uid="{00000000-0005-0000-0000-0000FC1B0000}"/>
    <cellStyle name="Normal 3 2 3 4 2 4" xfId="7170" xr:uid="{00000000-0005-0000-0000-0000FD1B0000}"/>
    <cellStyle name="Normal 3 2 3 4 2 5" xfId="23951" xr:uid="{D4B3D339-97F6-4530-B396-09807C9CEAAD}"/>
    <cellStyle name="Normal 3 2 3 4 3" xfId="7171" xr:uid="{00000000-0005-0000-0000-0000FE1B0000}"/>
    <cellStyle name="Normal 3 2 3 4 3 2" xfId="7172" xr:uid="{00000000-0005-0000-0000-0000FF1B0000}"/>
    <cellStyle name="Normal 3 2 3 4 3 3" xfId="7173" xr:uid="{00000000-0005-0000-0000-0000001C0000}"/>
    <cellStyle name="Normal 3 2 3 4 4" xfId="7174" xr:uid="{00000000-0005-0000-0000-0000011C0000}"/>
    <cellStyle name="Normal 3 2 3 4 5" xfId="7175" xr:uid="{00000000-0005-0000-0000-0000021C0000}"/>
    <cellStyle name="Normal 3 2 3 4 6" xfId="7176" xr:uid="{00000000-0005-0000-0000-0000031C0000}"/>
    <cellStyle name="Normal 3 2 3 4 7" xfId="22923" xr:uid="{D648452B-4AA6-43B3-9095-4A8FA405AD3E}"/>
    <cellStyle name="Normal 3 2 3 5" xfId="7177" xr:uid="{00000000-0005-0000-0000-0000041C0000}"/>
    <cellStyle name="Normal 3 2 3 5 2" xfId="7178" xr:uid="{00000000-0005-0000-0000-0000051C0000}"/>
    <cellStyle name="Normal 3 2 3 5 2 2" xfId="24329" xr:uid="{2709B647-A679-4EEF-91A4-9850B49B29D5}"/>
    <cellStyle name="Normal 3 2 3 5 3" xfId="7179" xr:uid="{00000000-0005-0000-0000-0000061C0000}"/>
    <cellStyle name="Normal 3 2 3 5 4" xfId="23701" xr:uid="{2EA9A139-282A-4285-BC62-EF828F8F979A}"/>
    <cellStyle name="Normal 3 2 3 6" xfId="7180" xr:uid="{00000000-0005-0000-0000-0000071C0000}"/>
    <cellStyle name="Normal 3 2 3 7" xfId="7181" xr:uid="{00000000-0005-0000-0000-0000081C0000}"/>
    <cellStyle name="Normal 3 2 3 8" xfId="7182" xr:uid="{00000000-0005-0000-0000-0000091C0000}"/>
    <cellStyle name="Normal 3 2 3 9" xfId="7183" xr:uid="{00000000-0005-0000-0000-00000A1C0000}"/>
    <cellStyle name="Normal 3 2 4" xfId="7184" xr:uid="{00000000-0005-0000-0000-00000B1C0000}"/>
    <cellStyle name="Normal 3 2 4 2" xfId="7185" xr:uid="{00000000-0005-0000-0000-00000C1C0000}"/>
    <cellStyle name="Normal 3 2 4 2 2" xfId="7186" xr:uid="{00000000-0005-0000-0000-00000D1C0000}"/>
    <cellStyle name="Normal 3 2 4 2 3" xfId="7187" xr:uid="{00000000-0005-0000-0000-00000E1C0000}"/>
    <cellStyle name="Normal 3 2 4 2 4" xfId="7188" xr:uid="{00000000-0005-0000-0000-00000F1C0000}"/>
    <cellStyle name="Normal 3 2 4 3" xfId="7189" xr:uid="{00000000-0005-0000-0000-0000101C0000}"/>
    <cellStyle name="Normal 3 2 4 3 2" xfId="7190" xr:uid="{00000000-0005-0000-0000-0000111C0000}"/>
    <cellStyle name="Normal 3 2 4 3 3" xfId="7191" xr:uid="{00000000-0005-0000-0000-0000121C0000}"/>
    <cellStyle name="Normal 3 2 4 3 4" xfId="7192" xr:uid="{00000000-0005-0000-0000-0000131C0000}"/>
    <cellStyle name="Normal 3 2 4 3 5" xfId="22924" xr:uid="{085919C8-FE3B-4AE8-A732-874C50567BB2}"/>
    <cellStyle name="Normal 3 2 4 4" xfId="7193" xr:uid="{00000000-0005-0000-0000-0000141C0000}"/>
    <cellStyle name="Normal 3 2 4 5" xfId="7194" xr:uid="{00000000-0005-0000-0000-0000151C0000}"/>
    <cellStyle name="Normal 3 2 4 6" xfId="7195" xr:uid="{00000000-0005-0000-0000-0000161C0000}"/>
    <cellStyle name="Normal 3 2 4 7" xfId="7196" xr:uid="{00000000-0005-0000-0000-0000171C0000}"/>
    <cellStyle name="Normal 3 2 5" xfId="7197" xr:uid="{00000000-0005-0000-0000-0000181C0000}"/>
    <cellStyle name="Normal 3 2 5 2" xfId="7198" xr:uid="{00000000-0005-0000-0000-0000191C0000}"/>
    <cellStyle name="Normal 3 2 5 2 2" xfId="23702" xr:uid="{29115BC7-E827-464F-BF68-FEB63C9C22F5}"/>
    <cellStyle name="Normal 3 2 5 3" xfId="7199" xr:uid="{00000000-0005-0000-0000-00001A1C0000}"/>
    <cellStyle name="Normal 3 2 5 4" xfId="7200" xr:uid="{00000000-0005-0000-0000-00001B1C0000}"/>
    <cellStyle name="Normal 3 2 5 5" xfId="7201" xr:uid="{00000000-0005-0000-0000-00001C1C0000}"/>
    <cellStyle name="Normal 3 2 6" xfId="7202" xr:uid="{00000000-0005-0000-0000-00001D1C0000}"/>
    <cellStyle name="Normal 3 2 6 2" xfId="7203" xr:uid="{00000000-0005-0000-0000-00001E1C0000}"/>
    <cellStyle name="Normal 3 2 6 3" xfId="7204" xr:uid="{00000000-0005-0000-0000-00001F1C0000}"/>
    <cellStyle name="Normal 3 2 6 4" xfId="7205" xr:uid="{00000000-0005-0000-0000-0000201C0000}"/>
    <cellStyle name="Normal 3 2 6 5" xfId="7206" xr:uid="{00000000-0005-0000-0000-0000211C0000}"/>
    <cellStyle name="Normal 3 2 7" xfId="7207" xr:uid="{00000000-0005-0000-0000-0000221C0000}"/>
    <cellStyle name="Normal 3 2 7 2" xfId="7208" xr:uid="{00000000-0005-0000-0000-0000231C0000}"/>
    <cellStyle name="Normal 3 2 7 3" xfId="7209" xr:uid="{00000000-0005-0000-0000-0000241C0000}"/>
    <cellStyle name="Normal 3 2 7 4" xfId="7210" xr:uid="{00000000-0005-0000-0000-0000251C0000}"/>
    <cellStyle name="Normal 3 2 7 5" xfId="7211" xr:uid="{00000000-0005-0000-0000-0000261C0000}"/>
    <cellStyle name="Normal 3 2 8" xfId="7212" xr:uid="{00000000-0005-0000-0000-0000271C0000}"/>
    <cellStyle name="Normal 3 2 8 2" xfId="7213" xr:uid="{00000000-0005-0000-0000-0000281C0000}"/>
    <cellStyle name="Normal 3 2 8 3" xfId="7214" xr:uid="{00000000-0005-0000-0000-0000291C0000}"/>
    <cellStyle name="Normal 3 2 8 4" xfId="7215" xr:uid="{00000000-0005-0000-0000-00002A1C0000}"/>
    <cellStyle name="Normal 3 2 8 5" xfId="7216" xr:uid="{00000000-0005-0000-0000-00002B1C0000}"/>
    <cellStyle name="Normal 3 2 9" xfId="7217" xr:uid="{00000000-0005-0000-0000-00002C1C0000}"/>
    <cellStyle name="Normal 3 2 9 2" xfId="7218" xr:uid="{00000000-0005-0000-0000-00002D1C0000}"/>
    <cellStyle name="Normal 3 2 9 2 2" xfId="7219" xr:uid="{00000000-0005-0000-0000-00002E1C0000}"/>
    <cellStyle name="Normal 3 2 9 2 2 2" xfId="7220" xr:uid="{00000000-0005-0000-0000-00002F1C0000}"/>
    <cellStyle name="Normal 3 2 9 2 2 2 2" xfId="7221" xr:uid="{00000000-0005-0000-0000-0000301C0000}"/>
    <cellStyle name="Normal 3 2 9 2 2 2 2 2" xfId="7222" xr:uid="{00000000-0005-0000-0000-0000311C0000}"/>
    <cellStyle name="Normal 3 2 9 2 2 2 2 3" xfId="7223" xr:uid="{00000000-0005-0000-0000-0000321C0000}"/>
    <cellStyle name="Normal 3 2 9 2 2 2 3" xfId="7224" xr:uid="{00000000-0005-0000-0000-0000331C0000}"/>
    <cellStyle name="Normal 3 2 9 2 2 2 4" xfId="7225" xr:uid="{00000000-0005-0000-0000-0000341C0000}"/>
    <cellStyle name="Normal 3 2 9 2 2 2 5" xfId="25922" xr:uid="{6A1C9FB8-F9C5-4DAA-873E-61DF514D511E}"/>
    <cellStyle name="Normal 3 2 9 2 2 3" xfId="7226" xr:uid="{00000000-0005-0000-0000-0000351C0000}"/>
    <cellStyle name="Normal 3 2 9 2 2 3 2" xfId="7227" xr:uid="{00000000-0005-0000-0000-0000361C0000}"/>
    <cellStyle name="Normal 3 2 9 2 2 3 2 2" xfId="7228" xr:uid="{00000000-0005-0000-0000-0000371C0000}"/>
    <cellStyle name="Normal 3 2 9 2 2 3 2 3" xfId="7229" xr:uid="{00000000-0005-0000-0000-0000381C0000}"/>
    <cellStyle name="Normal 3 2 9 2 2 3 3" xfId="7230" xr:uid="{00000000-0005-0000-0000-0000391C0000}"/>
    <cellStyle name="Normal 3 2 9 2 2 3 4" xfId="7231" xr:uid="{00000000-0005-0000-0000-00003A1C0000}"/>
    <cellStyle name="Normal 3 2 9 2 2 3 5" xfId="23953" xr:uid="{C8D8D547-C492-46E9-BA7F-E851806AA3E6}"/>
    <cellStyle name="Normal 3 2 9 2 2 4" xfId="7232" xr:uid="{00000000-0005-0000-0000-00003B1C0000}"/>
    <cellStyle name="Normal 3 2 9 2 2 4 2" xfId="7233" xr:uid="{00000000-0005-0000-0000-00003C1C0000}"/>
    <cellStyle name="Normal 3 2 9 2 2 4 3" xfId="7234" xr:uid="{00000000-0005-0000-0000-00003D1C0000}"/>
    <cellStyle name="Normal 3 2 9 2 2 5" xfId="7235" xr:uid="{00000000-0005-0000-0000-00003E1C0000}"/>
    <cellStyle name="Normal 3 2 9 2 2 6" xfId="7236" xr:uid="{00000000-0005-0000-0000-00003F1C0000}"/>
    <cellStyle name="Normal 3 2 9 2 2 7" xfId="7237" xr:uid="{00000000-0005-0000-0000-0000401C0000}"/>
    <cellStyle name="Normal 3 2 9 2 2 8" xfId="22926" xr:uid="{81733E56-FC11-4EA6-BB8E-D375D7A9C362}"/>
    <cellStyle name="Normal 3 2 9 2 3" xfId="7238" xr:uid="{00000000-0005-0000-0000-0000411C0000}"/>
    <cellStyle name="Normal 3 2 9 2 3 2" xfId="7239" xr:uid="{00000000-0005-0000-0000-0000421C0000}"/>
    <cellStyle name="Normal 3 2 9 2 3 2 2" xfId="7240" xr:uid="{00000000-0005-0000-0000-0000431C0000}"/>
    <cellStyle name="Normal 3 2 9 2 3 2 3" xfId="7241" xr:uid="{00000000-0005-0000-0000-0000441C0000}"/>
    <cellStyle name="Normal 3 2 9 2 3 3" xfId="7242" xr:uid="{00000000-0005-0000-0000-0000451C0000}"/>
    <cellStyle name="Normal 3 2 9 2 3 4" xfId="7243" xr:uid="{00000000-0005-0000-0000-0000461C0000}"/>
    <cellStyle name="Normal 3 2 9 2 3 5" xfId="25438" xr:uid="{41E0BBB8-D086-40E3-9113-6BC1FE426B7F}"/>
    <cellStyle name="Normal 3 2 9 2 4" xfId="7244" xr:uid="{00000000-0005-0000-0000-0000471C0000}"/>
    <cellStyle name="Normal 3 2 9 2 4 2" xfId="7245" xr:uid="{00000000-0005-0000-0000-0000481C0000}"/>
    <cellStyle name="Normal 3 2 9 2 4 2 2" xfId="7246" xr:uid="{00000000-0005-0000-0000-0000491C0000}"/>
    <cellStyle name="Normal 3 2 9 2 4 2 3" xfId="7247" xr:uid="{00000000-0005-0000-0000-00004A1C0000}"/>
    <cellStyle name="Normal 3 2 9 2 4 3" xfId="7248" xr:uid="{00000000-0005-0000-0000-00004B1C0000}"/>
    <cellStyle name="Normal 3 2 9 2 4 4" xfId="7249" xr:uid="{00000000-0005-0000-0000-00004C1C0000}"/>
    <cellStyle name="Normal 3 2 9 2 4 5" xfId="23952" xr:uid="{FFDC610C-7D77-4BD3-8EF6-8F1775BC6099}"/>
    <cellStyle name="Normal 3 2 9 2 5" xfId="7250" xr:uid="{00000000-0005-0000-0000-00004D1C0000}"/>
    <cellStyle name="Normal 3 2 9 2 5 2" xfId="7251" xr:uid="{00000000-0005-0000-0000-00004E1C0000}"/>
    <cellStyle name="Normal 3 2 9 2 5 3" xfId="7252" xr:uid="{00000000-0005-0000-0000-00004F1C0000}"/>
    <cellStyle name="Normal 3 2 9 2 5 4" xfId="22925" xr:uid="{6FB01912-91E8-42E8-8549-1109DEC02886}"/>
    <cellStyle name="Normal 3 2 9 2 6" xfId="7253" xr:uid="{00000000-0005-0000-0000-0000501C0000}"/>
    <cellStyle name="Normal 3 2 9 2 7" xfId="7254" xr:uid="{00000000-0005-0000-0000-0000511C0000}"/>
    <cellStyle name="Normal 3 2 9 2 8" xfId="7255" xr:uid="{00000000-0005-0000-0000-0000521C0000}"/>
    <cellStyle name="Normal 3 2 9 2 9" xfId="21968" xr:uid="{17153FD0-824F-43B8-9705-7B3BC132FC69}"/>
    <cellStyle name="Normal 3 2 9 3" xfId="7256" xr:uid="{00000000-0005-0000-0000-0000531C0000}"/>
    <cellStyle name="Normal 3 2 9 3 2" xfId="7257" xr:uid="{00000000-0005-0000-0000-0000541C0000}"/>
    <cellStyle name="Normal 3 2 9 3 3" xfId="7258" xr:uid="{00000000-0005-0000-0000-0000551C0000}"/>
    <cellStyle name="Normal 3 2 9 4" xfId="7259" xr:uid="{00000000-0005-0000-0000-0000561C0000}"/>
    <cellStyle name="Normal 3 2 9 4 2" xfId="7260" xr:uid="{00000000-0005-0000-0000-0000571C0000}"/>
    <cellStyle name="Normal 3 2 9 4 2 2" xfId="7261" xr:uid="{00000000-0005-0000-0000-0000581C0000}"/>
    <cellStyle name="Normal 3 2 9 4 2 3" xfId="7262" xr:uid="{00000000-0005-0000-0000-0000591C0000}"/>
    <cellStyle name="Normal 3 2 9 4 3" xfId="7263" xr:uid="{00000000-0005-0000-0000-00005A1C0000}"/>
    <cellStyle name="Normal 3 2 9 4 4" xfId="7264" xr:uid="{00000000-0005-0000-0000-00005B1C0000}"/>
    <cellStyle name="Normal 3 2 9 5" xfId="7265" xr:uid="{00000000-0005-0000-0000-00005C1C0000}"/>
    <cellStyle name="Normal 3 2 9 6" xfId="7266" xr:uid="{00000000-0005-0000-0000-00005D1C0000}"/>
    <cellStyle name="Normal 3 2 9 7" xfId="7267" xr:uid="{00000000-0005-0000-0000-00005E1C0000}"/>
    <cellStyle name="Normal 3 2 9 8" xfId="7268" xr:uid="{00000000-0005-0000-0000-00005F1C0000}"/>
    <cellStyle name="Normal 3 2_ELC" xfId="7269" xr:uid="{00000000-0005-0000-0000-0000601C0000}"/>
    <cellStyle name="Normal 3 20" xfId="7270" xr:uid="{00000000-0005-0000-0000-0000611C0000}"/>
    <cellStyle name="Normal 3 20 2" xfId="7271" xr:uid="{00000000-0005-0000-0000-0000621C0000}"/>
    <cellStyle name="Normal 3 20 3" xfId="7272" xr:uid="{00000000-0005-0000-0000-0000631C0000}"/>
    <cellStyle name="Normal 3 20 4" xfId="7273" xr:uid="{00000000-0005-0000-0000-0000641C0000}"/>
    <cellStyle name="Normal 3 21" xfId="7274" xr:uid="{00000000-0005-0000-0000-0000651C0000}"/>
    <cellStyle name="Normal 3 21 2" xfId="7275" xr:uid="{00000000-0005-0000-0000-0000661C0000}"/>
    <cellStyle name="Normal 3 21 3" xfId="7276" xr:uid="{00000000-0005-0000-0000-0000671C0000}"/>
    <cellStyle name="Normal 3 21 4" xfId="7277" xr:uid="{00000000-0005-0000-0000-0000681C0000}"/>
    <cellStyle name="Normal 3 22" xfId="7278" xr:uid="{00000000-0005-0000-0000-0000691C0000}"/>
    <cellStyle name="Normal 3 22 2" xfId="7279" xr:uid="{00000000-0005-0000-0000-00006A1C0000}"/>
    <cellStyle name="Normal 3 22 3" xfId="7280" xr:uid="{00000000-0005-0000-0000-00006B1C0000}"/>
    <cellStyle name="Normal 3 22 4" xfId="7281" xr:uid="{00000000-0005-0000-0000-00006C1C0000}"/>
    <cellStyle name="Normal 3 23" xfId="7282" xr:uid="{00000000-0005-0000-0000-00006D1C0000}"/>
    <cellStyle name="Normal 3 23 2" xfId="7283" xr:uid="{00000000-0005-0000-0000-00006E1C0000}"/>
    <cellStyle name="Normal 3 23 3" xfId="7284" xr:uid="{00000000-0005-0000-0000-00006F1C0000}"/>
    <cellStyle name="Normal 3 23 4" xfId="7285" xr:uid="{00000000-0005-0000-0000-0000701C0000}"/>
    <cellStyle name="Normal 3 24" xfId="7286" xr:uid="{00000000-0005-0000-0000-0000711C0000}"/>
    <cellStyle name="Normal 3 24 2" xfId="7287" xr:uid="{00000000-0005-0000-0000-0000721C0000}"/>
    <cellStyle name="Normal 3 24 3" xfId="7288" xr:uid="{00000000-0005-0000-0000-0000731C0000}"/>
    <cellStyle name="Normal 3 24 4" xfId="7289" xr:uid="{00000000-0005-0000-0000-0000741C0000}"/>
    <cellStyle name="Normal 3 25" xfId="7290" xr:uid="{00000000-0005-0000-0000-0000751C0000}"/>
    <cellStyle name="Normal 3 25 2" xfId="7291" xr:uid="{00000000-0005-0000-0000-0000761C0000}"/>
    <cellStyle name="Normal 3 25 3" xfId="7292" xr:uid="{00000000-0005-0000-0000-0000771C0000}"/>
    <cellStyle name="Normal 3 25 4" xfId="7293" xr:uid="{00000000-0005-0000-0000-0000781C0000}"/>
    <cellStyle name="Normal 3 26" xfId="7294" xr:uid="{00000000-0005-0000-0000-0000791C0000}"/>
    <cellStyle name="Normal 3 26 2" xfId="7295" xr:uid="{00000000-0005-0000-0000-00007A1C0000}"/>
    <cellStyle name="Normal 3 26 3" xfId="7296" xr:uid="{00000000-0005-0000-0000-00007B1C0000}"/>
    <cellStyle name="Normal 3 26 4" xfId="7297" xr:uid="{00000000-0005-0000-0000-00007C1C0000}"/>
    <cellStyle name="Normal 3 26 5" xfId="22927" xr:uid="{D547586B-5EE5-496C-8D5C-8FE5E461350E}"/>
    <cellStyle name="Normal 3 27" xfId="7298" xr:uid="{00000000-0005-0000-0000-00007D1C0000}"/>
    <cellStyle name="Normal 3 27 2" xfId="7299" xr:uid="{00000000-0005-0000-0000-00007E1C0000}"/>
    <cellStyle name="Normal 3 27 3" xfId="7300" xr:uid="{00000000-0005-0000-0000-00007F1C0000}"/>
    <cellStyle name="Normal 3 27 4" xfId="7301" xr:uid="{00000000-0005-0000-0000-0000801C0000}"/>
    <cellStyle name="Normal 3 27 5" xfId="22928" xr:uid="{84F98327-A392-43ED-B940-C5198E7AFBA9}"/>
    <cellStyle name="Normal 3 28" xfId="8" xr:uid="{00000000-0005-0000-0000-0000811C0000}"/>
    <cellStyle name="Normal 3 28 2" xfId="7303" xr:uid="{00000000-0005-0000-0000-0000821C0000}"/>
    <cellStyle name="Normal 3 28 3" xfId="7304" xr:uid="{00000000-0005-0000-0000-0000831C0000}"/>
    <cellStyle name="Normal 3 28 4" xfId="7305" xr:uid="{00000000-0005-0000-0000-0000841C0000}"/>
    <cellStyle name="Normal 3 28 5" xfId="7302" xr:uid="{00000000-0005-0000-0000-0000851C0000}"/>
    <cellStyle name="Normal 3 28 6" xfId="22929" xr:uid="{DF9D438C-1CCB-49F5-A944-A7DCC9D87DF0}"/>
    <cellStyle name="Normal 3 29" xfId="7306" xr:uid="{00000000-0005-0000-0000-0000861C0000}"/>
    <cellStyle name="Normal 3 29 2" xfId="7307" xr:uid="{00000000-0005-0000-0000-0000871C0000}"/>
    <cellStyle name="Normal 3 29 2 2" xfId="25923" xr:uid="{A46DF8ED-03CE-419D-B4BD-D494FAF0335D}"/>
    <cellStyle name="Normal 3 29 3" xfId="7308" xr:uid="{00000000-0005-0000-0000-0000881C0000}"/>
    <cellStyle name="Normal 3 29 4" xfId="7309" xr:uid="{00000000-0005-0000-0000-0000891C0000}"/>
    <cellStyle name="Normal 3 3" xfId="10" xr:uid="{00000000-0005-0000-0000-00008A1C0000}"/>
    <cellStyle name="Normal 3 3 10" xfId="7311" xr:uid="{00000000-0005-0000-0000-00008B1C0000}"/>
    <cellStyle name="Normal 3 3 10 2" xfId="43241" xr:uid="{DD94632B-5A5C-4AF2-B0C7-EA162167A6A2}"/>
    <cellStyle name="Normal 3 3 11" xfId="7312" xr:uid="{00000000-0005-0000-0000-00008C1C0000}"/>
    <cellStyle name="Normal 3 3 12" xfId="7313" xr:uid="{00000000-0005-0000-0000-00008D1C0000}"/>
    <cellStyle name="Normal 3 3 13" xfId="7314" xr:uid="{00000000-0005-0000-0000-00008E1C0000}"/>
    <cellStyle name="Normal 3 3 14" xfId="7310" xr:uid="{00000000-0005-0000-0000-00008F1C0000}"/>
    <cellStyle name="Normal 3 3 2" xfId="7315" xr:uid="{00000000-0005-0000-0000-0000901C0000}"/>
    <cellStyle name="Normal 3 3 2 2" xfId="7316" xr:uid="{00000000-0005-0000-0000-0000911C0000}"/>
    <cellStyle name="Normal 3 3 2 2 2" xfId="7317" xr:uid="{00000000-0005-0000-0000-0000921C0000}"/>
    <cellStyle name="Normal 3 3 2 2 3" xfId="7318" xr:uid="{00000000-0005-0000-0000-0000931C0000}"/>
    <cellStyle name="Normal 3 3 2 2 4" xfId="7319" xr:uid="{00000000-0005-0000-0000-0000941C0000}"/>
    <cellStyle name="Normal 3 3 2 3" xfId="7320" xr:uid="{00000000-0005-0000-0000-0000951C0000}"/>
    <cellStyle name="Normal 3 3 2 3 2" xfId="7321" xr:uid="{00000000-0005-0000-0000-0000961C0000}"/>
    <cellStyle name="Normal 3 3 2 3 3" xfId="7322" xr:uid="{00000000-0005-0000-0000-0000971C0000}"/>
    <cellStyle name="Normal 3 3 2 3 4" xfId="7323" xr:uid="{00000000-0005-0000-0000-0000981C0000}"/>
    <cellStyle name="Normal 3 3 2 3 5" xfId="22930" xr:uid="{2C6A4211-CEF4-4EF2-B4D0-DCF1971B6C5C}"/>
    <cellStyle name="Normal 3 3 2 4" xfId="7324" xr:uid="{00000000-0005-0000-0000-0000991C0000}"/>
    <cellStyle name="Normal 3 3 2 5" xfId="7325" xr:uid="{00000000-0005-0000-0000-00009A1C0000}"/>
    <cellStyle name="Normal 3 3 2 6" xfId="7326" xr:uid="{00000000-0005-0000-0000-00009B1C0000}"/>
    <cellStyle name="Normal 3 3 2 7" xfId="7327" xr:uid="{00000000-0005-0000-0000-00009C1C0000}"/>
    <cellStyle name="Normal 3 3 3" xfId="7328" xr:uid="{00000000-0005-0000-0000-00009D1C0000}"/>
    <cellStyle name="Normal 3 3 3 2" xfId="7329" xr:uid="{00000000-0005-0000-0000-00009E1C0000}"/>
    <cellStyle name="Normal 3 3 3 3" xfId="7330" xr:uid="{00000000-0005-0000-0000-00009F1C0000}"/>
    <cellStyle name="Normal 3 3 3 4" xfId="7331" xr:uid="{00000000-0005-0000-0000-0000A01C0000}"/>
    <cellStyle name="Normal 3 3 3 5" xfId="7332" xr:uid="{00000000-0005-0000-0000-0000A11C0000}"/>
    <cellStyle name="Normal 3 3 4" xfId="7333" xr:uid="{00000000-0005-0000-0000-0000A21C0000}"/>
    <cellStyle name="Normal 3 3 4 2" xfId="7334" xr:uid="{00000000-0005-0000-0000-0000A31C0000}"/>
    <cellStyle name="Normal 3 3 4 3" xfId="7335" xr:uid="{00000000-0005-0000-0000-0000A41C0000}"/>
    <cellStyle name="Normal 3 3 4 4" xfId="7336" xr:uid="{00000000-0005-0000-0000-0000A51C0000}"/>
    <cellStyle name="Normal 3 3 4 5" xfId="7337" xr:uid="{00000000-0005-0000-0000-0000A61C0000}"/>
    <cellStyle name="Normal 3 3 5" xfId="7338" xr:uid="{00000000-0005-0000-0000-0000A71C0000}"/>
    <cellStyle name="Normal 3 3 5 2" xfId="7339" xr:uid="{00000000-0005-0000-0000-0000A81C0000}"/>
    <cellStyle name="Normal 3 3 5 3" xfId="7340" xr:uid="{00000000-0005-0000-0000-0000A91C0000}"/>
    <cellStyle name="Normal 3 3 5 4" xfId="7341" xr:uid="{00000000-0005-0000-0000-0000AA1C0000}"/>
    <cellStyle name="Normal 3 3 5 5" xfId="7342" xr:uid="{00000000-0005-0000-0000-0000AB1C0000}"/>
    <cellStyle name="Normal 3 3 6" xfId="7343" xr:uid="{00000000-0005-0000-0000-0000AC1C0000}"/>
    <cellStyle name="Normal 3 3 6 2" xfId="7344" xr:uid="{00000000-0005-0000-0000-0000AD1C0000}"/>
    <cellStyle name="Normal 3 3 6 3" xfId="7345" xr:uid="{00000000-0005-0000-0000-0000AE1C0000}"/>
    <cellStyle name="Normal 3 3 6 4" xfId="7346" xr:uid="{00000000-0005-0000-0000-0000AF1C0000}"/>
    <cellStyle name="Normal 3 3 6 5" xfId="7347" xr:uid="{00000000-0005-0000-0000-0000B01C0000}"/>
    <cellStyle name="Normal 3 3 7" xfId="7348" xr:uid="{00000000-0005-0000-0000-0000B11C0000}"/>
    <cellStyle name="Normal 3 3 7 2" xfId="7349" xr:uid="{00000000-0005-0000-0000-0000B21C0000}"/>
    <cellStyle name="Normal 3 3 7 3" xfId="7350" xr:uid="{00000000-0005-0000-0000-0000B31C0000}"/>
    <cellStyle name="Normal 3 3 7 4" xfId="7351" xr:uid="{00000000-0005-0000-0000-0000B41C0000}"/>
    <cellStyle name="Normal 3 3 7 5" xfId="7352" xr:uid="{00000000-0005-0000-0000-0000B51C0000}"/>
    <cellStyle name="Normal 3 3 8" xfId="7353" xr:uid="{00000000-0005-0000-0000-0000B61C0000}"/>
    <cellStyle name="Normal 3 3 8 2" xfId="7354" xr:uid="{00000000-0005-0000-0000-0000B71C0000}"/>
    <cellStyle name="Normal 3 3 8 3" xfId="7355" xr:uid="{00000000-0005-0000-0000-0000B81C0000}"/>
    <cellStyle name="Normal 3 3 8 4" xfId="7356" xr:uid="{00000000-0005-0000-0000-0000B91C0000}"/>
    <cellStyle name="Normal 3 3 8 5" xfId="7357" xr:uid="{00000000-0005-0000-0000-0000BA1C0000}"/>
    <cellStyle name="Normal 3 3 9" xfId="7358" xr:uid="{00000000-0005-0000-0000-0000BB1C0000}"/>
    <cellStyle name="Normal 3 3 9 2" xfId="7359" xr:uid="{00000000-0005-0000-0000-0000BC1C0000}"/>
    <cellStyle name="Normal 3 3 9 3" xfId="7360" xr:uid="{00000000-0005-0000-0000-0000BD1C0000}"/>
    <cellStyle name="Normal 3 3 9 4" xfId="7361" xr:uid="{00000000-0005-0000-0000-0000BE1C0000}"/>
    <cellStyle name="Normal 3 30" xfId="7362" xr:uid="{00000000-0005-0000-0000-0000BF1C0000}"/>
    <cellStyle name="Normal 3 30 2" xfId="7363" xr:uid="{00000000-0005-0000-0000-0000C01C0000}"/>
    <cellStyle name="Normal 3 30 2 2" xfId="7364" xr:uid="{00000000-0005-0000-0000-0000C11C0000}"/>
    <cellStyle name="Normal 3 30 2 2 2" xfId="7365" xr:uid="{00000000-0005-0000-0000-0000C21C0000}"/>
    <cellStyle name="Normal 3 30 2 2 3" xfId="7366" xr:uid="{00000000-0005-0000-0000-0000C31C0000}"/>
    <cellStyle name="Normal 3 30 2 3" xfId="7367" xr:uid="{00000000-0005-0000-0000-0000C41C0000}"/>
    <cellStyle name="Normal 3 30 2 4" xfId="7368" xr:uid="{00000000-0005-0000-0000-0000C51C0000}"/>
    <cellStyle name="Normal 3 30 2 5" xfId="25925" xr:uid="{D2C1EC59-8238-4544-9E78-F71861D8FF15}"/>
    <cellStyle name="Normal 3 30 3" xfId="7369" xr:uid="{00000000-0005-0000-0000-0000C61C0000}"/>
    <cellStyle name="Normal 3 30 3 2" xfId="7370" xr:uid="{00000000-0005-0000-0000-0000C71C0000}"/>
    <cellStyle name="Normal 3 30 3 2 2" xfId="7371" xr:uid="{00000000-0005-0000-0000-0000C81C0000}"/>
    <cellStyle name="Normal 3 30 3 2 3" xfId="7372" xr:uid="{00000000-0005-0000-0000-0000C91C0000}"/>
    <cellStyle name="Normal 3 30 3 3" xfId="7373" xr:uid="{00000000-0005-0000-0000-0000CA1C0000}"/>
    <cellStyle name="Normal 3 30 3 4" xfId="7374" xr:uid="{00000000-0005-0000-0000-0000CB1C0000}"/>
    <cellStyle name="Normal 3 30 3 5" xfId="25924" xr:uid="{74074210-582F-441A-8BDB-42132C179059}"/>
    <cellStyle name="Normal 3 30 4" xfId="7375" xr:uid="{00000000-0005-0000-0000-0000CC1C0000}"/>
    <cellStyle name="Normal 3 30 4 2" xfId="7376" xr:uid="{00000000-0005-0000-0000-0000CD1C0000}"/>
    <cellStyle name="Normal 3 30 4 3" xfId="7377" xr:uid="{00000000-0005-0000-0000-0000CE1C0000}"/>
    <cellStyle name="Normal 3 30 4 4" xfId="23954" xr:uid="{BE7E49CA-E404-43A9-9DBF-82BFCC26AB40}"/>
    <cellStyle name="Normal 3 30 5" xfId="7378" xr:uid="{00000000-0005-0000-0000-0000CF1C0000}"/>
    <cellStyle name="Normal 3 30 6" xfId="7379" xr:uid="{00000000-0005-0000-0000-0000D01C0000}"/>
    <cellStyle name="Normal 3 30 7" xfId="7380" xr:uid="{00000000-0005-0000-0000-0000D11C0000}"/>
    <cellStyle name="Normal 3 30 8" xfId="22931" xr:uid="{C182F5EF-4AB2-49C4-860B-2B4B9F1CB635}"/>
    <cellStyle name="Normal 3 31" xfId="7381" xr:uid="{00000000-0005-0000-0000-0000D21C0000}"/>
    <cellStyle name="Normal 3 31 2" xfId="7382" xr:uid="{00000000-0005-0000-0000-0000D31C0000}"/>
    <cellStyle name="Normal 3 31 2 2" xfId="7383" xr:uid="{00000000-0005-0000-0000-0000D41C0000}"/>
    <cellStyle name="Normal 3 31 2 3" xfId="7384" xr:uid="{00000000-0005-0000-0000-0000D51C0000}"/>
    <cellStyle name="Normal 3 31 2 4" xfId="25927" xr:uid="{DEF72E51-47D4-453A-9C31-96998CA87DD6}"/>
    <cellStyle name="Normal 3 31 3" xfId="7385" xr:uid="{00000000-0005-0000-0000-0000D61C0000}"/>
    <cellStyle name="Normal 3 31 4" xfId="7386" xr:uid="{00000000-0005-0000-0000-0000D71C0000}"/>
    <cellStyle name="Normal 3 31 5" xfId="25926" xr:uid="{F5962475-6989-4724-AAE5-E44956C360CA}"/>
    <cellStyle name="Normal 3 32" xfId="7387" xr:uid="{00000000-0005-0000-0000-0000D81C0000}"/>
    <cellStyle name="Normal 3 32 2" xfId="7388" xr:uid="{00000000-0005-0000-0000-0000D91C0000}"/>
    <cellStyle name="Normal 3 32 3" xfId="7389" xr:uid="{00000000-0005-0000-0000-0000DA1C0000}"/>
    <cellStyle name="Normal 3 32 4" xfId="25928" xr:uid="{97098B7F-C8F8-47D5-A1B4-17FC15B6EF58}"/>
    <cellStyle name="Normal 3 33" xfId="7390" xr:uid="{00000000-0005-0000-0000-0000DB1C0000}"/>
    <cellStyle name="Normal 3 33 2" xfId="25929" xr:uid="{6571AB52-4946-4792-AB6A-B3D7E85CA2A0}"/>
    <cellStyle name="Normal 3 34" xfId="7391" xr:uid="{00000000-0005-0000-0000-0000DC1C0000}"/>
    <cellStyle name="Normal 3 34 2" xfId="25930" xr:uid="{CC8E9274-1376-4B67-86DE-AF3718E11B0C}"/>
    <cellStyle name="Normal 3 35" xfId="7392" xr:uid="{00000000-0005-0000-0000-0000DD1C0000}"/>
    <cellStyle name="Normal 3 35 2" xfId="25931" xr:uid="{B91F82EB-4BAB-4AEC-A020-B0547DB14CA9}"/>
    <cellStyle name="Normal 3 36" xfId="7393" xr:uid="{00000000-0005-0000-0000-0000DE1C0000}"/>
    <cellStyle name="Normal 3 36 2" xfId="25932" xr:uid="{CB1154F9-CDEA-4871-B320-1893501B46EE}"/>
    <cellStyle name="Normal 3 37" xfId="18425" xr:uid="{1D97654F-6BF1-454B-85F3-C36C472351B5}"/>
    <cellStyle name="Normal 3 37 2" xfId="24132" xr:uid="{2D2238DA-7520-4EF0-8181-77FD2E67C430}"/>
    <cellStyle name="Normal 3 38" xfId="24125" xr:uid="{A3661F15-3E66-4B7A-9056-7D039C80C781}"/>
    <cellStyle name="Normal 3 39" xfId="43470" xr:uid="{D4B9EAF1-BE3A-4ECC-8C28-01427C34BA50}"/>
    <cellStyle name="Normal 3 4" xfId="7394" xr:uid="{00000000-0005-0000-0000-0000DF1C0000}"/>
    <cellStyle name="Normal 3 4 10" xfId="7395" xr:uid="{00000000-0005-0000-0000-0000E01C0000}"/>
    <cellStyle name="Normal 3 4 11" xfId="7396" xr:uid="{00000000-0005-0000-0000-0000E11C0000}"/>
    <cellStyle name="Normal 3 4 12" xfId="7397" xr:uid="{00000000-0005-0000-0000-0000E21C0000}"/>
    <cellStyle name="Normal 3 4 2" xfId="7398" xr:uid="{00000000-0005-0000-0000-0000E31C0000}"/>
    <cellStyle name="Normal 3 4 2 2" xfId="7399" xr:uid="{00000000-0005-0000-0000-0000E41C0000}"/>
    <cellStyle name="Normal 3 4 2 3" xfId="7400" xr:uid="{00000000-0005-0000-0000-0000E51C0000}"/>
    <cellStyle name="Normal 3 4 2 4" xfId="7401" xr:uid="{00000000-0005-0000-0000-0000E61C0000}"/>
    <cellStyle name="Normal 3 4 2 5" xfId="7402" xr:uid="{00000000-0005-0000-0000-0000E71C0000}"/>
    <cellStyle name="Normal 3 4 3" xfId="7403" xr:uid="{00000000-0005-0000-0000-0000E81C0000}"/>
    <cellStyle name="Normal 3 4 3 2" xfId="7404" xr:uid="{00000000-0005-0000-0000-0000E91C0000}"/>
    <cellStyle name="Normal 3 4 3 3" xfId="7405" xr:uid="{00000000-0005-0000-0000-0000EA1C0000}"/>
    <cellStyle name="Normal 3 4 3 4" xfId="7406" xr:uid="{00000000-0005-0000-0000-0000EB1C0000}"/>
    <cellStyle name="Normal 3 4 3 5" xfId="7407" xr:uid="{00000000-0005-0000-0000-0000EC1C0000}"/>
    <cellStyle name="Normal 3 4 4" xfId="7408" xr:uid="{00000000-0005-0000-0000-0000ED1C0000}"/>
    <cellStyle name="Normal 3 4 4 2" xfId="7409" xr:uid="{00000000-0005-0000-0000-0000EE1C0000}"/>
    <cellStyle name="Normal 3 4 4 2 2" xfId="7410" xr:uid="{00000000-0005-0000-0000-0000EF1C0000}"/>
    <cellStyle name="Normal 3 4 4 2 3" xfId="7411" xr:uid="{00000000-0005-0000-0000-0000F01C0000}"/>
    <cellStyle name="Normal 3 4 4 2 4" xfId="7412" xr:uid="{00000000-0005-0000-0000-0000F11C0000}"/>
    <cellStyle name="Normal 3 4 4 2 5" xfId="22932" xr:uid="{ADBB145C-DE62-47C6-877C-D62B9695B136}"/>
    <cellStyle name="Normal 3 4 4 3" xfId="7413" xr:uid="{00000000-0005-0000-0000-0000F21C0000}"/>
    <cellStyle name="Normal 3 4 4 3 2" xfId="7414" xr:uid="{00000000-0005-0000-0000-0000F31C0000}"/>
    <cellStyle name="Normal 3 4 4 3 3" xfId="7415" xr:uid="{00000000-0005-0000-0000-0000F41C0000}"/>
    <cellStyle name="Normal 3 4 4 3 4" xfId="7416" xr:uid="{00000000-0005-0000-0000-0000F51C0000}"/>
    <cellStyle name="Normal 3 4 4 4" xfId="7417" xr:uid="{00000000-0005-0000-0000-0000F61C0000}"/>
    <cellStyle name="Normal 3 4 4 5" xfId="7418" xr:uid="{00000000-0005-0000-0000-0000F71C0000}"/>
    <cellStyle name="Normal 3 4 4 6" xfId="7419" xr:uid="{00000000-0005-0000-0000-0000F81C0000}"/>
    <cellStyle name="Normal 3 4 4 7" xfId="7420" xr:uid="{00000000-0005-0000-0000-0000F91C0000}"/>
    <cellStyle name="Normal 3 4 5" xfId="7421" xr:uid="{00000000-0005-0000-0000-0000FA1C0000}"/>
    <cellStyle name="Normal 3 4 5 2" xfId="7422" xr:uid="{00000000-0005-0000-0000-0000FB1C0000}"/>
    <cellStyle name="Normal 3 4 5 3" xfId="7423" xr:uid="{00000000-0005-0000-0000-0000FC1C0000}"/>
    <cellStyle name="Normal 3 4 5 4" xfId="7424" xr:uid="{00000000-0005-0000-0000-0000FD1C0000}"/>
    <cellStyle name="Normal 3 4 5 5" xfId="7425" xr:uid="{00000000-0005-0000-0000-0000FE1C0000}"/>
    <cellStyle name="Normal 3 4 6" xfId="7426" xr:uid="{00000000-0005-0000-0000-0000FF1C0000}"/>
    <cellStyle name="Normal 3 4 6 2" xfId="7427" xr:uid="{00000000-0005-0000-0000-0000001D0000}"/>
    <cellStyle name="Normal 3 4 6 3" xfId="7428" xr:uid="{00000000-0005-0000-0000-0000011D0000}"/>
    <cellStyle name="Normal 3 4 6 4" xfId="7429" xr:uid="{00000000-0005-0000-0000-0000021D0000}"/>
    <cellStyle name="Normal 3 4 6 5" xfId="7430" xr:uid="{00000000-0005-0000-0000-0000031D0000}"/>
    <cellStyle name="Normal 3 4 7" xfId="7431" xr:uid="{00000000-0005-0000-0000-0000041D0000}"/>
    <cellStyle name="Normal 3 4 7 2" xfId="7432" xr:uid="{00000000-0005-0000-0000-0000051D0000}"/>
    <cellStyle name="Normal 3 4 7 3" xfId="7433" xr:uid="{00000000-0005-0000-0000-0000061D0000}"/>
    <cellStyle name="Normal 3 4 7 4" xfId="7434" xr:uid="{00000000-0005-0000-0000-0000071D0000}"/>
    <cellStyle name="Normal 3 4 7 5" xfId="7435" xr:uid="{00000000-0005-0000-0000-0000081D0000}"/>
    <cellStyle name="Normal 3 4 8" xfId="7436" xr:uid="{00000000-0005-0000-0000-0000091D0000}"/>
    <cellStyle name="Normal 3 4 8 2" xfId="7437" xr:uid="{00000000-0005-0000-0000-00000A1D0000}"/>
    <cellStyle name="Normal 3 4 8 3" xfId="7438" xr:uid="{00000000-0005-0000-0000-00000B1D0000}"/>
    <cellStyle name="Normal 3 4 8 4" xfId="7439" xr:uid="{00000000-0005-0000-0000-00000C1D0000}"/>
    <cellStyle name="Normal 3 4 8 5" xfId="7440" xr:uid="{00000000-0005-0000-0000-00000D1D0000}"/>
    <cellStyle name="Normal 3 4 9" xfId="7441" xr:uid="{00000000-0005-0000-0000-00000E1D0000}"/>
    <cellStyle name="Normal 3 5" xfId="7442" xr:uid="{00000000-0005-0000-0000-00000F1D0000}"/>
    <cellStyle name="Normal 3 5 10" xfId="7443" xr:uid="{00000000-0005-0000-0000-0000101D0000}"/>
    <cellStyle name="Normal 3 5 11" xfId="7444" xr:uid="{00000000-0005-0000-0000-0000111D0000}"/>
    <cellStyle name="Normal 3 5 12" xfId="7445" xr:uid="{00000000-0005-0000-0000-0000121D0000}"/>
    <cellStyle name="Normal 3 5 13" xfId="7446" xr:uid="{00000000-0005-0000-0000-0000131D0000}"/>
    <cellStyle name="Normal 3 5 2" xfId="7447" xr:uid="{00000000-0005-0000-0000-0000141D0000}"/>
    <cellStyle name="Normal 3 5 2 2" xfId="7448" xr:uid="{00000000-0005-0000-0000-0000151D0000}"/>
    <cellStyle name="Normal 3 5 2 3" xfId="7449" xr:uid="{00000000-0005-0000-0000-0000161D0000}"/>
    <cellStyle name="Normal 3 5 2 4" xfId="7450" xr:uid="{00000000-0005-0000-0000-0000171D0000}"/>
    <cellStyle name="Normal 3 5 2 5" xfId="7451" xr:uid="{00000000-0005-0000-0000-0000181D0000}"/>
    <cellStyle name="Normal 3 5 3" xfId="7452" xr:uid="{00000000-0005-0000-0000-0000191D0000}"/>
    <cellStyle name="Normal 3 5 3 2" xfId="7453" xr:uid="{00000000-0005-0000-0000-00001A1D0000}"/>
    <cellStyle name="Normal 3 5 3 2 2" xfId="7454" xr:uid="{00000000-0005-0000-0000-00001B1D0000}"/>
    <cellStyle name="Normal 3 5 3 2 3" xfId="7455" xr:uid="{00000000-0005-0000-0000-00001C1D0000}"/>
    <cellStyle name="Normal 3 5 3 2 4" xfId="7456" xr:uid="{00000000-0005-0000-0000-00001D1D0000}"/>
    <cellStyle name="Normal 3 5 3 3" xfId="7457" xr:uid="{00000000-0005-0000-0000-00001E1D0000}"/>
    <cellStyle name="Normal 3 5 3 3 2" xfId="7458" xr:uid="{00000000-0005-0000-0000-00001F1D0000}"/>
    <cellStyle name="Normal 3 5 3 3 3" xfId="7459" xr:uid="{00000000-0005-0000-0000-0000201D0000}"/>
    <cellStyle name="Normal 3 5 3 3 4" xfId="7460" xr:uid="{00000000-0005-0000-0000-0000211D0000}"/>
    <cellStyle name="Normal 3 5 3 3 5" xfId="22933" xr:uid="{9DB98640-7698-46A6-A553-F7706E8C96FC}"/>
    <cellStyle name="Normal 3 5 3 4" xfId="7461" xr:uid="{00000000-0005-0000-0000-0000221D0000}"/>
    <cellStyle name="Normal 3 5 3 5" xfId="7462" xr:uid="{00000000-0005-0000-0000-0000231D0000}"/>
    <cellStyle name="Normal 3 5 3 6" xfId="7463" xr:uid="{00000000-0005-0000-0000-0000241D0000}"/>
    <cellStyle name="Normal 3 5 3 7" xfId="7464" xr:uid="{00000000-0005-0000-0000-0000251D0000}"/>
    <cellStyle name="Normal 3 5 4" xfId="7465" xr:uid="{00000000-0005-0000-0000-0000261D0000}"/>
    <cellStyle name="Normal 3 5 4 2" xfId="7466" xr:uid="{00000000-0005-0000-0000-0000271D0000}"/>
    <cellStyle name="Normal 3 5 4 2 2" xfId="7467" xr:uid="{00000000-0005-0000-0000-0000281D0000}"/>
    <cellStyle name="Normal 3 5 4 2 3" xfId="7468" xr:uid="{00000000-0005-0000-0000-0000291D0000}"/>
    <cellStyle name="Normal 3 5 4 2 4" xfId="7469" xr:uid="{00000000-0005-0000-0000-00002A1D0000}"/>
    <cellStyle name="Normal 3 5 4 3" xfId="7470" xr:uid="{00000000-0005-0000-0000-00002B1D0000}"/>
    <cellStyle name="Normal 3 5 4 3 2" xfId="7471" xr:uid="{00000000-0005-0000-0000-00002C1D0000}"/>
    <cellStyle name="Normal 3 5 4 3 2 2" xfId="7472" xr:uid="{00000000-0005-0000-0000-00002D1D0000}"/>
    <cellStyle name="Normal 3 5 4 3 2 2 2" xfId="7473" xr:uid="{00000000-0005-0000-0000-00002E1D0000}"/>
    <cellStyle name="Normal 3 5 4 3 2 2 3" xfId="7474" xr:uid="{00000000-0005-0000-0000-00002F1D0000}"/>
    <cellStyle name="Normal 3 5 4 3 2 3" xfId="7475" xr:uid="{00000000-0005-0000-0000-0000301D0000}"/>
    <cellStyle name="Normal 3 5 4 3 2 4" xfId="7476" xr:uid="{00000000-0005-0000-0000-0000311D0000}"/>
    <cellStyle name="Normal 3 5 4 3 2 5" xfId="23955" xr:uid="{AB541F23-353E-409C-BEAB-6660E91044F7}"/>
    <cellStyle name="Normal 3 5 4 3 3" xfId="7477" xr:uid="{00000000-0005-0000-0000-0000321D0000}"/>
    <cellStyle name="Normal 3 5 4 3 3 2" xfId="7478" xr:uid="{00000000-0005-0000-0000-0000331D0000}"/>
    <cellStyle name="Normal 3 5 4 3 3 2 2" xfId="7479" xr:uid="{00000000-0005-0000-0000-0000341D0000}"/>
    <cellStyle name="Normal 3 5 4 3 3 2 3" xfId="7480" xr:uid="{00000000-0005-0000-0000-0000351D0000}"/>
    <cellStyle name="Normal 3 5 4 3 3 3" xfId="7481" xr:uid="{00000000-0005-0000-0000-0000361D0000}"/>
    <cellStyle name="Normal 3 5 4 3 3 4" xfId="7482" xr:uid="{00000000-0005-0000-0000-0000371D0000}"/>
    <cellStyle name="Normal 3 5 4 3 4" xfId="7483" xr:uid="{00000000-0005-0000-0000-0000381D0000}"/>
    <cellStyle name="Normal 3 5 4 3 4 2" xfId="7484" xr:uid="{00000000-0005-0000-0000-0000391D0000}"/>
    <cellStyle name="Normal 3 5 4 3 4 3" xfId="7485" xr:uid="{00000000-0005-0000-0000-00003A1D0000}"/>
    <cellStyle name="Normal 3 5 4 3 5" xfId="7486" xr:uid="{00000000-0005-0000-0000-00003B1D0000}"/>
    <cellStyle name="Normal 3 5 4 3 6" xfId="7487" xr:uid="{00000000-0005-0000-0000-00003C1D0000}"/>
    <cellStyle name="Normal 3 5 4 3 7" xfId="7488" xr:uid="{00000000-0005-0000-0000-00003D1D0000}"/>
    <cellStyle name="Normal 3 5 4 3 8" xfId="22934" xr:uid="{82D59480-5A52-4E5B-8714-EA9A9D469099}"/>
    <cellStyle name="Normal 3 5 4 4" xfId="7489" xr:uid="{00000000-0005-0000-0000-00003E1D0000}"/>
    <cellStyle name="Normal 3 5 4 4 2" xfId="7490" xr:uid="{00000000-0005-0000-0000-00003F1D0000}"/>
    <cellStyle name="Normal 3 5 4 4 2 2" xfId="7491" xr:uid="{00000000-0005-0000-0000-0000401D0000}"/>
    <cellStyle name="Normal 3 5 4 4 2 2 2" xfId="7492" xr:uid="{00000000-0005-0000-0000-0000411D0000}"/>
    <cellStyle name="Normal 3 5 4 4 2 2 3" xfId="7493" xr:uid="{00000000-0005-0000-0000-0000421D0000}"/>
    <cellStyle name="Normal 3 5 4 4 2 3" xfId="7494" xr:uid="{00000000-0005-0000-0000-0000431D0000}"/>
    <cellStyle name="Normal 3 5 4 4 2 4" xfId="7495" xr:uid="{00000000-0005-0000-0000-0000441D0000}"/>
    <cellStyle name="Normal 3 5 4 4 2 5" xfId="23956" xr:uid="{8DE73F73-886B-4EEA-8AC4-2BD5179989F8}"/>
    <cellStyle name="Normal 3 5 4 4 3" xfId="7496" xr:uid="{00000000-0005-0000-0000-0000451D0000}"/>
    <cellStyle name="Normal 3 5 4 4 3 2" xfId="7497" xr:uid="{00000000-0005-0000-0000-0000461D0000}"/>
    <cellStyle name="Normal 3 5 4 4 3 3" xfId="7498" xr:uid="{00000000-0005-0000-0000-0000471D0000}"/>
    <cellStyle name="Normal 3 5 4 4 4" xfId="7499" xr:uid="{00000000-0005-0000-0000-0000481D0000}"/>
    <cellStyle name="Normal 3 5 4 4 5" xfId="7500" xr:uid="{00000000-0005-0000-0000-0000491D0000}"/>
    <cellStyle name="Normal 3 5 4 4 6" xfId="7501" xr:uid="{00000000-0005-0000-0000-00004A1D0000}"/>
    <cellStyle name="Normal 3 5 4 4 7" xfId="22935" xr:uid="{F39D9B9F-2A54-4E93-878F-435E908B3B88}"/>
    <cellStyle name="Normal 3 5 4 5" xfId="7502" xr:uid="{00000000-0005-0000-0000-00004B1D0000}"/>
    <cellStyle name="Normal 3 5 4 5 2" xfId="7503" xr:uid="{00000000-0005-0000-0000-00004C1D0000}"/>
    <cellStyle name="Normal 3 5 4 5 3" xfId="7504" xr:uid="{00000000-0005-0000-0000-00004D1D0000}"/>
    <cellStyle name="Normal 3 5 4 5 4" xfId="24330" xr:uid="{18D31401-8D28-41C6-9FDD-FA6FF188750A}"/>
    <cellStyle name="Normal 3 5 4 6" xfId="7505" xr:uid="{00000000-0005-0000-0000-00004E1D0000}"/>
    <cellStyle name="Normal 3 5 4 7" xfId="7506" xr:uid="{00000000-0005-0000-0000-00004F1D0000}"/>
    <cellStyle name="Normal 3 5 4 8" xfId="7507" xr:uid="{00000000-0005-0000-0000-0000501D0000}"/>
    <cellStyle name="Normal 3 5 4 9" xfId="7508" xr:uid="{00000000-0005-0000-0000-0000511D0000}"/>
    <cellStyle name="Normal 3 5 5" xfId="7509" xr:uid="{00000000-0005-0000-0000-0000521D0000}"/>
    <cellStyle name="Normal 3 5 5 2" xfId="7510" xr:uid="{00000000-0005-0000-0000-0000531D0000}"/>
    <cellStyle name="Normal 3 5 5 3" xfId="7511" xr:uid="{00000000-0005-0000-0000-0000541D0000}"/>
    <cellStyle name="Normal 3 5 5 4" xfId="7512" xr:uid="{00000000-0005-0000-0000-0000551D0000}"/>
    <cellStyle name="Normal 3 5 5 5" xfId="7513" xr:uid="{00000000-0005-0000-0000-0000561D0000}"/>
    <cellStyle name="Normal 3 5 6" xfId="7514" xr:uid="{00000000-0005-0000-0000-0000571D0000}"/>
    <cellStyle name="Normal 3 5 6 2" xfId="7515" xr:uid="{00000000-0005-0000-0000-0000581D0000}"/>
    <cellStyle name="Normal 3 5 6 3" xfId="7516" xr:uid="{00000000-0005-0000-0000-0000591D0000}"/>
    <cellStyle name="Normal 3 5 6 4" xfId="7517" xr:uid="{00000000-0005-0000-0000-00005A1D0000}"/>
    <cellStyle name="Normal 3 5 6 5" xfId="7518" xr:uid="{00000000-0005-0000-0000-00005B1D0000}"/>
    <cellStyle name="Normal 3 5 7" xfId="7519" xr:uid="{00000000-0005-0000-0000-00005C1D0000}"/>
    <cellStyle name="Normal 3 5 7 2" xfId="7520" xr:uid="{00000000-0005-0000-0000-00005D1D0000}"/>
    <cellStyle name="Normal 3 5 7 3" xfId="7521" xr:uid="{00000000-0005-0000-0000-00005E1D0000}"/>
    <cellStyle name="Normal 3 5 7 4" xfId="7522" xr:uid="{00000000-0005-0000-0000-00005F1D0000}"/>
    <cellStyle name="Normal 3 5 7 5" xfId="7523" xr:uid="{00000000-0005-0000-0000-0000601D0000}"/>
    <cellStyle name="Normal 3 5 8" xfId="7524" xr:uid="{00000000-0005-0000-0000-0000611D0000}"/>
    <cellStyle name="Normal 3 5 8 2" xfId="7525" xr:uid="{00000000-0005-0000-0000-0000621D0000}"/>
    <cellStyle name="Normal 3 5 8 3" xfId="7526" xr:uid="{00000000-0005-0000-0000-0000631D0000}"/>
    <cellStyle name="Normal 3 5 8 4" xfId="7527" xr:uid="{00000000-0005-0000-0000-0000641D0000}"/>
    <cellStyle name="Normal 3 5 8 5" xfId="7528" xr:uid="{00000000-0005-0000-0000-0000651D0000}"/>
    <cellStyle name="Normal 3 5 9" xfId="7529" xr:uid="{00000000-0005-0000-0000-0000661D0000}"/>
    <cellStyle name="Normal 3 5 9 2" xfId="7530" xr:uid="{00000000-0005-0000-0000-0000671D0000}"/>
    <cellStyle name="Normal 3 5 9 3" xfId="7531" xr:uid="{00000000-0005-0000-0000-0000681D0000}"/>
    <cellStyle name="Normal 3 5 9 4" xfId="7532" xr:uid="{00000000-0005-0000-0000-0000691D0000}"/>
    <cellStyle name="Normal 3 5 9 5" xfId="22615" xr:uid="{AE662449-9DCE-4182-A2AE-23E164C3E48F}"/>
    <cellStyle name="Normal 3 6" xfId="7533" xr:uid="{00000000-0005-0000-0000-00006A1D0000}"/>
    <cellStyle name="Normal 3 6 2" xfId="7534" xr:uid="{00000000-0005-0000-0000-00006B1D0000}"/>
    <cellStyle name="Normal 3 6 2 2" xfId="7535" xr:uid="{00000000-0005-0000-0000-00006C1D0000}"/>
    <cellStyle name="Normal 3 6 2 3" xfId="7536" xr:uid="{00000000-0005-0000-0000-00006D1D0000}"/>
    <cellStyle name="Normal 3 6 2 4" xfId="7537" xr:uid="{00000000-0005-0000-0000-00006E1D0000}"/>
    <cellStyle name="Normal 3 6 2 5" xfId="22616" xr:uid="{845D1A24-11C9-47F7-A942-512D98C7E361}"/>
    <cellStyle name="Normal 3 6 3" xfId="7538" xr:uid="{00000000-0005-0000-0000-00006F1D0000}"/>
    <cellStyle name="Normal 3 6 3 2" xfId="7539" xr:uid="{00000000-0005-0000-0000-0000701D0000}"/>
    <cellStyle name="Normal 3 6 3 3" xfId="7540" xr:uid="{00000000-0005-0000-0000-0000711D0000}"/>
    <cellStyle name="Normal 3 6 3 4" xfId="7541" xr:uid="{00000000-0005-0000-0000-0000721D0000}"/>
    <cellStyle name="Normal 3 6 3 5" xfId="22936" xr:uid="{5B0520E2-ADE8-4BF3-9127-14B1B7E52AB2}"/>
    <cellStyle name="Normal 3 6 4" xfId="7542" xr:uid="{00000000-0005-0000-0000-0000731D0000}"/>
    <cellStyle name="Normal 3 6 5" xfId="7543" xr:uid="{00000000-0005-0000-0000-0000741D0000}"/>
    <cellStyle name="Normal 3 6 6" xfId="7544" xr:uid="{00000000-0005-0000-0000-0000751D0000}"/>
    <cellStyle name="Normal 3 6 7" xfId="7545" xr:uid="{00000000-0005-0000-0000-0000761D0000}"/>
    <cellStyle name="Normal 3 7" xfId="7546" xr:uid="{00000000-0005-0000-0000-0000771D0000}"/>
    <cellStyle name="Normal 3 7 2" xfId="7547" xr:uid="{00000000-0005-0000-0000-0000781D0000}"/>
    <cellStyle name="Normal 3 7 2 2" xfId="7548" xr:uid="{00000000-0005-0000-0000-0000791D0000}"/>
    <cellStyle name="Normal 3 7 2 3" xfId="7549" xr:uid="{00000000-0005-0000-0000-00007A1D0000}"/>
    <cellStyle name="Normal 3 7 2 4" xfId="7550" xr:uid="{00000000-0005-0000-0000-00007B1D0000}"/>
    <cellStyle name="Normal 3 7 3" xfId="7551" xr:uid="{00000000-0005-0000-0000-00007C1D0000}"/>
    <cellStyle name="Normal 3 7 3 2" xfId="7552" xr:uid="{00000000-0005-0000-0000-00007D1D0000}"/>
    <cellStyle name="Normal 3 7 3 3" xfId="7553" xr:uid="{00000000-0005-0000-0000-00007E1D0000}"/>
    <cellStyle name="Normal 3 7 3 4" xfId="7554" xr:uid="{00000000-0005-0000-0000-00007F1D0000}"/>
    <cellStyle name="Normal 3 7 3 5" xfId="22937" xr:uid="{C9032AC3-7E47-40D1-98F7-4658766E6B66}"/>
    <cellStyle name="Normal 3 7 4" xfId="7555" xr:uid="{00000000-0005-0000-0000-0000801D0000}"/>
    <cellStyle name="Normal 3 7 4 2" xfId="25933" xr:uid="{5D9D2B5B-3001-4E8C-AE77-E19D7296FFC3}"/>
    <cellStyle name="Normal 3 7 5" xfId="7556" xr:uid="{00000000-0005-0000-0000-0000811D0000}"/>
    <cellStyle name="Normal 3 7 6" xfId="7557" xr:uid="{00000000-0005-0000-0000-0000821D0000}"/>
    <cellStyle name="Normal 3 7 7" xfId="7558" xr:uid="{00000000-0005-0000-0000-0000831D0000}"/>
    <cellStyle name="Normal 3 8" xfId="7559" xr:uid="{00000000-0005-0000-0000-0000841D0000}"/>
    <cellStyle name="Normal 3 8 2" xfId="7560" xr:uid="{00000000-0005-0000-0000-0000851D0000}"/>
    <cellStyle name="Normal 3 8 3" xfId="7561" xr:uid="{00000000-0005-0000-0000-0000861D0000}"/>
    <cellStyle name="Normal 3 8 4" xfId="7562" xr:uid="{00000000-0005-0000-0000-0000871D0000}"/>
    <cellStyle name="Normal 3 8 5" xfId="7563" xr:uid="{00000000-0005-0000-0000-0000881D0000}"/>
    <cellStyle name="Normal 3 9" xfId="7564" xr:uid="{00000000-0005-0000-0000-0000891D0000}"/>
    <cellStyle name="Normal 3 9 2" xfId="7565" xr:uid="{00000000-0005-0000-0000-00008A1D0000}"/>
    <cellStyle name="Normal 3 9 3" xfId="7566" xr:uid="{00000000-0005-0000-0000-00008B1D0000}"/>
    <cellStyle name="Normal 3 9 4" xfId="7567" xr:uid="{00000000-0005-0000-0000-00008C1D0000}"/>
    <cellStyle name="Normal 3 9 5" xfId="7568" xr:uid="{00000000-0005-0000-0000-00008D1D0000}"/>
    <cellStyle name="Normal 3_Heating-COM" xfId="7569" xr:uid="{00000000-0005-0000-0000-00008E1D0000}"/>
    <cellStyle name="Normal 30" xfId="7570" xr:uid="{00000000-0005-0000-0000-00008F1D0000}"/>
    <cellStyle name="Normal 30 2" xfId="7571" xr:uid="{00000000-0005-0000-0000-0000901D0000}"/>
    <cellStyle name="Normal 30 3" xfId="7572" xr:uid="{00000000-0005-0000-0000-0000911D0000}"/>
    <cellStyle name="Normal 30 4" xfId="7573" xr:uid="{00000000-0005-0000-0000-0000921D0000}"/>
    <cellStyle name="Normal 30 5" xfId="22492" xr:uid="{3752372A-C499-4AF6-929B-1033375221BE}"/>
    <cellStyle name="Normal 31" xfId="7574" xr:uid="{00000000-0005-0000-0000-0000931D0000}"/>
    <cellStyle name="Normal 31 2" xfId="7575" xr:uid="{00000000-0005-0000-0000-0000941D0000}"/>
    <cellStyle name="Normal 31 2 2" xfId="7576" xr:uid="{00000000-0005-0000-0000-0000951D0000}"/>
    <cellStyle name="Normal 31 2 3" xfId="7577" xr:uid="{00000000-0005-0000-0000-0000961D0000}"/>
    <cellStyle name="Normal 31 2 4" xfId="7578" xr:uid="{00000000-0005-0000-0000-0000971D0000}"/>
    <cellStyle name="Normal 31 2 5" xfId="22939" xr:uid="{F9710405-0510-4BD7-BA54-F2D2EA92FD30}"/>
    <cellStyle name="Normal 31 3" xfId="7579" xr:uid="{00000000-0005-0000-0000-0000981D0000}"/>
    <cellStyle name="Normal 31 4" xfId="7580" xr:uid="{00000000-0005-0000-0000-0000991D0000}"/>
    <cellStyle name="Normal 31 5" xfId="7581" xr:uid="{00000000-0005-0000-0000-00009A1D0000}"/>
    <cellStyle name="Normal 31 6" xfId="25934" xr:uid="{B74FFCAF-ED0F-4BD0-8E80-213A67159168}"/>
    <cellStyle name="Normal 31 7" xfId="22938" xr:uid="{CD6E5807-F96F-48D5-B2BD-5DAE61C33607}"/>
    <cellStyle name="Normal 32" xfId="7582" xr:uid="{00000000-0005-0000-0000-00009B1D0000}"/>
    <cellStyle name="Normal 32 2" xfId="7583" xr:uid="{00000000-0005-0000-0000-00009C1D0000}"/>
    <cellStyle name="Normal 32 2 2" xfId="7584" xr:uid="{00000000-0005-0000-0000-00009D1D0000}"/>
    <cellStyle name="Normal 32 2 3" xfId="7585" xr:uid="{00000000-0005-0000-0000-00009E1D0000}"/>
    <cellStyle name="Normal 32 2 4" xfId="7586" xr:uid="{00000000-0005-0000-0000-00009F1D0000}"/>
    <cellStyle name="Normal 32 3" xfId="7587" xr:uid="{00000000-0005-0000-0000-0000A01D0000}"/>
    <cellStyle name="Normal 32 4" xfId="7588" xr:uid="{00000000-0005-0000-0000-0000A11D0000}"/>
    <cellStyle name="Normal 32 5" xfId="7589" xr:uid="{00000000-0005-0000-0000-0000A21D0000}"/>
    <cellStyle name="Normal 33" xfId="7590" xr:uid="{00000000-0005-0000-0000-0000A31D0000}"/>
    <cellStyle name="Normal 33 10" xfId="7591" xr:uid="{00000000-0005-0000-0000-0000A41D0000}"/>
    <cellStyle name="Normal 33 10 2" xfId="7592" xr:uid="{00000000-0005-0000-0000-0000A51D0000}"/>
    <cellStyle name="Normal 33 10 3" xfId="7593" xr:uid="{00000000-0005-0000-0000-0000A61D0000}"/>
    <cellStyle name="Normal 33 10 4" xfId="7594" xr:uid="{00000000-0005-0000-0000-0000A71D0000}"/>
    <cellStyle name="Normal 33 10 5" xfId="22941" xr:uid="{37B1D336-5E9E-4D29-9808-089998BF519E}"/>
    <cellStyle name="Normal 33 11" xfId="7595" xr:uid="{00000000-0005-0000-0000-0000A81D0000}"/>
    <cellStyle name="Normal 33 11 2" xfId="7596" xr:uid="{00000000-0005-0000-0000-0000A91D0000}"/>
    <cellStyle name="Normal 33 11 3" xfId="7597" xr:uid="{00000000-0005-0000-0000-0000AA1D0000}"/>
    <cellStyle name="Normal 33 11 4" xfId="7598" xr:uid="{00000000-0005-0000-0000-0000AB1D0000}"/>
    <cellStyle name="Normal 33 11 5" xfId="22942" xr:uid="{F203D51E-F7E4-4644-9E42-AFEDA416FDF8}"/>
    <cellStyle name="Normal 33 12" xfId="7599" xr:uid="{00000000-0005-0000-0000-0000AC1D0000}"/>
    <cellStyle name="Normal 33 12 2" xfId="7600" xr:uid="{00000000-0005-0000-0000-0000AD1D0000}"/>
    <cellStyle name="Normal 33 12 3" xfId="7601" xr:uid="{00000000-0005-0000-0000-0000AE1D0000}"/>
    <cellStyle name="Normal 33 12 4" xfId="7602" xr:uid="{00000000-0005-0000-0000-0000AF1D0000}"/>
    <cellStyle name="Normal 33 12 5" xfId="22943" xr:uid="{F505669E-1764-4894-8525-32A2829A8E67}"/>
    <cellStyle name="Normal 33 13" xfId="7603" xr:uid="{00000000-0005-0000-0000-0000B01D0000}"/>
    <cellStyle name="Normal 33 13 2" xfId="7604" xr:uid="{00000000-0005-0000-0000-0000B11D0000}"/>
    <cellStyle name="Normal 33 13 3" xfId="7605" xr:uid="{00000000-0005-0000-0000-0000B21D0000}"/>
    <cellStyle name="Normal 33 13 4" xfId="7606" xr:uid="{00000000-0005-0000-0000-0000B31D0000}"/>
    <cellStyle name="Normal 33 13 5" xfId="22944" xr:uid="{714084AF-D061-46B7-9DAA-FC6576234606}"/>
    <cellStyle name="Normal 33 14" xfId="7607" xr:uid="{00000000-0005-0000-0000-0000B41D0000}"/>
    <cellStyle name="Normal 33 15" xfId="7608" xr:uid="{00000000-0005-0000-0000-0000B51D0000}"/>
    <cellStyle name="Normal 33 16" xfId="7609" xr:uid="{00000000-0005-0000-0000-0000B61D0000}"/>
    <cellStyle name="Normal 33 17" xfId="22940" xr:uid="{A3EC5AF4-CCA4-4B7B-9686-FDB59E42E3EE}"/>
    <cellStyle name="Normal 33 2" xfId="7610" xr:uid="{00000000-0005-0000-0000-0000B71D0000}"/>
    <cellStyle name="Normal 33 2 2" xfId="7611" xr:uid="{00000000-0005-0000-0000-0000B81D0000}"/>
    <cellStyle name="Normal 33 2 3" xfId="7612" xr:uid="{00000000-0005-0000-0000-0000B91D0000}"/>
    <cellStyle name="Normal 33 2 4" xfId="7613" xr:uid="{00000000-0005-0000-0000-0000BA1D0000}"/>
    <cellStyle name="Normal 33 2 5" xfId="22945" xr:uid="{218DBE50-7355-46C6-B8AE-EFB8E024C212}"/>
    <cellStyle name="Normal 33 3" xfId="7614" xr:uid="{00000000-0005-0000-0000-0000BB1D0000}"/>
    <cellStyle name="Normal 33 3 2" xfId="7615" xr:uid="{00000000-0005-0000-0000-0000BC1D0000}"/>
    <cellStyle name="Normal 33 3 3" xfId="7616" xr:uid="{00000000-0005-0000-0000-0000BD1D0000}"/>
    <cellStyle name="Normal 33 3 4" xfId="7617" xr:uid="{00000000-0005-0000-0000-0000BE1D0000}"/>
    <cellStyle name="Normal 33 3 5" xfId="22946" xr:uid="{0EB6772D-6EE7-4C0D-BE27-E25EF6BEF8C6}"/>
    <cellStyle name="Normal 33 4" xfId="7618" xr:uid="{00000000-0005-0000-0000-0000BF1D0000}"/>
    <cellStyle name="Normal 33 4 2" xfId="7619" xr:uid="{00000000-0005-0000-0000-0000C01D0000}"/>
    <cellStyle name="Normal 33 4 3" xfId="7620" xr:uid="{00000000-0005-0000-0000-0000C11D0000}"/>
    <cellStyle name="Normal 33 4 4" xfId="7621" xr:uid="{00000000-0005-0000-0000-0000C21D0000}"/>
    <cellStyle name="Normal 33 4 5" xfId="22947" xr:uid="{D70DBE51-1257-4116-B5A5-101FFA5A9EA6}"/>
    <cellStyle name="Normal 33 5" xfId="7622" xr:uid="{00000000-0005-0000-0000-0000C31D0000}"/>
    <cellStyle name="Normal 33 5 2" xfId="7623" xr:uid="{00000000-0005-0000-0000-0000C41D0000}"/>
    <cellStyle name="Normal 33 5 3" xfId="7624" xr:uid="{00000000-0005-0000-0000-0000C51D0000}"/>
    <cellStyle name="Normal 33 5 4" xfId="7625" xr:uid="{00000000-0005-0000-0000-0000C61D0000}"/>
    <cellStyle name="Normal 33 5 5" xfId="22948" xr:uid="{7F815DFD-729F-426D-9D11-2B8C817F6031}"/>
    <cellStyle name="Normal 33 6" xfId="7626" xr:uid="{00000000-0005-0000-0000-0000C71D0000}"/>
    <cellStyle name="Normal 33 6 2" xfId="7627" xr:uid="{00000000-0005-0000-0000-0000C81D0000}"/>
    <cellStyle name="Normal 33 6 3" xfId="7628" xr:uid="{00000000-0005-0000-0000-0000C91D0000}"/>
    <cellStyle name="Normal 33 6 4" xfId="7629" xr:uid="{00000000-0005-0000-0000-0000CA1D0000}"/>
    <cellStyle name="Normal 33 6 5" xfId="22949" xr:uid="{700CB752-437C-41F9-8AA6-0480FBF8CB78}"/>
    <cellStyle name="Normal 33 7" xfId="7630" xr:uid="{00000000-0005-0000-0000-0000CB1D0000}"/>
    <cellStyle name="Normal 33 7 2" xfId="7631" xr:uid="{00000000-0005-0000-0000-0000CC1D0000}"/>
    <cellStyle name="Normal 33 7 3" xfId="7632" xr:uid="{00000000-0005-0000-0000-0000CD1D0000}"/>
    <cellStyle name="Normal 33 7 4" xfId="7633" xr:uid="{00000000-0005-0000-0000-0000CE1D0000}"/>
    <cellStyle name="Normal 33 7 5" xfId="22950" xr:uid="{489C092E-D628-4DBD-86A7-E0A972C4241D}"/>
    <cellStyle name="Normal 33 8" xfId="7634" xr:uid="{00000000-0005-0000-0000-0000CF1D0000}"/>
    <cellStyle name="Normal 33 8 2" xfId="7635" xr:uid="{00000000-0005-0000-0000-0000D01D0000}"/>
    <cellStyle name="Normal 33 8 3" xfId="7636" xr:uid="{00000000-0005-0000-0000-0000D11D0000}"/>
    <cellStyle name="Normal 33 8 4" xfId="7637" xr:uid="{00000000-0005-0000-0000-0000D21D0000}"/>
    <cellStyle name="Normal 33 8 5" xfId="22951" xr:uid="{A81E95E8-0275-494B-B66F-58E6517C401C}"/>
    <cellStyle name="Normal 33 9" xfId="7638" xr:uid="{00000000-0005-0000-0000-0000D31D0000}"/>
    <cellStyle name="Normal 33 9 2" xfId="7639" xr:uid="{00000000-0005-0000-0000-0000D41D0000}"/>
    <cellStyle name="Normal 33 9 3" xfId="7640" xr:uid="{00000000-0005-0000-0000-0000D51D0000}"/>
    <cellStyle name="Normal 33 9 4" xfId="7641" xr:uid="{00000000-0005-0000-0000-0000D61D0000}"/>
    <cellStyle name="Normal 33 9 5" xfId="22952" xr:uid="{A869D7E7-905A-435F-A57C-7493B5A3DF82}"/>
    <cellStyle name="Normal 33_Scen_XBase" xfId="7642" xr:uid="{00000000-0005-0000-0000-0000D71D0000}"/>
    <cellStyle name="Normal 34" xfId="7643" xr:uid="{00000000-0005-0000-0000-0000D81D0000}"/>
    <cellStyle name="Normal 34 2" xfId="7644" xr:uid="{00000000-0005-0000-0000-0000D91D0000}"/>
    <cellStyle name="Normal 34 3" xfId="7645" xr:uid="{00000000-0005-0000-0000-0000DA1D0000}"/>
    <cellStyle name="Normal 34 4" xfId="7646" xr:uid="{00000000-0005-0000-0000-0000DB1D0000}"/>
    <cellStyle name="Normal 34 5" xfId="22953" xr:uid="{A0E76981-450C-4780-96A8-3D10D3809C86}"/>
    <cellStyle name="Normal 35" xfId="7647" xr:uid="{00000000-0005-0000-0000-0000DC1D0000}"/>
    <cellStyle name="Normal 35 2" xfId="7648" xr:uid="{00000000-0005-0000-0000-0000DD1D0000}"/>
    <cellStyle name="Normal 35 2 2" xfId="7649" xr:uid="{00000000-0005-0000-0000-0000DE1D0000}"/>
    <cellStyle name="Normal 35 2 2 2" xfId="7650" xr:uid="{00000000-0005-0000-0000-0000DF1D0000}"/>
    <cellStyle name="Normal 35 2 2 2 2" xfId="7651" xr:uid="{00000000-0005-0000-0000-0000E01D0000}"/>
    <cellStyle name="Normal 35 2 2 2 3" xfId="7652" xr:uid="{00000000-0005-0000-0000-0000E11D0000}"/>
    <cellStyle name="Normal 35 2 2 3" xfId="7653" xr:uid="{00000000-0005-0000-0000-0000E21D0000}"/>
    <cellStyle name="Normal 35 2 2 4" xfId="7654" xr:uid="{00000000-0005-0000-0000-0000E31D0000}"/>
    <cellStyle name="Normal 35 2 3" xfId="7655" xr:uid="{00000000-0005-0000-0000-0000E41D0000}"/>
    <cellStyle name="Normal 35 2 3 2" xfId="7656" xr:uid="{00000000-0005-0000-0000-0000E51D0000}"/>
    <cellStyle name="Normal 35 2 3 2 2" xfId="7657" xr:uid="{00000000-0005-0000-0000-0000E61D0000}"/>
    <cellStyle name="Normal 35 2 3 2 3" xfId="7658" xr:uid="{00000000-0005-0000-0000-0000E71D0000}"/>
    <cellStyle name="Normal 35 2 3 3" xfId="7659" xr:uid="{00000000-0005-0000-0000-0000E81D0000}"/>
    <cellStyle name="Normal 35 2 3 4" xfId="7660" xr:uid="{00000000-0005-0000-0000-0000E91D0000}"/>
    <cellStyle name="Normal 35 2 3 5" xfId="23958" xr:uid="{97030399-0A41-4820-AA22-BD3C2E16CA94}"/>
    <cellStyle name="Normal 35 2 4" xfId="7661" xr:uid="{00000000-0005-0000-0000-0000EA1D0000}"/>
    <cellStyle name="Normal 35 2 4 2" xfId="7662" xr:uid="{00000000-0005-0000-0000-0000EB1D0000}"/>
    <cellStyle name="Normal 35 2 4 3" xfId="7663" xr:uid="{00000000-0005-0000-0000-0000EC1D0000}"/>
    <cellStyle name="Normal 35 2 5" xfId="7664" xr:uid="{00000000-0005-0000-0000-0000ED1D0000}"/>
    <cellStyle name="Normal 35 2 6" xfId="7665" xr:uid="{00000000-0005-0000-0000-0000EE1D0000}"/>
    <cellStyle name="Normal 35 2 7" xfId="7666" xr:uid="{00000000-0005-0000-0000-0000EF1D0000}"/>
    <cellStyle name="Normal 35 2 8" xfId="22955" xr:uid="{76D2A0DF-E5A6-488D-8235-36F3E7256ABD}"/>
    <cellStyle name="Normal 35 3" xfId="7667" xr:uid="{00000000-0005-0000-0000-0000F01D0000}"/>
    <cellStyle name="Normal 35 3 2" xfId="7668" xr:uid="{00000000-0005-0000-0000-0000F11D0000}"/>
    <cellStyle name="Normal 35 3 2 2" xfId="7669" xr:uid="{00000000-0005-0000-0000-0000F21D0000}"/>
    <cellStyle name="Normal 35 3 2 3" xfId="7670" xr:uid="{00000000-0005-0000-0000-0000F31D0000}"/>
    <cellStyle name="Normal 35 3 3" xfId="7671" xr:uid="{00000000-0005-0000-0000-0000F41D0000}"/>
    <cellStyle name="Normal 35 3 4" xfId="7672" xr:uid="{00000000-0005-0000-0000-0000F51D0000}"/>
    <cellStyle name="Normal 35 4" xfId="7673" xr:uid="{00000000-0005-0000-0000-0000F61D0000}"/>
    <cellStyle name="Normal 35 4 2" xfId="7674" xr:uid="{00000000-0005-0000-0000-0000F71D0000}"/>
    <cellStyle name="Normal 35 4 2 2" xfId="7675" xr:uid="{00000000-0005-0000-0000-0000F81D0000}"/>
    <cellStyle name="Normal 35 4 2 3" xfId="7676" xr:uid="{00000000-0005-0000-0000-0000F91D0000}"/>
    <cellStyle name="Normal 35 4 3" xfId="7677" xr:uid="{00000000-0005-0000-0000-0000FA1D0000}"/>
    <cellStyle name="Normal 35 4 4" xfId="7678" xr:uid="{00000000-0005-0000-0000-0000FB1D0000}"/>
    <cellStyle name="Normal 35 4 5" xfId="23957" xr:uid="{51B8C112-90B2-4183-85DD-E6FA860BE6A3}"/>
    <cellStyle name="Normal 35 5" xfId="7679" xr:uid="{00000000-0005-0000-0000-0000FC1D0000}"/>
    <cellStyle name="Normal 35 5 2" xfId="7680" xr:uid="{00000000-0005-0000-0000-0000FD1D0000}"/>
    <cellStyle name="Normal 35 5 3" xfId="7681" xr:uid="{00000000-0005-0000-0000-0000FE1D0000}"/>
    <cellStyle name="Normal 35 6" xfId="7682" xr:uid="{00000000-0005-0000-0000-0000FF1D0000}"/>
    <cellStyle name="Normal 35 7" xfId="7683" xr:uid="{00000000-0005-0000-0000-0000001E0000}"/>
    <cellStyle name="Normal 35 8" xfId="7684" xr:uid="{00000000-0005-0000-0000-0000011E0000}"/>
    <cellStyle name="Normal 35 9" xfId="22954" xr:uid="{97ACC928-813B-4A0B-95AA-111258ED3C08}"/>
    <cellStyle name="Normal 36" xfId="7685" xr:uid="{00000000-0005-0000-0000-0000021E0000}"/>
    <cellStyle name="Normal 36 2" xfId="7686" xr:uid="{00000000-0005-0000-0000-0000031E0000}"/>
    <cellStyle name="Normal 36 2 2" xfId="7687" xr:uid="{00000000-0005-0000-0000-0000041E0000}"/>
    <cellStyle name="Normal 36 2 2 2" xfId="7688" xr:uid="{00000000-0005-0000-0000-0000051E0000}"/>
    <cellStyle name="Normal 36 2 2 2 2" xfId="7689" xr:uid="{00000000-0005-0000-0000-0000061E0000}"/>
    <cellStyle name="Normal 36 2 2 2 3" xfId="7690" xr:uid="{00000000-0005-0000-0000-0000071E0000}"/>
    <cellStyle name="Normal 36 2 2 3" xfId="7691" xr:uid="{00000000-0005-0000-0000-0000081E0000}"/>
    <cellStyle name="Normal 36 2 2 4" xfId="7692" xr:uid="{00000000-0005-0000-0000-0000091E0000}"/>
    <cellStyle name="Normal 36 2 2 5" xfId="23960" xr:uid="{E49CABCD-7F4F-434A-9148-FB0A5BD2C7EF}"/>
    <cellStyle name="Normal 36 2 3" xfId="7693" xr:uid="{00000000-0005-0000-0000-00000A1E0000}"/>
    <cellStyle name="Normal 36 2 3 2" xfId="7694" xr:uid="{00000000-0005-0000-0000-00000B1E0000}"/>
    <cellStyle name="Normal 36 2 3 2 2" xfId="7695" xr:uid="{00000000-0005-0000-0000-00000C1E0000}"/>
    <cellStyle name="Normal 36 2 3 2 3" xfId="7696" xr:uid="{00000000-0005-0000-0000-00000D1E0000}"/>
    <cellStyle name="Normal 36 2 3 3" xfId="7697" xr:uid="{00000000-0005-0000-0000-00000E1E0000}"/>
    <cellStyle name="Normal 36 2 3 4" xfId="7698" xr:uid="{00000000-0005-0000-0000-00000F1E0000}"/>
    <cellStyle name="Normal 36 2 4" xfId="7699" xr:uid="{00000000-0005-0000-0000-0000101E0000}"/>
    <cellStyle name="Normal 36 2 4 2" xfId="7700" xr:uid="{00000000-0005-0000-0000-0000111E0000}"/>
    <cellStyle name="Normal 36 2 4 3" xfId="7701" xr:uid="{00000000-0005-0000-0000-0000121E0000}"/>
    <cellStyle name="Normal 36 2 5" xfId="7702" xr:uid="{00000000-0005-0000-0000-0000131E0000}"/>
    <cellStyle name="Normal 36 2 6" xfId="7703" xr:uid="{00000000-0005-0000-0000-0000141E0000}"/>
    <cellStyle name="Normal 36 2 7" xfId="7704" xr:uid="{00000000-0005-0000-0000-0000151E0000}"/>
    <cellStyle name="Normal 36 2 8" xfId="22957" xr:uid="{6727F03E-9D93-4652-B559-0668B6BB2A4E}"/>
    <cellStyle name="Normal 36 3" xfId="7705" xr:uid="{00000000-0005-0000-0000-0000161E0000}"/>
    <cellStyle name="Normal 36 3 2" xfId="7706" xr:uid="{00000000-0005-0000-0000-0000171E0000}"/>
    <cellStyle name="Normal 36 3 2 2" xfId="7707" xr:uid="{00000000-0005-0000-0000-0000181E0000}"/>
    <cellStyle name="Normal 36 3 2 3" xfId="7708" xr:uid="{00000000-0005-0000-0000-0000191E0000}"/>
    <cellStyle name="Normal 36 3 3" xfId="7709" xr:uid="{00000000-0005-0000-0000-00001A1E0000}"/>
    <cellStyle name="Normal 36 3 4" xfId="7710" xr:uid="{00000000-0005-0000-0000-00001B1E0000}"/>
    <cellStyle name="Normal 36 3 5" xfId="23703" xr:uid="{2D596713-4F96-43F6-AAE0-4A9C7D736E4D}"/>
    <cellStyle name="Normal 36 4" xfId="7711" xr:uid="{00000000-0005-0000-0000-00001C1E0000}"/>
    <cellStyle name="Normal 36 4 2" xfId="7712" xr:uid="{00000000-0005-0000-0000-00001D1E0000}"/>
    <cellStyle name="Normal 36 4 2 2" xfId="7713" xr:uid="{00000000-0005-0000-0000-00001E1E0000}"/>
    <cellStyle name="Normal 36 4 2 3" xfId="7714" xr:uid="{00000000-0005-0000-0000-00001F1E0000}"/>
    <cellStyle name="Normal 36 4 3" xfId="7715" xr:uid="{00000000-0005-0000-0000-0000201E0000}"/>
    <cellStyle name="Normal 36 4 4" xfId="7716" xr:uid="{00000000-0005-0000-0000-0000211E0000}"/>
    <cellStyle name="Normal 36 4 5" xfId="23959" xr:uid="{367538D2-5F99-4AF6-8962-F27B8E7F6A80}"/>
    <cellStyle name="Normal 36 5" xfId="7717" xr:uid="{00000000-0005-0000-0000-0000221E0000}"/>
    <cellStyle name="Normal 36 5 2" xfId="7718" xr:uid="{00000000-0005-0000-0000-0000231E0000}"/>
    <cellStyle name="Normal 36 5 3" xfId="7719" xr:uid="{00000000-0005-0000-0000-0000241E0000}"/>
    <cellStyle name="Normal 36 6" xfId="7720" xr:uid="{00000000-0005-0000-0000-0000251E0000}"/>
    <cellStyle name="Normal 36 7" xfId="7721" xr:uid="{00000000-0005-0000-0000-0000261E0000}"/>
    <cellStyle name="Normal 36 8" xfId="7722" xr:uid="{00000000-0005-0000-0000-0000271E0000}"/>
    <cellStyle name="Normal 36 9" xfId="22956" xr:uid="{45AF1FBA-7CDD-4237-931A-52E7DD098159}"/>
    <cellStyle name="Normal 37" xfId="7723" xr:uid="{00000000-0005-0000-0000-0000281E0000}"/>
    <cellStyle name="Normal 37 2" xfId="7724" xr:uid="{00000000-0005-0000-0000-0000291E0000}"/>
    <cellStyle name="Normal 37 2 2" xfId="7725" xr:uid="{00000000-0005-0000-0000-00002A1E0000}"/>
    <cellStyle name="Normal 37 2 2 2" xfId="7726" xr:uid="{00000000-0005-0000-0000-00002B1E0000}"/>
    <cellStyle name="Normal 37 2 2 2 2" xfId="7727" xr:uid="{00000000-0005-0000-0000-00002C1E0000}"/>
    <cellStyle name="Normal 37 2 2 2 3" xfId="7728" xr:uid="{00000000-0005-0000-0000-00002D1E0000}"/>
    <cellStyle name="Normal 37 2 2 3" xfId="7729" xr:uid="{00000000-0005-0000-0000-00002E1E0000}"/>
    <cellStyle name="Normal 37 2 2 4" xfId="7730" xr:uid="{00000000-0005-0000-0000-00002F1E0000}"/>
    <cellStyle name="Normal 37 2 2 5" xfId="23962" xr:uid="{D94E01F4-9AAC-4CA8-9737-6A2C28ABB0AB}"/>
    <cellStyle name="Normal 37 2 3" xfId="7731" xr:uid="{00000000-0005-0000-0000-0000301E0000}"/>
    <cellStyle name="Normal 37 2 3 2" xfId="7732" xr:uid="{00000000-0005-0000-0000-0000311E0000}"/>
    <cellStyle name="Normal 37 2 3 2 2" xfId="7733" xr:uid="{00000000-0005-0000-0000-0000321E0000}"/>
    <cellStyle name="Normal 37 2 3 2 3" xfId="7734" xr:uid="{00000000-0005-0000-0000-0000331E0000}"/>
    <cellStyle name="Normal 37 2 3 3" xfId="7735" xr:uid="{00000000-0005-0000-0000-0000341E0000}"/>
    <cellStyle name="Normal 37 2 3 4" xfId="7736" xr:uid="{00000000-0005-0000-0000-0000351E0000}"/>
    <cellStyle name="Normal 37 2 4" xfId="7737" xr:uid="{00000000-0005-0000-0000-0000361E0000}"/>
    <cellStyle name="Normal 37 2 4 2" xfId="7738" xr:uid="{00000000-0005-0000-0000-0000371E0000}"/>
    <cellStyle name="Normal 37 2 4 3" xfId="7739" xr:uid="{00000000-0005-0000-0000-0000381E0000}"/>
    <cellStyle name="Normal 37 2 5" xfId="7740" xr:uid="{00000000-0005-0000-0000-0000391E0000}"/>
    <cellStyle name="Normal 37 2 6" xfId="7741" xr:uid="{00000000-0005-0000-0000-00003A1E0000}"/>
    <cellStyle name="Normal 37 2 7" xfId="7742" xr:uid="{00000000-0005-0000-0000-00003B1E0000}"/>
    <cellStyle name="Normal 37 2 8" xfId="22959" xr:uid="{E5186DF0-6DF2-4C4C-B4C0-10B3E64BEC8E}"/>
    <cellStyle name="Normal 37 3" xfId="7743" xr:uid="{00000000-0005-0000-0000-00003C1E0000}"/>
    <cellStyle name="Normal 37 3 2" xfId="7744" xr:uid="{00000000-0005-0000-0000-00003D1E0000}"/>
    <cellStyle name="Normal 37 3 2 2" xfId="7745" xr:uid="{00000000-0005-0000-0000-00003E1E0000}"/>
    <cellStyle name="Normal 37 3 2 3" xfId="7746" xr:uid="{00000000-0005-0000-0000-00003F1E0000}"/>
    <cellStyle name="Normal 37 3 3" xfId="7747" xr:uid="{00000000-0005-0000-0000-0000401E0000}"/>
    <cellStyle name="Normal 37 3 4" xfId="7748" xr:uid="{00000000-0005-0000-0000-0000411E0000}"/>
    <cellStyle name="Normal 37 4" xfId="7749" xr:uid="{00000000-0005-0000-0000-0000421E0000}"/>
    <cellStyle name="Normal 37 4 2" xfId="7750" xr:uid="{00000000-0005-0000-0000-0000431E0000}"/>
    <cellStyle name="Normal 37 4 2 2" xfId="7751" xr:uid="{00000000-0005-0000-0000-0000441E0000}"/>
    <cellStyle name="Normal 37 4 2 3" xfId="7752" xr:uid="{00000000-0005-0000-0000-0000451E0000}"/>
    <cellStyle name="Normal 37 4 3" xfId="7753" xr:uid="{00000000-0005-0000-0000-0000461E0000}"/>
    <cellStyle name="Normal 37 4 4" xfId="7754" xr:uid="{00000000-0005-0000-0000-0000471E0000}"/>
    <cellStyle name="Normal 37 4 5" xfId="23961" xr:uid="{EC832408-5BEC-4445-85A7-DCDF6739C922}"/>
    <cellStyle name="Normal 37 5" xfId="7755" xr:uid="{00000000-0005-0000-0000-0000481E0000}"/>
    <cellStyle name="Normal 37 5 2" xfId="7756" xr:uid="{00000000-0005-0000-0000-0000491E0000}"/>
    <cellStyle name="Normal 37 5 3" xfId="7757" xr:uid="{00000000-0005-0000-0000-00004A1E0000}"/>
    <cellStyle name="Normal 37 6" xfId="7758" xr:uid="{00000000-0005-0000-0000-00004B1E0000}"/>
    <cellStyle name="Normal 37 7" xfId="7759" xr:uid="{00000000-0005-0000-0000-00004C1E0000}"/>
    <cellStyle name="Normal 37 8" xfId="7760" xr:uid="{00000000-0005-0000-0000-00004D1E0000}"/>
    <cellStyle name="Normal 37 9" xfId="22958" xr:uid="{00DFA046-1C86-4D99-996D-F5C49B8465BF}"/>
    <cellStyle name="Normal 38" xfId="7761" xr:uid="{00000000-0005-0000-0000-00004E1E0000}"/>
    <cellStyle name="Normal 38 2" xfId="23772" xr:uid="{479A73A9-A2D2-4BD9-8058-47C342F355F7}"/>
    <cellStyle name="Normal 38 2 2" xfId="25788" xr:uid="{3C09F7E2-EEEC-442A-ADEC-4DDAE1CB9348}"/>
    <cellStyle name="Normal 38 3" xfId="22960" xr:uid="{E2769601-773A-46B3-A6E7-8EBDA09AE9A0}"/>
    <cellStyle name="Normal 39" xfId="18427" xr:uid="{8F02EB29-EF0A-4FDB-AF0B-F8397C972CFF}"/>
    <cellStyle name="Normal 39 2" xfId="43239" xr:uid="{43C43D7C-E18A-4FC7-988D-204E6AB2ACFE}"/>
    <cellStyle name="Normal 39 2 2" xfId="43502" xr:uid="{12B3BBDB-8B42-4687-B3BA-89D70502249D}"/>
    <cellStyle name="Normal 39 3" xfId="24129" xr:uid="{815373E9-AE59-409D-AC6E-498E1BE6D65C}"/>
    <cellStyle name="Normal 39 4" xfId="43487" xr:uid="{FB9A49A5-9863-459A-B952-016F3B1896E3}"/>
    <cellStyle name="Normal 4" xfId="7762" xr:uid="{00000000-0005-0000-0000-00004F1E0000}"/>
    <cellStyle name="Normal 4 10" xfId="7763" xr:uid="{00000000-0005-0000-0000-0000501E0000}"/>
    <cellStyle name="Normal 4 10 2" xfId="7764" xr:uid="{00000000-0005-0000-0000-0000511E0000}"/>
    <cellStyle name="Normal 4 10 2 2" xfId="7765" xr:uid="{00000000-0005-0000-0000-0000521E0000}"/>
    <cellStyle name="Normal 4 10 2 3" xfId="7766" xr:uid="{00000000-0005-0000-0000-0000531E0000}"/>
    <cellStyle name="Normal 4 10 2 4" xfId="7767" xr:uid="{00000000-0005-0000-0000-0000541E0000}"/>
    <cellStyle name="Normal 4 10 3" xfId="7768" xr:uid="{00000000-0005-0000-0000-0000551E0000}"/>
    <cellStyle name="Normal 4 10 3 2" xfId="7769" xr:uid="{00000000-0005-0000-0000-0000561E0000}"/>
    <cellStyle name="Normal 4 10 3 3" xfId="7770" xr:uid="{00000000-0005-0000-0000-0000571E0000}"/>
    <cellStyle name="Normal 4 10 3 4" xfId="7771" xr:uid="{00000000-0005-0000-0000-0000581E0000}"/>
    <cellStyle name="Normal 4 10 3 5" xfId="22961" xr:uid="{C23D2CA5-F1C2-4A74-B942-B5C1DF4B3644}"/>
    <cellStyle name="Normal 4 10 4" xfId="7772" xr:uid="{00000000-0005-0000-0000-0000591E0000}"/>
    <cellStyle name="Normal 4 10 5" xfId="7773" xr:uid="{00000000-0005-0000-0000-00005A1E0000}"/>
    <cellStyle name="Normal 4 10 6" xfId="7774" xr:uid="{00000000-0005-0000-0000-00005B1E0000}"/>
    <cellStyle name="Normal 4 10 7" xfId="7775" xr:uid="{00000000-0005-0000-0000-00005C1E0000}"/>
    <cellStyle name="Normal 4 10 8" xfId="43461" xr:uid="{A618CAF4-B753-4493-9177-790531FFE963}"/>
    <cellStyle name="Normal 4 11" xfId="7776" xr:uid="{00000000-0005-0000-0000-00005D1E0000}"/>
    <cellStyle name="Normal 4 11 2" xfId="7777" xr:uid="{00000000-0005-0000-0000-00005E1E0000}"/>
    <cellStyle name="Normal 4 11 2 2" xfId="7778" xr:uid="{00000000-0005-0000-0000-00005F1E0000}"/>
    <cellStyle name="Normal 4 11 2 3" xfId="7779" xr:uid="{00000000-0005-0000-0000-0000601E0000}"/>
    <cellStyle name="Normal 4 11 2 4" xfId="7780" xr:uid="{00000000-0005-0000-0000-0000611E0000}"/>
    <cellStyle name="Normal 4 11 3" xfId="7781" xr:uid="{00000000-0005-0000-0000-0000621E0000}"/>
    <cellStyle name="Normal 4 11 3 2" xfId="7782" xr:uid="{00000000-0005-0000-0000-0000631E0000}"/>
    <cellStyle name="Normal 4 11 3 3" xfId="7783" xr:uid="{00000000-0005-0000-0000-0000641E0000}"/>
    <cellStyle name="Normal 4 11 3 4" xfId="7784" xr:uid="{00000000-0005-0000-0000-0000651E0000}"/>
    <cellStyle name="Normal 4 11 3 5" xfId="22962" xr:uid="{4CF43834-33A3-416A-8393-6B3BBC8CA60B}"/>
    <cellStyle name="Normal 4 11 4" xfId="7785" xr:uid="{00000000-0005-0000-0000-0000661E0000}"/>
    <cellStyle name="Normal 4 11 5" xfId="7786" xr:uid="{00000000-0005-0000-0000-0000671E0000}"/>
    <cellStyle name="Normal 4 11 6" xfId="7787" xr:uid="{00000000-0005-0000-0000-0000681E0000}"/>
    <cellStyle name="Normal 4 11 7" xfId="7788" xr:uid="{00000000-0005-0000-0000-0000691E0000}"/>
    <cellStyle name="Normal 4 11 8" xfId="43465" xr:uid="{299F7AA0-6C63-411C-BAD5-E935F2A53001}"/>
    <cellStyle name="Normal 4 12" xfId="7789" xr:uid="{00000000-0005-0000-0000-00006A1E0000}"/>
    <cellStyle name="Normal 4 12 2" xfId="7790" xr:uid="{00000000-0005-0000-0000-00006B1E0000}"/>
    <cellStyle name="Normal 4 12 3" xfId="7791" xr:uid="{00000000-0005-0000-0000-00006C1E0000}"/>
    <cellStyle name="Normal 4 12 4" xfId="7792" xr:uid="{00000000-0005-0000-0000-00006D1E0000}"/>
    <cellStyle name="Normal 4 12 5" xfId="7793" xr:uid="{00000000-0005-0000-0000-00006E1E0000}"/>
    <cellStyle name="Normal 4 13" xfId="7794" xr:uid="{00000000-0005-0000-0000-00006F1E0000}"/>
    <cellStyle name="Normal 4 13 2" xfId="7795" xr:uid="{00000000-0005-0000-0000-0000701E0000}"/>
    <cellStyle name="Normal 4 13 2 2" xfId="7796" xr:uid="{00000000-0005-0000-0000-0000711E0000}"/>
    <cellStyle name="Normal 4 13 2 3" xfId="25935" xr:uid="{CB14B6FD-512D-4909-B1F2-A4913B4A5311}"/>
    <cellStyle name="Normal 4 13 2 3 2" xfId="25936" xr:uid="{92C293B7-3F28-40B4-AC7E-9207D30F7990}"/>
    <cellStyle name="Normal 4 13 2 3 3" xfId="25937" xr:uid="{B1CC2B81-668D-47F7-AA2D-909BBB9C51DA}"/>
    <cellStyle name="Normal 4 13 2 4" xfId="25938" xr:uid="{4C84E000-47BC-47F5-B804-764B6F3885A8}"/>
    <cellStyle name="Normal 4 13 2 5" xfId="25939" xr:uid="{42960EC8-7E19-445B-8D3D-EDC29238BD60}"/>
    <cellStyle name="Normal 4 13 3" xfId="7797" xr:uid="{00000000-0005-0000-0000-0000721E0000}"/>
    <cellStyle name="Normal 4 13 4" xfId="22963" xr:uid="{A2876917-A24B-45B3-BBDA-959CEFEF4F30}"/>
    <cellStyle name="Normal 4 13 5" xfId="22490" xr:uid="{C9C7BC69-DB22-4517-8184-32A09A8CA0BE}"/>
    <cellStyle name="Normal 4 14" xfId="7798" xr:uid="{00000000-0005-0000-0000-0000731E0000}"/>
    <cellStyle name="Normal 4 14 2" xfId="24164" xr:uid="{EC9A77AB-14BC-45D5-BEA9-9C4C68D2592F}"/>
    <cellStyle name="Normal 4 15" xfId="7799" xr:uid="{00000000-0005-0000-0000-0000741E0000}"/>
    <cellStyle name="Normal 4 16" xfId="7800" xr:uid="{00000000-0005-0000-0000-0000751E0000}"/>
    <cellStyle name="Normal 4 17" xfId="7801" xr:uid="{00000000-0005-0000-0000-0000761E0000}"/>
    <cellStyle name="Normal 4 2" xfId="7802" xr:uid="{00000000-0005-0000-0000-0000771E0000}"/>
    <cellStyle name="Normal 4 2 10" xfId="7803" xr:uid="{00000000-0005-0000-0000-0000781E0000}"/>
    <cellStyle name="Normal 4 2 10 2" xfId="7804" xr:uid="{00000000-0005-0000-0000-0000791E0000}"/>
    <cellStyle name="Normal 4 2 10 2 2" xfId="7805" xr:uid="{00000000-0005-0000-0000-00007A1E0000}"/>
    <cellStyle name="Normal 4 2 10 2 2 2" xfId="7806" xr:uid="{00000000-0005-0000-0000-00007B1E0000}"/>
    <cellStyle name="Normal 4 2 10 2 2 2 2" xfId="7807" xr:uid="{00000000-0005-0000-0000-00007C1E0000}"/>
    <cellStyle name="Normal 4 2 10 2 2 2 3" xfId="7808" xr:uid="{00000000-0005-0000-0000-00007D1E0000}"/>
    <cellStyle name="Normal 4 2 10 2 2 3" xfId="7809" xr:uid="{00000000-0005-0000-0000-00007E1E0000}"/>
    <cellStyle name="Normal 4 2 10 2 2 4" xfId="7810" xr:uid="{00000000-0005-0000-0000-00007F1E0000}"/>
    <cellStyle name="Normal 4 2 10 2 2 5" xfId="23965" xr:uid="{5F5C29AD-B4B4-4089-85A3-DAC30ADE6ACC}"/>
    <cellStyle name="Normal 4 2 10 2 3" xfId="7811" xr:uid="{00000000-0005-0000-0000-0000801E0000}"/>
    <cellStyle name="Normal 4 2 10 2 3 2" xfId="7812" xr:uid="{00000000-0005-0000-0000-0000811E0000}"/>
    <cellStyle name="Normal 4 2 10 2 3 2 2" xfId="7813" xr:uid="{00000000-0005-0000-0000-0000821E0000}"/>
    <cellStyle name="Normal 4 2 10 2 3 2 3" xfId="7814" xr:uid="{00000000-0005-0000-0000-0000831E0000}"/>
    <cellStyle name="Normal 4 2 10 2 3 3" xfId="7815" xr:uid="{00000000-0005-0000-0000-0000841E0000}"/>
    <cellStyle name="Normal 4 2 10 2 3 4" xfId="7816" xr:uid="{00000000-0005-0000-0000-0000851E0000}"/>
    <cellStyle name="Normal 4 2 10 2 4" xfId="7817" xr:uid="{00000000-0005-0000-0000-0000861E0000}"/>
    <cellStyle name="Normal 4 2 10 2 4 2" xfId="7818" xr:uid="{00000000-0005-0000-0000-0000871E0000}"/>
    <cellStyle name="Normal 4 2 10 2 4 3" xfId="7819" xr:uid="{00000000-0005-0000-0000-0000881E0000}"/>
    <cellStyle name="Normal 4 2 10 2 5" xfId="7820" xr:uid="{00000000-0005-0000-0000-0000891E0000}"/>
    <cellStyle name="Normal 4 2 10 2 6" xfId="7821" xr:uid="{00000000-0005-0000-0000-00008A1E0000}"/>
    <cellStyle name="Normal 4 2 10 2 7" xfId="7822" xr:uid="{00000000-0005-0000-0000-00008B1E0000}"/>
    <cellStyle name="Normal 4 2 10 2 8" xfId="22964" xr:uid="{1C1B51E6-B25B-4E2B-860C-BEB4870F7146}"/>
    <cellStyle name="Normal 4 2 10 3" xfId="7823" xr:uid="{00000000-0005-0000-0000-00008C1E0000}"/>
    <cellStyle name="Normal 4 2 10 3 2" xfId="7824" xr:uid="{00000000-0005-0000-0000-00008D1E0000}"/>
    <cellStyle name="Normal 4 2 10 3 2 2" xfId="7825" xr:uid="{00000000-0005-0000-0000-00008E1E0000}"/>
    <cellStyle name="Normal 4 2 10 3 2 3" xfId="7826" xr:uid="{00000000-0005-0000-0000-00008F1E0000}"/>
    <cellStyle name="Normal 4 2 10 3 3" xfId="7827" xr:uid="{00000000-0005-0000-0000-0000901E0000}"/>
    <cellStyle name="Normal 4 2 10 3 4" xfId="7828" xr:uid="{00000000-0005-0000-0000-0000911E0000}"/>
    <cellStyle name="Normal 4 2 10 3 5" xfId="25439" xr:uid="{0997A578-93DE-4350-AD47-1005234DA7F9}"/>
    <cellStyle name="Normal 4 2 10 4" xfId="7829" xr:uid="{00000000-0005-0000-0000-0000921E0000}"/>
    <cellStyle name="Normal 4 2 10 4 2" xfId="7830" xr:uid="{00000000-0005-0000-0000-0000931E0000}"/>
    <cellStyle name="Normal 4 2 10 4 2 2" xfId="7831" xr:uid="{00000000-0005-0000-0000-0000941E0000}"/>
    <cellStyle name="Normal 4 2 10 4 2 3" xfId="7832" xr:uid="{00000000-0005-0000-0000-0000951E0000}"/>
    <cellStyle name="Normal 4 2 10 4 3" xfId="7833" xr:uid="{00000000-0005-0000-0000-0000961E0000}"/>
    <cellStyle name="Normal 4 2 10 4 4" xfId="7834" xr:uid="{00000000-0005-0000-0000-0000971E0000}"/>
    <cellStyle name="Normal 4 2 10 4 5" xfId="23964" xr:uid="{709B0D51-B4C1-4619-82E8-C8A5D67BB078}"/>
    <cellStyle name="Normal 4 2 10 5" xfId="7835" xr:uid="{00000000-0005-0000-0000-0000981E0000}"/>
    <cellStyle name="Normal 4 2 10 5 2" xfId="7836" xr:uid="{00000000-0005-0000-0000-0000991E0000}"/>
    <cellStyle name="Normal 4 2 10 5 3" xfId="7837" xr:uid="{00000000-0005-0000-0000-00009A1E0000}"/>
    <cellStyle name="Normal 4 2 10 6" xfId="7838" xr:uid="{00000000-0005-0000-0000-00009B1E0000}"/>
    <cellStyle name="Normal 4 2 10 7" xfId="7839" xr:uid="{00000000-0005-0000-0000-00009C1E0000}"/>
    <cellStyle name="Normal 4 2 10 8" xfId="7840" xr:uid="{00000000-0005-0000-0000-00009D1E0000}"/>
    <cellStyle name="Normal 4 2 10 9" xfId="22617" xr:uid="{5A8EC49C-1626-4A1E-AA3F-47AE38553B0F}"/>
    <cellStyle name="Normal 4 2 11" xfId="7841" xr:uid="{00000000-0005-0000-0000-00009E1E0000}"/>
    <cellStyle name="Normal 4 2 11 2" xfId="7842" xr:uid="{00000000-0005-0000-0000-00009F1E0000}"/>
    <cellStyle name="Normal 4 2 11 3" xfId="22965" xr:uid="{F47D98FA-015F-417D-AB17-D8942101FB4B}"/>
    <cellStyle name="Normal 4 2 12" xfId="7843" xr:uid="{00000000-0005-0000-0000-0000A01E0000}"/>
    <cellStyle name="Normal 4 2 12 2" xfId="23705" xr:uid="{3D5759A5-ED8B-47D2-A8AE-F3DF71648298}"/>
    <cellStyle name="Normal 4 2 13" xfId="7844" xr:uid="{00000000-0005-0000-0000-0000A11E0000}"/>
    <cellStyle name="Normal 4 2 13 2" xfId="23963" xr:uid="{2778CC2E-5535-46A4-86D1-B93AE49F3A0A}"/>
    <cellStyle name="Normal 4 2 14" xfId="7845" xr:uid="{00000000-0005-0000-0000-0000A21E0000}"/>
    <cellStyle name="Normal 4 2 15" xfId="21969" xr:uid="{F45F4D51-BE26-4CF6-A021-F6EF0451F963}"/>
    <cellStyle name="Normal 4 2 2" xfId="7846" xr:uid="{00000000-0005-0000-0000-0000A31E0000}"/>
    <cellStyle name="Normal 4 2 2 10" xfId="7847" xr:uid="{00000000-0005-0000-0000-0000A41E0000}"/>
    <cellStyle name="Normal 4 2 2 10 10" xfId="21970" xr:uid="{9341A077-3A1E-447D-A0B1-D15F6FCC3AFB}"/>
    <cellStyle name="Normal 4 2 2 10 2" xfId="7848" xr:uid="{00000000-0005-0000-0000-0000A51E0000}"/>
    <cellStyle name="Normal 4 2 2 10 2 2" xfId="7849" xr:uid="{00000000-0005-0000-0000-0000A61E0000}"/>
    <cellStyle name="Normal 4 2 2 10 2 2 2" xfId="7850" xr:uid="{00000000-0005-0000-0000-0000A71E0000}"/>
    <cellStyle name="Normal 4 2 2 10 2 2 2 2" xfId="7851" xr:uid="{00000000-0005-0000-0000-0000A81E0000}"/>
    <cellStyle name="Normal 4 2 2 10 2 2 2 3" xfId="7852" xr:uid="{00000000-0005-0000-0000-0000A91E0000}"/>
    <cellStyle name="Normal 4 2 2 10 2 2 3" xfId="7853" xr:uid="{00000000-0005-0000-0000-0000AA1E0000}"/>
    <cellStyle name="Normal 4 2 2 10 2 2 4" xfId="7854" xr:uid="{00000000-0005-0000-0000-0000AB1E0000}"/>
    <cellStyle name="Normal 4 2 2 10 2 2 5" xfId="25940" xr:uid="{45FF7DE0-43E9-44F3-BEB6-39884B841916}"/>
    <cellStyle name="Normal 4 2 2 10 2 3" xfId="7855" xr:uid="{00000000-0005-0000-0000-0000AC1E0000}"/>
    <cellStyle name="Normal 4 2 2 10 2 3 2" xfId="7856" xr:uid="{00000000-0005-0000-0000-0000AD1E0000}"/>
    <cellStyle name="Normal 4 2 2 10 2 3 2 2" xfId="7857" xr:uid="{00000000-0005-0000-0000-0000AE1E0000}"/>
    <cellStyle name="Normal 4 2 2 10 2 3 2 3" xfId="7858" xr:uid="{00000000-0005-0000-0000-0000AF1E0000}"/>
    <cellStyle name="Normal 4 2 2 10 2 3 3" xfId="7859" xr:uid="{00000000-0005-0000-0000-0000B01E0000}"/>
    <cellStyle name="Normal 4 2 2 10 2 3 4" xfId="7860" xr:uid="{00000000-0005-0000-0000-0000B11E0000}"/>
    <cellStyle name="Normal 4 2 2 10 2 3 5" xfId="23967" xr:uid="{F3625AB7-84B3-435A-AB85-339A9095463B}"/>
    <cellStyle name="Normal 4 2 2 10 2 4" xfId="7861" xr:uid="{00000000-0005-0000-0000-0000B21E0000}"/>
    <cellStyle name="Normal 4 2 2 10 2 4 2" xfId="7862" xr:uid="{00000000-0005-0000-0000-0000B31E0000}"/>
    <cellStyle name="Normal 4 2 2 10 2 4 3" xfId="7863" xr:uid="{00000000-0005-0000-0000-0000B41E0000}"/>
    <cellStyle name="Normal 4 2 2 10 2 4 4" xfId="22967" xr:uid="{D1CA5727-4B5B-4AF8-9129-0AC607CF2760}"/>
    <cellStyle name="Normal 4 2 2 10 2 5" xfId="7864" xr:uid="{00000000-0005-0000-0000-0000B51E0000}"/>
    <cellStyle name="Normal 4 2 2 10 2 6" xfId="7865" xr:uid="{00000000-0005-0000-0000-0000B61E0000}"/>
    <cellStyle name="Normal 4 2 2 10 2 7" xfId="7866" xr:uid="{00000000-0005-0000-0000-0000B71E0000}"/>
    <cellStyle name="Normal 4 2 2 10 2 8" xfId="22524" xr:uid="{E41A2ECF-E189-44D3-B23E-F42EB32C4FD9}"/>
    <cellStyle name="Normal 4 2 2 10 3" xfId="7867" xr:uid="{00000000-0005-0000-0000-0000B81E0000}"/>
    <cellStyle name="Normal 4 2 2 10 3 2" xfId="7868" xr:uid="{00000000-0005-0000-0000-0000B91E0000}"/>
    <cellStyle name="Normal 4 2 2 10 3 2 2" xfId="7869" xr:uid="{00000000-0005-0000-0000-0000BA1E0000}"/>
    <cellStyle name="Normal 4 2 2 10 3 2 2 2" xfId="7870" xr:uid="{00000000-0005-0000-0000-0000BB1E0000}"/>
    <cellStyle name="Normal 4 2 2 10 3 2 2 3" xfId="7871" xr:uid="{00000000-0005-0000-0000-0000BC1E0000}"/>
    <cellStyle name="Normal 4 2 2 10 3 2 3" xfId="7872" xr:uid="{00000000-0005-0000-0000-0000BD1E0000}"/>
    <cellStyle name="Normal 4 2 2 10 3 2 4" xfId="7873" xr:uid="{00000000-0005-0000-0000-0000BE1E0000}"/>
    <cellStyle name="Normal 4 2 2 10 3 3" xfId="7874" xr:uid="{00000000-0005-0000-0000-0000BF1E0000}"/>
    <cellStyle name="Normal 4 2 2 10 3 3 2" xfId="7875" xr:uid="{00000000-0005-0000-0000-0000C01E0000}"/>
    <cellStyle name="Normal 4 2 2 10 3 3 3" xfId="7876" xr:uid="{00000000-0005-0000-0000-0000C11E0000}"/>
    <cellStyle name="Normal 4 2 2 10 3 4" xfId="7877" xr:uid="{00000000-0005-0000-0000-0000C21E0000}"/>
    <cellStyle name="Normal 4 2 2 10 3 5" xfId="7878" xr:uid="{00000000-0005-0000-0000-0000C31E0000}"/>
    <cellStyle name="Normal 4 2 2 10 3 6" xfId="25440" xr:uid="{BFBDB668-5478-4E9D-9008-10DBF747BFBD}"/>
    <cellStyle name="Normal 4 2 2 10 4" xfId="7879" xr:uid="{00000000-0005-0000-0000-0000C41E0000}"/>
    <cellStyle name="Normal 4 2 2 10 4 2" xfId="7880" xr:uid="{00000000-0005-0000-0000-0000C51E0000}"/>
    <cellStyle name="Normal 4 2 2 10 4 3" xfId="7881" xr:uid="{00000000-0005-0000-0000-0000C61E0000}"/>
    <cellStyle name="Normal 4 2 2 10 4 4" xfId="23966" xr:uid="{7EB55450-4EC3-4002-8089-757E8EA56C44}"/>
    <cellStyle name="Normal 4 2 2 10 5" xfId="7882" xr:uid="{00000000-0005-0000-0000-0000C71E0000}"/>
    <cellStyle name="Normal 4 2 2 10 5 2" xfId="7883" xr:uid="{00000000-0005-0000-0000-0000C81E0000}"/>
    <cellStyle name="Normal 4 2 2 10 5 3" xfId="7884" xr:uid="{00000000-0005-0000-0000-0000C91E0000}"/>
    <cellStyle name="Normal 4 2 2 10 5 4" xfId="43281" xr:uid="{66098DFC-3E5E-411C-AA62-D8E9E9CE50DF}"/>
    <cellStyle name="Normal 4 2 2 10 6" xfId="7885" xr:uid="{00000000-0005-0000-0000-0000CA1E0000}"/>
    <cellStyle name="Normal 4 2 2 10 6 2" xfId="22966" xr:uid="{F51C3B33-0BF9-4E3A-8890-872195AF5CEA}"/>
    <cellStyle name="Normal 4 2 2 10 7" xfId="7886" xr:uid="{00000000-0005-0000-0000-0000CB1E0000}"/>
    <cellStyle name="Normal 4 2 2 10 8" xfId="7887" xr:uid="{00000000-0005-0000-0000-0000CC1E0000}"/>
    <cellStyle name="Normal 4 2 2 10 9" xfId="7888" xr:uid="{00000000-0005-0000-0000-0000CD1E0000}"/>
    <cellStyle name="Normal 4 2 2 11" xfId="7889" xr:uid="{00000000-0005-0000-0000-0000CE1E0000}"/>
    <cellStyle name="Normal 4 2 2 11 10" xfId="21971" xr:uid="{7DA2039A-85D3-413E-8305-AC5963456F60}"/>
    <cellStyle name="Normal 4 2 2 11 2" xfId="7890" xr:uid="{00000000-0005-0000-0000-0000CF1E0000}"/>
    <cellStyle name="Normal 4 2 2 11 2 2" xfId="7891" xr:uid="{00000000-0005-0000-0000-0000D01E0000}"/>
    <cellStyle name="Normal 4 2 2 11 2 2 2" xfId="7892" xr:uid="{00000000-0005-0000-0000-0000D11E0000}"/>
    <cellStyle name="Normal 4 2 2 11 2 2 2 2" xfId="7893" xr:uid="{00000000-0005-0000-0000-0000D21E0000}"/>
    <cellStyle name="Normal 4 2 2 11 2 2 2 3" xfId="7894" xr:uid="{00000000-0005-0000-0000-0000D31E0000}"/>
    <cellStyle name="Normal 4 2 2 11 2 2 3" xfId="7895" xr:uid="{00000000-0005-0000-0000-0000D41E0000}"/>
    <cellStyle name="Normal 4 2 2 11 2 2 4" xfId="7896" xr:uid="{00000000-0005-0000-0000-0000D51E0000}"/>
    <cellStyle name="Normal 4 2 2 11 2 2 5" xfId="25941" xr:uid="{C4960379-1A19-4DC6-AB4E-89A3A936C012}"/>
    <cellStyle name="Normal 4 2 2 11 2 3" xfId="7897" xr:uid="{00000000-0005-0000-0000-0000D61E0000}"/>
    <cellStyle name="Normal 4 2 2 11 2 3 2" xfId="7898" xr:uid="{00000000-0005-0000-0000-0000D71E0000}"/>
    <cellStyle name="Normal 4 2 2 11 2 3 2 2" xfId="7899" xr:uid="{00000000-0005-0000-0000-0000D81E0000}"/>
    <cellStyle name="Normal 4 2 2 11 2 3 2 3" xfId="7900" xr:uid="{00000000-0005-0000-0000-0000D91E0000}"/>
    <cellStyle name="Normal 4 2 2 11 2 3 3" xfId="7901" xr:uid="{00000000-0005-0000-0000-0000DA1E0000}"/>
    <cellStyle name="Normal 4 2 2 11 2 3 4" xfId="7902" xr:uid="{00000000-0005-0000-0000-0000DB1E0000}"/>
    <cellStyle name="Normal 4 2 2 11 2 3 5" xfId="23969" xr:uid="{146C22DA-9F22-463E-9E3A-6091BF148DE2}"/>
    <cellStyle name="Normal 4 2 2 11 2 4" xfId="7903" xr:uid="{00000000-0005-0000-0000-0000DC1E0000}"/>
    <cellStyle name="Normal 4 2 2 11 2 4 2" xfId="7904" xr:uid="{00000000-0005-0000-0000-0000DD1E0000}"/>
    <cellStyle name="Normal 4 2 2 11 2 4 3" xfId="7905" xr:uid="{00000000-0005-0000-0000-0000DE1E0000}"/>
    <cellStyle name="Normal 4 2 2 11 2 4 4" xfId="22969" xr:uid="{4D5036D6-3B8B-46B0-86CC-B2F5FB5B7AAD}"/>
    <cellStyle name="Normal 4 2 2 11 2 5" xfId="7906" xr:uid="{00000000-0005-0000-0000-0000DF1E0000}"/>
    <cellStyle name="Normal 4 2 2 11 2 6" xfId="7907" xr:uid="{00000000-0005-0000-0000-0000E01E0000}"/>
    <cellStyle name="Normal 4 2 2 11 2 7" xfId="7908" xr:uid="{00000000-0005-0000-0000-0000E11E0000}"/>
    <cellStyle name="Normal 4 2 2 11 2 8" xfId="22525" xr:uid="{41358079-B0D2-4FE5-B103-772D379D8053}"/>
    <cellStyle name="Normal 4 2 2 11 3" xfId="7909" xr:uid="{00000000-0005-0000-0000-0000E21E0000}"/>
    <cellStyle name="Normal 4 2 2 11 3 2" xfId="7910" xr:uid="{00000000-0005-0000-0000-0000E31E0000}"/>
    <cellStyle name="Normal 4 2 2 11 3 2 2" xfId="7911" xr:uid="{00000000-0005-0000-0000-0000E41E0000}"/>
    <cellStyle name="Normal 4 2 2 11 3 2 2 2" xfId="7912" xr:uid="{00000000-0005-0000-0000-0000E51E0000}"/>
    <cellStyle name="Normal 4 2 2 11 3 2 2 3" xfId="7913" xr:uid="{00000000-0005-0000-0000-0000E61E0000}"/>
    <cellStyle name="Normal 4 2 2 11 3 2 3" xfId="7914" xr:uid="{00000000-0005-0000-0000-0000E71E0000}"/>
    <cellStyle name="Normal 4 2 2 11 3 2 4" xfId="7915" xr:uid="{00000000-0005-0000-0000-0000E81E0000}"/>
    <cellStyle name="Normal 4 2 2 11 3 3" xfId="7916" xr:uid="{00000000-0005-0000-0000-0000E91E0000}"/>
    <cellStyle name="Normal 4 2 2 11 3 3 2" xfId="7917" xr:uid="{00000000-0005-0000-0000-0000EA1E0000}"/>
    <cellStyle name="Normal 4 2 2 11 3 3 3" xfId="7918" xr:uid="{00000000-0005-0000-0000-0000EB1E0000}"/>
    <cellStyle name="Normal 4 2 2 11 3 4" xfId="7919" xr:uid="{00000000-0005-0000-0000-0000EC1E0000}"/>
    <cellStyle name="Normal 4 2 2 11 3 5" xfId="7920" xr:uid="{00000000-0005-0000-0000-0000ED1E0000}"/>
    <cellStyle name="Normal 4 2 2 11 3 6" xfId="25441" xr:uid="{5611C890-1BE5-4C15-B4DB-B849C49BD787}"/>
    <cellStyle name="Normal 4 2 2 11 4" xfId="7921" xr:uid="{00000000-0005-0000-0000-0000EE1E0000}"/>
    <cellStyle name="Normal 4 2 2 11 4 2" xfId="7922" xr:uid="{00000000-0005-0000-0000-0000EF1E0000}"/>
    <cellStyle name="Normal 4 2 2 11 4 3" xfId="7923" xr:uid="{00000000-0005-0000-0000-0000F01E0000}"/>
    <cellStyle name="Normal 4 2 2 11 4 4" xfId="23968" xr:uid="{B378AFD5-9666-4C0B-BBDA-CE95582A5CC2}"/>
    <cellStyle name="Normal 4 2 2 11 5" xfId="7924" xr:uid="{00000000-0005-0000-0000-0000F11E0000}"/>
    <cellStyle name="Normal 4 2 2 11 5 2" xfId="7925" xr:uid="{00000000-0005-0000-0000-0000F21E0000}"/>
    <cellStyle name="Normal 4 2 2 11 5 3" xfId="7926" xr:uid="{00000000-0005-0000-0000-0000F31E0000}"/>
    <cellStyle name="Normal 4 2 2 11 5 4" xfId="43282" xr:uid="{68288D91-2E8E-4CB6-95A8-3FD22F56824B}"/>
    <cellStyle name="Normal 4 2 2 11 6" xfId="7927" xr:uid="{00000000-0005-0000-0000-0000F41E0000}"/>
    <cellStyle name="Normal 4 2 2 11 6 2" xfId="22968" xr:uid="{F5494771-DB6B-473D-8F97-E1075AA2FF85}"/>
    <cellStyle name="Normal 4 2 2 11 7" xfId="7928" xr:uid="{00000000-0005-0000-0000-0000F51E0000}"/>
    <cellStyle name="Normal 4 2 2 11 8" xfId="7929" xr:uid="{00000000-0005-0000-0000-0000F61E0000}"/>
    <cellStyle name="Normal 4 2 2 11 9" xfId="7930" xr:uid="{00000000-0005-0000-0000-0000F71E0000}"/>
    <cellStyle name="Normal 4 2 2 12" xfId="7931" xr:uid="{00000000-0005-0000-0000-0000F81E0000}"/>
    <cellStyle name="Normal 4 2 2 12 10" xfId="21972" xr:uid="{5F6653A5-5C1B-4192-94C1-A2F9E95BDA4C}"/>
    <cellStyle name="Normal 4 2 2 12 2" xfId="7932" xr:uid="{00000000-0005-0000-0000-0000F91E0000}"/>
    <cellStyle name="Normal 4 2 2 12 2 2" xfId="7933" xr:uid="{00000000-0005-0000-0000-0000FA1E0000}"/>
    <cellStyle name="Normal 4 2 2 12 2 2 2" xfId="7934" xr:uid="{00000000-0005-0000-0000-0000FB1E0000}"/>
    <cellStyle name="Normal 4 2 2 12 2 2 2 2" xfId="7935" xr:uid="{00000000-0005-0000-0000-0000FC1E0000}"/>
    <cellStyle name="Normal 4 2 2 12 2 2 2 3" xfId="7936" xr:uid="{00000000-0005-0000-0000-0000FD1E0000}"/>
    <cellStyle name="Normal 4 2 2 12 2 2 3" xfId="7937" xr:uid="{00000000-0005-0000-0000-0000FE1E0000}"/>
    <cellStyle name="Normal 4 2 2 12 2 2 4" xfId="7938" xr:uid="{00000000-0005-0000-0000-0000FF1E0000}"/>
    <cellStyle name="Normal 4 2 2 12 2 2 5" xfId="25942" xr:uid="{B0344AC7-7998-4F09-BB31-B19CDAA7F900}"/>
    <cellStyle name="Normal 4 2 2 12 2 3" xfId="7939" xr:uid="{00000000-0005-0000-0000-0000001F0000}"/>
    <cellStyle name="Normal 4 2 2 12 2 3 2" xfId="7940" xr:uid="{00000000-0005-0000-0000-0000011F0000}"/>
    <cellStyle name="Normal 4 2 2 12 2 3 2 2" xfId="7941" xr:uid="{00000000-0005-0000-0000-0000021F0000}"/>
    <cellStyle name="Normal 4 2 2 12 2 3 2 3" xfId="7942" xr:uid="{00000000-0005-0000-0000-0000031F0000}"/>
    <cellStyle name="Normal 4 2 2 12 2 3 3" xfId="7943" xr:uid="{00000000-0005-0000-0000-0000041F0000}"/>
    <cellStyle name="Normal 4 2 2 12 2 3 4" xfId="7944" xr:uid="{00000000-0005-0000-0000-0000051F0000}"/>
    <cellStyle name="Normal 4 2 2 12 2 3 5" xfId="23971" xr:uid="{253E3DB5-103A-4332-A1CF-4E89F425EAF1}"/>
    <cellStyle name="Normal 4 2 2 12 2 4" xfId="7945" xr:uid="{00000000-0005-0000-0000-0000061F0000}"/>
    <cellStyle name="Normal 4 2 2 12 2 4 2" xfId="7946" xr:uid="{00000000-0005-0000-0000-0000071F0000}"/>
    <cellStyle name="Normal 4 2 2 12 2 4 3" xfId="7947" xr:uid="{00000000-0005-0000-0000-0000081F0000}"/>
    <cellStyle name="Normal 4 2 2 12 2 4 4" xfId="22971" xr:uid="{3A7FF763-9749-4864-A456-3FB779159FE3}"/>
    <cellStyle name="Normal 4 2 2 12 2 5" xfId="7948" xr:uid="{00000000-0005-0000-0000-0000091F0000}"/>
    <cellStyle name="Normal 4 2 2 12 2 6" xfId="7949" xr:uid="{00000000-0005-0000-0000-00000A1F0000}"/>
    <cellStyle name="Normal 4 2 2 12 2 7" xfId="7950" xr:uid="{00000000-0005-0000-0000-00000B1F0000}"/>
    <cellStyle name="Normal 4 2 2 12 2 8" xfId="22526" xr:uid="{22E71A3F-1525-4CD9-914C-35E2FBACA2CC}"/>
    <cellStyle name="Normal 4 2 2 12 3" xfId="7951" xr:uid="{00000000-0005-0000-0000-00000C1F0000}"/>
    <cellStyle name="Normal 4 2 2 12 3 2" xfId="7952" xr:uid="{00000000-0005-0000-0000-00000D1F0000}"/>
    <cellStyle name="Normal 4 2 2 12 3 2 2" xfId="7953" xr:uid="{00000000-0005-0000-0000-00000E1F0000}"/>
    <cellStyle name="Normal 4 2 2 12 3 2 2 2" xfId="7954" xr:uid="{00000000-0005-0000-0000-00000F1F0000}"/>
    <cellStyle name="Normal 4 2 2 12 3 2 2 3" xfId="7955" xr:uid="{00000000-0005-0000-0000-0000101F0000}"/>
    <cellStyle name="Normal 4 2 2 12 3 2 3" xfId="7956" xr:uid="{00000000-0005-0000-0000-0000111F0000}"/>
    <cellStyle name="Normal 4 2 2 12 3 2 4" xfId="7957" xr:uid="{00000000-0005-0000-0000-0000121F0000}"/>
    <cellStyle name="Normal 4 2 2 12 3 3" xfId="7958" xr:uid="{00000000-0005-0000-0000-0000131F0000}"/>
    <cellStyle name="Normal 4 2 2 12 3 3 2" xfId="7959" xr:uid="{00000000-0005-0000-0000-0000141F0000}"/>
    <cellStyle name="Normal 4 2 2 12 3 3 3" xfId="7960" xr:uid="{00000000-0005-0000-0000-0000151F0000}"/>
    <cellStyle name="Normal 4 2 2 12 3 4" xfId="7961" xr:uid="{00000000-0005-0000-0000-0000161F0000}"/>
    <cellStyle name="Normal 4 2 2 12 3 5" xfId="7962" xr:uid="{00000000-0005-0000-0000-0000171F0000}"/>
    <cellStyle name="Normal 4 2 2 12 3 6" xfId="25442" xr:uid="{BFA87195-04A7-4FA1-98E3-40AD8D0A24B2}"/>
    <cellStyle name="Normal 4 2 2 12 4" xfId="7963" xr:uid="{00000000-0005-0000-0000-0000181F0000}"/>
    <cellStyle name="Normal 4 2 2 12 4 2" xfId="7964" xr:uid="{00000000-0005-0000-0000-0000191F0000}"/>
    <cellStyle name="Normal 4 2 2 12 4 3" xfId="7965" xr:uid="{00000000-0005-0000-0000-00001A1F0000}"/>
    <cellStyle name="Normal 4 2 2 12 4 4" xfId="23970" xr:uid="{4931EF42-F4F7-48A3-B51F-D01CDF52BC22}"/>
    <cellStyle name="Normal 4 2 2 12 5" xfId="7966" xr:uid="{00000000-0005-0000-0000-00001B1F0000}"/>
    <cellStyle name="Normal 4 2 2 12 5 2" xfId="7967" xr:uid="{00000000-0005-0000-0000-00001C1F0000}"/>
    <cellStyle name="Normal 4 2 2 12 5 3" xfId="7968" xr:uid="{00000000-0005-0000-0000-00001D1F0000}"/>
    <cellStyle name="Normal 4 2 2 12 5 4" xfId="43283" xr:uid="{43BFEF99-0CBF-414B-83DA-950F1C4E83DF}"/>
    <cellStyle name="Normal 4 2 2 12 6" xfId="7969" xr:uid="{00000000-0005-0000-0000-00001E1F0000}"/>
    <cellStyle name="Normal 4 2 2 12 6 2" xfId="22970" xr:uid="{F7179B42-E50B-43A2-9A49-6A594A497169}"/>
    <cellStyle name="Normal 4 2 2 12 7" xfId="7970" xr:uid="{00000000-0005-0000-0000-00001F1F0000}"/>
    <cellStyle name="Normal 4 2 2 12 8" xfId="7971" xr:uid="{00000000-0005-0000-0000-0000201F0000}"/>
    <cellStyle name="Normal 4 2 2 12 9" xfId="7972" xr:uid="{00000000-0005-0000-0000-0000211F0000}"/>
    <cellStyle name="Normal 4 2 2 13" xfId="7973" xr:uid="{00000000-0005-0000-0000-0000221F0000}"/>
    <cellStyle name="Normal 4 2 2 13 10" xfId="21973" xr:uid="{EC06ECF7-6788-44BB-8C8F-C6BEAE1874FE}"/>
    <cellStyle name="Normal 4 2 2 13 2" xfId="7974" xr:uid="{00000000-0005-0000-0000-0000231F0000}"/>
    <cellStyle name="Normal 4 2 2 13 2 2" xfId="7975" xr:uid="{00000000-0005-0000-0000-0000241F0000}"/>
    <cellStyle name="Normal 4 2 2 13 2 2 2" xfId="7976" xr:uid="{00000000-0005-0000-0000-0000251F0000}"/>
    <cellStyle name="Normal 4 2 2 13 2 2 2 2" xfId="7977" xr:uid="{00000000-0005-0000-0000-0000261F0000}"/>
    <cellStyle name="Normal 4 2 2 13 2 2 2 3" xfId="7978" xr:uid="{00000000-0005-0000-0000-0000271F0000}"/>
    <cellStyle name="Normal 4 2 2 13 2 2 3" xfId="7979" xr:uid="{00000000-0005-0000-0000-0000281F0000}"/>
    <cellStyle name="Normal 4 2 2 13 2 2 4" xfId="7980" xr:uid="{00000000-0005-0000-0000-0000291F0000}"/>
    <cellStyle name="Normal 4 2 2 13 2 2 5" xfId="25943" xr:uid="{36A2AD30-EE2B-4A1D-B662-C067B1309E62}"/>
    <cellStyle name="Normal 4 2 2 13 2 3" xfId="7981" xr:uid="{00000000-0005-0000-0000-00002A1F0000}"/>
    <cellStyle name="Normal 4 2 2 13 2 3 2" xfId="7982" xr:uid="{00000000-0005-0000-0000-00002B1F0000}"/>
    <cellStyle name="Normal 4 2 2 13 2 3 2 2" xfId="7983" xr:uid="{00000000-0005-0000-0000-00002C1F0000}"/>
    <cellStyle name="Normal 4 2 2 13 2 3 2 3" xfId="7984" xr:uid="{00000000-0005-0000-0000-00002D1F0000}"/>
    <cellStyle name="Normal 4 2 2 13 2 3 3" xfId="7985" xr:uid="{00000000-0005-0000-0000-00002E1F0000}"/>
    <cellStyle name="Normal 4 2 2 13 2 3 4" xfId="7986" xr:uid="{00000000-0005-0000-0000-00002F1F0000}"/>
    <cellStyle name="Normal 4 2 2 13 2 3 5" xfId="23973" xr:uid="{C4ED6866-C6B5-4789-A8CF-D50EB4CDFC9D}"/>
    <cellStyle name="Normal 4 2 2 13 2 4" xfId="7987" xr:uid="{00000000-0005-0000-0000-0000301F0000}"/>
    <cellStyle name="Normal 4 2 2 13 2 4 2" xfId="7988" xr:uid="{00000000-0005-0000-0000-0000311F0000}"/>
    <cellStyle name="Normal 4 2 2 13 2 4 3" xfId="7989" xr:uid="{00000000-0005-0000-0000-0000321F0000}"/>
    <cellStyle name="Normal 4 2 2 13 2 4 4" xfId="22973" xr:uid="{D0F6F227-8BFE-4A46-AE79-4FC86B5D9553}"/>
    <cellStyle name="Normal 4 2 2 13 2 5" xfId="7990" xr:uid="{00000000-0005-0000-0000-0000331F0000}"/>
    <cellStyle name="Normal 4 2 2 13 2 6" xfId="7991" xr:uid="{00000000-0005-0000-0000-0000341F0000}"/>
    <cellStyle name="Normal 4 2 2 13 2 7" xfId="7992" xr:uid="{00000000-0005-0000-0000-0000351F0000}"/>
    <cellStyle name="Normal 4 2 2 13 2 8" xfId="22527" xr:uid="{96127091-1295-49FD-84CB-B0B5E61582C2}"/>
    <cellStyle name="Normal 4 2 2 13 3" xfId="7993" xr:uid="{00000000-0005-0000-0000-0000361F0000}"/>
    <cellStyle name="Normal 4 2 2 13 3 2" xfId="7994" xr:uid="{00000000-0005-0000-0000-0000371F0000}"/>
    <cellStyle name="Normal 4 2 2 13 3 2 2" xfId="7995" xr:uid="{00000000-0005-0000-0000-0000381F0000}"/>
    <cellStyle name="Normal 4 2 2 13 3 2 2 2" xfId="7996" xr:uid="{00000000-0005-0000-0000-0000391F0000}"/>
    <cellStyle name="Normal 4 2 2 13 3 2 2 3" xfId="7997" xr:uid="{00000000-0005-0000-0000-00003A1F0000}"/>
    <cellStyle name="Normal 4 2 2 13 3 2 3" xfId="7998" xr:uid="{00000000-0005-0000-0000-00003B1F0000}"/>
    <cellStyle name="Normal 4 2 2 13 3 2 4" xfId="7999" xr:uid="{00000000-0005-0000-0000-00003C1F0000}"/>
    <cellStyle name="Normal 4 2 2 13 3 3" xfId="8000" xr:uid="{00000000-0005-0000-0000-00003D1F0000}"/>
    <cellStyle name="Normal 4 2 2 13 3 3 2" xfId="8001" xr:uid="{00000000-0005-0000-0000-00003E1F0000}"/>
    <cellStyle name="Normal 4 2 2 13 3 3 3" xfId="8002" xr:uid="{00000000-0005-0000-0000-00003F1F0000}"/>
    <cellStyle name="Normal 4 2 2 13 3 4" xfId="8003" xr:uid="{00000000-0005-0000-0000-0000401F0000}"/>
    <cellStyle name="Normal 4 2 2 13 3 5" xfId="8004" xr:uid="{00000000-0005-0000-0000-0000411F0000}"/>
    <cellStyle name="Normal 4 2 2 13 3 6" xfId="25443" xr:uid="{BDAD48E9-EA0F-43A8-B5F3-A99CF5CD0A87}"/>
    <cellStyle name="Normal 4 2 2 13 4" xfId="8005" xr:uid="{00000000-0005-0000-0000-0000421F0000}"/>
    <cellStyle name="Normal 4 2 2 13 4 2" xfId="8006" xr:uid="{00000000-0005-0000-0000-0000431F0000}"/>
    <cellStyle name="Normal 4 2 2 13 4 3" xfId="8007" xr:uid="{00000000-0005-0000-0000-0000441F0000}"/>
    <cellStyle name="Normal 4 2 2 13 4 4" xfId="23972" xr:uid="{7AD3FD29-2A3D-46A8-92E2-5014977DDC0A}"/>
    <cellStyle name="Normal 4 2 2 13 5" xfId="8008" xr:uid="{00000000-0005-0000-0000-0000451F0000}"/>
    <cellStyle name="Normal 4 2 2 13 5 2" xfId="8009" xr:uid="{00000000-0005-0000-0000-0000461F0000}"/>
    <cellStyle name="Normal 4 2 2 13 5 3" xfId="8010" xr:uid="{00000000-0005-0000-0000-0000471F0000}"/>
    <cellStyle name="Normal 4 2 2 13 5 4" xfId="43284" xr:uid="{1E198032-02DC-40F6-B248-7F2CE78A22CC}"/>
    <cellStyle name="Normal 4 2 2 13 6" xfId="8011" xr:uid="{00000000-0005-0000-0000-0000481F0000}"/>
    <cellStyle name="Normal 4 2 2 13 6 2" xfId="22972" xr:uid="{41026A4D-A660-4E50-9E22-2E128EC22420}"/>
    <cellStyle name="Normal 4 2 2 13 7" xfId="8012" xr:uid="{00000000-0005-0000-0000-0000491F0000}"/>
    <cellStyle name="Normal 4 2 2 13 8" xfId="8013" xr:uid="{00000000-0005-0000-0000-00004A1F0000}"/>
    <cellStyle name="Normal 4 2 2 13 9" xfId="8014" xr:uid="{00000000-0005-0000-0000-00004B1F0000}"/>
    <cellStyle name="Normal 4 2 2 14" xfId="8015" xr:uid="{00000000-0005-0000-0000-00004C1F0000}"/>
    <cellStyle name="Normal 4 2 2 14 2" xfId="8016" xr:uid="{00000000-0005-0000-0000-00004D1F0000}"/>
    <cellStyle name="Normal 4 2 2 14 2 2" xfId="8017" xr:uid="{00000000-0005-0000-0000-00004E1F0000}"/>
    <cellStyle name="Normal 4 2 2 14 2 2 2" xfId="8018" xr:uid="{00000000-0005-0000-0000-00004F1F0000}"/>
    <cellStyle name="Normal 4 2 2 14 2 2 3" xfId="8019" xr:uid="{00000000-0005-0000-0000-0000501F0000}"/>
    <cellStyle name="Normal 4 2 2 14 2 3" xfId="8020" xr:uid="{00000000-0005-0000-0000-0000511F0000}"/>
    <cellStyle name="Normal 4 2 2 14 2 4" xfId="8021" xr:uid="{00000000-0005-0000-0000-0000521F0000}"/>
    <cellStyle name="Normal 4 2 2 14 2 5" xfId="23974" xr:uid="{658D9253-A67D-4C67-8F05-E8BB6B71BB94}"/>
    <cellStyle name="Normal 4 2 2 14 3" xfId="8022" xr:uid="{00000000-0005-0000-0000-0000531F0000}"/>
    <cellStyle name="Normal 4 2 2 14 3 2" xfId="8023" xr:uid="{00000000-0005-0000-0000-0000541F0000}"/>
    <cellStyle name="Normal 4 2 2 14 3 2 2" xfId="8024" xr:uid="{00000000-0005-0000-0000-0000551F0000}"/>
    <cellStyle name="Normal 4 2 2 14 3 2 3" xfId="8025" xr:uid="{00000000-0005-0000-0000-0000561F0000}"/>
    <cellStyle name="Normal 4 2 2 14 3 3" xfId="8026" xr:uid="{00000000-0005-0000-0000-0000571F0000}"/>
    <cellStyle name="Normal 4 2 2 14 3 4" xfId="8027" xr:uid="{00000000-0005-0000-0000-0000581F0000}"/>
    <cellStyle name="Normal 4 2 2 14 3 5" xfId="22974" xr:uid="{7FD5F56F-1997-4143-995B-662739842338}"/>
    <cellStyle name="Normal 4 2 2 14 4" xfId="8028" xr:uid="{00000000-0005-0000-0000-0000591F0000}"/>
    <cellStyle name="Normal 4 2 2 14 4 2" xfId="8029" xr:uid="{00000000-0005-0000-0000-00005A1F0000}"/>
    <cellStyle name="Normal 4 2 2 14 4 3" xfId="8030" xr:uid="{00000000-0005-0000-0000-00005B1F0000}"/>
    <cellStyle name="Normal 4 2 2 14 5" xfId="8031" xr:uid="{00000000-0005-0000-0000-00005C1F0000}"/>
    <cellStyle name="Normal 4 2 2 14 6" xfId="8032" xr:uid="{00000000-0005-0000-0000-00005D1F0000}"/>
    <cellStyle name="Normal 4 2 2 14 7" xfId="8033" xr:uid="{00000000-0005-0000-0000-00005E1F0000}"/>
    <cellStyle name="Normal 4 2 2 14 8" xfId="22618" xr:uid="{CBFD306A-4D47-4D85-A297-5EF57267DB62}"/>
    <cellStyle name="Normal 4 2 2 15" xfId="8034" xr:uid="{00000000-0005-0000-0000-00005F1F0000}"/>
    <cellStyle name="Normal 4 2 2 15 2" xfId="8035" xr:uid="{00000000-0005-0000-0000-0000601F0000}"/>
    <cellStyle name="Normal 4 2 2 15 2 2" xfId="8036" xr:uid="{00000000-0005-0000-0000-0000611F0000}"/>
    <cellStyle name="Normal 4 2 2 15 2 2 2" xfId="8037" xr:uid="{00000000-0005-0000-0000-0000621F0000}"/>
    <cellStyle name="Normal 4 2 2 15 2 2 3" xfId="8038" xr:uid="{00000000-0005-0000-0000-0000631F0000}"/>
    <cellStyle name="Normal 4 2 2 15 2 3" xfId="8039" xr:uid="{00000000-0005-0000-0000-0000641F0000}"/>
    <cellStyle name="Normal 4 2 2 15 2 4" xfId="8040" xr:uid="{00000000-0005-0000-0000-0000651F0000}"/>
    <cellStyle name="Normal 4 2 2 15 2 5" xfId="24331" xr:uid="{2228B83A-E875-40EF-AE88-ED9871464679}"/>
    <cellStyle name="Normal 4 2 2 15 3" xfId="8041" xr:uid="{00000000-0005-0000-0000-0000661F0000}"/>
    <cellStyle name="Normal 4 2 2 15 3 2" xfId="8042" xr:uid="{00000000-0005-0000-0000-0000671F0000}"/>
    <cellStyle name="Normal 4 2 2 15 3 3" xfId="8043" xr:uid="{00000000-0005-0000-0000-0000681F0000}"/>
    <cellStyle name="Normal 4 2 2 15 4" xfId="8044" xr:uid="{00000000-0005-0000-0000-0000691F0000}"/>
    <cellStyle name="Normal 4 2 2 15 5" xfId="8045" xr:uid="{00000000-0005-0000-0000-00006A1F0000}"/>
    <cellStyle name="Normal 4 2 2 15 6" xfId="23706" xr:uid="{A48BE1AB-5314-44DE-8A39-7F0214AF465D}"/>
    <cellStyle name="Normal 4 2 2 16" xfId="8046" xr:uid="{00000000-0005-0000-0000-00006B1F0000}"/>
    <cellStyle name="Normal 4 2 2 16 2" xfId="8047" xr:uid="{00000000-0005-0000-0000-00006C1F0000}"/>
    <cellStyle name="Normal 4 2 2 16 3" xfId="8048" xr:uid="{00000000-0005-0000-0000-00006D1F0000}"/>
    <cellStyle name="Normal 4 2 2 17" xfId="8049" xr:uid="{00000000-0005-0000-0000-00006E1F0000}"/>
    <cellStyle name="Normal 4 2 2 18" xfId="8050" xr:uid="{00000000-0005-0000-0000-00006F1F0000}"/>
    <cellStyle name="Normal 4 2 2 19" xfId="8051" xr:uid="{00000000-0005-0000-0000-0000701F0000}"/>
    <cellStyle name="Normal 4 2 2 2" xfId="8052" xr:uid="{00000000-0005-0000-0000-0000711F0000}"/>
    <cellStyle name="Normal 4 2 2 2 10" xfId="8053" xr:uid="{00000000-0005-0000-0000-0000721F0000}"/>
    <cellStyle name="Normal 4 2 2 2 10 2" xfId="8054" xr:uid="{00000000-0005-0000-0000-0000731F0000}"/>
    <cellStyle name="Normal 4 2 2 2 10 3" xfId="8055" xr:uid="{00000000-0005-0000-0000-0000741F0000}"/>
    <cellStyle name="Normal 4 2 2 2 10 4" xfId="8056" xr:uid="{00000000-0005-0000-0000-0000751F0000}"/>
    <cellStyle name="Normal 4 2 2 2 10 5" xfId="8057" xr:uid="{00000000-0005-0000-0000-0000761F0000}"/>
    <cellStyle name="Normal 4 2 2 2 11" xfId="8058" xr:uid="{00000000-0005-0000-0000-0000771F0000}"/>
    <cellStyle name="Normal 4 2 2 2 11 2" xfId="8059" xr:uid="{00000000-0005-0000-0000-0000781F0000}"/>
    <cellStyle name="Normal 4 2 2 2 11 3" xfId="8060" xr:uid="{00000000-0005-0000-0000-0000791F0000}"/>
    <cellStyle name="Normal 4 2 2 2 11 4" xfId="8061" xr:uid="{00000000-0005-0000-0000-00007A1F0000}"/>
    <cellStyle name="Normal 4 2 2 2 11 5" xfId="8062" xr:uid="{00000000-0005-0000-0000-00007B1F0000}"/>
    <cellStyle name="Normal 4 2 2 2 12" xfId="8063" xr:uid="{00000000-0005-0000-0000-00007C1F0000}"/>
    <cellStyle name="Normal 4 2 2 2 12 2" xfId="8064" xr:uid="{00000000-0005-0000-0000-00007D1F0000}"/>
    <cellStyle name="Normal 4 2 2 2 12 3" xfId="8065" xr:uid="{00000000-0005-0000-0000-00007E1F0000}"/>
    <cellStyle name="Normal 4 2 2 2 12 4" xfId="8066" xr:uid="{00000000-0005-0000-0000-00007F1F0000}"/>
    <cellStyle name="Normal 4 2 2 2 12 5" xfId="8067" xr:uid="{00000000-0005-0000-0000-0000801F0000}"/>
    <cellStyle name="Normal 4 2 2 2 13" xfId="8068" xr:uid="{00000000-0005-0000-0000-0000811F0000}"/>
    <cellStyle name="Normal 4 2 2 2 13 2" xfId="8069" xr:uid="{00000000-0005-0000-0000-0000821F0000}"/>
    <cellStyle name="Normal 4 2 2 2 13 3" xfId="8070" xr:uid="{00000000-0005-0000-0000-0000831F0000}"/>
    <cellStyle name="Normal 4 2 2 2 13 4" xfId="8071" xr:uid="{00000000-0005-0000-0000-0000841F0000}"/>
    <cellStyle name="Normal 4 2 2 2 13 5" xfId="8072" xr:uid="{00000000-0005-0000-0000-0000851F0000}"/>
    <cellStyle name="Normal 4 2 2 2 14" xfId="8073" xr:uid="{00000000-0005-0000-0000-0000861F0000}"/>
    <cellStyle name="Normal 4 2 2 2 14 2" xfId="8074" xr:uid="{00000000-0005-0000-0000-0000871F0000}"/>
    <cellStyle name="Normal 4 2 2 2 14 2 2" xfId="8075" xr:uid="{00000000-0005-0000-0000-0000881F0000}"/>
    <cellStyle name="Normal 4 2 2 2 14 2 2 2" xfId="8076" xr:uid="{00000000-0005-0000-0000-0000891F0000}"/>
    <cellStyle name="Normal 4 2 2 2 14 2 2 2 2" xfId="8077" xr:uid="{00000000-0005-0000-0000-00008A1F0000}"/>
    <cellStyle name="Normal 4 2 2 2 14 2 2 2 3" xfId="8078" xr:uid="{00000000-0005-0000-0000-00008B1F0000}"/>
    <cellStyle name="Normal 4 2 2 2 14 2 2 3" xfId="8079" xr:uid="{00000000-0005-0000-0000-00008C1F0000}"/>
    <cellStyle name="Normal 4 2 2 2 14 2 2 4" xfId="8080" xr:uid="{00000000-0005-0000-0000-00008D1F0000}"/>
    <cellStyle name="Normal 4 2 2 2 14 2 2 5" xfId="23977" xr:uid="{F0F82A6E-9A41-41E7-9554-24CB1B6BA6C7}"/>
    <cellStyle name="Normal 4 2 2 2 14 2 3" xfId="8081" xr:uid="{00000000-0005-0000-0000-00008E1F0000}"/>
    <cellStyle name="Normal 4 2 2 2 14 2 3 2" xfId="8082" xr:uid="{00000000-0005-0000-0000-00008F1F0000}"/>
    <cellStyle name="Normal 4 2 2 2 14 2 3 2 2" xfId="8083" xr:uid="{00000000-0005-0000-0000-0000901F0000}"/>
    <cellStyle name="Normal 4 2 2 2 14 2 3 2 3" xfId="8084" xr:uid="{00000000-0005-0000-0000-0000911F0000}"/>
    <cellStyle name="Normal 4 2 2 2 14 2 3 3" xfId="8085" xr:uid="{00000000-0005-0000-0000-0000921F0000}"/>
    <cellStyle name="Normal 4 2 2 2 14 2 3 4" xfId="8086" xr:uid="{00000000-0005-0000-0000-0000931F0000}"/>
    <cellStyle name="Normal 4 2 2 2 14 2 4" xfId="8087" xr:uid="{00000000-0005-0000-0000-0000941F0000}"/>
    <cellStyle name="Normal 4 2 2 2 14 2 4 2" xfId="8088" xr:uid="{00000000-0005-0000-0000-0000951F0000}"/>
    <cellStyle name="Normal 4 2 2 2 14 2 4 3" xfId="8089" xr:uid="{00000000-0005-0000-0000-0000961F0000}"/>
    <cellStyle name="Normal 4 2 2 2 14 2 5" xfId="8090" xr:uid="{00000000-0005-0000-0000-0000971F0000}"/>
    <cellStyle name="Normal 4 2 2 2 14 2 6" xfId="8091" xr:uid="{00000000-0005-0000-0000-0000981F0000}"/>
    <cellStyle name="Normal 4 2 2 2 14 2 7" xfId="8092" xr:uid="{00000000-0005-0000-0000-0000991F0000}"/>
    <cellStyle name="Normal 4 2 2 2 14 2 8" xfId="22977" xr:uid="{94C75856-9213-4CF8-9E52-D770D805524D}"/>
    <cellStyle name="Normal 4 2 2 2 14 3" xfId="8093" xr:uid="{00000000-0005-0000-0000-00009A1F0000}"/>
    <cellStyle name="Normal 4 2 2 2 14 3 2" xfId="8094" xr:uid="{00000000-0005-0000-0000-00009B1F0000}"/>
    <cellStyle name="Normal 4 2 2 2 14 3 2 2" xfId="8095" xr:uid="{00000000-0005-0000-0000-00009C1F0000}"/>
    <cellStyle name="Normal 4 2 2 2 14 3 2 3" xfId="8096" xr:uid="{00000000-0005-0000-0000-00009D1F0000}"/>
    <cellStyle name="Normal 4 2 2 2 14 3 3" xfId="8097" xr:uid="{00000000-0005-0000-0000-00009E1F0000}"/>
    <cellStyle name="Normal 4 2 2 2 14 3 4" xfId="8098" xr:uid="{00000000-0005-0000-0000-00009F1F0000}"/>
    <cellStyle name="Normal 4 2 2 2 14 3 5" xfId="25444" xr:uid="{AA2927B2-A427-4575-A316-C2B7AFCDB149}"/>
    <cellStyle name="Normal 4 2 2 2 14 4" xfId="8099" xr:uid="{00000000-0005-0000-0000-0000A01F0000}"/>
    <cellStyle name="Normal 4 2 2 2 14 4 2" xfId="8100" xr:uid="{00000000-0005-0000-0000-0000A11F0000}"/>
    <cellStyle name="Normal 4 2 2 2 14 4 2 2" xfId="8101" xr:uid="{00000000-0005-0000-0000-0000A21F0000}"/>
    <cellStyle name="Normal 4 2 2 2 14 4 2 3" xfId="8102" xr:uid="{00000000-0005-0000-0000-0000A31F0000}"/>
    <cellStyle name="Normal 4 2 2 2 14 4 3" xfId="8103" xr:uid="{00000000-0005-0000-0000-0000A41F0000}"/>
    <cellStyle name="Normal 4 2 2 2 14 4 4" xfId="8104" xr:uid="{00000000-0005-0000-0000-0000A51F0000}"/>
    <cellStyle name="Normal 4 2 2 2 14 4 5" xfId="23976" xr:uid="{30193E80-5DA2-4E0E-9FF9-BA9B77EA22FF}"/>
    <cellStyle name="Normal 4 2 2 2 14 5" xfId="8105" xr:uid="{00000000-0005-0000-0000-0000A61F0000}"/>
    <cellStyle name="Normal 4 2 2 2 14 5 2" xfId="8106" xr:uid="{00000000-0005-0000-0000-0000A71F0000}"/>
    <cellStyle name="Normal 4 2 2 2 14 5 3" xfId="8107" xr:uid="{00000000-0005-0000-0000-0000A81F0000}"/>
    <cellStyle name="Normal 4 2 2 2 14 5 4" xfId="22976" xr:uid="{87C69B89-CAAE-4107-8DEF-490C6A05283C}"/>
    <cellStyle name="Normal 4 2 2 2 14 6" xfId="8108" xr:uid="{00000000-0005-0000-0000-0000A91F0000}"/>
    <cellStyle name="Normal 4 2 2 2 14 7" xfId="8109" xr:uid="{00000000-0005-0000-0000-0000AA1F0000}"/>
    <cellStyle name="Normal 4 2 2 2 14 8" xfId="8110" xr:uid="{00000000-0005-0000-0000-0000AB1F0000}"/>
    <cellStyle name="Normal 4 2 2 2 14 9" xfId="22528" xr:uid="{B99AD01D-9F58-4145-958B-516AEEEF492C}"/>
    <cellStyle name="Normal 4 2 2 2 15" xfId="8111" xr:uid="{00000000-0005-0000-0000-0000AC1F0000}"/>
    <cellStyle name="Normal 4 2 2 2 15 2" xfId="8112" xr:uid="{00000000-0005-0000-0000-0000AD1F0000}"/>
    <cellStyle name="Normal 4 2 2 2 15 3" xfId="8113" xr:uid="{00000000-0005-0000-0000-0000AE1F0000}"/>
    <cellStyle name="Normal 4 2 2 2 15 4" xfId="25944" xr:uid="{7ACC4D9A-89CC-4F02-BF96-90345E35650C}"/>
    <cellStyle name="Normal 4 2 2 2 16" xfId="8114" xr:uid="{00000000-0005-0000-0000-0000AF1F0000}"/>
    <cellStyle name="Normal 4 2 2 2 16 2" xfId="23975" xr:uid="{6031C1C9-096F-4C83-9B3A-1EC146D555BB}"/>
    <cellStyle name="Normal 4 2 2 2 17" xfId="8115" xr:uid="{00000000-0005-0000-0000-0000B01F0000}"/>
    <cellStyle name="Normal 4 2 2 2 17 2" xfId="43285" xr:uid="{08D9618E-8441-4BE4-A5B7-EB8C7D333621}"/>
    <cellStyle name="Normal 4 2 2 2 18" xfId="8116" xr:uid="{00000000-0005-0000-0000-0000B11F0000}"/>
    <cellStyle name="Normal 4 2 2 2 18 2" xfId="22975" xr:uid="{59B740B8-0AED-4129-8115-DF21552E23CC}"/>
    <cellStyle name="Normal 4 2 2 2 19" xfId="8117" xr:uid="{00000000-0005-0000-0000-0000B21F0000}"/>
    <cellStyle name="Normal 4 2 2 2 2" xfId="8118" xr:uid="{00000000-0005-0000-0000-0000B31F0000}"/>
    <cellStyle name="Normal 4 2 2 2 2 2" xfId="8119" xr:uid="{00000000-0005-0000-0000-0000B41F0000}"/>
    <cellStyle name="Normal 4 2 2 2 2 3" xfId="8120" xr:uid="{00000000-0005-0000-0000-0000B51F0000}"/>
    <cellStyle name="Normal 4 2 2 2 2 4" xfId="8121" xr:uid="{00000000-0005-0000-0000-0000B61F0000}"/>
    <cellStyle name="Normal 4 2 2 2 2 5" xfId="8122" xr:uid="{00000000-0005-0000-0000-0000B71F0000}"/>
    <cellStyle name="Normal 4 2 2 2 20" xfId="21974" xr:uid="{2C17AFFC-9833-484B-A6CF-FB6B5491EAD9}"/>
    <cellStyle name="Normal 4 2 2 2 3" xfId="8123" xr:uid="{00000000-0005-0000-0000-0000B81F0000}"/>
    <cellStyle name="Normal 4 2 2 2 3 2" xfId="8124" xr:uid="{00000000-0005-0000-0000-0000B91F0000}"/>
    <cellStyle name="Normal 4 2 2 2 3 3" xfId="8125" xr:uid="{00000000-0005-0000-0000-0000BA1F0000}"/>
    <cellStyle name="Normal 4 2 2 2 3 4" xfId="8126" xr:uid="{00000000-0005-0000-0000-0000BB1F0000}"/>
    <cellStyle name="Normal 4 2 2 2 3 5" xfId="8127" xr:uid="{00000000-0005-0000-0000-0000BC1F0000}"/>
    <cellStyle name="Normal 4 2 2 2 4" xfId="8128" xr:uid="{00000000-0005-0000-0000-0000BD1F0000}"/>
    <cellStyle name="Normal 4 2 2 2 4 2" xfId="8129" xr:uid="{00000000-0005-0000-0000-0000BE1F0000}"/>
    <cellStyle name="Normal 4 2 2 2 4 3" xfId="8130" xr:uid="{00000000-0005-0000-0000-0000BF1F0000}"/>
    <cellStyle name="Normal 4 2 2 2 4 4" xfId="8131" xr:uid="{00000000-0005-0000-0000-0000C01F0000}"/>
    <cellStyle name="Normal 4 2 2 2 4 5" xfId="8132" xr:uid="{00000000-0005-0000-0000-0000C11F0000}"/>
    <cellStyle name="Normal 4 2 2 2 5" xfId="8133" xr:uid="{00000000-0005-0000-0000-0000C21F0000}"/>
    <cellStyle name="Normal 4 2 2 2 5 2" xfId="8134" xr:uid="{00000000-0005-0000-0000-0000C31F0000}"/>
    <cellStyle name="Normal 4 2 2 2 5 3" xfId="8135" xr:uid="{00000000-0005-0000-0000-0000C41F0000}"/>
    <cellStyle name="Normal 4 2 2 2 5 4" xfId="8136" xr:uid="{00000000-0005-0000-0000-0000C51F0000}"/>
    <cellStyle name="Normal 4 2 2 2 5 5" xfId="8137" xr:uid="{00000000-0005-0000-0000-0000C61F0000}"/>
    <cellStyle name="Normal 4 2 2 2 6" xfId="8138" xr:uid="{00000000-0005-0000-0000-0000C71F0000}"/>
    <cellStyle name="Normal 4 2 2 2 6 2" xfId="8139" xr:uid="{00000000-0005-0000-0000-0000C81F0000}"/>
    <cellStyle name="Normal 4 2 2 2 6 3" xfId="8140" xr:uid="{00000000-0005-0000-0000-0000C91F0000}"/>
    <cellStyle name="Normal 4 2 2 2 6 4" xfId="8141" xr:uid="{00000000-0005-0000-0000-0000CA1F0000}"/>
    <cellStyle name="Normal 4 2 2 2 6 5" xfId="8142" xr:uid="{00000000-0005-0000-0000-0000CB1F0000}"/>
    <cellStyle name="Normal 4 2 2 2 7" xfId="8143" xr:uid="{00000000-0005-0000-0000-0000CC1F0000}"/>
    <cellStyle name="Normal 4 2 2 2 7 2" xfId="8144" xr:uid="{00000000-0005-0000-0000-0000CD1F0000}"/>
    <cellStyle name="Normal 4 2 2 2 7 3" xfId="8145" xr:uid="{00000000-0005-0000-0000-0000CE1F0000}"/>
    <cellStyle name="Normal 4 2 2 2 7 4" xfId="8146" xr:uid="{00000000-0005-0000-0000-0000CF1F0000}"/>
    <cellStyle name="Normal 4 2 2 2 7 5" xfId="8147" xr:uid="{00000000-0005-0000-0000-0000D01F0000}"/>
    <cellStyle name="Normal 4 2 2 2 8" xfId="8148" xr:uid="{00000000-0005-0000-0000-0000D11F0000}"/>
    <cellStyle name="Normal 4 2 2 2 8 2" xfId="8149" xr:uid="{00000000-0005-0000-0000-0000D21F0000}"/>
    <cellStyle name="Normal 4 2 2 2 8 3" xfId="8150" xr:uid="{00000000-0005-0000-0000-0000D31F0000}"/>
    <cellStyle name="Normal 4 2 2 2 8 4" xfId="8151" xr:uid="{00000000-0005-0000-0000-0000D41F0000}"/>
    <cellStyle name="Normal 4 2 2 2 8 5" xfId="8152" xr:uid="{00000000-0005-0000-0000-0000D51F0000}"/>
    <cellStyle name="Normal 4 2 2 2 9" xfId="8153" xr:uid="{00000000-0005-0000-0000-0000D61F0000}"/>
    <cellStyle name="Normal 4 2 2 2 9 2" xfId="8154" xr:uid="{00000000-0005-0000-0000-0000D71F0000}"/>
    <cellStyle name="Normal 4 2 2 2 9 3" xfId="8155" xr:uid="{00000000-0005-0000-0000-0000D81F0000}"/>
    <cellStyle name="Normal 4 2 2 2 9 4" xfId="8156" xr:uid="{00000000-0005-0000-0000-0000D91F0000}"/>
    <cellStyle name="Normal 4 2 2 2 9 5" xfId="8157" xr:uid="{00000000-0005-0000-0000-0000DA1F0000}"/>
    <cellStyle name="Normal 4 2 2 20" xfId="8158" xr:uid="{00000000-0005-0000-0000-0000DB1F0000}"/>
    <cellStyle name="Normal 4 2 2 3" xfId="8159" xr:uid="{00000000-0005-0000-0000-0000DC1F0000}"/>
    <cellStyle name="Normal 4 2 2 3 10" xfId="21975" xr:uid="{0EB523CE-9936-4551-A3CC-5EFDB32E72EB}"/>
    <cellStyle name="Normal 4 2 2 3 2" xfId="8160" xr:uid="{00000000-0005-0000-0000-0000DD1F0000}"/>
    <cellStyle name="Normal 4 2 2 3 2 2" xfId="8161" xr:uid="{00000000-0005-0000-0000-0000DE1F0000}"/>
    <cellStyle name="Normal 4 2 2 3 2 2 2" xfId="8162" xr:uid="{00000000-0005-0000-0000-0000DF1F0000}"/>
    <cellStyle name="Normal 4 2 2 3 2 2 2 2" xfId="8163" xr:uid="{00000000-0005-0000-0000-0000E01F0000}"/>
    <cellStyle name="Normal 4 2 2 3 2 2 2 3" xfId="8164" xr:uid="{00000000-0005-0000-0000-0000E11F0000}"/>
    <cellStyle name="Normal 4 2 2 3 2 2 3" xfId="8165" xr:uid="{00000000-0005-0000-0000-0000E21F0000}"/>
    <cellStyle name="Normal 4 2 2 3 2 2 4" xfId="8166" xr:uid="{00000000-0005-0000-0000-0000E31F0000}"/>
    <cellStyle name="Normal 4 2 2 3 2 2 5" xfId="25945" xr:uid="{849C8791-95FE-48CE-B95D-8D735F404070}"/>
    <cellStyle name="Normal 4 2 2 3 2 3" xfId="8167" xr:uid="{00000000-0005-0000-0000-0000E41F0000}"/>
    <cellStyle name="Normal 4 2 2 3 2 3 2" xfId="8168" xr:uid="{00000000-0005-0000-0000-0000E51F0000}"/>
    <cellStyle name="Normal 4 2 2 3 2 3 2 2" xfId="8169" xr:uid="{00000000-0005-0000-0000-0000E61F0000}"/>
    <cellStyle name="Normal 4 2 2 3 2 3 2 3" xfId="8170" xr:uid="{00000000-0005-0000-0000-0000E71F0000}"/>
    <cellStyle name="Normal 4 2 2 3 2 3 3" xfId="8171" xr:uid="{00000000-0005-0000-0000-0000E81F0000}"/>
    <cellStyle name="Normal 4 2 2 3 2 3 4" xfId="8172" xr:uid="{00000000-0005-0000-0000-0000E91F0000}"/>
    <cellStyle name="Normal 4 2 2 3 2 3 5" xfId="23979" xr:uid="{77F6F76E-AEC3-4424-9C1B-320289F75D2A}"/>
    <cellStyle name="Normal 4 2 2 3 2 4" xfId="8173" xr:uid="{00000000-0005-0000-0000-0000EA1F0000}"/>
    <cellStyle name="Normal 4 2 2 3 2 4 2" xfId="8174" xr:uid="{00000000-0005-0000-0000-0000EB1F0000}"/>
    <cellStyle name="Normal 4 2 2 3 2 4 3" xfId="8175" xr:uid="{00000000-0005-0000-0000-0000EC1F0000}"/>
    <cellStyle name="Normal 4 2 2 3 2 4 4" xfId="22979" xr:uid="{E3E44504-47A3-481A-94D6-0542FEB28684}"/>
    <cellStyle name="Normal 4 2 2 3 2 5" xfId="8176" xr:uid="{00000000-0005-0000-0000-0000ED1F0000}"/>
    <cellStyle name="Normal 4 2 2 3 2 6" xfId="8177" xr:uid="{00000000-0005-0000-0000-0000EE1F0000}"/>
    <cellStyle name="Normal 4 2 2 3 2 7" xfId="8178" xr:uid="{00000000-0005-0000-0000-0000EF1F0000}"/>
    <cellStyle name="Normal 4 2 2 3 2 8" xfId="22529" xr:uid="{E8A76DAF-E625-4D2A-919C-553418768E71}"/>
    <cellStyle name="Normal 4 2 2 3 3" xfId="8179" xr:uid="{00000000-0005-0000-0000-0000F01F0000}"/>
    <cellStyle name="Normal 4 2 2 3 3 2" xfId="8180" xr:uid="{00000000-0005-0000-0000-0000F11F0000}"/>
    <cellStyle name="Normal 4 2 2 3 3 2 2" xfId="8181" xr:uid="{00000000-0005-0000-0000-0000F21F0000}"/>
    <cellStyle name="Normal 4 2 2 3 3 2 2 2" xfId="8182" xr:uid="{00000000-0005-0000-0000-0000F31F0000}"/>
    <cellStyle name="Normal 4 2 2 3 3 2 2 3" xfId="8183" xr:uid="{00000000-0005-0000-0000-0000F41F0000}"/>
    <cellStyle name="Normal 4 2 2 3 3 2 3" xfId="8184" xr:uid="{00000000-0005-0000-0000-0000F51F0000}"/>
    <cellStyle name="Normal 4 2 2 3 3 2 4" xfId="8185" xr:uid="{00000000-0005-0000-0000-0000F61F0000}"/>
    <cellStyle name="Normal 4 2 2 3 3 3" xfId="8186" xr:uid="{00000000-0005-0000-0000-0000F71F0000}"/>
    <cellStyle name="Normal 4 2 2 3 3 3 2" xfId="8187" xr:uid="{00000000-0005-0000-0000-0000F81F0000}"/>
    <cellStyle name="Normal 4 2 2 3 3 3 3" xfId="8188" xr:uid="{00000000-0005-0000-0000-0000F91F0000}"/>
    <cellStyle name="Normal 4 2 2 3 3 4" xfId="8189" xr:uid="{00000000-0005-0000-0000-0000FA1F0000}"/>
    <cellStyle name="Normal 4 2 2 3 3 5" xfId="8190" xr:uid="{00000000-0005-0000-0000-0000FB1F0000}"/>
    <cellStyle name="Normal 4 2 2 3 3 6" xfId="25445" xr:uid="{DEFD7674-B96E-4AAB-9523-6729848C3CCF}"/>
    <cellStyle name="Normal 4 2 2 3 4" xfId="8191" xr:uid="{00000000-0005-0000-0000-0000FC1F0000}"/>
    <cellStyle name="Normal 4 2 2 3 4 2" xfId="8192" xr:uid="{00000000-0005-0000-0000-0000FD1F0000}"/>
    <cellStyle name="Normal 4 2 2 3 4 3" xfId="8193" xr:uid="{00000000-0005-0000-0000-0000FE1F0000}"/>
    <cellStyle name="Normal 4 2 2 3 4 4" xfId="23978" xr:uid="{A280D17C-3428-4631-AD88-C73E33A3283E}"/>
    <cellStyle name="Normal 4 2 2 3 5" xfId="8194" xr:uid="{00000000-0005-0000-0000-0000FF1F0000}"/>
    <cellStyle name="Normal 4 2 2 3 5 2" xfId="8195" xr:uid="{00000000-0005-0000-0000-000000200000}"/>
    <cellStyle name="Normal 4 2 2 3 5 3" xfId="8196" xr:uid="{00000000-0005-0000-0000-000001200000}"/>
    <cellStyle name="Normal 4 2 2 3 5 4" xfId="43286" xr:uid="{CC76C591-4CA3-4411-8BCC-683678D61B9B}"/>
    <cellStyle name="Normal 4 2 2 3 6" xfId="8197" xr:uid="{00000000-0005-0000-0000-000002200000}"/>
    <cellStyle name="Normal 4 2 2 3 6 2" xfId="22978" xr:uid="{F30C940A-C5F1-48B2-8EB4-506AB7D6BF49}"/>
    <cellStyle name="Normal 4 2 2 3 7" xfId="8198" xr:uid="{00000000-0005-0000-0000-000003200000}"/>
    <cellStyle name="Normal 4 2 2 3 8" xfId="8199" xr:uid="{00000000-0005-0000-0000-000004200000}"/>
    <cellStyle name="Normal 4 2 2 3 9" xfId="8200" xr:uid="{00000000-0005-0000-0000-000005200000}"/>
    <cellStyle name="Normal 4 2 2 4" xfId="8201" xr:uid="{00000000-0005-0000-0000-000006200000}"/>
    <cellStyle name="Normal 4 2 2 4 10" xfId="21976" xr:uid="{445F3B77-03BE-44AB-AEEB-4E7F0E0905EA}"/>
    <cellStyle name="Normal 4 2 2 4 2" xfId="8202" xr:uid="{00000000-0005-0000-0000-000007200000}"/>
    <cellStyle name="Normal 4 2 2 4 2 2" xfId="8203" xr:uid="{00000000-0005-0000-0000-000008200000}"/>
    <cellStyle name="Normal 4 2 2 4 2 2 2" xfId="8204" xr:uid="{00000000-0005-0000-0000-000009200000}"/>
    <cellStyle name="Normal 4 2 2 4 2 2 2 2" xfId="8205" xr:uid="{00000000-0005-0000-0000-00000A200000}"/>
    <cellStyle name="Normal 4 2 2 4 2 2 2 3" xfId="8206" xr:uid="{00000000-0005-0000-0000-00000B200000}"/>
    <cellStyle name="Normal 4 2 2 4 2 2 3" xfId="8207" xr:uid="{00000000-0005-0000-0000-00000C200000}"/>
    <cellStyle name="Normal 4 2 2 4 2 2 4" xfId="8208" xr:uid="{00000000-0005-0000-0000-00000D200000}"/>
    <cellStyle name="Normal 4 2 2 4 2 2 5" xfId="25946" xr:uid="{B7DE833B-47D5-475D-9ECF-B5D26FD413DD}"/>
    <cellStyle name="Normal 4 2 2 4 2 3" xfId="8209" xr:uid="{00000000-0005-0000-0000-00000E200000}"/>
    <cellStyle name="Normal 4 2 2 4 2 3 2" xfId="8210" xr:uid="{00000000-0005-0000-0000-00000F200000}"/>
    <cellStyle name="Normal 4 2 2 4 2 3 2 2" xfId="8211" xr:uid="{00000000-0005-0000-0000-000010200000}"/>
    <cellStyle name="Normal 4 2 2 4 2 3 2 3" xfId="8212" xr:uid="{00000000-0005-0000-0000-000011200000}"/>
    <cellStyle name="Normal 4 2 2 4 2 3 3" xfId="8213" xr:uid="{00000000-0005-0000-0000-000012200000}"/>
    <cellStyle name="Normal 4 2 2 4 2 3 4" xfId="8214" xr:uid="{00000000-0005-0000-0000-000013200000}"/>
    <cellStyle name="Normal 4 2 2 4 2 3 5" xfId="23981" xr:uid="{40B2B54F-03C2-439F-A12F-3F1562986BDD}"/>
    <cellStyle name="Normal 4 2 2 4 2 4" xfId="8215" xr:uid="{00000000-0005-0000-0000-000014200000}"/>
    <cellStyle name="Normal 4 2 2 4 2 4 2" xfId="8216" xr:uid="{00000000-0005-0000-0000-000015200000}"/>
    <cellStyle name="Normal 4 2 2 4 2 4 3" xfId="8217" xr:uid="{00000000-0005-0000-0000-000016200000}"/>
    <cellStyle name="Normal 4 2 2 4 2 4 4" xfId="22981" xr:uid="{90DC2F25-0AD5-4D0B-936E-FF04B0E2EF9B}"/>
    <cellStyle name="Normal 4 2 2 4 2 5" xfId="8218" xr:uid="{00000000-0005-0000-0000-000017200000}"/>
    <cellStyle name="Normal 4 2 2 4 2 6" xfId="8219" xr:uid="{00000000-0005-0000-0000-000018200000}"/>
    <cellStyle name="Normal 4 2 2 4 2 7" xfId="8220" xr:uid="{00000000-0005-0000-0000-000019200000}"/>
    <cellStyle name="Normal 4 2 2 4 2 8" xfId="22530" xr:uid="{77FD1351-8158-4995-A231-EB6968FD4A70}"/>
    <cellStyle name="Normal 4 2 2 4 3" xfId="8221" xr:uid="{00000000-0005-0000-0000-00001A200000}"/>
    <cellStyle name="Normal 4 2 2 4 3 2" xfId="8222" xr:uid="{00000000-0005-0000-0000-00001B200000}"/>
    <cellStyle name="Normal 4 2 2 4 3 2 2" xfId="8223" xr:uid="{00000000-0005-0000-0000-00001C200000}"/>
    <cellStyle name="Normal 4 2 2 4 3 2 2 2" xfId="8224" xr:uid="{00000000-0005-0000-0000-00001D200000}"/>
    <cellStyle name="Normal 4 2 2 4 3 2 2 3" xfId="8225" xr:uid="{00000000-0005-0000-0000-00001E200000}"/>
    <cellStyle name="Normal 4 2 2 4 3 2 3" xfId="8226" xr:uid="{00000000-0005-0000-0000-00001F200000}"/>
    <cellStyle name="Normal 4 2 2 4 3 2 4" xfId="8227" xr:uid="{00000000-0005-0000-0000-000020200000}"/>
    <cellStyle name="Normal 4 2 2 4 3 3" xfId="8228" xr:uid="{00000000-0005-0000-0000-000021200000}"/>
    <cellStyle name="Normal 4 2 2 4 3 3 2" xfId="8229" xr:uid="{00000000-0005-0000-0000-000022200000}"/>
    <cellStyle name="Normal 4 2 2 4 3 3 3" xfId="8230" xr:uid="{00000000-0005-0000-0000-000023200000}"/>
    <cellStyle name="Normal 4 2 2 4 3 4" xfId="8231" xr:uid="{00000000-0005-0000-0000-000024200000}"/>
    <cellStyle name="Normal 4 2 2 4 3 5" xfId="8232" xr:uid="{00000000-0005-0000-0000-000025200000}"/>
    <cellStyle name="Normal 4 2 2 4 3 6" xfId="25446" xr:uid="{354BBFF9-E857-4EE6-9AA6-F01D8D36AD1F}"/>
    <cellStyle name="Normal 4 2 2 4 4" xfId="8233" xr:uid="{00000000-0005-0000-0000-000026200000}"/>
    <cellStyle name="Normal 4 2 2 4 4 2" xfId="8234" xr:uid="{00000000-0005-0000-0000-000027200000}"/>
    <cellStyle name="Normal 4 2 2 4 4 3" xfId="8235" xr:uid="{00000000-0005-0000-0000-000028200000}"/>
    <cellStyle name="Normal 4 2 2 4 4 4" xfId="23980" xr:uid="{494917D8-BFFF-481E-8509-5D360ADB0BE7}"/>
    <cellStyle name="Normal 4 2 2 4 5" xfId="8236" xr:uid="{00000000-0005-0000-0000-000029200000}"/>
    <cellStyle name="Normal 4 2 2 4 5 2" xfId="8237" xr:uid="{00000000-0005-0000-0000-00002A200000}"/>
    <cellStyle name="Normal 4 2 2 4 5 3" xfId="8238" xr:uid="{00000000-0005-0000-0000-00002B200000}"/>
    <cellStyle name="Normal 4 2 2 4 5 4" xfId="43287" xr:uid="{04584D4B-8B25-4ABF-9B17-5D4196F76C95}"/>
    <cellStyle name="Normal 4 2 2 4 6" xfId="8239" xr:uid="{00000000-0005-0000-0000-00002C200000}"/>
    <cellStyle name="Normal 4 2 2 4 6 2" xfId="22980" xr:uid="{4622E842-E5EF-4364-B232-433168FE4632}"/>
    <cellStyle name="Normal 4 2 2 4 7" xfId="8240" xr:uid="{00000000-0005-0000-0000-00002D200000}"/>
    <cellStyle name="Normal 4 2 2 4 8" xfId="8241" xr:uid="{00000000-0005-0000-0000-00002E200000}"/>
    <cellStyle name="Normal 4 2 2 4 9" xfId="8242" xr:uid="{00000000-0005-0000-0000-00002F200000}"/>
    <cellStyle name="Normal 4 2 2 5" xfId="8243" xr:uid="{00000000-0005-0000-0000-000030200000}"/>
    <cellStyle name="Normal 4 2 2 5 10" xfId="21977" xr:uid="{1C2DEB82-7101-43C3-B35D-374473BA1AC7}"/>
    <cellStyle name="Normal 4 2 2 5 2" xfId="8244" xr:uid="{00000000-0005-0000-0000-000031200000}"/>
    <cellStyle name="Normal 4 2 2 5 2 2" xfId="8245" xr:uid="{00000000-0005-0000-0000-000032200000}"/>
    <cellStyle name="Normal 4 2 2 5 2 2 2" xfId="8246" xr:uid="{00000000-0005-0000-0000-000033200000}"/>
    <cellStyle name="Normal 4 2 2 5 2 2 2 2" xfId="8247" xr:uid="{00000000-0005-0000-0000-000034200000}"/>
    <cellStyle name="Normal 4 2 2 5 2 2 2 3" xfId="8248" xr:uid="{00000000-0005-0000-0000-000035200000}"/>
    <cellStyle name="Normal 4 2 2 5 2 2 3" xfId="8249" xr:uid="{00000000-0005-0000-0000-000036200000}"/>
    <cellStyle name="Normal 4 2 2 5 2 2 4" xfId="8250" xr:uid="{00000000-0005-0000-0000-000037200000}"/>
    <cellStyle name="Normal 4 2 2 5 2 2 5" xfId="25947" xr:uid="{57031290-0FD5-4924-966C-C847829781C2}"/>
    <cellStyle name="Normal 4 2 2 5 2 3" xfId="8251" xr:uid="{00000000-0005-0000-0000-000038200000}"/>
    <cellStyle name="Normal 4 2 2 5 2 3 2" xfId="8252" xr:uid="{00000000-0005-0000-0000-000039200000}"/>
    <cellStyle name="Normal 4 2 2 5 2 3 2 2" xfId="8253" xr:uid="{00000000-0005-0000-0000-00003A200000}"/>
    <cellStyle name="Normal 4 2 2 5 2 3 2 3" xfId="8254" xr:uid="{00000000-0005-0000-0000-00003B200000}"/>
    <cellStyle name="Normal 4 2 2 5 2 3 3" xfId="8255" xr:uid="{00000000-0005-0000-0000-00003C200000}"/>
    <cellStyle name="Normal 4 2 2 5 2 3 4" xfId="8256" xr:uid="{00000000-0005-0000-0000-00003D200000}"/>
    <cellStyle name="Normal 4 2 2 5 2 3 5" xfId="23983" xr:uid="{6BA46362-483B-46AA-983B-50850C3AD619}"/>
    <cellStyle name="Normal 4 2 2 5 2 4" xfId="8257" xr:uid="{00000000-0005-0000-0000-00003E200000}"/>
    <cellStyle name="Normal 4 2 2 5 2 4 2" xfId="8258" xr:uid="{00000000-0005-0000-0000-00003F200000}"/>
    <cellStyle name="Normal 4 2 2 5 2 4 3" xfId="8259" xr:uid="{00000000-0005-0000-0000-000040200000}"/>
    <cellStyle name="Normal 4 2 2 5 2 4 4" xfId="22983" xr:uid="{89E98AEA-0CC7-46CC-B42F-E4A5F8624902}"/>
    <cellStyle name="Normal 4 2 2 5 2 5" xfId="8260" xr:uid="{00000000-0005-0000-0000-000041200000}"/>
    <cellStyle name="Normal 4 2 2 5 2 6" xfId="8261" xr:uid="{00000000-0005-0000-0000-000042200000}"/>
    <cellStyle name="Normal 4 2 2 5 2 7" xfId="8262" xr:uid="{00000000-0005-0000-0000-000043200000}"/>
    <cellStyle name="Normal 4 2 2 5 2 8" xfId="22531" xr:uid="{BF540496-7DAF-4346-8C64-A18A4AE8787E}"/>
    <cellStyle name="Normal 4 2 2 5 3" xfId="8263" xr:uid="{00000000-0005-0000-0000-000044200000}"/>
    <cellStyle name="Normal 4 2 2 5 3 2" xfId="8264" xr:uid="{00000000-0005-0000-0000-000045200000}"/>
    <cellStyle name="Normal 4 2 2 5 3 2 2" xfId="8265" xr:uid="{00000000-0005-0000-0000-000046200000}"/>
    <cellStyle name="Normal 4 2 2 5 3 2 2 2" xfId="8266" xr:uid="{00000000-0005-0000-0000-000047200000}"/>
    <cellStyle name="Normal 4 2 2 5 3 2 2 3" xfId="8267" xr:uid="{00000000-0005-0000-0000-000048200000}"/>
    <cellStyle name="Normal 4 2 2 5 3 2 3" xfId="8268" xr:uid="{00000000-0005-0000-0000-000049200000}"/>
    <cellStyle name="Normal 4 2 2 5 3 2 4" xfId="8269" xr:uid="{00000000-0005-0000-0000-00004A200000}"/>
    <cellStyle name="Normal 4 2 2 5 3 3" xfId="8270" xr:uid="{00000000-0005-0000-0000-00004B200000}"/>
    <cellStyle name="Normal 4 2 2 5 3 3 2" xfId="8271" xr:uid="{00000000-0005-0000-0000-00004C200000}"/>
    <cellStyle name="Normal 4 2 2 5 3 3 3" xfId="8272" xr:uid="{00000000-0005-0000-0000-00004D200000}"/>
    <cellStyle name="Normal 4 2 2 5 3 4" xfId="8273" xr:uid="{00000000-0005-0000-0000-00004E200000}"/>
    <cellStyle name="Normal 4 2 2 5 3 5" xfId="8274" xr:uid="{00000000-0005-0000-0000-00004F200000}"/>
    <cellStyle name="Normal 4 2 2 5 3 6" xfId="25447" xr:uid="{1CDFA552-CA88-42F4-A515-CADE51146DC2}"/>
    <cellStyle name="Normal 4 2 2 5 4" xfId="8275" xr:uid="{00000000-0005-0000-0000-000050200000}"/>
    <cellStyle name="Normal 4 2 2 5 4 2" xfId="8276" xr:uid="{00000000-0005-0000-0000-000051200000}"/>
    <cellStyle name="Normal 4 2 2 5 4 3" xfId="8277" xr:uid="{00000000-0005-0000-0000-000052200000}"/>
    <cellStyle name="Normal 4 2 2 5 4 4" xfId="23982" xr:uid="{616DA49C-62A1-47C8-875B-189E54CF5F4A}"/>
    <cellStyle name="Normal 4 2 2 5 5" xfId="8278" xr:uid="{00000000-0005-0000-0000-000053200000}"/>
    <cellStyle name="Normal 4 2 2 5 5 2" xfId="8279" xr:uid="{00000000-0005-0000-0000-000054200000}"/>
    <cellStyle name="Normal 4 2 2 5 5 3" xfId="8280" xr:uid="{00000000-0005-0000-0000-000055200000}"/>
    <cellStyle name="Normal 4 2 2 5 5 4" xfId="43288" xr:uid="{E6106B77-3815-4B1D-9DF5-0D3C68AF664E}"/>
    <cellStyle name="Normal 4 2 2 5 6" xfId="8281" xr:uid="{00000000-0005-0000-0000-000056200000}"/>
    <cellStyle name="Normal 4 2 2 5 6 2" xfId="22982" xr:uid="{C5245FCC-45F9-47E2-9D61-08A5A42BF466}"/>
    <cellStyle name="Normal 4 2 2 5 7" xfId="8282" xr:uid="{00000000-0005-0000-0000-000057200000}"/>
    <cellStyle name="Normal 4 2 2 5 8" xfId="8283" xr:uid="{00000000-0005-0000-0000-000058200000}"/>
    <cellStyle name="Normal 4 2 2 5 9" xfId="8284" xr:uid="{00000000-0005-0000-0000-000059200000}"/>
    <cellStyle name="Normal 4 2 2 6" xfId="8285" xr:uid="{00000000-0005-0000-0000-00005A200000}"/>
    <cellStyle name="Normal 4 2 2 6 10" xfId="21978" xr:uid="{38F410D5-AE92-48BF-959C-AB054B6CDCCC}"/>
    <cellStyle name="Normal 4 2 2 6 2" xfId="8286" xr:uid="{00000000-0005-0000-0000-00005B200000}"/>
    <cellStyle name="Normal 4 2 2 6 2 2" xfId="8287" xr:uid="{00000000-0005-0000-0000-00005C200000}"/>
    <cellStyle name="Normal 4 2 2 6 2 2 2" xfId="8288" xr:uid="{00000000-0005-0000-0000-00005D200000}"/>
    <cellStyle name="Normal 4 2 2 6 2 2 2 2" xfId="8289" xr:uid="{00000000-0005-0000-0000-00005E200000}"/>
    <cellStyle name="Normal 4 2 2 6 2 2 2 3" xfId="8290" xr:uid="{00000000-0005-0000-0000-00005F200000}"/>
    <cellStyle name="Normal 4 2 2 6 2 2 3" xfId="8291" xr:uid="{00000000-0005-0000-0000-000060200000}"/>
    <cellStyle name="Normal 4 2 2 6 2 2 4" xfId="8292" xr:uid="{00000000-0005-0000-0000-000061200000}"/>
    <cellStyle name="Normal 4 2 2 6 2 2 5" xfId="25948" xr:uid="{EF0106CC-08A7-4A87-B6B1-84A1EDD7BD0E}"/>
    <cellStyle name="Normal 4 2 2 6 2 3" xfId="8293" xr:uid="{00000000-0005-0000-0000-000062200000}"/>
    <cellStyle name="Normal 4 2 2 6 2 3 2" xfId="8294" xr:uid="{00000000-0005-0000-0000-000063200000}"/>
    <cellStyle name="Normal 4 2 2 6 2 3 2 2" xfId="8295" xr:uid="{00000000-0005-0000-0000-000064200000}"/>
    <cellStyle name="Normal 4 2 2 6 2 3 2 3" xfId="8296" xr:uid="{00000000-0005-0000-0000-000065200000}"/>
    <cellStyle name="Normal 4 2 2 6 2 3 3" xfId="8297" xr:uid="{00000000-0005-0000-0000-000066200000}"/>
    <cellStyle name="Normal 4 2 2 6 2 3 4" xfId="8298" xr:uid="{00000000-0005-0000-0000-000067200000}"/>
    <cellStyle name="Normal 4 2 2 6 2 3 5" xfId="23985" xr:uid="{F199D53D-5DE1-49F2-A157-A8640593D26A}"/>
    <cellStyle name="Normal 4 2 2 6 2 4" xfId="8299" xr:uid="{00000000-0005-0000-0000-000068200000}"/>
    <cellStyle name="Normal 4 2 2 6 2 4 2" xfId="8300" xr:uid="{00000000-0005-0000-0000-000069200000}"/>
    <cellStyle name="Normal 4 2 2 6 2 4 3" xfId="8301" xr:uid="{00000000-0005-0000-0000-00006A200000}"/>
    <cellStyle name="Normal 4 2 2 6 2 4 4" xfId="22985" xr:uid="{672D0397-23DA-47D0-8A75-16AB09142E2F}"/>
    <cellStyle name="Normal 4 2 2 6 2 5" xfId="8302" xr:uid="{00000000-0005-0000-0000-00006B200000}"/>
    <cellStyle name="Normal 4 2 2 6 2 6" xfId="8303" xr:uid="{00000000-0005-0000-0000-00006C200000}"/>
    <cellStyle name="Normal 4 2 2 6 2 7" xfId="8304" xr:uid="{00000000-0005-0000-0000-00006D200000}"/>
    <cellStyle name="Normal 4 2 2 6 2 8" xfId="22532" xr:uid="{F4004E62-A339-4B41-90C7-7D5B673F90A6}"/>
    <cellStyle name="Normal 4 2 2 6 3" xfId="8305" xr:uid="{00000000-0005-0000-0000-00006E200000}"/>
    <cellStyle name="Normal 4 2 2 6 3 2" xfId="8306" xr:uid="{00000000-0005-0000-0000-00006F200000}"/>
    <cellStyle name="Normal 4 2 2 6 3 2 2" xfId="8307" xr:uid="{00000000-0005-0000-0000-000070200000}"/>
    <cellStyle name="Normal 4 2 2 6 3 2 2 2" xfId="8308" xr:uid="{00000000-0005-0000-0000-000071200000}"/>
    <cellStyle name="Normal 4 2 2 6 3 2 2 3" xfId="8309" xr:uid="{00000000-0005-0000-0000-000072200000}"/>
    <cellStyle name="Normal 4 2 2 6 3 2 3" xfId="8310" xr:uid="{00000000-0005-0000-0000-000073200000}"/>
    <cellStyle name="Normal 4 2 2 6 3 2 4" xfId="8311" xr:uid="{00000000-0005-0000-0000-000074200000}"/>
    <cellStyle name="Normal 4 2 2 6 3 3" xfId="8312" xr:uid="{00000000-0005-0000-0000-000075200000}"/>
    <cellStyle name="Normal 4 2 2 6 3 3 2" xfId="8313" xr:uid="{00000000-0005-0000-0000-000076200000}"/>
    <cellStyle name="Normal 4 2 2 6 3 3 3" xfId="8314" xr:uid="{00000000-0005-0000-0000-000077200000}"/>
    <cellStyle name="Normal 4 2 2 6 3 4" xfId="8315" xr:uid="{00000000-0005-0000-0000-000078200000}"/>
    <cellStyle name="Normal 4 2 2 6 3 5" xfId="8316" xr:uid="{00000000-0005-0000-0000-000079200000}"/>
    <cellStyle name="Normal 4 2 2 6 3 6" xfId="25448" xr:uid="{4E3E4BB5-BBE2-47FD-BA68-8C21AB1DC85F}"/>
    <cellStyle name="Normal 4 2 2 6 4" xfId="8317" xr:uid="{00000000-0005-0000-0000-00007A200000}"/>
    <cellStyle name="Normal 4 2 2 6 4 2" xfId="8318" xr:uid="{00000000-0005-0000-0000-00007B200000}"/>
    <cellStyle name="Normal 4 2 2 6 4 3" xfId="8319" xr:uid="{00000000-0005-0000-0000-00007C200000}"/>
    <cellStyle name="Normal 4 2 2 6 4 4" xfId="23984" xr:uid="{751753CE-24FD-4B64-B71B-D9E19588BF2E}"/>
    <cellStyle name="Normal 4 2 2 6 5" xfId="8320" xr:uid="{00000000-0005-0000-0000-00007D200000}"/>
    <cellStyle name="Normal 4 2 2 6 5 2" xfId="8321" xr:uid="{00000000-0005-0000-0000-00007E200000}"/>
    <cellStyle name="Normal 4 2 2 6 5 3" xfId="8322" xr:uid="{00000000-0005-0000-0000-00007F200000}"/>
    <cellStyle name="Normal 4 2 2 6 5 4" xfId="43289" xr:uid="{65B6E311-1DA7-4D16-80B2-1C55D6853B2B}"/>
    <cellStyle name="Normal 4 2 2 6 6" xfId="8323" xr:uid="{00000000-0005-0000-0000-000080200000}"/>
    <cellStyle name="Normal 4 2 2 6 6 2" xfId="22984" xr:uid="{13AEBFD2-2A80-446C-BDFF-2C401422DFDE}"/>
    <cellStyle name="Normal 4 2 2 6 7" xfId="8324" xr:uid="{00000000-0005-0000-0000-000081200000}"/>
    <cellStyle name="Normal 4 2 2 6 8" xfId="8325" xr:uid="{00000000-0005-0000-0000-000082200000}"/>
    <cellStyle name="Normal 4 2 2 6 9" xfId="8326" xr:uid="{00000000-0005-0000-0000-000083200000}"/>
    <cellStyle name="Normal 4 2 2 7" xfId="8327" xr:uid="{00000000-0005-0000-0000-000084200000}"/>
    <cellStyle name="Normal 4 2 2 7 10" xfId="21979" xr:uid="{C5A52A03-35F5-4AB0-B24A-94752FDB3CBE}"/>
    <cellStyle name="Normal 4 2 2 7 2" xfId="8328" xr:uid="{00000000-0005-0000-0000-000085200000}"/>
    <cellStyle name="Normal 4 2 2 7 2 2" xfId="8329" xr:uid="{00000000-0005-0000-0000-000086200000}"/>
    <cellStyle name="Normal 4 2 2 7 2 2 2" xfId="8330" xr:uid="{00000000-0005-0000-0000-000087200000}"/>
    <cellStyle name="Normal 4 2 2 7 2 2 2 2" xfId="8331" xr:uid="{00000000-0005-0000-0000-000088200000}"/>
    <cellStyle name="Normal 4 2 2 7 2 2 2 3" xfId="8332" xr:uid="{00000000-0005-0000-0000-000089200000}"/>
    <cellStyle name="Normal 4 2 2 7 2 2 3" xfId="8333" xr:uid="{00000000-0005-0000-0000-00008A200000}"/>
    <cellStyle name="Normal 4 2 2 7 2 2 4" xfId="8334" xr:uid="{00000000-0005-0000-0000-00008B200000}"/>
    <cellStyle name="Normal 4 2 2 7 2 2 5" xfId="25949" xr:uid="{04556E78-7388-4602-8741-543ED24229F3}"/>
    <cellStyle name="Normal 4 2 2 7 2 3" xfId="8335" xr:uid="{00000000-0005-0000-0000-00008C200000}"/>
    <cellStyle name="Normal 4 2 2 7 2 3 2" xfId="8336" xr:uid="{00000000-0005-0000-0000-00008D200000}"/>
    <cellStyle name="Normal 4 2 2 7 2 3 2 2" xfId="8337" xr:uid="{00000000-0005-0000-0000-00008E200000}"/>
    <cellStyle name="Normal 4 2 2 7 2 3 2 3" xfId="8338" xr:uid="{00000000-0005-0000-0000-00008F200000}"/>
    <cellStyle name="Normal 4 2 2 7 2 3 3" xfId="8339" xr:uid="{00000000-0005-0000-0000-000090200000}"/>
    <cellStyle name="Normal 4 2 2 7 2 3 4" xfId="8340" xr:uid="{00000000-0005-0000-0000-000091200000}"/>
    <cellStyle name="Normal 4 2 2 7 2 3 5" xfId="23987" xr:uid="{65868143-FBE5-4D32-ACB3-34F2A9B2DE32}"/>
    <cellStyle name="Normal 4 2 2 7 2 4" xfId="8341" xr:uid="{00000000-0005-0000-0000-000092200000}"/>
    <cellStyle name="Normal 4 2 2 7 2 4 2" xfId="8342" xr:uid="{00000000-0005-0000-0000-000093200000}"/>
    <cellStyle name="Normal 4 2 2 7 2 4 3" xfId="8343" xr:uid="{00000000-0005-0000-0000-000094200000}"/>
    <cellStyle name="Normal 4 2 2 7 2 4 4" xfId="22987" xr:uid="{B0DE97C4-8FDD-4B1C-ABE1-28BDB0DE0B47}"/>
    <cellStyle name="Normal 4 2 2 7 2 5" xfId="8344" xr:uid="{00000000-0005-0000-0000-000095200000}"/>
    <cellStyle name="Normal 4 2 2 7 2 6" xfId="8345" xr:uid="{00000000-0005-0000-0000-000096200000}"/>
    <cellStyle name="Normal 4 2 2 7 2 7" xfId="8346" xr:uid="{00000000-0005-0000-0000-000097200000}"/>
    <cellStyle name="Normal 4 2 2 7 2 8" xfId="22533" xr:uid="{37919D73-1D9E-48F4-B467-E2E8725CF203}"/>
    <cellStyle name="Normal 4 2 2 7 3" xfId="8347" xr:uid="{00000000-0005-0000-0000-000098200000}"/>
    <cellStyle name="Normal 4 2 2 7 3 2" xfId="8348" xr:uid="{00000000-0005-0000-0000-000099200000}"/>
    <cellStyle name="Normal 4 2 2 7 3 2 2" xfId="8349" xr:uid="{00000000-0005-0000-0000-00009A200000}"/>
    <cellStyle name="Normal 4 2 2 7 3 2 2 2" xfId="8350" xr:uid="{00000000-0005-0000-0000-00009B200000}"/>
    <cellStyle name="Normal 4 2 2 7 3 2 2 3" xfId="8351" xr:uid="{00000000-0005-0000-0000-00009C200000}"/>
    <cellStyle name="Normal 4 2 2 7 3 2 3" xfId="8352" xr:uid="{00000000-0005-0000-0000-00009D200000}"/>
    <cellStyle name="Normal 4 2 2 7 3 2 4" xfId="8353" xr:uid="{00000000-0005-0000-0000-00009E200000}"/>
    <cellStyle name="Normal 4 2 2 7 3 3" xfId="8354" xr:uid="{00000000-0005-0000-0000-00009F200000}"/>
    <cellStyle name="Normal 4 2 2 7 3 3 2" xfId="8355" xr:uid="{00000000-0005-0000-0000-0000A0200000}"/>
    <cellStyle name="Normal 4 2 2 7 3 3 3" xfId="8356" xr:uid="{00000000-0005-0000-0000-0000A1200000}"/>
    <cellStyle name="Normal 4 2 2 7 3 4" xfId="8357" xr:uid="{00000000-0005-0000-0000-0000A2200000}"/>
    <cellStyle name="Normal 4 2 2 7 3 5" xfId="8358" xr:uid="{00000000-0005-0000-0000-0000A3200000}"/>
    <cellStyle name="Normal 4 2 2 7 3 6" xfId="25449" xr:uid="{7560F71F-7F03-440C-B677-FC783B643DF9}"/>
    <cellStyle name="Normal 4 2 2 7 4" xfId="8359" xr:uid="{00000000-0005-0000-0000-0000A4200000}"/>
    <cellStyle name="Normal 4 2 2 7 4 2" xfId="8360" xr:uid="{00000000-0005-0000-0000-0000A5200000}"/>
    <cellStyle name="Normal 4 2 2 7 4 3" xfId="8361" xr:uid="{00000000-0005-0000-0000-0000A6200000}"/>
    <cellStyle name="Normal 4 2 2 7 4 4" xfId="23986" xr:uid="{314BC07A-F83F-4DC5-9C82-F922A4A2801E}"/>
    <cellStyle name="Normal 4 2 2 7 5" xfId="8362" xr:uid="{00000000-0005-0000-0000-0000A7200000}"/>
    <cellStyle name="Normal 4 2 2 7 5 2" xfId="8363" xr:uid="{00000000-0005-0000-0000-0000A8200000}"/>
    <cellStyle name="Normal 4 2 2 7 5 3" xfId="8364" xr:uid="{00000000-0005-0000-0000-0000A9200000}"/>
    <cellStyle name="Normal 4 2 2 7 5 4" xfId="43290" xr:uid="{3F642E6F-61D1-44D8-AF76-2FD37A7465B1}"/>
    <cellStyle name="Normal 4 2 2 7 6" xfId="8365" xr:uid="{00000000-0005-0000-0000-0000AA200000}"/>
    <cellStyle name="Normal 4 2 2 7 6 2" xfId="22986" xr:uid="{241C2AA4-E72E-4688-B483-B41A80599684}"/>
    <cellStyle name="Normal 4 2 2 7 7" xfId="8366" xr:uid="{00000000-0005-0000-0000-0000AB200000}"/>
    <cellStyle name="Normal 4 2 2 7 8" xfId="8367" xr:uid="{00000000-0005-0000-0000-0000AC200000}"/>
    <cellStyle name="Normal 4 2 2 7 9" xfId="8368" xr:uid="{00000000-0005-0000-0000-0000AD200000}"/>
    <cellStyle name="Normal 4 2 2 8" xfId="8369" xr:uid="{00000000-0005-0000-0000-0000AE200000}"/>
    <cellStyle name="Normal 4 2 2 8 10" xfId="21980" xr:uid="{603FCC87-881B-4395-90A0-7F2B7FBD28D1}"/>
    <cellStyle name="Normal 4 2 2 8 2" xfId="8370" xr:uid="{00000000-0005-0000-0000-0000AF200000}"/>
    <cellStyle name="Normal 4 2 2 8 2 2" xfId="8371" xr:uid="{00000000-0005-0000-0000-0000B0200000}"/>
    <cellStyle name="Normal 4 2 2 8 2 2 2" xfId="8372" xr:uid="{00000000-0005-0000-0000-0000B1200000}"/>
    <cellStyle name="Normal 4 2 2 8 2 2 2 2" xfId="8373" xr:uid="{00000000-0005-0000-0000-0000B2200000}"/>
    <cellStyle name="Normal 4 2 2 8 2 2 2 3" xfId="8374" xr:uid="{00000000-0005-0000-0000-0000B3200000}"/>
    <cellStyle name="Normal 4 2 2 8 2 2 3" xfId="8375" xr:uid="{00000000-0005-0000-0000-0000B4200000}"/>
    <cellStyle name="Normal 4 2 2 8 2 2 4" xfId="8376" xr:uid="{00000000-0005-0000-0000-0000B5200000}"/>
    <cellStyle name="Normal 4 2 2 8 2 2 5" xfId="25950" xr:uid="{325E03EB-435F-4E91-8B32-28D0C9B5B7F5}"/>
    <cellStyle name="Normal 4 2 2 8 2 3" xfId="8377" xr:uid="{00000000-0005-0000-0000-0000B6200000}"/>
    <cellStyle name="Normal 4 2 2 8 2 3 2" xfId="8378" xr:uid="{00000000-0005-0000-0000-0000B7200000}"/>
    <cellStyle name="Normal 4 2 2 8 2 3 2 2" xfId="8379" xr:uid="{00000000-0005-0000-0000-0000B8200000}"/>
    <cellStyle name="Normal 4 2 2 8 2 3 2 3" xfId="8380" xr:uid="{00000000-0005-0000-0000-0000B9200000}"/>
    <cellStyle name="Normal 4 2 2 8 2 3 3" xfId="8381" xr:uid="{00000000-0005-0000-0000-0000BA200000}"/>
    <cellStyle name="Normal 4 2 2 8 2 3 4" xfId="8382" xr:uid="{00000000-0005-0000-0000-0000BB200000}"/>
    <cellStyle name="Normal 4 2 2 8 2 3 5" xfId="23989" xr:uid="{C4FA2DAB-3704-4414-9FB9-2B36AF4D648B}"/>
    <cellStyle name="Normal 4 2 2 8 2 4" xfId="8383" xr:uid="{00000000-0005-0000-0000-0000BC200000}"/>
    <cellStyle name="Normal 4 2 2 8 2 4 2" xfId="8384" xr:uid="{00000000-0005-0000-0000-0000BD200000}"/>
    <cellStyle name="Normal 4 2 2 8 2 4 3" xfId="8385" xr:uid="{00000000-0005-0000-0000-0000BE200000}"/>
    <cellStyle name="Normal 4 2 2 8 2 4 4" xfId="22989" xr:uid="{8FAE84FF-BA30-4A9E-846F-89DE9556340B}"/>
    <cellStyle name="Normal 4 2 2 8 2 5" xfId="8386" xr:uid="{00000000-0005-0000-0000-0000BF200000}"/>
    <cellStyle name="Normal 4 2 2 8 2 6" xfId="8387" xr:uid="{00000000-0005-0000-0000-0000C0200000}"/>
    <cellStyle name="Normal 4 2 2 8 2 7" xfId="8388" xr:uid="{00000000-0005-0000-0000-0000C1200000}"/>
    <cellStyle name="Normal 4 2 2 8 2 8" xfId="22534" xr:uid="{572657B1-9129-4F54-ABBF-20475C219654}"/>
    <cellStyle name="Normal 4 2 2 8 3" xfId="8389" xr:uid="{00000000-0005-0000-0000-0000C2200000}"/>
    <cellStyle name="Normal 4 2 2 8 3 2" xfId="8390" xr:uid="{00000000-0005-0000-0000-0000C3200000}"/>
    <cellStyle name="Normal 4 2 2 8 3 2 2" xfId="8391" xr:uid="{00000000-0005-0000-0000-0000C4200000}"/>
    <cellStyle name="Normal 4 2 2 8 3 2 2 2" xfId="8392" xr:uid="{00000000-0005-0000-0000-0000C5200000}"/>
    <cellStyle name="Normal 4 2 2 8 3 2 2 3" xfId="8393" xr:uid="{00000000-0005-0000-0000-0000C6200000}"/>
    <cellStyle name="Normal 4 2 2 8 3 2 3" xfId="8394" xr:uid="{00000000-0005-0000-0000-0000C7200000}"/>
    <cellStyle name="Normal 4 2 2 8 3 2 4" xfId="8395" xr:uid="{00000000-0005-0000-0000-0000C8200000}"/>
    <cellStyle name="Normal 4 2 2 8 3 3" xfId="8396" xr:uid="{00000000-0005-0000-0000-0000C9200000}"/>
    <cellStyle name="Normal 4 2 2 8 3 3 2" xfId="8397" xr:uid="{00000000-0005-0000-0000-0000CA200000}"/>
    <cellStyle name="Normal 4 2 2 8 3 3 3" xfId="8398" xr:uid="{00000000-0005-0000-0000-0000CB200000}"/>
    <cellStyle name="Normal 4 2 2 8 3 4" xfId="8399" xr:uid="{00000000-0005-0000-0000-0000CC200000}"/>
    <cellStyle name="Normal 4 2 2 8 3 5" xfId="8400" xr:uid="{00000000-0005-0000-0000-0000CD200000}"/>
    <cellStyle name="Normal 4 2 2 8 3 6" xfId="25450" xr:uid="{B09FEA61-E887-40E9-BB1D-375901BFD610}"/>
    <cellStyle name="Normal 4 2 2 8 4" xfId="8401" xr:uid="{00000000-0005-0000-0000-0000CE200000}"/>
    <cellStyle name="Normal 4 2 2 8 4 2" xfId="8402" xr:uid="{00000000-0005-0000-0000-0000CF200000}"/>
    <cellStyle name="Normal 4 2 2 8 4 3" xfId="8403" xr:uid="{00000000-0005-0000-0000-0000D0200000}"/>
    <cellStyle name="Normal 4 2 2 8 4 4" xfId="23988" xr:uid="{60C6CB4D-F347-4552-A6B7-B21B69CCC778}"/>
    <cellStyle name="Normal 4 2 2 8 5" xfId="8404" xr:uid="{00000000-0005-0000-0000-0000D1200000}"/>
    <cellStyle name="Normal 4 2 2 8 5 2" xfId="8405" xr:uid="{00000000-0005-0000-0000-0000D2200000}"/>
    <cellStyle name="Normal 4 2 2 8 5 3" xfId="8406" xr:uid="{00000000-0005-0000-0000-0000D3200000}"/>
    <cellStyle name="Normal 4 2 2 8 5 4" xfId="43291" xr:uid="{EC990FF3-7D53-405D-89A9-1851476C2A1C}"/>
    <cellStyle name="Normal 4 2 2 8 6" xfId="8407" xr:uid="{00000000-0005-0000-0000-0000D4200000}"/>
    <cellStyle name="Normal 4 2 2 8 6 2" xfId="22988" xr:uid="{9B244563-FFB4-4162-A54C-60BD66074AF2}"/>
    <cellStyle name="Normal 4 2 2 8 7" xfId="8408" xr:uid="{00000000-0005-0000-0000-0000D5200000}"/>
    <cellStyle name="Normal 4 2 2 8 8" xfId="8409" xr:uid="{00000000-0005-0000-0000-0000D6200000}"/>
    <cellStyle name="Normal 4 2 2 8 9" xfId="8410" xr:uid="{00000000-0005-0000-0000-0000D7200000}"/>
    <cellStyle name="Normal 4 2 2 9" xfId="8411" xr:uid="{00000000-0005-0000-0000-0000D8200000}"/>
    <cellStyle name="Normal 4 2 2 9 10" xfId="21981" xr:uid="{13262AC7-5BAC-4DBF-A2E1-0413DBDB233B}"/>
    <cellStyle name="Normal 4 2 2 9 2" xfId="8412" xr:uid="{00000000-0005-0000-0000-0000D9200000}"/>
    <cellStyle name="Normal 4 2 2 9 2 2" xfId="8413" xr:uid="{00000000-0005-0000-0000-0000DA200000}"/>
    <cellStyle name="Normal 4 2 2 9 2 2 2" xfId="8414" xr:uid="{00000000-0005-0000-0000-0000DB200000}"/>
    <cellStyle name="Normal 4 2 2 9 2 2 2 2" xfId="8415" xr:uid="{00000000-0005-0000-0000-0000DC200000}"/>
    <cellStyle name="Normal 4 2 2 9 2 2 2 3" xfId="8416" xr:uid="{00000000-0005-0000-0000-0000DD200000}"/>
    <cellStyle name="Normal 4 2 2 9 2 2 3" xfId="8417" xr:uid="{00000000-0005-0000-0000-0000DE200000}"/>
    <cellStyle name="Normal 4 2 2 9 2 2 4" xfId="8418" xr:uid="{00000000-0005-0000-0000-0000DF200000}"/>
    <cellStyle name="Normal 4 2 2 9 2 2 5" xfId="25951" xr:uid="{FF71DADC-5DB3-4850-A985-CFEB035060B2}"/>
    <cellStyle name="Normal 4 2 2 9 2 3" xfId="8419" xr:uid="{00000000-0005-0000-0000-0000E0200000}"/>
    <cellStyle name="Normal 4 2 2 9 2 3 2" xfId="8420" xr:uid="{00000000-0005-0000-0000-0000E1200000}"/>
    <cellStyle name="Normal 4 2 2 9 2 3 2 2" xfId="8421" xr:uid="{00000000-0005-0000-0000-0000E2200000}"/>
    <cellStyle name="Normal 4 2 2 9 2 3 2 3" xfId="8422" xr:uid="{00000000-0005-0000-0000-0000E3200000}"/>
    <cellStyle name="Normal 4 2 2 9 2 3 3" xfId="8423" xr:uid="{00000000-0005-0000-0000-0000E4200000}"/>
    <cellStyle name="Normal 4 2 2 9 2 3 4" xfId="8424" xr:uid="{00000000-0005-0000-0000-0000E5200000}"/>
    <cellStyle name="Normal 4 2 2 9 2 3 5" xfId="23991" xr:uid="{F1CA3480-5357-4C4D-AF06-6AFF3AD434B8}"/>
    <cellStyle name="Normal 4 2 2 9 2 4" xfId="8425" xr:uid="{00000000-0005-0000-0000-0000E6200000}"/>
    <cellStyle name="Normal 4 2 2 9 2 4 2" xfId="8426" xr:uid="{00000000-0005-0000-0000-0000E7200000}"/>
    <cellStyle name="Normal 4 2 2 9 2 4 3" xfId="8427" xr:uid="{00000000-0005-0000-0000-0000E8200000}"/>
    <cellStyle name="Normal 4 2 2 9 2 4 4" xfId="22991" xr:uid="{3C78C8FF-F3F9-468F-BC23-AF2E535D079A}"/>
    <cellStyle name="Normal 4 2 2 9 2 5" xfId="8428" xr:uid="{00000000-0005-0000-0000-0000E9200000}"/>
    <cellStyle name="Normal 4 2 2 9 2 6" xfId="8429" xr:uid="{00000000-0005-0000-0000-0000EA200000}"/>
    <cellStyle name="Normal 4 2 2 9 2 7" xfId="8430" xr:uid="{00000000-0005-0000-0000-0000EB200000}"/>
    <cellStyle name="Normal 4 2 2 9 2 8" xfId="22535" xr:uid="{14EA12E5-A7D9-469D-9316-4A7710395EEB}"/>
    <cellStyle name="Normal 4 2 2 9 3" xfId="8431" xr:uid="{00000000-0005-0000-0000-0000EC200000}"/>
    <cellStyle name="Normal 4 2 2 9 3 2" xfId="8432" xr:uid="{00000000-0005-0000-0000-0000ED200000}"/>
    <cellStyle name="Normal 4 2 2 9 3 2 2" xfId="8433" xr:uid="{00000000-0005-0000-0000-0000EE200000}"/>
    <cellStyle name="Normal 4 2 2 9 3 2 2 2" xfId="8434" xr:uid="{00000000-0005-0000-0000-0000EF200000}"/>
    <cellStyle name="Normal 4 2 2 9 3 2 2 3" xfId="8435" xr:uid="{00000000-0005-0000-0000-0000F0200000}"/>
    <cellStyle name="Normal 4 2 2 9 3 2 3" xfId="8436" xr:uid="{00000000-0005-0000-0000-0000F1200000}"/>
    <cellStyle name="Normal 4 2 2 9 3 2 4" xfId="8437" xr:uid="{00000000-0005-0000-0000-0000F2200000}"/>
    <cellStyle name="Normal 4 2 2 9 3 3" xfId="8438" xr:uid="{00000000-0005-0000-0000-0000F3200000}"/>
    <cellStyle name="Normal 4 2 2 9 3 3 2" xfId="8439" xr:uid="{00000000-0005-0000-0000-0000F4200000}"/>
    <cellStyle name="Normal 4 2 2 9 3 3 3" xfId="8440" xr:uid="{00000000-0005-0000-0000-0000F5200000}"/>
    <cellStyle name="Normal 4 2 2 9 3 4" xfId="8441" xr:uid="{00000000-0005-0000-0000-0000F6200000}"/>
    <cellStyle name="Normal 4 2 2 9 3 5" xfId="8442" xr:uid="{00000000-0005-0000-0000-0000F7200000}"/>
    <cellStyle name="Normal 4 2 2 9 3 6" xfId="25451" xr:uid="{33187761-9A0F-4C2A-AD71-BA1AA319E6E8}"/>
    <cellStyle name="Normal 4 2 2 9 4" xfId="8443" xr:uid="{00000000-0005-0000-0000-0000F8200000}"/>
    <cellStyle name="Normal 4 2 2 9 4 2" xfId="8444" xr:uid="{00000000-0005-0000-0000-0000F9200000}"/>
    <cellStyle name="Normal 4 2 2 9 4 3" xfId="8445" xr:uid="{00000000-0005-0000-0000-0000FA200000}"/>
    <cellStyle name="Normal 4 2 2 9 4 4" xfId="23990" xr:uid="{7D17767E-BF78-410B-A8DB-53634ED5FED8}"/>
    <cellStyle name="Normal 4 2 2 9 5" xfId="8446" xr:uid="{00000000-0005-0000-0000-0000FB200000}"/>
    <cellStyle name="Normal 4 2 2 9 5 2" xfId="8447" xr:uid="{00000000-0005-0000-0000-0000FC200000}"/>
    <cellStyle name="Normal 4 2 2 9 5 3" xfId="8448" xr:uid="{00000000-0005-0000-0000-0000FD200000}"/>
    <cellStyle name="Normal 4 2 2 9 5 4" xfId="43292" xr:uid="{3A3E1400-31E3-44A5-B535-4FA438245F3A}"/>
    <cellStyle name="Normal 4 2 2 9 6" xfId="8449" xr:uid="{00000000-0005-0000-0000-0000FE200000}"/>
    <cellStyle name="Normal 4 2 2 9 6 2" xfId="22990" xr:uid="{80D668BE-7539-4BE1-9C72-9F0544F04175}"/>
    <cellStyle name="Normal 4 2 2 9 7" xfId="8450" xr:uid="{00000000-0005-0000-0000-0000FF200000}"/>
    <cellStyle name="Normal 4 2 2 9 8" xfId="8451" xr:uid="{00000000-0005-0000-0000-000000210000}"/>
    <cellStyle name="Normal 4 2 2 9 9" xfId="8452" xr:uid="{00000000-0005-0000-0000-000001210000}"/>
    <cellStyle name="Normal 4 2 3" xfId="8453" xr:uid="{00000000-0005-0000-0000-000002210000}"/>
    <cellStyle name="Normal 4 2 3 2" xfId="8454" xr:uid="{00000000-0005-0000-0000-000003210000}"/>
    <cellStyle name="Normal 4 2 3 2 2" xfId="8455" xr:uid="{00000000-0005-0000-0000-000004210000}"/>
    <cellStyle name="Normal 4 2 3 2 2 2" xfId="8456" xr:uid="{00000000-0005-0000-0000-000005210000}"/>
    <cellStyle name="Normal 4 2 3 2 2 2 2" xfId="8457" xr:uid="{00000000-0005-0000-0000-000006210000}"/>
    <cellStyle name="Normal 4 2 3 2 2 2 2 2" xfId="8458" xr:uid="{00000000-0005-0000-0000-000007210000}"/>
    <cellStyle name="Normal 4 2 3 2 2 2 2 3" xfId="8459" xr:uid="{00000000-0005-0000-0000-000008210000}"/>
    <cellStyle name="Normal 4 2 3 2 2 2 3" xfId="8460" xr:uid="{00000000-0005-0000-0000-000009210000}"/>
    <cellStyle name="Normal 4 2 3 2 2 2 4" xfId="8461" xr:uid="{00000000-0005-0000-0000-00000A210000}"/>
    <cellStyle name="Normal 4 2 3 2 2 3" xfId="8462" xr:uid="{00000000-0005-0000-0000-00000B210000}"/>
    <cellStyle name="Normal 4 2 3 2 2 3 2" xfId="8463" xr:uid="{00000000-0005-0000-0000-00000C210000}"/>
    <cellStyle name="Normal 4 2 3 2 2 3 2 2" xfId="8464" xr:uid="{00000000-0005-0000-0000-00000D210000}"/>
    <cellStyle name="Normal 4 2 3 2 2 3 2 3" xfId="8465" xr:uid="{00000000-0005-0000-0000-00000E210000}"/>
    <cellStyle name="Normal 4 2 3 2 2 3 3" xfId="8466" xr:uid="{00000000-0005-0000-0000-00000F210000}"/>
    <cellStyle name="Normal 4 2 3 2 2 3 4" xfId="8467" xr:uid="{00000000-0005-0000-0000-000010210000}"/>
    <cellStyle name="Normal 4 2 3 2 2 3 5" xfId="23993" xr:uid="{93AEC3D3-9972-4C71-A98B-FCC23484CC21}"/>
    <cellStyle name="Normal 4 2 3 2 2 4" xfId="8468" xr:uid="{00000000-0005-0000-0000-000011210000}"/>
    <cellStyle name="Normal 4 2 3 2 2 4 2" xfId="8469" xr:uid="{00000000-0005-0000-0000-000012210000}"/>
    <cellStyle name="Normal 4 2 3 2 2 4 3" xfId="8470" xr:uid="{00000000-0005-0000-0000-000013210000}"/>
    <cellStyle name="Normal 4 2 3 2 2 5" xfId="8471" xr:uid="{00000000-0005-0000-0000-000014210000}"/>
    <cellStyle name="Normal 4 2 3 2 2 6" xfId="8472" xr:uid="{00000000-0005-0000-0000-000015210000}"/>
    <cellStyle name="Normal 4 2 3 2 2 7" xfId="8473" xr:uid="{00000000-0005-0000-0000-000016210000}"/>
    <cellStyle name="Normal 4 2 3 2 2 8" xfId="22993" xr:uid="{F6C82831-A666-48B4-B9ED-C8BC1E476EE3}"/>
    <cellStyle name="Normal 4 2 3 2 3" xfId="8474" xr:uid="{00000000-0005-0000-0000-000017210000}"/>
    <cellStyle name="Normal 4 2 3 2 3 2" xfId="8475" xr:uid="{00000000-0005-0000-0000-000018210000}"/>
    <cellStyle name="Normal 4 2 3 2 3 2 2" xfId="8476" xr:uid="{00000000-0005-0000-0000-000019210000}"/>
    <cellStyle name="Normal 4 2 3 2 3 2 3" xfId="8477" xr:uid="{00000000-0005-0000-0000-00001A210000}"/>
    <cellStyle name="Normal 4 2 3 2 3 2 4" xfId="24332" xr:uid="{71791C45-923A-437B-9E5C-F1B60883F707}"/>
    <cellStyle name="Normal 4 2 3 2 3 3" xfId="8478" xr:uid="{00000000-0005-0000-0000-00001B210000}"/>
    <cellStyle name="Normal 4 2 3 2 3 4" xfId="8479" xr:uid="{00000000-0005-0000-0000-00001C210000}"/>
    <cellStyle name="Normal 4 2 3 2 4" xfId="8480" xr:uid="{00000000-0005-0000-0000-00001D210000}"/>
    <cellStyle name="Normal 4 2 3 2 4 2" xfId="8481" xr:uid="{00000000-0005-0000-0000-00001E210000}"/>
    <cellStyle name="Normal 4 2 3 2 4 2 2" xfId="8482" xr:uid="{00000000-0005-0000-0000-00001F210000}"/>
    <cellStyle name="Normal 4 2 3 2 4 2 3" xfId="8483" xr:uid="{00000000-0005-0000-0000-000020210000}"/>
    <cellStyle name="Normal 4 2 3 2 4 3" xfId="8484" xr:uid="{00000000-0005-0000-0000-000021210000}"/>
    <cellStyle name="Normal 4 2 3 2 4 4" xfId="8485" xr:uid="{00000000-0005-0000-0000-000022210000}"/>
    <cellStyle name="Normal 4 2 3 2 4 5" xfId="23992" xr:uid="{B92576FA-0DDC-47FD-8612-19C5A5E0FDD3}"/>
    <cellStyle name="Normal 4 2 3 2 5" xfId="8486" xr:uid="{00000000-0005-0000-0000-000023210000}"/>
    <cellStyle name="Normal 4 2 3 2 5 2" xfId="8487" xr:uid="{00000000-0005-0000-0000-000024210000}"/>
    <cellStyle name="Normal 4 2 3 2 5 3" xfId="8488" xr:uid="{00000000-0005-0000-0000-000025210000}"/>
    <cellStyle name="Normal 4 2 3 2 6" xfId="8489" xr:uid="{00000000-0005-0000-0000-000026210000}"/>
    <cellStyle name="Normal 4 2 3 2 7" xfId="8490" xr:uid="{00000000-0005-0000-0000-000027210000}"/>
    <cellStyle name="Normal 4 2 3 2 8" xfId="8491" xr:uid="{00000000-0005-0000-0000-000028210000}"/>
    <cellStyle name="Normal 4 2 3 2 9" xfId="22992" xr:uid="{D37B0576-3B1A-4B81-B483-EB7AB9D279C4}"/>
    <cellStyle name="Normal 4 2 3 3" xfId="8492" xr:uid="{00000000-0005-0000-0000-000029210000}"/>
    <cellStyle name="Normal 4 2 3 3 2" xfId="8493" xr:uid="{00000000-0005-0000-0000-00002A210000}"/>
    <cellStyle name="Normal 4 2 3 3 3" xfId="8494" xr:uid="{00000000-0005-0000-0000-00002B210000}"/>
    <cellStyle name="Normal 4 2 3 3 4" xfId="8495" xr:uid="{00000000-0005-0000-0000-00002C210000}"/>
    <cellStyle name="Normal 4 2 3 4" xfId="8496" xr:uid="{00000000-0005-0000-0000-00002D210000}"/>
    <cellStyle name="Normal 4 2 3 4 2" xfId="8497" xr:uid="{00000000-0005-0000-0000-00002E210000}"/>
    <cellStyle name="Normal 4 2 3 4 2 2" xfId="25952" xr:uid="{996CCA09-B034-4D4D-9067-61651FD81BBA}"/>
    <cellStyle name="Normal 4 2 3 4 3" xfId="8498" xr:uid="{00000000-0005-0000-0000-00002F210000}"/>
    <cellStyle name="Normal 4 2 3 4 4" xfId="8499" xr:uid="{00000000-0005-0000-0000-000030210000}"/>
    <cellStyle name="Normal 4 2 3 4 5" xfId="22484" xr:uid="{F5C1D200-F7B8-4112-8F88-174911535BC7}"/>
    <cellStyle name="Normal 4 2 3 5" xfId="8500" xr:uid="{00000000-0005-0000-0000-000031210000}"/>
    <cellStyle name="Normal 4 2 3 6" xfId="8501" xr:uid="{00000000-0005-0000-0000-000032210000}"/>
    <cellStyle name="Normal 4 2 3 7" xfId="8502" xr:uid="{00000000-0005-0000-0000-000033210000}"/>
    <cellStyle name="Normal 4 2 3 8" xfId="8503" xr:uid="{00000000-0005-0000-0000-000034210000}"/>
    <cellStyle name="Normal 4 2 4" xfId="8504" xr:uid="{00000000-0005-0000-0000-000035210000}"/>
    <cellStyle name="Normal 4 2 4 2" xfId="8505" xr:uid="{00000000-0005-0000-0000-000036210000}"/>
    <cellStyle name="Normal 4 2 4 3" xfId="8506" xr:uid="{00000000-0005-0000-0000-000037210000}"/>
    <cellStyle name="Normal 4 2 4 4" xfId="8507" xr:uid="{00000000-0005-0000-0000-000038210000}"/>
    <cellStyle name="Normal 4 2 4 5" xfId="8508" xr:uid="{00000000-0005-0000-0000-000039210000}"/>
    <cellStyle name="Normal 4 2 4 6" xfId="43369" xr:uid="{23BABFF3-70DF-4980-8EA1-4829C673DCBD}"/>
    <cellStyle name="Normal 4 2 5" xfId="8509" xr:uid="{00000000-0005-0000-0000-00003A210000}"/>
    <cellStyle name="Normal 4 2 5 2" xfId="8510" xr:uid="{00000000-0005-0000-0000-00003B210000}"/>
    <cellStyle name="Normal 4 2 5 3" xfId="8511" xr:uid="{00000000-0005-0000-0000-00003C210000}"/>
    <cellStyle name="Normal 4 2 5 4" xfId="8512" xr:uid="{00000000-0005-0000-0000-00003D210000}"/>
    <cellStyle name="Normal 4 2 5 5" xfId="8513" xr:uid="{00000000-0005-0000-0000-00003E210000}"/>
    <cellStyle name="Normal 4 2 5 6" xfId="43387" xr:uid="{02C7E4DA-81E7-4836-BBA0-8DDBEAAA9BF5}"/>
    <cellStyle name="Normal 4 2 6" xfId="8514" xr:uid="{00000000-0005-0000-0000-00003F210000}"/>
    <cellStyle name="Normal 4 2 6 2" xfId="8515" xr:uid="{00000000-0005-0000-0000-000040210000}"/>
    <cellStyle name="Normal 4 2 6 3" xfId="8516" xr:uid="{00000000-0005-0000-0000-000041210000}"/>
    <cellStyle name="Normal 4 2 6 4" xfId="8517" xr:uid="{00000000-0005-0000-0000-000042210000}"/>
    <cellStyle name="Normal 4 2 6 5" xfId="8518" xr:uid="{00000000-0005-0000-0000-000043210000}"/>
    <cellStyle name="Normal 4 2 6 6" xfId="43403" xr:uid="{AFE9C99E-C2DC-4117-ADCF-860E6AA13BF5}"/>
    <cellStyle name="Normal 4 2 7" xfId="8519" xr:uid="{00000000-0005-0000-0000-000044210000}"/>
    <cellStyle name="Normal 4 2 7 2" xfId="8520" xr:uid="{00000000-0005-0000-0000-000045210000}"/>
    <cellStyle name="Normal 4 2 7 3" xfId="8521" xr:uid="{00000000-0005-0000-0000-000046210000}"/>
    <cellStyle name="Normal 4 2 7 4" xfId="8522" xr:uid="{00000000-0005-0000-0000-000047210000}"/>
    <cellStyle name="Normal 4 2 7 5" xfId="8523" xr:uid="{00000000-0005-0000-0000-000048210000}"/>
    <cellStyle name="Normal 4 2 7 6" xfId="43438" xr:uid="{93A383EC-E7C3-4F9A-8466-36641139F3F7}"/>
    <cellStyle name="Normal 4 2 8" xfId="8524" xr:uid="{00000000-0005-0000-0000-000049210000}"/>
    <cellStyle name="Normal 4 2 8 2" xfId="8525" xr:uid="{00000000-0005-0000-0000-00004A210000}"/>
    <cellStyle name="Normal 4 2 8 3" xfId="8526" xr:uid="{00000000-0005-0000-0000-00004B210000}"/>
    <cellStyle name="Normal 4 2 8 4" xfId="8527" xr:uid="{00000000-0005-0000-0000-00004C210000}"/>
    <cellStyle name="Normal 4 2 8 5" xfId="8528" xr:uid="{00000000-0005-0000-0000-00004D210000}"/>
    <cellStyle name="Normal 4 2 8 6" xfId="43462" xr:uid="{57DE3068-29EB-402D-B019-2253B5F55594}"/>
    <cellStyle name="Normal 4 2 9" xfId="8529" xr:uid="{00000000-0005-0000-0000-00004E210000}"/>
    <cellStyle name="Normal 4 2 9 2" xfId="8530" xr:uid="{00000000-0005-0000-0000-00004F210000}"/>
    <cellStyle name="Normal 4 2 9 2 2" xfId="8531" xr:uid="{00000000-0005-0000-0000-000050210000}"/>
    <cellStyle name="Normal 4 2 9 2 3" xfId="8532" xr:uid="{00000000-0005-0000-0000-000051210000}"/>
    <cellStyle name="Normal 4 2 9 3" xfId="8533" xr:uid="{00000000-0005-0000-0000-000052210000}"/>
    <cellStyle name="Normal 4 2 9 3 2" xfId="8534" xr:uid="{00000000-0005-0000-0000-000053210000}"/>
    <cellStyle name="Normal 4 2 9 3 2 2" xfId="8535" xr:uid="{00000000-0005-0000-0000-000054210000}"/>
    <cellStyle name="Normal 4 2 9 3 2 3" xfId="8536" xr:uid="{00000000-0005-0000-0000-000055210000}"/>
    <cellStyle name="Normal 4 2 9 3 3" xfId="8537" xr:uid="{00000000-0005-0000-0000-000056210000}"/>
    <cellStyle name="Normal 4 2 9 3 4" xfId="8538" xr:uid="{00000000-0005-0000-0000-000057210000}"/>
    <cellStyle name="Normal 4 2 9 4" xfId="8539" xr:uid="{00000000-0005-0000-0000-000058210000}"/>
    <cellStyle name="Normal 4 2 9 5" xfId="8540" xr:uid="{00000000-0005-0000-0000-000059210000}"/>
    <cellStyle name="Normal 4 2 9 6" xfId="8541" xr:uid="{00000000-0005-0000-0000-00005A210000}"/>
    <cellStyle name="Normal 4 2 9 7" xfId="8542" xr:uid="{00000000-0005-0000-0000-00005B210000}"/>
    <cellStyle name="Normal 4 2_Scen_XBase" xfId="8543" xr:uid="{00000000-0005-0000-0000-00005C210000}"/>
    <cellStyle name="Normal 4 3" xfId="8544" xr:uid="{00000000-0005-0000-0000-00005D210000}"/>
    <cellStyle name="Normal 4 3 10" xfId="8545" xr:uid="{00000000-0005-0000-0000-00005E210000}"/>
    <cellStyle name="Normal 4 3 10 2" xfId="8546" xr:uid="{00000000-0005-0000-0000-00005F210000}"/>
    <cellStyle name="Normal 4 3 10 2 2" xfId="8547" xr:uid="{00000000-0005-0000-0000-000060210000}"/>
    <cellStyle name="Normal 4 3 10 2 2 2" xfId="8548" xr:uid="{00000000-0005-0000-0000-000061210000}"/>
    <cellStyle name="Normal 4 3 10 2 2 3" xfId="8549" xr:uid="{00000000-0005-0000-0000-000062210000}"/>
    <cellStyle name="Normal 4 3 10 2 3" xfId="8550" xr:uid="{00000000-0005-0000-0000-000063210000}"/>
    <cellStyle name="Normal 4 3 10 2 4" xfId="8551" xr:uid="{00000000-0005-0000-0000-000064210000}"/>
    <cellStyle name="Normal 4 3 10 2 5" xfId="23994" xr:uid="{BBD50EBC-51ED-459E-8EAF-66531F87C4BD}"/>
    <cellStyle name="Normal 4 3 10 3" xfId="8552" xr:uid="{00000000-0005-0000-0000-000065210000}"/>
    <cellStyle name="Normal 4 3 10 3 2" xfId="8553" xr:uid="{00000000-0005-0000-0000-000066210000}"/>
    <cellStyle name="Normal 4 3 10 3 2 2" xfId="8554" xr:uid="{00000000-0005-0000-0000-000067210000}"/>
    <cellStyle name="Normal 4 3 10 3 2 3" xfId="8555" xr:uid="{00000000-0005-0000-0000-000068210000}"/>
    <cellStyle name="Normal 4 3 10 3 3" xfId="8556" xr:uid="{00000000-0005-0000-0000-000069210000}"/>
    <cellStyle name="Normal 4 3 10 3 4" xfId="8557" xr:uid="{00000000-0005-0000-0000-00006A210000}"/>
    <cellStyle name="Normal 4 3 10 4" xfId="8558" xr:uid="{00000000-0005-0000-0000-00006B210000}"/>
    <cellStyle name="Normal 4 3 10 4 2" xfId="8559" xr:uid="{00000000-0005-0000-0000-00006C210000}"/>
    <cellStyle name="Normal 4 3 10 4 3" xfId="8560" xr:uid="{00000000-0005-0000-0000-00006D210000}"/>
    <cellStyle name="Normal 4 3 10 5" xfId="8561" xr:uid="{00000000-0005-0000-0000-00006E210000}"/>
    <cellStyle name="Normal 4 3 10 6" xfId="8562" xr:uid="{00000000-0005-0000-0000-00006F210000}"/>
    <cellStyle name="Normal 4 3 10 7" xfId="8563" xr:uid="{00000000-0005-0000-0000-000070210000}"/>
    <cellStyle name="Normal 4 3 10 8" xfId="22994" xr:uid="{6C7A833E-A0B1-4DFB-8D5C-6E233E31B1C3}"/>
    <cellStyle name="Normal 4 3 11" xfId="8564" xr:uid="{00000000-0005-0000-0000-000071210000}"/>
    <cellStyle name="Normal 4 3 11 2" xfId="8565" xr:uid="{00000000-0005-0000-0000-000072210000}"/>
    <cellStyle name="Normal 4 3 11 2 2" xfId="8566" xr:uid="{00000000-0005-0000-0000-000073210000}"/>
    <cellStyle name="Normal 4 3 11 2 2 2" xfId="8567" xr:uid="{00000000-0005-0000-0000-000074210000}"/>
    <cellStyle name="Normal 4 3 11 2 2 3" xfId="8568" xr:uid="{00000000-0005-0000-0000-000075210000}"/>
    <cellStyle name="Normal 4 3 11 2 3" xfId="8569" xr:uid="{00000000-0005-0000-0000-000076210000}"/>
    <cellStyle name="Normal 4 3 11 2 4" xfId="8570" xr:uid="{00000000-0005-0000-0000-000077210000}"/>
    <cellStyle name="Normal 4 3 11 2 5" xfId="23995" xr:uid="{CD40231E-E41F-4F0B-8C04-A76D2C89BB5A}"/>
    <cellStyle name="Normal 4 3 11 3" xfId="8571" xr:uid="{00000000-0005-0000-0000-000078210000}"/>
    <cellStyle name="Normal 4 3 11 3 2" xfId="8572" xr:uid="{00000000-0005-0000-0000-000079210000}"/>
    <cellStyle name="Normal 4 3 11 3 3" xfId="8573" xr:uid="{00000000-0005-0000-0000-00007A210000}"/>
    <cellStyle name="Normal 4 3 11 4" xfId="8574" xr:uid="{00000000-0005-0000-0000-00007B210000}"/>
    <cellStyle name="Normal 4 3 11 5" xfId="8575" xr:uid="{00000000-0005-0000-0000-00007C210000}"/>
    <cellStyle name="Normal 4 3 11 6" xfId="8576" xr:uid="{00000000-0005-0000-0000-00007D210000}"/>
    <cellStyle name="Normal 4 3 11 7" xfId="22995" xr:uid="{9BBDFC10-7022-4570-81BA-E5665CCDC79F}"/>
    <cellStyle name="Normal 4 3 12" xfId="8577" xr:uid="{00000000-0005-0000-0000-00007E210000}"/>
    <cellStyle name="Normal 4 3 12 2" xfId="8578" xr:uid="{00000000-0005-0000-0000-00007F210000}"/>
    <cellStyle name="Normal 4 3 12 3" xfId="8579" xr:uid="{00000000-0005-0000-0000-000080210000}"/>
    <cellStyle name="Normal 4 3 12 4" xfId="24165" xr:uid="{F6597598-90BE-4734-BCFB-40F620431CD3}"/>
    <cellStyle name="Normal 4 3 13" xfId="8580" xr:uid="{00000000-0005-0000-0000-000081210000}"/>
    <cellStyle name="Normal 4 3 14" xfId="8581" xr:uid="{00000000-0005-0000-0000-000082210000}"/>
    <cellStyle name="Normal 4 3 15" xfId="8582" xr:uid="{00000000-0005-0000-0000-000083210000}"/>
    <cellStyle name="Normal 4 3 16" xfId="8583" xr:uid="{00000000-0005-0000-0000-000084210000}"/>
    <cellStyle name="Normal 4 3 2" xfId="8584" xr:uid="{00000000-0005-0000-0000-000085210000}"/>
    <cellStyle name="Normal 4 3 2 2" xfId="8585" xr:uid="{00000000-0005-0000-0000-000086210000}"/>
    <cellStyle name="Normal 4 3 2 2 2" xfId="8586" xr:uid="{00000000-0005-0000-0000-000087210000}"/>
    <cellStyle name="Normal 4 3 2 2 3" xfId="8587" xr:uid="{00000000-0005-0000-0000-000088210000}"/>
    <cellStyle name="Normal 4 3 2 2 4" xfId="8588" xr:uid="{00000000-0005-0000-0000-000089210000}"/>
    <cellStyle name="Normal 4 3 2 3" xfId="8589" xr:uid="{00000000-0005-0000-0000-00008A210000}"/>
    <cellStyle name="Normal 4 3 2 3 2" xfId="8590" xr:uid="{00000000-0005-0000-0000-00008B210000}"/>
    <cellStyle name="Normal 4 3 2 3 3" xfId="8591" xr:uid="{00000000-0005-0000-0000-00008C210000}"/>
    <cellStyle name="Normal 4 3 2 3 4" xfId="8592" xr:uid="{00000000-0005-0000-0000-00008D210000}"/>
    <cellStyle name="Normal 4 3 2 3 5" xfId="22996" xr:uid="{4E08FA17-30A6-4F83-B492-71F4D5DB5AAC}"/>
    <cellStyle name="Normal 4 3 2 4" xfId="8593" xr:uid="{00000000-0005-0000-0000-00008E210000}"/>
    <cellStyle name="Normal 4 3 2 5" xfId="8594" xr:uid="{00000000-0005-0000-0000-00008F210000}"/>
    <cellStyle name="Normal 4 3 2 6" xfId="8595" xr:uid="{00000000-0005-0000-0000-000090210000}"/>
    <cellStyle name="Normal 4 3 2 7" xfId="8596" xr:uid="{00000000-0005-0000-0000-000091210000}"/>
    <cellStyle name="Normal 4 3 2 8" xfId="43404" xr:uid="{60A970AC-4DA7-4CA5-A3D5-F04369110893}"/>
    <cellStyle name="Normal 4 3 3" xfId="8597" xr:uid="{00000000-0005-0000-0000-000092210000}"/>
    <cellStyle name="Normal 4 3 3 10" xfId="8598" xr:uid="{00000000-0005-0000-0000-000093210000}"/>
    <cellStyle name="Normal 4 3 3 2" xfId="8599" xr:uid="{00000000-0005-0000-0000-000094210000}"/>
    <cellStyle name="Normal 4 3 3 2 2" xfId="8600" xr:uid="{00000000-0005-0000-0000-000095210000}"/>
    <cellStyle name="Normal 4 3 3 2 2 2" xfId="8601" xr:uid="{00000000-0005-0000-0000-000096210000}"/>
    <cellStyle name="Normal 4 3 3 2 2 2 2" xfId="8602" xr:uid="{00000000-0005-0000-0000-000097210000}"/>
    <cellStyle name="Normal 4 3 3 2 2 2 2 2" xfId="8603" xr:uid="{00000000-0005-0000-0000-000098210000}"/>
    <cellStyle name="Normal 4 3 3 2 2 2 2 3" xfId="8604" xr:uid="{00000000-0005-0000-0000-000099210000}"/>
    <cellStyle name="Normal 4 3 3 2 2 2 3" xfId="8605" xr:uid="{00000000-0005-0000-0000-00009A210000}"/>
    <cellStyle name="Normal 4 3 3 2 2 2 4" xfId="8606" xr:uid="{00000000-0005-0000-0000-00009B210000}"/>
    <cellStyle name="Normal 4 3 3 2 2 3" xfId="8607" xr:uid="{00000000-0005-0000-0000-00009C210000}"/>
    <cellStyle name="Normal 4 3 3 2 2 3 2" xfId="8608" xr:uid="{00000000-0005-0000-0000-00009D210000}"/>
    <cellStyle name="Normal 4 3 3 2 2 3 2 2" xfId="8609" xr:uid="{00000000-0005-0000-0000-00009E210000}"/>
    <cellStyle name="Normal 4 3 3 2 2 3 2 3" xfId="8610" xr:uid="{00000000-0005-0000-0000-00009F210000}"/>
    <cellStyle name="Normal 4 3 3 2 2 3 3" xfId="8611" xr:uid="{00000000-0005-0000-0000-0000A0210000}"/>
    <cellStyle name="Normal 4 3 3 2 2 3 4" xfId="8612" xr:uid="{00000000-0005-0000-0000-0000A1210000}"/>
    <cellStyle name="Normal 4 3 3 2 2 3 5" xfId="23997" xr:uid="{A60BCB7A-082E-486E-BD7A-47FDCCA65D64}"/>
    <cellStyle name="Normal 4 3 3 2 2 4" xfId="8613" xr:uid="{00000000-0005-0000-0000-0000A2210000}"/>
    <cellStyle name="Normal 4 3 3 2 2 4 2" xfId="8614" xr:uid="{00000000-0005-0000-0000-0000A3210000}"/>
    <cellStyle name="Normal 4 3 3 2 2 4 3" xfId="8615" xr:uid="{00000000-0005-0000-0000-0000A4210000}"/>
    <cellStyle name="Normal 4 3 3 2 2 5" xfId="8616" xr:uid="{00000000-0005-0000-0000-0000A5210000}"/>
    <cellStyle name="Normal 4 3 3 2 2 6" xfId="8617" xr:uid="{00000000-0005-0000-0000-0000A6210000}"/>
    <cellStyle name="Normal 4 3 3 2 2 7" xfId="8618" xr:uid="{00000000-0005-0000-0000-0000A7210000}"/>
    <cellStyle name="Normal 4 3 3 2 2 8" xfId="22998" xr:uid="{234DA7F5-A5F8-4389-9D2E-87A20FE9FA33}"/>
    <cellStyle name="Normal 4 3 3 2 3" xfId="8619" xr:uid="{00000000-0005-0000-0000-0000A8210000}"/>
    <cellStyle name="Normal 4 3 3 2 3 2" xfId="8620" xr:uid="{00000000-0005-0000-0000-0000A9210000}"/>
    <cellStyle name="Normal 4 3 3 2 3 2 2" xfId="8621" xr:uid="{00000000-0005-0000-0000-0000AA210000}"/>
    <cellStyle name="Normal 4 3 3 2 3 2 3" xfId="8622" xr:uid="{00000000-0005-0000-0000-0000AB210000}"/>
    <cellStyle name="Normal 4 3 3 2 3 3" xfId="8623" xr:uid="{00000000-0005-0000-0000-0000AC210000}"/>
    <cellStyle name="Normal 4 3 3 2 3 4" xfId="8624" xr:uid="{00000000-0005-0000-0000-0000AD210000}"/>
    <cellStyle name="Normal 4 3 3 2 3 5" xfId="24333" xr:uid="{D5731BC3-801E-43A8-B9BE-C0EE56EE67AF}"/>
    <cellStyle name="Normal 4 3 3 2 4" xfId="8625" xr:uid="{00000000-0005-0000-0000-0000AE210000}"/>
    <cellStyle name="Normal 4 3 3 2 4 2" xfId="8626" xr:uid="{00000000-0005-0000-0000-0000AF210000}"/>
    <cellStyle name="Normal 4 3 3 2 4 2 2" xfId="8627" xr:uid="{00000000-0005-0000-0000-0000B0210000}"/>
    <cellStyle name="Normal 4 3 3 2 4 2 3" xfId="8628" xr:uid="{00000000-0005-0000-0000-0000B1210000}"/>
    <cellStyle name="Normal 4 3 3 2 4 3" xfId="8629" xr:uid="{00000000-0005-0000-0000-0000B2210000}"/>
    <cellStyle name="Normal 4 3 3 2 4 4" xfId="8630" xr:uid="{00000000-0005-0000-0000-0000B3210000}"/>
    <cellStyle name="Normal 4 3 3 2 4 5" xfId="23996" xr:uid="{63700D28-55F4-4CCE-B791-5C0CA3761AB2}"/>
    <cellStyle name="Normal 4 3 3 2 5" xfId="8631" xr:uid="{00000000-0005-0000-0000-0000B4210000}"/>
    <cellStyle name="Normal 4 3 3 2 5 2" xfId="8632" xr:uid="{00000000-0005-0000-0000-0000B5210000}"/>
    <cellStyle name="Normal 4 3 3 2 5 3" xfId="8633" xr:uid="{00000000-0005-0000-0000-0000B6210000}"/>
    <cellStyle name="Normal 4 3 3 2 6" xfId="8634" xr:uid="{00000000-0005-0000-0000-0000B7210000}"/>
    <cellStyle name="Normal 4 3 3 2 7" xfId="8635" xr:uid="{00000000-0005-0000-0000-0000B8210000}"/>
    <cellStyle name="Normal 4 3 3 2 8" xfId="8636" xr:uid="{00000000-0005-0000-0000-0000B9210000}"/>
    <cellStyle name="Normal 4 3 3 2 9" xfId="22997" xr:uid="{46850343-683C-42DF-B2E2-D4E7B7260DF9}"/>
    <cellStyle name="Normal 4 3 3 3" xfId="8637" xr:uid="{00000000-0005-0000-0000-0000BA210000}"/>
    <cellStyle name="Normal 4 3 3 3 2" xfId="8638" xr:uid="{00000000-0005-0000-0000-0000BB210000}"/>
    <cellStyle name="Normal 4 3 3 3 3" xfId="8639" xr:uid="{00000000-0005-0000-0000-0000BC210000}"/>
    <cellStyle name="Normal 4 3 3 3 4" xfId="8640" xr:uid="{00000000-0005-0000-0000-0000BD210000}"/>
    <cellStyle name="Normal 4 3 3 4" xfId="8641" xr:uid="{00000000-0005-0000-0000-0000BE210000}"/>
    <cellStyle name="Normal 4 3 3 4 2" xfId="8642" xr:uid="{00000000-0005-0000-0000-0000BF210000}"/>
    <cellStyle name="Normal 4 3 3 4 2 2" xfId="8643" xr:uid="{00000000-0005-0000-0000-0000C0210000}"/>
    <cellStyle name="Normal 4 3 3 4 2 2 2" xfId="8644" xr:uid="{00000000-0005-0000-0000-0000C1210000}"/>
    <cellStyle name="Normal 4 3 3 4 2 2 3" xfId="8645" xr:uid="{00000000-0005-0000-0000-0000C2210000}"/>
    <cellStyle name="Normal 4 3 3 4 2 3" xfId="8646" xr:uid="{00000000-0005-0000-0000-0000C3210000}"/>
    <cellStyle name="Normal 4 3 3 4 2 4" xfId="8647" xr:uid="{00000000-0005-0000-0000-0000C4210000}"/>
    <cellStyle name="Normal 4 3 3 4 2 5" xfId="25954" xr:uid="{57650B61-416F-41B0-816E-93FD728290ED}"/>
    <cellStyle name="Normal 4 3 3 4 3" xfId="8648" xr:uid="{00000000-0005-0000-0000-0000C5210000}"/>
    <cellStyle name="Normal 4 3 3 4 3 2" xfId="8649" xr:uid="{00000000-0005-0000-0000-0000C6210000}"/>
    <cellStyle name="Normal 4 3 3 4 3 2 2" xfId="8650" xr:uid="{00000000-0005-0000-0000-0000C7210000}"/>
    <cellStyle name="Normal 4 3 3 4 3 2 3" xfId="8651" xr:uid="{00000000-0005-0000-0000-0000C8210000}"/>
    <cellStyle name="Normal 4 3 3 4 3 3" xfId="8652" xr:uid="{00000000-0005-0000-0000-0000C9210000}"/>
    <cellStyle name="Normal 4 3 3 4 3 4" xfId="8653" xr:uid="{00000000-0005-0000-0000-0000CA210000}"/>
    <cellStyle name="Normal 4 3 3 4 3 5" xfId="23998" xr:uid="{186460F2-0170-47CE-9809-C5C9F417ADB6}"/>
    <cellStyle name="Normal 4 3 3 4 4" xfId="8654" xr:uid="{00000000-0005-0000-0000-0000CB210000}"/>
    <cellStyle name="Normal 4 3 3 4 4 2" xfId="8655" xr:uid="{00000000-0005-0000-0000-0000CC210000}"/>
    <cellStyle name="Normal 4 3 3 4 4 3" xfId="8656" xr:uid="{00000000-0005-0000-0000-0000CD210000}"/>
    <cellStyle name="Normal 4 3 3 4 5" xfId="8657" xr:uid="{00000000-0005-0000-0000-0000CE210000}"/>
    <cellStyle name="Normal 4 3 3 4 6" xfId="8658" xr:uid="{00000000-0005-0000-0000-0000CF210000}"/>
    <cellStyle name="Normal 4 3 3 4 7" xfId="8659" xr:uid="{00000000-0005-0000-0000-0000D0210000}"/>
    <cellStyle name="Normal 4 3 3 4 8" xfId="22999" xr:uid="{AAAC5427-E7DA-4F5B-8EBF-D57143267BE4}"/>
    <cellStyle name="Normal 4 3 3 5" xfId="8660" xr:uid="{00000000-0005-0000-0000-0000D1210000}"/>
    <cellStyle name="Normal 4 3 3 5 2" xfId="8661" xr:uid="{00000000-0005-0000-0000-0000D2210000}"/>
    <cellStyle name="Normal 4 3 3 5 2 2" xfId="8662" xr:uid="{00000000-0005-0000-0000-0000D3210000}"/>
    <cellStyle name="Normal 4 3 3 5 2 2 2" xfId="8663" xr:uid="{00000000-0005-0000-0000-0000D4210000}"/>
    <cellStyle name="Normal 4 3 3 5 2 2 3" xfId="8664" xr:uid="{00000000-0005-0000-0000-0000D5210000}"/>
    <cellStyle name="Normal 4 3 3 5 2 3" xfId="8665" xr:uid="{00000000-0005-0000-0000-0000D6210000}"/>
    <cellStyle name="Normal 4 3 3 5 2 4" xfId="8666" xr:uid="{00000000-0005-0000-0000-0000D7210000}"/>
    <cellStyle name="Normal 4 3 3 5 2 5" xfId="23999" xr:uid="{A0A2C68B-DDF1-4C33-971E-DAB926651328}"/>
    <cellStyle name="Normal 4 3 3 5 3" xfId="8667" xr:uid="{00000000-0005-0000-0000-0000D8210000}"/>
    <cellStyle name="Normal 4 3 3 5 3 2" xfId="8668" xr:uid="{00000000-0005-0000-0000-0000D9210000}"/>
    <cellStyle name="Normal 4 3 3 5 3 3" xfId="8669" xr:uid="{00000000-0005-0000-0000-0000DA210000}"/>
    <cellStyle name="Normal 4 3 3 5 4" xfId="8670" xr:uid="{00000000-0005-0000-0000-0000DB210000}"/>
    <cellStyle name="Normal 4 3 3 5 5" xfId="8671" xr:uid="{00000000-0005-0000-0000-0000DC210000}"/>
    <cellStyle name="Normal 4 3 3 5 6" xfId="8672" xr:uid="{00000000-0005-0000-0000-0000DD210000}"/>
    <cellStyle name="Normal 4 3 3 5 7" xfId="23000" xr:uid="{6287D08D-0E3D-4361-BE09-B3CE52F5B96A}"/>
    <cellStyle name="Normal 4 3 3 6" xfId="8673" xr:uid="{00000000-0005-0000-0000-0000DE210000}"/>
    <cellStyle name="Normal 4 3 3 6 2" xfId="8674" xr:uid="{00000000-0005-0000-0000-0000DF210000}"/>
    <cellStyle name="Normal 4 3 3 6 3" xfId="8675" xr:uid="{00000000-0005-0000-0000-0000E0210000}"/>
    <cellStyle name="Normal 4 3 3 6 4" xfId="24259" xr:uid="{5494791B-D77D-4C66-BD83-DAF4CE21D61C}"/>
    <cellStyle name="Normal 4 3 3 7" xfId="8676" xr:uid="{00000000-0005-0000-0000-0000E1210000}"/>
    <cellStyle name="Normal 4 3 3 8" xfId="8677" xr:uid="{00000000-0005-0000-0000-0000E2210000}"/>
    <cellStyle name="Normal 4 3 3 9" xfId="8678" xr:uid="{00000000-0005-0000-0000-0000E3210000}"/>
    <cellStyle name="Normal 4 3 4" xfId="8679" xr:uid="{00000000-0005-0000-0000-0000E4210000}"/>
    <cellStyle name="Normal 4 3 4 10" xfId="8680" xr:uid="{00000000-0005-0000-0000-0000E5210000}"/>
    <cellStyle name="Normal 4 3 4 2" xfId="8681" xr:uid="{00000000-0005-0000-0000-0000E6210000}"/>
    <cellStyle name="Normal 4 3 4 2 2" xfId="8682" xr:uid="{00000000-0005-0000-0000-0000E7210000}"/>
    <cellStyle name="Normal 4 3 4 2 3" xfId="8683" xr:uid="{00000000-0005-0000-0000-0000E8210000}"/>
    <cellStyle name="Normal 4 3 4 2 4" xfId="8684" xr:uid="{00000000-0005-0000-0000-0000E9210000}"/>
    <cellStyle name="Normal 4 3 4 2 5" xfId="23001" xr:uid="{71984DFE-C65E-422F-840C-B17BC4555AFB}"/>
    <cellStyle name="Normal 4 3 4 3" xfId="8685" xr:uid="{00000000-0005-0000-0000-0000EA210000}"/>
    <cellStyle name="Normal 4 3 4 3 2" xfId="8686" xr:uid="{00000000-0005-0000-0000-0000EB210000}"/>
    <cellStyle name="Normal 4 3 4 3 3" xfId="8687" xr:uid="{00000000-0005-0000-0000-0000EC210000}"/>
    <cellStyle name="Normal 4 3 4 3 4" xfId="8688" xr:uid="{00000000-0005-0000-0000-0000ED210000}"/>
    <cellStyle name="Normal 4 3 4 4" xfId="8689" xr:uid="{00000000-0005-0000-0000-0000EE210000}"/>
    <cellStyle name="Normal 4 3 4 4 2" xfId="8690" xr:uid="{00000000-0005-0000-0000-0000EF210000}"/>
    <cellStyle name="Normal 4 3 4 4 2 2" xfId="8691" xr:uid="{00000000-0005-0000-0000-0000F0210000}"/>
    <cellStyle name="Normal 4 3 4 4 2 2 2" xfId="8692" xr:uid="{00000000-0005-0000-0000-0000F1210000}"/>
    <cellStyle name="Normal 4 3 4 4 2 2 3" xfId="8693" xr:uid="{00000000-0005-0000-0000-0000F2210000}"/>
    <cellStyle name="Normal 4 3 4 4 2 3" xfId="8694" xr:uid="{00000000-0005-0000-0000-0000F3210000}"/>
    <cellStyle name="Normal 4 3 4 4 2 4" xfId="8695" xr:uid="{00000000-0005-0000-0000-0000F4210000}"/>
    <cellStyle name="Normal 4 3 4 4 2 5" xfId="24000" xr:uid="{8A592287-0B15-450F-A3A3-CBB49FF13190}"/>
    <cellStyle name="Normal 4 3 4 4 3" xfId="8696" xr:uid="{00000000-0005-0000-0000-0000F5210000}"/>
    <cellStyle name="Normal 4 3 4 4 3 2" xfId="8697" xr:uid="{00000000-0005-0000-0000-0000F6210000}"/>
    <cellStyle name="Normal 4 3 4 4 3 2 2" xfId="8698" xr:uid="{00000000-0005-0000-0000-0000F7210000}"/>
    <cellStyle name="Normal 4 3 4 4 3 2 3" xfId="8699" xr:uid="{00000000-0005-0000-0000-0000F8210000}"/>
    <cellStyle name="Normal 4 3 4 4 3 3" xfId="8700" xr:uid="{00000000-0005-0000-0000-0000F9210000}"/>
    <cellStyle name="Normal 4 3 4 4 3 4" xfId="8701" xr:uid="{00000000-0005-0000-0000-0000FA210000}"/>
    <cellStyle name="Normal 4 3 4 4 4" xfId="8702" xr:uid="{00000000-0005-0000-0000-0000FB210000}"/>
    <cellStyle name="Normal 4 3 4 4 4 2" xfId="8703" xr:uid="{00000000-0005-0000-0000-0000FC210000}"/>
    <cellStyle name="Normal 4 3 4 4 4 3" xfId="8704" xr:uid="{00000000-0005-0000-0000-0000FD210000}"/>
    <cellStyle name="Normal 4 3 4 4 5" xfId="8705" xr:uid="{00000000-0005-0000-0000-0000FE210000}"/>
    <cellStyle name="Normal 4 3 4 4 6" xfId="8706" xr:uid="{00000000-0005-0000-0000-0000FF210000}"/>
    <cellStyle name="Normal 4 3 4 4 7" xfId="8707" xr:uid="{00000000-0005-0000-0000-000000220000}"/>
    <cellStyle name="Normal 4 3 4 4 8" xfId="23002" xr:uid="{64621397-346B-4946-9598-1603D3C0356C}"/>
    <cellStyle name="Normal 4 3 4 5" xfId="8708" xr:uid="{00000000-0005-0000-0000-000001220000}"/>
    <cellStyle name="Normal 4 3 4 5 2" xfId="8709" xr:uid="{00000000-0005-0000-0000-000002220000}"/>
    <cellStyle name="Normal 4 3 4 5 2 2" xfId="8710" xr:uid="{00000000-0005-0000-0000-000003220000}"/>
    <cellStyle name="Normal 4 3 4 5 2 2 2" xfId="8711" xr:uid="{00000000-0005-0000-0000-000004220000}"/>
    <cellStyle name="Normal 4 3 4 5 2 2 3" xfId="8712" xr:uid="{00000000-0005-0000-0000-000005220000}"/>
    <cellStyle name="Normal 4 3 4 5 2 3" xfId="8713" xr:uid="{00000000-0005-0000-0000-000006220000}"/>
    <cellStyle name="Normal 4 3 4 5 2 4" xfId="8714" xr:uid="{00000000-0005-0000-0000-000007220000}"/>
    <cellStyle name="Normal 4 3 4 5 2 5" xfId="24001" xr:uid="{6F44F43A-ECD3-44A8-A7CD-4BCF52C2F00B}"/>
    <cellStyle name="Normal 4 3 4 5 3" xfId="8715" xr:uid="{00000000-0005-0000-0000-000008220000}"/>
    <cellStyle name="Normal 4 3 4 5 3 2" xfId="8716" xr:uid="{00000000-0005-0000-0000-000009220000}"/>
    <cellStyle name="Normal 4 3 4 5 3 3" xfId="8717" xr:uid="{00000000-0005-0000-0000-00000A220000}"/>
    <cellStyle name="Normal 4 3 4 5 4" xfId="8718" xr:uid="{00000000-0005-0000-0000-00000B220000}"/>
    <cellStyle name="Normal 4 3 4 5 5" xfId="8719" xr:uid="{00000000-0005-0000-0000-00000C220000}"/>
    <cellStyle name="Normal 4 3 4 5 6" xfId="8720" xr:uid="{00000000-0005-0000-0000-00000D220000}"/>
    <cellStyle name="Normal 4 3 4 5 7" xfId="23003" xr:uid="{EA22B1BB-F942-42D9-A8D8-ABA4B3512380}"/>
    <cellStyle name="Normal 4 3 4 6" xfId="8721" xr:uid="{00000000-0005-0000-0000-00000E220000}"/>
    <cellStyle name="Normal 4 3 4 6 2" xfId="8722" xr:uid="{00000000-0005-0000-0000-00000F220000}"/>
    <cellStyle name="Normal 4 3 4 6 3" xfId="8723" xr:uid="{00000000-0005-0000-0000-000010220000}"/>
    <cellStyle name="Normal 4 3 4 6 4" xfId="24258" xr:uid="{21908917-5FD3-42A5-88FA-0428F5702FC3}"/>
    <cellStyle name="Normal 4 3 4 7" xfId="8724" xr:uid="{00000000-0005-0000-0000-000011220000}"/>
    <cellStyle name="Normal 4 3 4 8" xfId="8725" xr:uid="{00000000-0005-0000-0000-000012220000}"/>
    <cellStyle name="Normal 4 3 4 9" xfId="8726" xr:uid="{00000000-0005-0000-0000-000013220000}"/>
    <cellStyle name="Normal 4 3 5" xfId="8727" xr:uid="{00000000-0005-0000-0000-000014220000}"/>
    <cellStyle name="Normal 4 3 5 2" xfId="8728" xr:uid="{00000000-0005-0000-0000-000015220000}"/>
    <cellStyle name="Normal 4 3 5 2 2" xfId="8729" xr:uid="{00000000-0005-0000-0000-000016220000}"/>
    <cellStyle name="Normal 4 3 5 2 3" xfId="8730" xr:uid="{00000000-0005-0000-0000-000017220000}"/>
    <cellStyle name="Normal 4 3 5 2 4" xfId="8731" xr:uid="{00000000-0005-0000-0000-000018220000}"/>
    <cellStyle name="Normal 4 3 5 3" xfId="8732" xr:uid="{00000000-0005-0000-0000-000019220000}"/>
    <cellStyle name="Normal 4 3 5 3 2" xfId="8733" xr:uid="{00000000-0005-0000-0000-00001A220000}"/>
    <cellStyle name="Normal 4 3 5 3 2 2" xfId="8734" xr:uid="{00000000-0005-0000-0000-00001B220000}"/>
    <cellStyle name="Normal 4 3 5 3 2 2 2" xfId="8735" xr:uid="{00000000-0005-0000-0000-00001C220000}"/>
    <cellStyle name="Normal 4 3 5 3 2 2 3" xfId="8736" xr:uid="{00000000-0005-0000-0000-00001D220000}"/>
    <cellStyle name="Normal 4 3 5 3 2 3" xfId="8737" xr:uid="{00000000-0005-0000-0000-00001E220000}"/>
    <cellStyle name="Normal 4 3 5 3 2 4" xfId="8738" xr:uid="{00000000-0005-0000-0000-00001F220000}"/>
    <cellStyle name="Normal 4 3 5 3 2 5" xfId="24002" xr:uid="{0D631E3F-F179-441F-946F-CA4E72DEA921}"/>
    <cellStyle name="Normal 4 3 5 3 3" xfId="8739" xr:uid="{00000000-0005-0000-0000-000020220000}"/>
    <cellStyle name="Normal 4 3 5 3 3 2" xfId="8740" xr:uid="{00000000-0005-0000-0000-000021220000}"/>
    <cellStyle name="Normal 4 3 5 3 3 2 2" xfId="8741" xr:uid="{00000000-0005-0000-0000-000022220000}"/>
    <cellStyle name="Normal 4 3 5 3 3 2 3" xfId="8742" xr:uid="{00000000-0005-0000-0000-000023220000}"/>
    <cellStyle name="Normal 4 3 5 3 3 3" xfId="8743" xr:uid="{00000000-0005-0000-0000-000024220000}"/>
    <cellStyle name="Normal 4 3 5 3 3 4" xfId="8744" xr:uid="{00000000-0005-0000-0000-000025220000}"/>
    <cellStyle name="Normal 4 3 5 3 4" xfId="8745" xr:uid="{00000000-0005-0000-0000-000026220000}"/>
    <cellStyle name="Normal 4 3 5 3 4 2" xfId="8746" xr:uid="{00000000-0005-0000-0000-000027220000}"/>
    <cellStyle name="Normal 4 3 5 3 4 3" xfId="8747" xr:uid="{00000000-0005-0000-0000-000028220000}"/>
    <cellStyle name="Normal 4 3 5 3 5" xfId="8748" xr:uid="{00000000-0005-0000-0000-000029220000}"/>
    <cellStyle name="Normal 4 3 5 3 6" xfId="8749" xr:uid="{00000000-0005-0000-0000-00002A220000}"/>
    <cellStyle name="Normal 4 3 5 3 7" xfId="8750" xr:uid="{00000000-0005-0000-0000-00002B220000}"/>
    <cellStyle name="Normal 4 3 5 3 8" xfId="23004" xr:uid="{B343994B-17BA-484C-BFA8-7B0188E89E54}"/>
    <cellStyle name="Normal 4 3 5 4" xfId="8751" xr:uid="{00000000-0005-0000-0000-00002C220000}"/>
    <cellStyle name="Normal 4 3 5 4 2" xfId="8752" xr:uid="{00000000-0005-0000-0000-00002D220000}"/>
    <cellStyle name="Normal 4 3 5 4 2 2" xfId="8753" xr:uid="{00000000-0005-0000-0000-00002E220000}"/>
    <cellStyle name="Normal 4 3 5 4 2 2 2" xfId="8754" xr:uid="{00000000-0005-0000-0000-00002F220000}"/>
    <cellStyle name="Normal 4 3 5 4 2 2 3" xfId="8755" xr:uid="{00000000-0005-0000-0000-000030220000}"/>
    <cellStyle name="Normal 4 3 5 4 2 3" xfId="8756" xr:uid="{00000000-0005-0000-0000-000031220000}"/>
    <cellStyle name="Normal 4 3 5 4 2 4" xfId="8757" xr:uid="{00000000-0005-0000-0000-000032220000}"/>
    <cellStyle name="Normal 4 3 5 4 2 5" xfId="24003" xr:uid="{0D48BFC6-4165-4693-A692-BE50E40A574A}"/>
    <cellStyle name="Normal 4 3 5 4 3" xfId="8758" xr:uid="{00000000-0005-0000-0000-000033220000}"/>
    <cellStyle name="Normal 4 3 5 4 3 2" xfId="8759" xr:uid="{00000000-0005-0000-0000-000034220000}"/>
    <cellStyle name="Normal 4 3 5 4 3 3" xfId="8760" xr:uid="{00000000-0005-0000-0000-000035220000}"/>
    <cellStyle name="Normal 4 3 5 4 4" xfId="8761" xr:uid="{00000000-0005-0000-0000-000036220000}"/>
    <cellStyle name="Normal 4 3 5 4 5" xfId="8762" xr:uid="{00000000-0005-0000-0000-000037220000}"/>
    <cellStyle name="Normal 4 3 5 4 6" xfId="8763" xr:uid="{00000000-0005-0000-0000-000038220000}"/>
    <cellStyle name="Normal 4 3 5 4 7" xfId="23005" xr:uid="{C3F64A2C-1E0B-4466-BC08-69DF62B19903}"/>
    <cellStyle name="Normal 4 3 5 5" xfId="8764" xr:uid="{00000000-0005-0000-0000-000039220000}"/>
    <cellStyle name="Normal 4 3 5 5 2" xfId="8765" xr:uid="{00000000-0005-0000-0000-00003A220000}"/>
    <cellStyle name="Normal 4 3 5 5 3" xfId="8766" xr:uid="{00000000-0005-0000-0000-00003B220000}"/>
    <cellStyle name="Normal 4 3 5 5 4" xfId="24334" xr:uid="{D7E96ABC-5FD1-4A4D-BBC0-71F8C08D0972}"/>
    <cellStyle name="Normal 4 3 5 6" xfId="8767" xr:uid="{00000000-0005-0000-0000-00003C220000}"/>
    <cellStyle name="Normal 4 3 5 7" xfId="8768" xr:uid="{00000000-0005-0000-0000-00003D220000}"/>
    <cellStyle name="Normal 4 3 5 8" xfId="8769" xr:uid="{00000000-0005-0000-0000-00003E220000}"/>
    <cellStyle name="Normal 4 3 5 9" xfId="8770" xr:uid="{00000000-0005-0000-0000-00003F220000}"/>
    <cellStyle name="Normal 4 3 6" xfId="8771" xr:uid="{00000000-0005-0000-0000-000040220000}"/>
    <cellStyle name="Normal 4 3 6 2" xfId="8772" xr:uid="{00000000-0005-0000-0000-000041220000}"/>
    <cellStyle name="Normal 4 3 6 3" xfId="8773" xr:uid="{00000000-0005-0000-0000-000042220000}"/>
    <cellStyle name="Normal 4 3 6 4" xfId="8774" xr:uid="{00000000-0005-0000-0000-000043220000}"/>
    <cellStyle name="Normal 4 3 6 5" xfId="8775" xr:uid="{00000000-0005-0000-0000-000044220000}"/>
    <cellStyle name="Normal 4 3 7" xfId="8776" xr:uid="{00000000-0005-0000-0000-000045220000}"/>
    <cellStyle name="Normal 4 3 7 2" xfId="8777" xr:uid="{00000000-0005-0000-0000-000046220000}"/>
    <cellStyle name="Normal 4 3 7 3" xfId="8778" xr:uid="{00000000-0005-0000-0000-000047220000}"/>
    <cellStyle name="Normal 4 3 7 4" xfId="8779" xr:uid="{00000000-0005-0000-0000-000048220000}"/>
    <cellStyle name="Normal 4 3 7 5" xfId="8780" xr:uid="{00000000-0005-0000-0000-000049220000}"/>
    <cellStyle name="Normal 4 3 8" xfId="8781" xr:uid="{00000000-0005-0000-0000-00004A220000}"/>
    <cellStyle name="Normal 4 3 8 2" xfId="8782" xr:uid="{00000000-0005-0000-0000-00004B220000}"/>
    <cellStyle name="Normal 4 3 8 3" xfId="8783" xr:uid="{00000000-0005-0000-0000-00004C220000}"/>
    <cellStyle name="Normal 4 3 8 4" xfId="8784" xr:uid="{00000000-0005-0000-0000-00004D220000}"/>
    <cellStyle name="Normal 4 3 8 5" xfId="8785" xr:uid="{00000000-0005-0000-0000-00004E220000}"/>
    <cellStyle name="Normal 4 3 9" xfId="8786" xr:uid="{00000000-0005-0000-0000-00004F220000}"/>
    <cellStyle name="Normal 4 3 9 2" xfId="8787" xr:uid="{00000000-0005-0000-0000-000050220000}"/>
    <cellStyle name="Normal 4 3 9 2 2" xfId="8788" xr:uid="{00000000-0005-0000-0000-000051220000}"/>
    <cellStyle name="Normal 4 3 9 2 2 2" xfId="8789" xr:uid="{00000000-0005-0000-0000-000052220000}"/>
    <cellStyle name="Normal 4 3 9 2 2 2 2" xfId="8790" xr:uid="{00000000-0005-0000-0000-000053220000}"/>
    <cellStyle name="Normal 4 3 9 2 2 2 3" xfId="8791" xr:uid="{00000000-0005-0000-0000-000054220000}"/>
    <cellStyle name="Normal 4 3 9 2 2 3" xfId="8792" xr:uid="{00000000-0005-0000-0000-000055220000}"/>
    <cellStyle name="Normal 4 3 9 2 2 4" xfId="8793" xr:uid="{00000000-0005-0000-0000-000056220000}"/>
    <cellStyle name="Normal 4 3 9 2 2 5" xfId="24005" xr:uid="{C3F8164F-5FD9-422E-A212-87D62582EF31}"/>
    <cellStyle name="Normal 4 3 9 2 3" xfId="8794" xr:uid="{00000000-0005-0000-0000-000057220000}"/>
    <cellStyle name="Normal 4 3 9 2 3 2" xfId="8795" xr:uid="{00000000-0005-0000-0000-000058220000}"/>
    <cellStyle name="Normal 4 3 9 2 3 2 2" xfId="8796" xr:uid="{00000000-0005-0000-0000-000059220000}"/>
    <cellStyle name="Normal 4 3 9 2 3 2 3" xfId="8797" xr:uid="{00000000-0005-0000-0000-00005A220000}"/>
    <cellStyle name="Normal 4 3 9 2 3 3" xfId="8798" xr:uid="{00000000-0005-0000-0000-00005B220000}"/>
    <cellStyle name="Normal 4 3 9 2 3 4" xfId="8799" xr:uid="{00000000-0005-0000-0000-00005C220000}"/>
    <cellStyle name="Normal 4 3 9 2 4" xfId="8800" xr:uid="{00000000-0005-0000-0000-00005D220000}"/>
    <cellStyle name="Normal 4 3 9 2 4 2" xfId="8801" xr:uid="{00000000-0005-0000-0000-00005E220000}"/>
    <cellStyle name="Normal 4 3 9 2 4 3" xfId="8802" xr:uid="{00000000-0005-0000-0000-00005F220000}"/>
    <cellStyle name="Normal 4 3 9 2 5" xfId="8803" xr:uid="{00000000-0005-0000-0000-000060220000}"/>
    <cellStyle name="Normal 4 3 9 2 6" xfId="8804" xr:uid="{00000000-0005-0000-0000-000061220000}"/>
    <cellStyle name="Normal 4 3 9 2 7" xfId="8805" xr:uid="{00000000-0005-0000-0000-000062220000}"/>
    <cellStyle name="Normal 4 3 9 2 8" xfId="23006" xr:uid="{D51E5A83-9B1A-4492-9C84-ED43388CE830}"/>
    <cellStyle name="Normal 4 3 9 3" xfId="8806" xr:uid="{00000000-0005-0000-0000-000063220000}"/>
    <cellStyle name="Normal 4 3 9 3 2" xfId="8807" xr:uid="{00000000-0005-0000-0000-000064220000}"/>
    <cellStyle name="Normal 4 3 9 3 2 2" xfId="8808" xr:uid="{00000000-0005-0000-0000-000065220000}"/>
    <cellStyle name="Normal 4 3 9 3 2 3" xfId="8809" xr:uid="{00000000-0005-0000-0000-000066220000}"/>
    <cellStyle name="Normal 4 3 9 3 3" xfId="8810" xr:uid="{00000000-0005-0000-0000-000067220000}"/>
    <cellStyle name="Normal 4 3 9 3 4" xfId="8811" xr:uid="{00000000-0005-0000-0000-000068220000}"/>
    <cellStyle name="Normal 4 3 9 3 5" xfId="25953" xr:uid="{69C0AA4B-ECC8-433D-94AE-F28080A08710}"/>
    <cellStyle name="Normal 4 3 9 4" xfId="8812" xr:uid="{00000000-0005-0000-0000-000069220000}"/>
    <cellStyle name="Normal 4 3 9 4 2" xfId="8813" xr:uid="{00000000-0005-0000-0000-00006A220000}"/>
    <cellStyle name="Normal 4 3 9 4 2 2" xfId="8814" xr:uid="{00000000-0005-0000-0000-00006B220000}"/>
    <cellStyle name="Normal 4 3 9 4 2 3" xfId="8815" xr:uid="{00000000-0005-0000-0000-00006C220000}"/>
    <cellStyle name="Normal 4 3 9 4 3" xfId="8816" xr:uid="{00000000-0005-0000-0000-00006D220000}"/>
    <cellStyle name="Normal 4 3 9 4 4" xfId="8817" xr:uid="{00000000-0005-0000-0000-00006E220000}"/>
    <cellStyle name="Normal 4 3 9 4 5" xfId="24004" xr:uid="{428C9ED5-9A66-4BC7-ADF6-AF902AE93835}"/>
    <cellStyle name="Normal 4 3 9 5" xfId="8818" xr:uid="{00000000-0005-0000-0000-00006F220000}"/>
    <cellStyle name="Normal 4 3 9 5 2" xfId="8819" xr:uid="{00000000-0005-0000-0000-000070220000}"/>
    <cellStyle name="Normal 4 3 9 5 3" xfId="8820" xr:uid="{00000000-0005-0000-0000-000071220000}"/>
    <cellStyle name="Normal 4 3 9 6" xfId="8821" xr:uid="{00000000-0005-0000-0000-000072220000}"/>
    <cellStyle name="Normal 4 3 9 7" xfId="8822" xr:uid="{00000000-0005-0000-0000-000073220000}"/>
    <cellStyle name="Normal 4 3 9 8" xfId="8823" xr:uid="{00000000-0005-0000-0000-000074220000}"/>
    <cellStyle name="Normal 4 3 9 9" xfId="22619" xr:uid="{79D59D36-0BC4-4BE3-9400-F43AD55F9AFC}"/>
    <cellStyle name="Normal 4 3_Scen_XBase" xfId="8824" xr:uid="{00000000-0005-0000-0000-000075220000}"/>
    <cellStyle name="Normal 4 38" xfId="39" xr:uid="{00000000-0005-0000-0000-000076220000}"/>
    <cellStyle name="Normal 4 4" xfId="8825" xr:uid="{00000000-0005-0000-0000-000077220000}"/>
    <cellStyle name="Normal 4 4 10" xfId="8826" xr:uid="{00000000-0005-0000-0000-000078220000}"/>
    <cellStyle name="Normal 4 4 11" xfId="8827" xr:uid="{00000000-0005-0000-0000-000079220000}"/>
    <cellStyle name="Normal 4 4 12" xfId="8828" xr:uid="{00000000-0005-0000-0000-00007A220000}"/>
    <cellStyle name="Normal 4 4 13" xfId="8829" xr:uid="{00000000-0005-0000-0000-00007B220000}"/>
    <cellStyle name="Normal 4 4 14" xfId="43361" xr:uid="{84B2D0A3-4EED-4477-B635-B184F73C41B2}"/>
    <cellStyle name="Normal 4 4 2" xfId="8830" xr:uid="{00000000-0005-0000-0000-00007C220000}"/>
    <cellStyle name="Normal 4 4 2 2" xfId="8831" xr:uid="{00000000-0005-0000-0000-00007D220000}"/>
    <cellStyle name="Normal 4 4 2 3" xfId="8832" xr:uid="{00000000-0005-0000-0000-00007E220000}"/>
    <cellStyle name="Normal 4 4 2 4" xfId="8833" xr:uid="{00000000-0005-0000-0000-00007F220000}"/>
    <cellStyle name="Normal 4 4 2 5" xfId="8834" xr:uid="{00000000-0005-0000-0000-000080220000}"/>
    <cellStyle name="Normal 4 4 2 6" xfId="43405" xr:uid="{D05A3949-4835-4835-AAD6-1E539B17256E}"/>
    <cellStyle name="Normal 4 4 3" xfId="8835" xr:uid="{00000000-0005-0000-0000-000081220000}"/>
    <cellStyle name="Normal 4 4 3 2" xfId="8836" xr:uid="{00000000-0005-0000-0000-000082220000}"/>
    <cellStyle name="Normal 4 4 3 2 2" xfId="8837" xr:uid="{00000000-0005-0000-0000-000083220000}"/>
    <cellStyle name="Normal 4 4 3 2 3" xfId="8838" xr:uid="{00000000-0005-0000-0000-000084220000}"/>
    <cellStyle name="Normal 4 4 3 2 4" xfId="8839" xr:uid="{00000000-0005-0000-0000-000085220000}"/>
    <cellStyle name="Normal 4 4 3 3" xfId="8840" xr:uid="{00000000-0005-0000-0000-000086220000}"/>
    <cellStyle name="Normal 4 4 3 3 2" xfId="8841" xr:uid="{00000000-0005-0000-0000-000087220000}"/>
    <cellStyle name="Normal 4 4 3 3 3" xfId="8842" xr:uid="{00000000-0005-0000-0000-000088220000}"/>
    <cellStyle name="Normal 4 4 3 3 4" xfId="8843" xr:uid="{00000000-0005-0000-0000-000089220000}"/>
    <cellStyle name="Normal 4 4 3 3 5" xfId="23007" xr:uid="{0F2B80DA-087A-4144-99E4-1C71B22D1417}"/>
    <cellStyle name="Normal 4 4 3 4" xfId="8844" xr:uid="{00000000-0005-0000-0000-00008A220000}"/>
    <cellStyle name="Normal 4 4 3 5" xfId="8845" xr:uid="{00000000-0005-0000-0000-00008B220000}"/>
    <cellStyle name="Normal 4 4 3 6" xfId="8846" xr:uid="{00000000-0005-0000-0000-00008C220000}"/>
    <cellStyle name="Normal 4 4 3 7" xfId="8847" xr:uid="{00000000-0005-0000-0000-00008D220000}"/>
    <cellStyle name="Normal 4 4 4" xfId="8848" xr:uid="{00000000-0005-0000-0000-00008E220000}"/>
    <cellStyle name="Normal 4 4 4 2" xfId="8849" xr:uid="{00000000-0005-0000-0000-00008F220000}"/>
    <cellStyle name="Normal 4 4 4 3" xfId="8850" xr:uid="{00000000-0005-0000-0000-000090220000}"/>
    <cellStyle name="Normal 4 4 4 4" xfId="8851" xr:uid="{00000000-0005-0000-0000-000091220000}"/>
    <cellStyle name="Normal 4 4 4 5" xfId="8852" xr:uid="{00000000-0005-0000-0000-000092220000}"/>
    <cellStyle name="Normal 4 4 5" xfId="8853" xr:uid="{00000000-0005-0000-0000-000093220000}"/>
    <cellStyle name="Normal 4 4 5 2" xfId="8854" xr:uid="{00000000-0005-0000-0000-000094220000}"/>
    <cellStyle name="Normal 4 4 5 3" xfId="8855" xr:uid="{00000000-0005-0000-0000-000095220000}"/>
    <cellStyle name="Normal 4 4 5 4" xfId="8856" xr:uid="{00000000-0005-0000-0000-000096220000}"/>
    <cellStyle name="Normal 4 4 5 5" xfId="8857" xr:uid="{00000000-0005-0000-0000-000097220000}"/>
    <cellStyle name="Normal 4 4 6" xfId="8858" xr:uid="{00000000-0005-0000-0000-000098220000}"/>
    <cellStyle name="Normal 4 4 6 2" xfId="8859" xr:uid="{00000000-0005-0000-0000-000099220000}"/>
    <cellStyle name="Normal 4 4 6 3" xfId="8860" xr:uid="{00000000-0005-0000-0000-00009A220000}"/>
    <cellStyle name="Normal 4 4 6 4" xfId="8861" xr:uid="{00000000-0005-0000-0000-00009B220000}"/>
    <cellStyle name="Normal 4 4 6 5" xfId="8862" xr:uid="{00000000-0005-0000-0000-00009C220000}"/>
    <cellStyle name="Normal 4 4 7" xfId="8863" xr:uid="{00000000-0005-0000-0000-00009D220000}"/>
    <cellStyle name="Normal 4 4 7 2" xfId="8864" xr:uid="{00000000-0005-0000-0000-00009E220000}"/>
    <cellStyle name="Normal 4 4 7 3" xfId="8865" xr:uid="{00000000-0005-0000-0000-00009F220000}"/>
    <cellStyle name="Normal 4 4 7 4" xfId="8866" xr:uid="{00000000-0005-0000-0000-0000A0220000}"/>
    <cellStyle name="Normal 4 4 7 5" xfId="8867" xr:uid="{00000000-0005-0000-0000-0000A1220000}"/>
    <cellStyle name="Normal 4 4 8" xfId="8868" xr:uid="{00000000-0005-0000-0000-0000A2220000}"/>
    <cellStyle name="Normal 4 4 8 2" xfId="8869" xr:uid="{00000000-0005-0000-0000-0000A3220000}"/>
    <cellStyle name="Normal 4 4 8 3" xfId="8870" xr:uid="{00000000-0005-0000-0000-0000A4220000}"/>
    <cellStyle name="Normal 4 4 8 4" xfId="8871" xr:uid="{00000000-0005-0000-0000-0000A5220000}"/>
    <cellStyle name="Normal 4 4 8 5" xfId="8872" xr:uid="{00000000-0005-0000-0000-0000A6220000}"/>
    <cellStyle name="Normal 4 4 9" xfId="8873" xr:uid="{00000000-0005-0000-0000-0000A7220000}"/>
    <cellStyle name="Normal 4 4 9 2" xfId="8874" xr:uid="{00000000-0005-0000-0000-0000A8220000}"/>
    <cellStyle name="Normal 4 4 9 3" xfId="8875" xr:uid="{00000000-0005-0000-0000-0000A9220000}"/>
    <cellStyle name="Normal 4 4 9 4" xfId="8876" xr:uid="{00000000-0005-0000-0000-0000AA220000}"/>
    <cellStyle name="Normal 4 4 9 5" xfId="22620" xr:uid="{95A7F842-D989-4744-9539-A468DEB76293}"/>
    <cellStyle name="Normal 4 5" xfId="8877" xr:uid="{00000000-0005-0000-0000-0000AB220000}"/>
    <cellStyle name="Normal 4 5 10" xfId="8878" xr:uid="{00000000-0005-0000-0000-0000AC220000}"/>
    <cellStyle name="Normal 4 5 10 2" xfId="8879" xr:uid="{00000000-0005-0000-0000-0000AD220000}"/>
    <cellStyle name="Normal 4 5 10 2 2" xfId="8880" xr:uid="{00000000-0005-0000-0000-0000AE220000}"/>
    <cellStyle name="Normal 4 5 10 2 2 2" xfId="8881" xr:uid="{00000000-0005-0000-0000-0000AF220000}"/>
    <cellStyle name="Normal 4 5 10 2 2 3" xfId="8882" xr:uid="{00000000-0005-0000-0000-0000B0220000}"/>
    <cellStyle name="Normal 4 5 10 2 3" xfId="8883" xr:uid="{00000000-0005-0000-0000-0000B1220000}"/>
    <cellStyle name="Normal 4 5 10 2 4" xfId="8884" xr:uid="{00000000-0005-0000-0000-0000B2220000}"/>
    <cellStyle name="Normal 4 5 10 2 5" xfId="24006" xr:uid="{AAAC6E5A-4A8A-4EF9-AAE2-0DAF52A712B6}"/>
    <cellStyle name="Normal 4 5 10 3" xfId="8885" xr:uid="{00000000-0005-0000-0000-0000B3220000}"/>
    <cellStyle name="Normal 4 5 10 3 2" xfId="8886" xr:uid="{00000000-0005-0000-0000-0000B4220000}"/>
    <cellStyle name="Normal 4 5 10 3 2 2" xfId="8887" xr:uid="{00000000-0005-0000-0000-0000B5220000}"/>
    <cellStyle name="Normal 4 5 10 3 2 3" xfId="8888" xr:uid="{00000000-0005-0000-0000-0000B6220000}"/>
    <cellStyle name="Normal 4 5 10 3 3" xfId="8889" xr:uid="{00000000-0005-0000-0000-0000B7220000}"/>
    <cellStyle name="Normal 4 5 10 3 4" xfId="8890" xr:uid="{00000000-0005-0000-0000-0000B8220000}"/>
    <cellStyle name="Normal 4 5 10 4" xfId="8891" xr:uid="{00000000-0005-0000-0000-0000B9220000}"/>
    <cellStyle name="Normal 4 5 10 4 2" xfId="8892" xr:uid="{00000000-0005-0000-0000-0000BA220000}"/>
    <cellStyle name="Normal 4 5 10 4 3" xfId="8893" xr:uid="{00000000-0005-0000-0000-0000BB220000}"/>
    <cellStyle name="Normal 4 5 10 5" xfId="8894" xr:uid="{00000000-0005-0000-0000-0000BC220000}"/>
    <cellStyle name="Normal 4 5 10 6" xfId="8895" xr:uid="{00000000-0005-0000-0000-0000BD220000}"/>
    <cellStyle name="Normal 4 5 10 7" xfId="8896" xr:uid="{00000000-0005-0000-0000-0000BE220000}"/>
    <cellStyle name="Normal 4 5 10 8" xfId="23008" xr:uid="{FE020B70-0110-48D6-9D29-E4676CF0A230}"/>
    <cellStyle name="Normal 4 5 11" xfId="8897" xr:uid="{00000000-0005-0000-0000-0000BF220000}"/>
    <cellStyle name="Normal 4 5 11 2" xfId="8898" xr:uid="{00000000-0005-0000-0000-0000C0220000}"/>
    <cellStyle name="Normal 4 5 11 2 2" xfId="8899" xr:uid="{00000000-0005-0000-0000-0000C1220000}"/>
    <cellStyle name="Normal 4 5 11 2 2 2" xfId="8900" xr:uid="{00000000-0005-0000-0000-0000C2220000}"/>
    <cellStyle name="Normal 4 5 11 2 2 3" xfId="8901" xr:uid="{00000000-0005-0000-0000-0000C3220000}"/>
    <cellStyle name="Normal 4 5 11 2 3" xfId="8902" xr:uid="{00000000-0005-0000-0000-0000C4220000}"/>
    <cellStyle name="Normal 4 5 11 2 4" xfId="8903" xr:uid="{00000000-0005-0000-0000-0000C5220000}"/>
    <cellStyle name="Normal 4 5 11 2 5" xfId="24007" xr:uid="{DDFEC697-2126-4219-8186-8A21340BD923}"/>
    <cellStyle name="Normal 4 5 11 3" xfId="8904" xr:uid="{00000000-0005-0000-0000-0000C6220000}"/>
    <cellStyle name="Normal 4 5 11 3 2" xfId="8905" xr:uid="{00000000-0005-0000-0000-0000C7220000}"/>
    <cellStyle name="Normal 4 5 11 3 3" xfId="8906" xr:uid="{00000000-0005-0000-0000-0000C8220000}"/>
    <cellStyle name="Normal 4 5 11 4" xfId="8907" xr:uid="{00000000-0005-0000-0000-0000C9220000}"/>
    <cellStyle name="Normal 4 5 11 5" xfId="8908" xr:uid="{00000000-0005-0000-0000-0000CA220000}"/>
    <cellStyle name="Normal 4 5 11 6" xfId="8909" xr:uid="{00000000-0005-0000-0000-0000CB220000}"/>
    <cellStyle name="Normal 4 5 11 7" xfId="23009" xr:uid="{37EFE597-36B0-4F4B-B6BA-0EE4E8AC444B}"/>
    <cellStyle name="Normal 4 5 12" xfId="8910" xr:uid="{00000000-0005-0000-0000-0000CC220000}"/>
    <cellStyle name="Normal 4 5 12 2" xfId="8911" xr:uid="{00000000-0005-0000-0000-0000CD220000}"/>
    <cellStyle name="Normal 4 5 12 2 2" xfId="24166" xr:uid="{AB316B08-9220-452E-9EED-90F64BB227C0}"/>
    <cellStyle name="Normal 4 5 12 3" xfId="8912" xr:uid="{00000000-0005-0000-0000-0000CE220000}"/>
    <cellStyle name="Normal 4 5 12 4" xfId="23707" xr:uid="{0AB913A9-D733-4479-A6A2-7B5342B81BE9}"/>
    <cellStyle name="Normal 4 5 13" xfId="8913" xr:uid="{00000000-0005-0000-0000-0000CF220000}"/>
    <cellStyle name="Normal 4 5 14" xfId="8914" xr:uid="{00000000-0005-0000-0000-0000D0220000}"/>
    <cellStyle name="Normal 4 5 15" xfId="8915" xr:uid="{00000000-0005-0000-0000-0000D1220000}"/>
    <cellStyle name="Normal 4 5 16" xfId="8916" xr:uid="{00000000-0005-0000-0000-0000D2220000}"/>
    <cellStyle name="Normal 4 5 2" xfId="8917" xr:uid="{00000000-0005-0000-0000-0000D3220000}"/>
    <cellStyle name="Normal 4 5 2 2" xfId="8918" xr:uid="{00000000-0005-0000-0000-0000D4220000}"/>
    <cellStyle name="Normal 4 5 2 2 2" xfId="8919" xr:uid="{00000000-0005-0000-0000-0000D5220000}"/>
    <cellStyle name="Normal 4 5 2 2 3" xfId="8920" xr:uid="{00000000-0005-0000-0000-0000D6220000}"/>
    <cellStyle name="Normal 4 5 2 2 4" xfId="8921" xr:uid="{00000000-0005-0000-0000-0000D7220000}"/>
    <cellStyle name="Normal 4 5 2 3" xfId="8922" xr:uid="{00000000-0005-0000-0000-0000D8220000}"/>
    <cellStyle name="Normal 4 5 2 3 2" xfId="8923" xr:uid="{00000000-0005-0000-0000-0000D9220000}"/>
    <cellStyle name="Normal 4 5 2 3 2 2" xfId="8924" xr:uid="{00000000-0005-0000-0000-0000DA220000}"/>
    <cellStyle name="Normal 4 5 2 3 2 2 2" xfId="8925" xr:uid="{00000000-0005-0000-0000-0000DB220000}"/>
    <cellStyle name="Normal 4 5 2 3 2 2 3" xfId="8926" xr:uid="{00000000-0005-0000-0000-0000DC220000}"/>
    <cellStyle name="Normal 4 5 2 3 2 3" xfId="8927" xr:uid="{00000000-0005-0000-0000-0000DD220000}"/>
    <cellStyle name="Normal 4 5 2 3 2 4" xfId="8928" xr:uid="{00000000-0005-0000-0000-0000DE220000}"/>
    <cellStyle name="Normal 4 5 2 3 2 5" xfId="24008" xr:uid="{D34A9D97-D451-412C-A082-B5C42410D3C9}"/>
    <cellStyle name="Normal 4 5 2 3 3" xfId="8929" xr:uid="{00000000-0005-0000-0000-0000DF220000}"/>
    <cellStyle name="Normal 4 5 2 3 3 2" xfId="8930" xr:uid="{00000000-0005-0000-0000-0000E0220000}"/>
    <cellStyle name="Normal 4 5 2 3 3 2 2" xfId="8931" xr:uid="{00000000-0005-0000-0000-0000E1220000}"/>
    <cellStyle name="Normal 4 5 2 3 3 2 3" xfId="8932" xr:uid="{00000000-0005-0000-0000-0000E2220000}"/>
    <cellStyle name="Normal 4 5 2 3 3 3" xfId="8933" xr:uid="{00000000-0005-0000-0000-0000E3220000}"/>
    <cellStyle name="Normal 4 5 2 3 3 4" xfId="8934" xr:uid="{00000000-0005-0000-0000-0000E4220000}"/>
    <cellStyle name="Normal 4 5 2 3 4" xfId="8935" xr:uid="{00000000-0005-0000-0000-0000E5220000}"/>
    <cellStyle name="Normal 4 5 2 3 4 2" xfId="8936" xr:uid="{00000000-0005-0000-0000-0000E6220000}"/>
    <cellStyle name="Normal 4 5 2 3 4 3" xfId="8937" xr:uid="{00000000-0005-0000-0000-0000E7220000}"/>
    <cellStyle name="Normal 4 5 2 3 5" xfId="8938" xr:uid="{00000000-0005-0000-0000-0000E8220000}"/>
    <cellStyle name="Normal 4 5 2 3 6" xfId="8939" xr:uid="{00000000-0005-0000-0000-0000E9220000}"/>
    <cellStyle name="Normal 4 5 2 3 7" xfId="8940" xr:uid="{00000000-0005-0000-0000-0000EA220000}"/>
    <cellStyle name="Normal 4 5 2 3 8" xfId="23010" xr:uid="{C5E8216B-EA28-425E-8319-535AE7E76D50}"/>
    <cellStyle name="Normal 4 5 2 4" xfId="8941" xr:uid="{00000000-0005-0000-0000-0000EB220000}"/>
    <cellStyle name="Normal 4 5 2 4 2" xfId="8942" xr:uid="{00000000-0005-0000-0000-0000EC220000}"/>
    <cellStyle name="Normal 4 5 2 4 2 2" xfId="8943" xr:uid="{00000000-0005-0000-0000-0000ED220000}"/>
    <cellStyle name="Normal 4 5 2 4 2 2 2" xfId="8944" xr:uid="{00000000-0005-0000-0000-0000EE220000}"/>
    <cellStyle name="Normal 4 5 2 4 2 2 3" xfId="8945" xr:uid="{00000000-0005-0000-0000-0000EF220000}"/>
    <cellStyle name="Normal 4 5 2 4 2 3" xfId="8946" xr:uid="{00000000-0005-0000-0000-0000F0220000}"/>
    <cellStyle name="Normal 4 5 2 4 2 4" xfId="8947" xr:uid="{00000000-0005-0000-0000-0000F1220000}"/>
    <cellStyle name="Normal 4 5 2 4 2 5" xfId="24009" xr:uid="{637D163E-1494-4141-88F7-C0B93F489B12}"/>
    <cellStyle name="Normal 4 5 2 4 3" xfId="8948" xr:uid="{00000000-0005-0000-0000-0000F2220000}"/>
    <cellStyle name="Normal 4 5 2 4 3 2" xfId="8949" xr:uid="{00000000-0005-0000-0000-0000F3220000}"/>
    <cellStyle name="Normal 4 5 2 4 3 3" xfId="8950" xr:uid="{00000000-0005-0000-0000-0000F4220000}"/>
    <cellStyle name="Normal 4 5 2 4 4" xfId="8951" xr:uid="{00000000-0005-0000-0000-0000F5220000}"/>
    <cellStyle name="Normal 4 5 2 4 5" xfId="8952" xr:uid="{00000000-0005-0000-0000-0000F6220000}"/>
    <cellStyle name="Normal 4 5 2 4 6" xfId="8953" xr:uid="{00000000-0005-0000-0000-0000F7220000}"/>
    <cellStyle name="Normal 4 5 2 4 7" xfId="23011" xr:uid="{414E769D-51F1-4B8E-8245-0CE42428C893}"/>
    <cellStyle name="Normal 4 5 2 5" xfId="8954" xr:uid="{00000000-0005-0000-0000-0000F8220000}"/>
    <cellStyle name="Normal 4 5 2 5 2" xfId="8955" xr:uid="{00000000-0005-0000-0000-0000F9220000}"/>
    <cellStyle name="Normal 4 5 2 5 3" xfId="8956" xr:uid="{00000000-0005-0000-0000-0000FA220000}"/>
    <cellStyle name="Normal 4 5 2 5 4" xfId="24260" xr:uid="{C86A342E-3D29-41EC-AC0B-48F16876715D}"/>
    <cellStyle name="Normal 4 5 2 6" xfId="8957" xr:uid="{00000000-0005-0000-0000-0000FB220000}"/>
    <cellStyle name="Normal 4 5 2 7" xfId="8958" xr:uid="{00000000-0005-0000-0000-0000FC220000}"/>
    <cellStyle name="Normal 4 5 2 8" xfId="8959" xr:uid="{00000000-0005-0000-0000-0000FD220000}"/>
    <cellStyle name="Normal 4 5 2 9" xfId="8960" xr:uid="{00000000-0005-0000-0000-0000FE220000}"/>
    <cellStyle name="Normal 4 5 3" xfId="8961" xr:uid="{00000000-0005-0000-0000-0000FF220000}"/>
    <cellStyle name="Normal 4 5 3 2" xfId="8962" xr:uid="{00000000-0005-0000-0000-000000230000}"/>
    <cellStyle name="Normal 4 5 3 2 2" xfId="8963" xr:uid="{00000000-0005-0000-0000-000001230000}"/>
    <cellStyle name="Normal 4 5 3 2 3" xfId="8964" xr:uid="{00000000-0005-0000-0000-000002230000}"/>
    <cellStyle name="Normal 4 5 3 2 4" xfId="8965" xr:uid="{00000000-0005-0000-0000-000003230000}"/>
    <cellStyle name="Normal 4 5 3 3" xfId="8966" xr:uid="{00000000-0005-0000-0000-000004230000}"/>
    <cellStyle name="Normal 4 5 3 3 2" xfId="8967" xr:uid="{00000000-0005-0000-0000-000005230000}"/>
    <cellStyle name="Normal 4 5 3 3 2 2" xfId="8968" xr:uid="{00000000-0005-0000-0000-000006230000}"/>
    <cellStyle name="Normal 4 5 3 3 2 2 2" xfId="8969" xr:uid="{00000000-0005-0000-0000-000007230000}"/>
    <cellStyle name="Normal 4 5 3 3 2 2 3" xfId="8970" xr:uid="{00000000-0005-0000-0000-000008230000}"/>
    <cellStyle name="Normal 4 5 3 3 2 3" xfId="8971" xr:uid="{00000000-0005-0000-0000-000009230000}"/>
    <cellStyle name="Normal 4 5 3 3 2 4" xfId="8972" xr:uid="{00000000-0005-0000-0000-00000A230000}"/>
    <cellStyle name="Normal 4 5 3 3 2 5" xfId="24010" xr:uid="{03A37A46-66C2-4C7F-8609-9D552B328F7A}"/>
    <cellStyle name="Normal 4 5 3 3 3" xfId="8973" xr:uid="{00000000-0005-0000-0000-00000B230000}"/>
    <cellStyle name="Normal 4 5 3 3 3 2" xfId="8974" xr:uid="{00000000-0005-0000-0000-00000C230000}"/>
    <cellStyle name="Normal 4 5 3 3 3 2 2" xfId="8975" xr:uid="{00000000-0005-0000-0000-00000D230000}"/>
    <cellStyle name="Normal 4 5 3 3 3 2 3" xfId="8976" xr:uid="{00000000-0005-0000-0000-00000E230000}"/>
    <cellStyle name="Normal 4 5 3 3 3 3" xfId="8977" xr:uid="{00000000-0005-0000-0000-00000F230000}"/>
    <cellStyle name="Normal 4 5 3 3 3 4" xfId="8978" xr:uid="{00000000-0005-0000-0000-000010230000}"/>
    <cellStyle name="Normal 4 5 3 3 4" xfId="8979" xr:uid="{00000000-0005-0000-0000-000011230000}"/>
    <cellStyle name="Normal 4 5 3 3 4 2" xfId="8980" xr:uid="{00000000-0005-0000-0000-000012230000}"/>
    <cellStyle name="Normal 4 5 3 3 4 3" xfId="8981" xr:uid="{00000000-0005-0000-0000-000013230000}"/>
    <cellStyle name="Normal 4 5 3 3 5" xfId="8982" xr:uid="{00000000-0005-0000-0000-000014230000}"/>
    <cellStyle name="Normal 4 5 3 3 6" xfId="8983" xr:uid="{00000000-0005-0000-0000-000015230000}"/>
    <cellStyle name="Normal 4 5 3 3 7" xfId="8984" xr:uid="{00000000-0005-0000-0000-000016230000}"/>
    <cellStyle name="Normal 4 5 3 3 8" xfId="23012" xr:uid="{F82F3555-909D-40CC-9B2F-050EA17B69C0}"/>
    <cellStyle name="Normal 4 5 3 4" xfId="8985" xr:uid="{00000000-0005-0000-0000-000017230000}"/>
    <cellStyle name="Normal 4 5 3 4 2" xfId="8986" xr:uid="{00000000-0005-0000-0000-000018230000}"/>
    <cellStyle name="Normal 4 5 3 4 2 2" xfId="8987" xr:uid="{00000000-0005-0000-0000-000019230000}"/>
    <cellStyle name="Normal 4 5 3 4 2 2 2" xfId="8988" xr:uid="{00000000-0005-0000-0000-00001A230000}"/>
    <cellStyle name="Normal 4 5 3 4 2 2 3" xfId="8989" xr:uid="{00000000-0005-0000-0000-00001B230000}"/>
    <cellStyle name="Normal 4 5 3 4 2 3" xfId="8990" xr:uid="{00000000-0005-0000-0000-00001C230000}"/>
    <cellStyle name="Normal 4 5 3 4 2 4" xfId="8991" xr:uid="{00000000-0005-0000-0000-00001D230000}"/>
    <cellStyle name="Normal 4 5 3 4 2 5" xfId="24011" xr:uid="{46CF0809-18F0-47C6-850C-4B4FA0AD21C0}"/>
    <cellStyle name="Normal 4 5 3 4 3" xfId="8992" xr:uid="{00000000-0005-0000-0000-00001E230000}"/>
    <cellStyle name="Normal 4 5 3 4 3 2" xfId="8993" xr:uid="{00000000-0005-0000-0000-00001F230000}"/>
    <cellStyle name="Normal 4 5 3 4 3 3" xfId="8994" xr:uid="{00000000-0005-0000-0000-000020230000}"/>
    <cellStyle name="Normal 4 5 3 4 4" xfId="8995" xr:uid="{00000000-0005-0000-0000-000021230000}"/>
    <cellStyle name="Normal 4 5 3 4 5" xfId="8996" xr:uid="{00000000-0005-0000-0000-000022230000}"/>
    <cellStyle name="Normal 4 5 3 4 6" xfId="8997" xr:uid="{00000000-0005-0000-0000-000023230000}"/>
    <cellStyle name="Normal 4 5 3 4 7" xfId="23013" xr:uid="{48A39513-ADCA-42A2-8163-19DC1102C3E1}"/>
    <cellStyle name="Normal 4 5 3 5" xfId="8998" xr:uid="{00000000-0005-0000-0000-000024230000}"/>
    <cellStyle name="Normal 4 5 3 5 2" xfId="8999" xr:uid="{00000000-0005-0000-0000-000025230000}"/>
    <cellStyle name="Normal 4 5 3 5 3" xfId="9000" xr:uid="{00000000-0005-0000-0000-000026230000}"/>
    <cellStyle name="Normal 4 5 3 5 4" xfId="24335" xr:uid="{AC1B4336-1AF3-480D-853E-12E236642BA4}"/>
    <cellStyle name="Normal 4 5 3 6" xfId="9001" xr:uid="{00000000-0005-0000-0000-000027230000}"/>
    <cellStyle name="Normal 4 5 3 7" xfId="9002" xr:uid="{00000000-0005-0000-0000-000028230000}"/>
    <cellStyle name="Normal 4 5 3 8" xfId="9003" xr:uid="{00000000-0005-0000-0000-000029230000}"/>
    <cellStyle name="Normal 4 5 3 9" xfId="9004" xr:uid="{00000000-0005-0000-0000-00002A230000}"/>
    <cellStyle name="Normal 4 5 4" xfId="9005" xr:uid="{00000000-0005-0000-0000-00002B230000}"/>
    <cellStyle name="Normal 4 5 4 2" xfId="9006" xr:uid="{00000000-0005-0000-0000-00002C230000}"/>
    <cellStyle name="Normal 4 5 4 3" xfId="9007" xr:uid="{00000000-0005-0000-0000-00002D230000}"/>
    <cellStyle name="Normal 4 5 4 4" xfId="9008" xr:uid="{00000000-0005-0000-0000-00002E230000}"/>
    <cellStyle name="Normal 4 5 4 5" xfId="9009" xr:uid="{00000000-0005-0000-0000-00002F230000}"/>
    <cellStyle name="Normal 4 5 5" xfId="9010" xr:uid="{00000000-0005-0000-0000-000030230000}"/>
    <cellStyle name="Normal 4 5 5 2" xfId="9011" xr:uid="{00000000-0005-0000-0000-000031230000}"/>
    <cellStyle name="Normal 4 5 5 3" xfId="9012" xr:uid="{00000000-0005-0000-0000-000032230000}"/>
    <cellStyle name="Normal 4 5 5 4" xfId="9013" xr:uid="{00000000-0005-0000-0000-000033230000}"/>
    <cellStyle name="Normal 4 5 5 5" xfId="9014" xr:uid="{00000000-0005-0000-0000-000034230000}"/>
    <cellStyle name="Normal 4 5 6" xfId="9015" xr:uid="{00000000-0005-0000-0000-000035230000}"/>
    <cellStyle name="Normal 4 5 6 2" xfId="9016" xr:uid="{00000000-0005-0000-0000-000036230000}"/>
    <cellStyle name="Normal 4 5 6 3" xfId="9017" xr:uid="{00000000-0005-0000-0000-000037230000}"/>
    <cellStyle name="Normal 4 5 6 4" xfId="9018" xr:uid="{00000000-0005-0000-0000-000038230000}"/>
    <cellStyle name="Normal 4 5 6 5" xfId="9019" xr:uid="{00000000-0005-0000-0000-000039230000}"/>
    <cellStyle name="Normal 4 5 7" xfId="9020" xr:uid="{00000000-0005-0000-0000-00003A230000}"/>
    <cellStyle name="Normal 4 5 7 2" xfId="9021" xr:uid="{00000000-0005-0000-0000-00003B230000}"/>
    <cellStyle name="Normal 4 5 7 3" xfId="9022" xr:uid="{00000000-0005-0000-0000-00003C230000}"/>
    <cellStyle name="Normal 4 5 7 4" xfId="9023" xr:uid="{00000000-0005-0000-0000-00003D230000}"/>
    <cellStyle name="Normal 4 5 7 5" xfId="9024" xr:uid="{00000000-0005-0000-0000-00003E230000}"/>
    <cellStyle name="Normal 4 5 8" xfId="9025" xr:uid="{00000000-0005-0000-0000-00003F230000}"/>
    <cellStyle name="Normal 4 5 8 2" xfId="9026" xr:uid="{00000000-0005-0000-0000-000040230000}"/>
    <cellStyle name="Normal 4 5 8 3" xfId="9027" xr:uid="{00000000-0005-0000-0000-000041230000}"/>
    <cellStyle name="Normal 4 5 8 4" xfId="9028" xr:uid="{00000000-0005-0000-0000-000042230000}"/>
    <cellStyle name="Normal 4 5 8 5" xfId="9029" xr:uid="{00000000-0005-0000-0000-000043230000}"/>
    <cellStyle name="Normal 4 5 9" xfId="9030" xr:uid="{00000000-0005-0000-0000-000044230000}"/>
    <cellStyle name="Normal 4 5 9 2" xfId="9031" xr:uid="{00000000-0005-0000-0000-000045230000}"/>
    <cellStyle name="Normal 4 5 9 2 2" xfId="9032" xr:uid="{00000000-0005-0000-0000-000046230000}"/>
    <cellStyle name="Normal 4 5 9 2 2 2" xfId="9033" xr:uid="{00000000-0005-0000-0000-000047230000}"/>
    <cellStyle name="Normal 4 5 9 2 2 2 2" xfId="9034" xr:uid="{00000000-0005-0000-0000-000048230000}"/>
    <cellStyle name="Normal 4 5 9 2 2 2 3" xfId="9035" xr:uid="{00000000-0005-0000-0000-000049230000}"/>
    <cellStyle name="Normal 4 5 9 2 2 3" xfId="9036" xr:uid="{00000000-0005-0000-0000-00004A230000}"/>
    <cellStyle name="Normal 4 5 9 2 2 4" xfId="9037" xr:uid="{00000000-0005-0000-0000-00004B230000}"/>
    <cellStyle name="Normal 4 5 9 2 2 5" xfId="24013" xr:uid="{310B7B1F-2ED6-4668-9E53-C99D8D775AE8}"/>
    <cellStyle name="Normal 4 5 9 2 3" xfId="9038" xr:uid="{00000000-0005-0000-0000-00004C230000}"/>
    <cellStyle name="Normal 4 5 9 2 3 2" xfId="9039" xr:uid="{00000000-0005-0000-0000-00004D230000}"/>
    <cellStyle name="Normal 4 5 9 2 3 2 2" xfId="9040" xr:uid="{00000000-0005-0000-0000-00004E230000}"/>
    <cellStyle name="Normal 4 5 9 2 3 2 3" xfId="9041" xr:uid="{00000000-0005-0000-0000-00004F230000}"/>
    <cellStyle name="Normal 4 5 9 2 3 3" xfId="9042" xr:uid="{00000000-0005-0000-0000-000050230000}"/>
    <cellStyle name="Normal 4 5 9 2 3 4" xfId="9043" xr:uid="{00000000-0005-0000-0000-000051230000}"/>
    <cellStyle name="Normal 4 5 9 2 4" xfId="9044" xr:uid="{00000000-0005-0000-0000-000052230000}"/>
    <cellStyle name="Normal 4 5 9 2 4 2" xfId="9045" xr:uid="{00000000-0005-0000-0000-000053230000}"/>
    <cellStyle name="Normal 4 5 9 2 4 3" xfId="9046" xr:uid="{00000000-0005-0000-0000-000054230000}"/>
    <cellStyle name="Normal 4 5 9 2 5" xfId="9047" xr:uid="{00000000-0005-0000-0000-000055230000}"/>
    <cellStyle name="Normal 4 5 9 2 6" xfId="9048" xr:uid="{00000000-0005-0000-0000-000056230000}"/>
    <cellStyle name="Normal 4 5 9 2 7" xfId="9049" xr:uid="{00000000-0005-0000-0000-000057230000}"/>
    <cellStyle name="Normal 4 5 9 2 8" xfId="23015" xr:uid="{0281A0BA-2893-4442-A147-0B6706F00868}"/>
    <cellStyle name="Normal 4 5 9 3" xfId="9050" xr:uid="{00000000-0005-0000-0000-000058230000}"/>
    <cellStyle name="Normal 4 5 9 3 2" xfId="9051" xr:uid="{00000000-0005-0000-0000-000059230000}"/>
    <cellStyle name="Normal 4 5 9 3 2 2" xfId="9052" xr:uid="{00000000-0005-0000-0000-00005A230000}"/>
    <cellStyle name="Normal 4 5 9 3 2 3" xfId="9053" xr:uid="{00000000-0005-0000-0000-00005B230000}"/>
    <cellStyle name="Normal 4 5 9 3 3" xfId="9054" xr:uid="{00000000-0005-0000-0000-00005C230000}"/>
    <cellStyle name="Normal 4 5 9 3 4" xfId="9055" xr:uid="{00000000-0005-0000-0000-00005D230000}"/>
    <cellStyle name="Normal 4 5 9 3 5" xfId="25955" xr:uid="{95C65BA1-84CD-4010-82F6-CA18B1162F82}"/>
    <cellStyle name="Normal 4 5 9 4" xfId="9056" xr:uid="{00000000-0005-0000-0000-00005E230000}"/>
    <cellStyle name="Normal 4 5 9 4 2" xfId="9057" xr:uid="{00000000-0005-0000-0000-00005F230000}"/>
    <cellStyle name="Normal 4 5 9 4 2 2" xfId="9058" xr:uid="{00000000-0005-0000-0000-000060230000}"/>
    <cellStyle name="Normal 4 5 9 4 2 3" xfId="9059" xr:uid="{00000000-0005-0000-0000-000061230000}"/>
    <cellStyle name="Normal 4 5 9 4 3" xfId="9060" xr:uid="{00000000-0005-0000-0000-000062230000}"/>
    <cellStyle name="Normal 4 5 9 4 4" xfId="9061" xr:uid="{00000000-0005-0000-0000-000063230000}"/>
    <cellStyle name="Normal 4 5 9 4 5" xfId="24012" xr:uid="{24B68C0E-5302-4F72-9C90-3910117E8640}"/>
    <cellStyle name="Normal 4 5 9 5" xfId="9062" xr:uid="{00000000-0005-0000-0000-000064230000}"/>
    <cellStyle name="Normal 4 5 9 5 2" xfId="9063" xr:uid="{00000000-0005-0000-0000-000065230000}"/>
    <cellStyle name="Normal 4 5 9 5 3" xfId="9064" xr:uid="{00000000-0005-0000-0000-000066230000}"/>
    <cellStyle name="Normal 4 5 9 6" xfId="9065" xr:uid="{00000000-0005-0000-0000-000067230000}"/>
    <cellStyle name="Normal 4 5 9 7" xfId="9066" xr:uid="{00000000-0005-0000-0000-000068230000}"/>
    <cellStyle name="Normal 4 5 9 8" xfId="9067" xr:uid="{00000000-0005-0000-0000-000069230000}"/>
    <cellStyle name="Normal 4 5 9 9" xfId="23014" xr:uid="{C25ED421-BEAA-4CFE-95CD-5645F7A07C0F}"/>
    <cellStyle name="Normal 4 6" xfId="9068" xr:uid="{00000000-0005-0000-0000-00006A230000}"/>
    <cellStyle name="Normal 4 6 10" xfId="9069" xr:uid="{00000000-0005-0000-0000-00006B230000}"/>
    <cellStyle name="Normal 4 6 11" xfId="9070" xr:uid="{00000000-0005-0000-0000-00006C230000}"/>
    <cellStyle name="Normal 4 6 12" xfId="9071" xr:uid="{00000000-0005-0000-0000-00006D230000}"/>
    <cellStyle name="Normal 4 6 2" xfId="9072" xr:uid="{00000000-0005-0000-0000-00006E230000}"/>
    <cellStyle name="Normal 4 6 2 10" xfId="23016" xr:uid="{5E73D793-AC9E-427A-9A9B-106DAFA7BFB0}"/>
    <cellStyle name="Normal 4 6 2 2" xfId="9073" xr:uid="{00000000-0005-0000-0000-00006F230000}"/>
    <cellStyle name="Normal 4 6 2 2 2" xfId="9074" xr:uid="{00000000-0005-0000-0000-000070230000}"/>
    <cellStyle name="Normal 4 6 2 2 3" xfId="9075" xr:uid="{00000000-0005-0000-0000-000071230000}"/>
    <cellStyle name="Normal 4 6 2 2 4" xfId="9076" xr:uid="{00000000-0005-0000-0000-000072230000}"/>
    <cellStyle name="Normal 4 6 2 3" xfId="9077" xr:uid="{00000000-0005-0000-0000-000073230000}"/>
    <cellStyle name="Normal 4 6 2 3 2" xfId="9078" xr:uid="{00000000-0005-0000-0000-000074230000}"/>
    <cellStyle name="Normal 4 6 2 3 2 2" xfId="9079" xr:uid="{00000000-0005-0000-0000-000075230000}"/>
    <cellStyle name="Normal 4 6 2 3 2 2 2" xfId="9080" xr:uid="{00000000-0005-0000-0000-000076230000}"/>
    <cellStyle name="Normal 4 6 2 3 2 2 3" xfId="9081" xr:uid="{00000000-0005-0000-0000-000077230000}"/>
    <cellStyle name="Normal 4 6 2 3 2 3" xfId="9082" xr:uid="{00000000-0005-0000-0000-000078230000}"/>
    <cellStyle name="Normal 4 6 2 3 2 4" xfId="9083" xr:uid="{00000000-0005-0000-0000-000079230000}"/>
    <cellStyle name="Normal 4 6 2 3 2 5" xfId="24015" xr:uid="{8CFDEECB-3489-475D-8436-83A0FA46EDEE}"/>
    <cellStyle name="Normal 4 6 2 3 3" xfId="9084" xr:uid="{00000000-0005-0000-0000-00007A230000}"/>
    <cellStyle name="Normal 4 6 2 3 3 2" xfId="9085" xr:uid="{00000000-0005-0000-0000-00007B230000}"/>
    <cellStyle name="Normal 4 6 2 3 3 2 2" xfId="9086" xr:uid="{00000000-0005-0000-0000-00007C230000}"/>
    <cellStyle name="Normal 4 6 2 3 3 2 3" xfId="9087" xr:uid="{00000000-0005-0000-0000-00007D230000}"/>
    <cellStyle name="Normal 4 6 2 3 3 3" xfId="9088" xr:uid="{00000000-0005-0000-0000-00007E230000}"/>
    <cellStyle name="Normal 4 6 2 3 3 4" xfId="9089" xr:uid="{00000000-0005-0000-0000-00007F230000}"/>
    <cellStyle name="Normal 4 6 2 3 4" xfId="9090" xr:uid="{00000000-0005-0000-0000-000080230000}"/>
    <cellStyle name="Normal 4 6 2 3 4 2" xfId="9091" xr:uid="{00000000-0005-0000-0000-000081230000}"/>
    <cellStyle name="Normal 4 6 2 3 4 3" xfId="9092" xr:uid="{00000000-0005-0000-0000-000082230000}"/>
    <cellStyle name="Normal 4 6 2 3 5" xfId="9093" xr:uid="{00000000-0005-0000-0000-000083230000}"/>
    <cellStyle name="Normal 4 6 2 3 6" xfId="9094" xr:uid="{00000000-0005-0000-0000-000084230000}"/>
    <cellStyle name="Normal 4 6 2 3 7" xfId="9095" xr:uid="{00000000-0005-0000-0000-000085230000}"/>
    <cellStyle name="Normal 4 6 2 3 8" xfId="23017" xr:uid="{9C1D17AD-5979-497B-BC47-3032883965EA}"/>
    <cellStyle name="Normal 4 6 2 4" xfId="9096" xr:uid="{00000000-0005-0000-0000-000086230000}"/>
    <cellStyle name="Normal 4 6 2 4 2" xfId="9097" xr:uid="{00000000-0005-0000-0000-000087230000}"/>
    <cellStyle name="Normal 4 6 2 4 2 2" xfId="9098" xr:uid="{00000000-0005-0000-0000-000088230000}"/>
    <cellStyle name="Normal 4 6 2 4 2 3" xfId="9099" xr:uid="{00000000-0005-0000-0000-000089230000}"/>
    <cellStyle name="Normal 4 6 2 4 3" xfId="9100" xr:uid="{00000000-0005-0000-0000-00008A230000}"/>
    <cellStyle name="Normal 4 6 2 4 4" xfId="9101" xr:uid="{00000000-0005-0000-0000-00008B230000}"/>
    <cellStyle name="Normal 4 6 2 4 5" xfId="24261" xr:uid="{A552A419-4F86-4477-A62C-7EB7545CDF4D}"/>
    <cellStyle name="Normal 4 6 2 5" xfId="9102" xr:uid="{00000000-0005-0000-0000-00008C230000}"/>
    <cellStyle name="Normal 4 6 2 5 2" xfId="9103" xr:uid="{00000000-0005-0000-0000-00008D230000}"/>
    <cellStyle name="Normal 4 6 2 5 2 2" xfId="9104" xr:uid="{00000000-0005-0000-0000-00008E230000}"/>
    <cellStyle name="Normal 4 6 2 5 2 3" xfId="9105" xr:uid="{00000000-0005-0000-0000-00008F230000}"/>
    <cellStyle name="Normal 4 6 2 5 3" xfId="9106" xr:uid="{00000000-0005-0000-0000-000090230000}"/>
    <cellStyle name="Normal 4 6 2 5 4" xfId="9107" xr:uid="{00000000-0005-0000-0000-000091230000}"/>
    <cellStyle name="Normal 4 6 2 5 5" xfId="24014" xr:uid="{EA7DF959-366B-4E86-81C7-8025F0A5E55A}"/>
    <cellStyle name="Normal 4 6 2 6" xfId="9108" xr:uid="{00000000-0005-0000-0000-000092230000}"/>
    <cellStyle name="Normal 4 6 2 6 2" xfId="9109" xr:uid="{00000000-0005-0000-0000-000093230000}"/>
    <cellStyle name="Normal 4 6 2 6 3" xfId="9110" xr:uid="{00000000-0005-0000-0000-000094230000}"/>
    <cellStyle name="Normal 4 6 2 7" xfId="9111" xr:uid="{00000000-0005-0000-0000-000095230000}"/>
    <cellStyle name="Normal 4 6 2 8" xfId="9112" xr:uid="{00000000-0005-0000-0000-000096230000}"/>
    <cellStyle name="Normal 4 6 2 9" xfId="9113" xr:uid="{00000000-0005-0000-0000-000097230000}"/>
    <cellStyle name="Normal 4 6 3" xfId="9114" xr:uid="{00000000-0005-0000-0000-000098230000}"/>
    <cellStyle name="Normal 4 6 3 2" xfId="9115" xr:uid="{00000000-0005-0000-0000-000099230000}"/>
    <cellStyle name="Normal 4 6 3 3" xfId="9116" xr:uid="{00000000-0005-0000-0000-00009A230000}"/>
    <cellStyle name="Normal 4 6 3 4" xfId="9117" xr:uid="{00000000-0005-0000-0000-00009B230000}"/>
    <cellStyle name="Normal 4 6 4" xfId="9118" xr:uid="{00000000-0005-0000-0000-00009C230000}"/>
    <cellStyle name="Normal 4 6 4 2" xfId="9119" xr:uid="{00000000-0005-0000-0000-00009D230000}"/>
    <cellStyle name="Normal 4 6 4 2 2" xfId="9120" xr:uid="{00000000-0005-0000-0000-00009E230000}"/>
    <cellStyle name="Normal 4 6 4 2 2 2" xfId="9121" xr:uid="{00000000-0005-0000-0000-00009F230000}"/>
    <cellStyle name="Normal 4 6 4 2 2 2 2" xfId="9122" xr:uid="{00000000-0005-0000-0000-0000A0230000}"/>
    <cellStyle name="Normal 4 6 4 2 2 2 3" xfId="9123" xr:uid="{00000000-0005-0000-0000-0000A1230000}"/>
    <cellStyle name="Normal 4 6 4 2 2 3" xfId="9124" xr:uid="{00000000-0005-0000-0000-0000A2230000}"/>
    <cellStyle name="Normal 4 6 4 2 2 4" xfId="9125" xr:uid="{00000000-0005-0000-0000-0000A3230000}"/>
    <cellStyle name="Normal 4 6 4 2 2 5" xfId="24017" xr:uid="{B3D98E27-9837-4381-9930-05FDD85711D8}"/>
    <cellStyle name="Normal 4 6 4 2 3" xfId="9126" xr:uid="{00000000-0005-0000-0000-0000A4230000}"/>
    <cellStyle name="Normal 4 6 4 2 3 2" xfId="9127" xr:uid="{00000000-0005-0000-0000-0000A5230000}"/>
    <cellStyle name="Normal 4 6 4 2 3 2 2" xfId="9128" xr:uid="{00000000-0005-0000-0000-0000A6230000}"/>
    <cellStyle name="Normal 4 6 4 2 3 2 3" xfId="9129" xr:uid="{00000000-0005-0000-0000-0000A7230000}"/>
    <cellStyle name="Normal 4 6 4 2 3 3" xfId="9130" xr:uid="{00000000-0005-0000-0000-0000A8230000}"/>
    <cellStyle name="Normal 4 6 4 2 3 4" xfId="9131" xr:uid="{00000000-0005-0000-0000-0000A9230000}"/>
    <cellStyle name="Normal 4 6 4 2 4" xfId="9132" xr:uid="{00000000-0005-0000-0000-0000AA230000}"/>
    <cellStyle name="Normal 4 6 4 2 4 2" xfId="9133" xr:uid="{00000000-0005-0000-0000-0000AB230000}"/>
    <cellStyle name="Normal 4 6 4 2 4 3" xfId="9134" xr:uid="{00000000-0005-0000-0000-0000AC230000}"/>
    <cellStyle name="Normal 4 6 4 2 5" xfId="9135" xr:uid="{00000000-0005-0000-0000-0000AD230000}"/>
    <cellStyle name="Normal 4 6 4 2 6" xfId="9136" xr:uid="{00000000-0005-0000-0000-0000AE230000}"/>
    <cellStyle name="Normal 4 6 4 2 7" xfId="9137" xr:uid="{00000000-0005-0000-0000-0000AF230000}"/>
    <cellStyle name="Normal 4 6 4 2 8" xfId="23019" xr:uid="{0160F634-9AAA-4C21-814C-177B615263AD}"/>
    <cellStyle name="Normal 4 6 4 3" xfId="9138" xr:uid="{00000000-0005-0000-0000-0000B0230000}"/>
    <cellStyle name="Normal 4 6 4 3 2" xfId="9139" xr:uid="{00000000-0005-0000-0000-0000B1230000}"/>
    <cellStyle name="Normal 4 6 4 3 2 2" xfId="9140" xr:uid="{00000000-0005-0000-0000-0000B2230000}"/>
    <cellStyle name="Normal 4 6 4 3 2 3" xfId="9141" xr:uid="{00000000-0005-0000-0000-0000B3230000}"/>
    <cellStyle name="Normal 4 6 4 3 3" xfId="9142" xr:uid="{00000000-0005-0000-0000-0000B4230000}"/>
    <cellStyle name="Normal 4 6 4 3 4" xfId="9143" xr:uid="{00000000-0005-0000-0000-0000B5230000}"/>
    <cellStyle name="Normal 4 6 4 3 5" xfId="24336" xr:uid="{5B7B64FB-0F94-4EC4-B7BC-8EEF167049CA}"/>
    <cellStyle name="Normal 4 6 4 4" xfId="9144" xr:uid="{00000000-0005-0000-0000-0000B6230000}"/>
    <cellStyle name="Normal 4 6 4 4 2" xfId="9145" xr:uid="{00000000-0005-0000-0000-0000B7230000}"/>
    <cellStyle name="Normal 4 6 4 4 2 2" xfId="9146" xr:uid="{00000000-0005-0000-0000-0000B8230000}"/>
    <cellStyle name="Normal 4 6 4 4 2 3" xfId="9147" xr:uid="{00000000-0005-0000-0000-0000B9230000}"/>
    <cellStyle name="Normal 4 6 4 4 3" xfId="9148" xr:uid="{00000000-0005-0000-0000-0000BA230000}"/>
    <cellStyle name="Normal 4 6 4 4 4" xfId="9149" xr:uid="{00000000-0005-0000-0000-0000BB230000}"/>
    <cellStyle name="Normal 4 6 4 4 5" xfId="24016" xr:uid="{AF75FB8A-CB7F-43A9-8351-3FEEFECA9677}"/>
    <cellStyle name="Normal 4 6 4 5" xfId="9150" xr:uid="{00000000-0005-0000-0000-0000BC230000}"/>
    <cellStyle name="Normal 4 6 4 5 2" xfId="9151" xr:uid="{00000000-0005-0000-0000-0000BD230000}"/>
    <cellStyle name="Normal 4 6 4 5 3" xfId="9152" xr:uid="{00000000-0005-0000-0000-0000BE230000}"/>
    <cellStyle name="Normal 4 6 4 6" xfId="9153" xr:uid="{00000000-0005-0000-0000-0000BF230000}"/>
    <cellStyle name="Normal 4 6 4 7" xfId="9154" xr:uid="{00000000-0005-0000-0000-0000C0230000}"/>
    <cellStyle name="Normal 4 6 4 8" xfId="9155" xr:uid="{00000000-0005-0000-0000-0000C1230000}"/>
    <cellStyle name="Normal 4 6 4 9" xfId="23018" xr:uid="{2F1B5622-F75F-4B43-8A0E-19D8DBC5D3C3}"/>
    <cellStyle name="Normal 4 6 5" xfId="9156" xr:uid="{00000000-0005-0000-0000-0000C2230000}"/>
    <cellStyle name="Normal 4 6 5 2" xfId="9157" xr:uid="{00000000-0005-0000-0000-0000C3230000}"/>
    <cellStyle name="Normal 4 6 5 2 2" xfId="9158" xr:uid="{00000000-0005-0000-0000-0000C4230000}"/>
    <cellStyle name="Normal 4 6 5 2 2 2" xfId="9159" xr:uid="{00000000-0005-0000-0000-0000C5230000}"/>
    <cellStyle name="Normal 4 6 5 2 2 2 2" xfId="9160" xr:uid="{00000000-0005-0000-0000-0000C6230000}"/>
    <cellStyle name="Normal 4 6 5 2 2 2 3" xfId="9161" xr:uid="{00000000-0005-0000-0000-0000C7230000}"/>
    <cellStyle name="Normal 4 6 5 2 2 3" xfId="9162" xr:uid="{00000000-0005-0000-0000-0000C8230000}"/>
    <cellStyle name="Normal 4 6 5 2 2 4" xfId="9163" xr:uid="{00000000-0005-0000-0000-0000C9230000}"/>
    <cellStyle name="Normal 4 6 5 2 2 5" xfId="24019" xr:uid="{16ADBBE7-C017-4039-9C0E-F29AB236EBE1}"/>
    <cellStyle name="Normal 4 6 5 2 3" xfId="9164" xr:uid="{00000000-0005-0000-0000-0000CA230000}"/>
    <cellStyle name="Normal 4 6 5 2 3 2" xfId="9165" xr:uid="{00000000-0005-0000-0000-0000CB230000}"/>
    <cellStyle name="Normal 4 6 5 2 3 2 2" xfId="9166" xr:uid="{00000000-0005-0000-0000-0000CC230000}"/>
    <cellStyle name="Normal 4 6 5 2 3 2 3" xfId="9167" xr:uid="{00000000-0005-0000-0000-0000CD230000}"/>
    <cellStyle name="Normal 4 6 5 2 3 3" xfId="9168" xr:uid="{00000000-0005-0000-0000-0000CE230000}"/>
    <cellStyle name="Normal 4 6 5 2 3 4" xfId="9169" xr:uid="{00000000-0005-0000-0000-0000CF230000}"/>
    <cellStyle name="Normal 4 6 5 2 4" xfId="9170" xr:uid="{00000000-0005-0000-0000-0000D0230000}"/>
    <cellStyle name="Normal 4 6 5 2 4 2" xfId="9171" xr:uid="{00000000-0005-0000-0000-0000D1230000}"/>
    <cellStyle name="Normal 4 6 5 2 4 3" xfId="9172" xr:uid="{00000000-0005-0000-0000-0000D2230000}"/>
    <cellStyle name="Normal 4 6 5 2 5" xfId="9173" xr:uid="{00000000-0005-0000-0000-0000D3230000}"/>
    <cellStyle name="Normal 4 6 5 2 6" xfId="9174" xr:uid="{00000000-0005-0000-0000-0000D4230000}"/>
    <cellStyle name="Normal 4 6 5 2 7" xfId="9175" xr:uid="{00000000-0005-0000-0000-0000D5230000}"/>
    <cellStyle name="Normal 4 6 5 2 8" xfId="23021" xr:uid="{5A6E1834-5BD7-4603-AFBD-51B102EDDE03}"/>
    <cellStyle name="Normal 4 6 5 3" xfId="9176" xr:uid="{00000000-0005-0000-0000-0000D6230000}"/>
    <cellStyle name="Normal 4 6 5 3 2" xfId="9177" xr:uid="{00000000-0005-0000-0000-0000D7230000}"/>
    <cellStyle name="Normal 4 6 5 3 2 2" xfId="9178" xr:uid="{00000000-0005-0000-0000-0000D8230000}"/>
    <cellStyle name="Normal 4 6 5 3 2 3" xfId="9179" xr:uid="{00000000-0005-0000-0000-0000D9230000}"/>
    <cellStyle name="Normal 4 6 5 3 3" xfId="9180" xr:uid="{00000000-0005-0000-0000-0000DA230000}"/>
    <cellStyle name="Normal 4 6 5 3 4" xfId="9181" xr:uid="{00000000-0005-0000-0000-0000DB230000}"/>
    <cellStyle name="Normal 4 6 5 3 5" xfId="25956" xr:uid="{A4F87AA6-A31D-47C4-AB92-5BB5C31056C6}"/>
    <cellStyle name="Normal 4 6 5 4" xfId="9182" xr:uid="{00000000-0005-0000-0000-0000DC230000}"/>
    <cellStyle name="Normal 4 6 5 4 2" xfId="9183" xr:uid="{00000000-0005-0000-0000-0000DD230000}"/>
    <cellStyle name="Normal 4 6 5 4 2 2" xfId="9184" xr:uid="{00000000-0005-0000-0000-0000DE230000}"/>
    <cellStyle name="Normal 4 6 5 4 2 3" xfId="9185" xr:uid="{00000000-0005-0000-0000-0000DF230000}"/>
    <cellStyle name="Normal 4 6 5 4 3" xfId="9186" xr:uid="{00000000-0005-0000-0000-0000E0230000}"/>
    <cellStyle name="Normal 4 6 5 4 4" xfId="9187" xr:uid="{00000000-0005-0000-0000-0000E1230000}"/>
    <cellStyle name="Normal 4 6 5 4 5" xfId="24018" xr:uid="{D952FA45-0D88-421E-9AC1-F10E50F9DE17}"/>
    <cellStyle name="Normal 4 6 5 5" xfId="9188" xr:uid="{00000000-0005-0000-0000-0000E2230000}"/>
    <cellStyle name="Normal 4 6 5 5 2" xfId="9189" xr:uid="{00000000-0005-0000-0000-0000E3230000}"/>
    <cellStyle name="Normal 4 6 5 5 3" xfId="9190" xr:uid="{00000000-0005-0000-0000-0000E4230000}"/>
    <cellStyle name="Normal 4 6 5 6" xfId="9191" xr:uid="{00000000-0005-0000-0000-0000E5230000}"/>
    <cellStyle name="Normal 4 6 5 7" xfId="9192" xr:uid="{00000000-0005-0000-0000-0000E6230000}"/>
    <cellStyle name="Normal 4 6 5 8" xfId="9193" xr:uid="{00000000-0005-0000-0000-0000E7230000}"/>
    <cellStyle name="Normal 4 6 5 9" xfId="23020" xr:uid="{0EAA2A89-FAC1-4CC2-8365-95763AE53694}"/>
    <cellStyle name="Normal 4 6 6" xfId="9194" xr:uid="{00000000-0005-0000-0000-0000E8230000}"/>
    <cellStyle name="Normal 4 6 6 2" xfId="9195" xr:uid="{00000000-0005-0000-0000-0000E9230000}"/>
    <cellStyle name="Normal 4 6 6 2 2" xfId="9196" xr:uid="{00000000-0005-0000-0000-0000EA230000}"/>
    <cellStyle name="Normal 4 6 6 2 2 2" xfId="9197" xr:uid="{00000000-0005-0000-0000-0000EB230000}"/>
    <cellStyle name="Normal 4 6 6 2 2 3" xfId="9198" xr:uid="{00000000-0005-0000-0000-0000EC230000}"/>
    <cellStyle name="Normal 4 6 6 2 3" xfId="9199" xr:uid="{00000000-0005-0000-0000-0000ED230000}"/>
    <cellStyle name="Normal 4 6 6 2 4" xfId="9200" xr:uid="{00000000-0005-0000-0000-0000EE230000}"/>
    <cellStyle name="Normal 4 6 6 2 5" xfId="24020" xr:uid="{14C0E152-B036-4176-AE73-AA1998F70498}"/>
    <cellStyle name="Normal 4 6 6 3" xfId="9201" xr:uid="{00000000-0005-0000-0000-0000EF230000}"/>
    <cellStyle name="Normal 4 6 6 3 2" xfId="9202" xr:uid="{00000000-0005-0000-0000-0000F0230000}"/>
    <cellStyle name="Normal 4 6 6 3 2 2" xfId="9203" xr:uid="{00000000-0005-0000-0000-0000F1230000}"/>
    <cellStyle name="Normal 4 6 6 3 2 3" xfId="9204" xr:uid="{00000000-0005-0000-0000-0000F2230000}"/>
    <cellStyle name="Normal 4 6 6 3 3" xfId="9205" xr:uid="{00000000-0005-0000-0000-0000F3230000}"/>
    <cellStyle name="Normal 4 6 6 3 4" xfId="9206" xr:uid="{00000000-0005-0000-0000-0000F4230000}"/>
    <cellStyle name="Normal 4 6 6 4" xfId="9207" xr:uid="{00000000-0005-0000-0000-0000F5230000}"/>
    <cellStyle name="Normal 4 6 6 4 2" xfId="9208" xr:uid="{00000000-0005-0000-0000-0000F6230000}"/>
    <cellStyle name="Normal 4 6 6 4 3" xfId="9209" xr:uid="{00000000-0005-0000-0000-0000F7230000}"/>
    <cellStyle name="Normal 4 6 6 5" xfId="9210" xr:uid="{00000000-0005-0000-0000-0000F8230000}"/>
    <cellStyle name="Normal 4 6 6 6" xfId="9211" xr:uid="{00000000-0005-0000-0000-0000F9230000}"/>
    <cellStyle name="Normal 4 6 6 7" xfId="9212" xr:uid="{00000000-0005-0000-0000-0000FA230000}"/>
    <cellStyle name="Normal 4 6 6 8" xfId="23022" xr:uid="{FDB4BBDC-1AD1-4560-B267-2810B94F2332}"/>
    <cellStyle name="Normal 4 6 7" xfId="9213" xr:uid="{00000000-0005-0000-0000-0000FB230000}"/>
    <cellStyle name="Normal 4 6 7 2" xfId="9214" xr:uid="{00000000-0005-0000-0000-0000FC230000}"/>
    <cellStyle name="Normal 4 6 7 2 2" xfId="9215" xr:uid="{00000000-0005-0000-0000-0000FD230000}"/>
    <cellStyle name="Normal 4 6 7 2 2 2" xfId="9216" xr:uid="{00000000-0005-0000-0000-0000FE230000}"/>
    <cellStyle name="Normal 4 6 7 2 2 3" xfId="9217" xr:uid="{00000000-0005-0000-0000-0000FF230000}"/>
    <cellStyle name="Normal 4 6 7 2 3" xfId="9218" xr:uid="{00000000-0005-0000-0000-000000240000}"/>
    <cellStyle name="Normal 4 6 7 2 4" xfId="9219" xr:uid="{00000000-0005-0000-0000-000001240000}"/>
    <cellStyle name="Normal 4 6 7 2 5" xfId="24021" xr:uid="{04648321-D044-43E3-808C-4AAA0E8F5D2C}"/>
    <cellStyle name="Normal 4 6 7 3" xfId="9220" xr:uid="{00000000-0005-0000-0000-000002240000}"/>
    <cellStyle name="Normal 4 6 7 3 2" xfId="9221" xr:uid="{00000000-0005-0000-0000-000003240000}"/>
    <cellStyle name="Normal 4 6 7 3 3" xfId="9222" xr:uid="{00000000-0005-0000-0000-000004240000}"/>
    <cellStyle name="Normal 4 6 7 4" xfId="9223" xr:uid="{00000000-0005-0000-0000-000005240000}"/>
    <cellStyle name="Normal 4 6 7 5" xfId="9224" xr:uid="{00000000-0005-0000-0000-000006240000}"/>
    <cellStyle name="Normal 4 6 7 6" xfId="9225" xr:uid="{00000000-0005-0000-0000-000007240000}"/>
    <cellStyle name="Normal 4 6 7 7" xfId="23023" xr:uid="{FBBA3664-0CF9-42BE-8DE3-DDACBCDABE45}"/>
    <cellStyle name="Normal 4 6 8" xfId="9226" xr:uid="{00000000-0005-0000-0000-000008240000}"/>
    <cellStyle name="Normal 4 6 8 2" xfId="9227" xr:uid="{00000000-0005-0000-0000-000009240000}"/>
    <cellStyle name="Normal 4 6 8 3" xfId="9228" xr:uid="{00000000-0005-0000-0000-00000A240000}"/>
    <cellStyle name="Normal 4 6 8 4" xfId="24167" xr:uid="{4F1C3D87-CF47-40ED-8716-2C2FB169EFB3}"/>
    <cellStyle name="Normal 4 6 9" xfId="9229" xr:uid="{00000000-0005-0000-0000-00000B240000}"/>
    <cellStyle name="Normal 4 7" xfId="9230" xr:uid="{00000000-0005-0000-0000-00000C240000}"/>
    <cellStyle name="Normal 4 7 10" xfId="9231" xr:uid="{00000000-0005-0000-0000-00000D240000}"/>
    <cellStyle name="Normal 4 7 2" xfId="9232" xr:uid="{00000000-0005-0000-0000-00000E240000}"/>
    <cellStyle name="Normal 4 7 2 2" xfId="9233" xr:uid="{00000000-0005-0000-0000-00000F240000}"/>
    <cellStyle name="Normal 4 7 2 2 2" xfId="9234" xr:uid="{00000000-0005-0000-0000-000010240000}"/>
    <cellStyle name="Normal 4 7 2 2 2 2" xfId="9235" xr:uid="{00000000-0005-0000-0000-000011240000}"/>
    <cellStyle name="Normal 4 7 2 2 2 2 2" xfId="9236" xr:uid="{00000000-0005-0000-0000-000012240000}"/>
    <cellStyle name="Normal 4 7 2 2 2 2 3" xfId="9237" xr:uid="{00000000-0005-0000-0000-000013240000}"/>
    <cellStyle name="Normal 4 7 2 2 2 3" xfId="9238" xr:uid="{00000000-0005-0000-0000-000014240000}"/>
    <cellStyle name="Normal 4 7 2 2 2 4" xfId="9239" xr:uid="{00000000-0005-0000-0000-000015240000}"/>
    <cellStyle name="Normal 4 7 2 2 3" xfId="9240" xr:uid="{00000000-0005-0000-0000-000016240000}"/>
    <cellStyle name="Normal 4 7 2 2 3 2" xfId="9241" xr:uid="{00000000-0005-0000-0000-000017240000}"/>
    <cellStyle name="Normal 4 7 2 2 3 2 2" xfId="9242" xr:uid="{00000000-0005-0000-0000-000018240000}"/>
    <cellStyle name="Normal 4 7 2 2 3 2 3" xfId="9243" xr:uid="{00000000-0005-0000-0000-000019240000}"/>
    <cellStyle name="Normal 4 7 2 2 3 3" xfId="9244" xr:uid="{00000000-0005-0000-0000-00001A240000}"/>
    <cellStyle name="Normal 4 7 2 2 3 4" xfId="9245" xr:uid="{00000000-0005-0000-0000-00001B240000}"/>
    <cellStyle name="Normal 4 7 2 2 3 5" xfId="24023" xr:uid="{73CE71AC-7692-4B71-B4F4-FC330BC02888}"/>
    <cellStyle name="Normal 4 7 2 2 4" xfId="9246" xr:uid="{00000000-0005-0000-0000-00001C240000}"/>
    <cellStyle name="Normal 4 7 2 2 4 2" xfId="9247" xr:uid="{00000000-0005-0000-0000-00001D240000}"/>
    <cellStyle name="Normal 4 7 2 2 4 3" xfId="9248" xr:uid="{00000000-0005-0000-0000-00001E240000}"/>
    <cellStyle name="Normal 4 7 2 2 5" xfId="9249" xr:uid="{00000000-0005-0000-0000-00001F240000}"/>
    <cellStyle name="Normal 4 7 2 2 6" xfId="9250" xr:uid="{00000000-0005-0000-0000-000020240000}"/>
    <cellStyle name="Normal 4 7 2 2 7" xfId="9251" xr:uid="{00000000-0005-0000-0000-000021240000}"/>
    <cellStyle name="Normal 4 7 2 2 8" xfId="23025" xr:uid="{E197E1A0-1225-4597-B4DD-7C0C1F667586}"/>
    <cellStyle name="Normal 4 7 2 3" xfId="9252" xr:uid="{00000000-0005-0000-0000-000022240000}"/>
    <cellStyle name="Normal 4 7 2 3 2" xfId="9253" xr:uid="{00000000-0005-0000-0000-000023240000}"/>
    <cellStyle name="Normal 4 7 2 3 2 2" xfId="9254" xr:uid="{00000000-0005-0000-0000-000024240000}"/>
    <cellStyle name="Normal 4 7 2 3 2 3" xfId="9255" xr:uid="{00000000-0005-0000-0000-000025240000}"/>
    <cellStyle name="Normal 4 7 2 3 3" xfId="9256" xr:uid="{00000000-0005-0000-0000-000026240000}"/>
    <cellStyle name="Normal 4 7 2 3 4" xfId="9257" xr:uid="{00000000-0005-0000-0000-000027240000}"/>
    <cellStyle name="Normal 4 7 2 3 5" xfId="24337" xr:uid="{A63087A5-559B-4FAB-AEA3-4F785D82B9EA}"/>
    <cellStyle name="Normal 4 7 2 4" xfId="9258" xr:uid="{00000000-0005-0000-0000-000028240000}"/>
    <cellStyle name="Normal 4 7 2 4 2" xfId="9259" xr:uid="{00000000-0005-0000-0000-000029240000}"/>
    <cellStyle name="Normal 4 7 2 4 2 2" xfId="9260" xr:uid="{00000000-0005-0000-0000-00002A240000}"/>
    <cellStyle name="Normal 4 7 2 4 2 3" xfId="9261" xr:uid="{00000000-0005-0000-0000-00002B240000}"/>
    <cellStyle name="Normal 4 7 2 4 3" xfId="9262" xr:uid="{00000000-0005-0000-0000-00002C240000}"/>
    <cellStyle name="Normal 4 7 2 4 4" xfId="9263" xr:uid="{00000000-0005-0000-0000-00002D240000}"/>
    <cellStyle name="Normal 4 7 2 4 5" xfId="24022" xr:uid="{282D3DA1-728B-4C49-84BF-DF72F02C95D7}"/>
    <cellStyle name="Normal 4 7 2 5" xfId="9264" xr:uid="{00000000-0005-0000-0000-00002E240000}"/>
    <cellStyle name="Normal 4 7 2 5 2" xfId="9265" xr:uid="{00000000-0005-0000-0000-00002F240000}"/>
    <cellStyle name="Normal 4 7 2 5 3" xfId="9266" xr:uid="{00000000-0005-0000-0000-000030240000}"/>
    <cellStyle name="Normal 4 7 2 6" xfId="9267" xr:uid="{00000000-0005-0000-0000-000031240000}"/>
    <cellStyle name="Normal 4 7 2 7" xfId="9268" xr:uid="{00000000-0005-0000-0000-000032240000}"/>
    <cellStyle name="Normal 4 7 2 8" xfId="9269" xr:uid="{00000000-0005-0000-0000-000033240000}"/>
    <cellStyle name="Normal 4 7 2 9" xfId="23024" xr:uid="{E6507D92-2EF8-40D8-AD21-49BCB95CEB26}"/>
    <cellStyle name="Normal 4 7 3" xfId="9270" xr:uid="{00000000-0005-0000-0000-000034240000}"/>
    <cellStyle name="Normal 4 7 3 2" xfId="9271" xr:uid="{00000000-0005-0000-0000-000035240000}"/>
    <cellStyle name="Normal 4 7 3 3" xfId="9272" xr:uid="{00000000-0005-0000-0000-000036240000}"/>
    <cellStyle name="Normal 4 7 3 4" xfId="9273" xr:uid="{00000000-0005-0000-0000-000037240000}"/>
    <cellStyle name="Normal 4 7 4" xfId="9274" xr:uid="{00000000-0005-0000-0000-000038240000}"/>
    <cellStyle name="Normal 4 7 4 2" xfId="9275" xr:uid="{00000000-0005-0000-0000-000039240000}"/>
    <cellStyle name="Normal 4 7 4 2 2" xfId="9276" xr:uid="{00000000-0005-0000-0000-00003A240000}"/>
    <cellStyle name="Normal 4 7 4 2 2 2" xfId="9277" xr:uid="{00000000-0005-0000-0000-00003B240000}"/>
    <cellStyle name="Normal 4 7 4 2 2 3" xfId="9278" xr:uid="{00000000-0005-0000-0000-00003C240000}"/>
    <cellStyle name="Normal 4 7 4 2 3" xfId="9279" xr:uid="{00000000-0005-0000-0000-00003D240000}"/>
    <cellStyle name="Normal 4 7 4 2 4" xfId="9280" xr:uid="{00000000-0005-0000-0000-00003E240000}"/>
    <cellStyle name="Normal 4 7 4 2 5" xfId="25957" xr:uid="{CF0487D5-4214-4E6D-9713-E11AE6422BEE}"/>
    <cellStyle name="Normal 4 7 4 3" xfId="9281" xr:uid="{00000000-0005-0000-0000-00003F240000}"/>
    <cellStyle name="Normal 4 7 4 3 2" xfId="9282" xr:uid="{00000000-0005-0000-0000-000040240000}"/>
    <cellStyle name="Normal 4 7 4 3 2 2" xfId="9283" xr:uid="{00000000-0005-0000-0000-000041240000}"/>
    <cellStyle name="Normal 4 7 4 3 2 3" xfId="9284" xr:uid="{00000000-0005-0000-0000-000042240000}"/>
    <cellStyle name="Normal 4 7 4 3 3" xfId="9285" xr:uid="{00000000-0005-0000-0000-000043240000}"/>
    <cellStyle name="Normal 4 7 4 3 4" xfId="9286" xr:uid="{00000000-0005-0000-0000-000044240000}"/>
    <cellStyle name="Normal 4 7 4 3 5" xfId="24024" xr:uid="{EA536B3B-F0D1-4EDB-B8BA-2DEF121ED2D6}"/>
    <cellStyle name="Normal 4 7 4 4" xfId="9287" xr:uid="{00000000-0005-0000-0000-000045240000}"/>
    <cellStyle name="Normal 4 7 4 4 2" xfId="9288" xr:uid="{00000000-0005-0000-0000-000046240000}"/>
    <cellStyle name="Normal 4 7 4 4 3" xfId="9289" xr:uid="{00000000-0005-0000-0000-000047240000}"/>
    <cellStyle name="Normal 4 7 4 5" xfId="9290" xr:uid="{00000000-0005-0000-0000-000048240000}"/>
    <cellStyle name="Normal 4 7 4 6" xfId="9291" xr:uid="{00000000-0005-0000-0000-000049240000}"/>
    <cellStyle name="Normal 4 7 4 7" xfId="9292" xr:uid="{00000000-0005-0000-0000-00004A240000}"/>
    <cellStyle name="Normal 4 7 4 8" xfId="23026" xr:uid="{78EAAEEF-A78C-4C9B-BF88-3DEBA60B2B91}"/>
    <cellStyle name="Normal 4 7 5" xfId="9293" xr:uid="{00000000-0005-0000-0000-00004B240000}"/>
    <cellStyle name="Normal 4 7 5 2" xfId="9294" xr:uid="{00000000-0005-0000-0000-00004C240000}"/>
    <cellStyle name="Normal 4 7 5 2 2" xfId="9295" xr:uid="{00000000-0005-0000-0000-00004D240000}"/>
    <cellStyle name="Normal 4 7 5 2 2 2" xfId="9296" xr:uid="{00000000-0005-0000-0000-00004E240000}"/>
    <cellStyle name="Normal 4 7 5 2 2 3" xfId="9297" xr:uid="{00000000-0005-0000-0000-00004F240000}"/>
    <cellStyle name="Normal 4 7 5 2 3" xfId="9298" xr:uid="{00000000-0005-0000-0000-000050240000}"/>
    <cellStyle name="Normal 4 7 5 2 4" xfId="9299" xr:uid="{00000000-0005-0000-0000-000051240000}"/>
    <cellStyle name="Normal 4 7 5 2 5" xfId="24025" xr:uid="{D4758A70-000B-433C-ABDD-432816A5FA5D}"/>
    <cellStyle name="Normal 4 7 5 3" xfId="9300" xr:uid="{00000000-0005-0000-0000-000052240000}"/>
    <cellStyle name="Normal 4 7 5 3 2" xfId="9301" xr:uid="{00000000-0005-0000-0000-000053240000}"/>
    <cellStyle name="Normal 4 7 5 3 3" xfId="9302" xr:uid="{00000000-0005-0000-0000-000054240000}"/>
    <cellStyle name="Normal 4 7 5 4" xfId="9303" xr:uid="{00000000-0005-0000-0000-000055240000}"/>
    <cellStyle name="Normal 4 7 5 5" xfId="9304" xr:uid="{00000000-0005-0000-0000-000056240000}"/>
    <cellStyle name="Normal 4 7 5 6" xfId="9305" xr:uid="{00000000-0005-0000-0000-000057240000}"/>
    <cellStyle name="Normal 4 7 5 7" xfId="23027" xr:uid="{3549DCDF-3C70-47F8-962D-68D7CBAEAC5C}"/>
    <cellStyle name="Normal 4 7 6" xfId="9306" xr:uid="{00000000-0005-0000-0000-000058240000}"/>
    <cellStyle name="Normal 4 7 6 2" xfId="9307" xr:uid="{00000000-0005-0000-0000-000059240000}"/>
    <cellStyle name="Normal 4 7 6 3" xfId="9308" xr:uid="{00000000-0005-0000-0000-00005A240000}"/>
    <cellStyle name="Normal 4 7 6 4" xfId="24262" xr:uid="{DCF5E873-E38D-49F0-8184-BB8F86AD30CE}"/>
    <cellStyle name="Normal 4 7 7" xfId="9309" xr:uid="{00000000-0005-0000-0000-00005B240000}"/>
    <cellStyle name="Normal 4 7 8" xfId="9310" xr:uid="{00000000-0005-0000-0000-00005C240000}"/>
    <cellStyle name="Normal 4 7 9" xfId="9311" xr:uid="{00000000-0005-0000-0000-00005D240000}"/>
    <cellStyle name="Normal 4 8" xfId="9312" xr:uid="{00000000-0005-0000-0000-00005E240000}"/>
    <cellStyle name="Normal 4 8 10" xfId="9313" xr:uid="{00000000-0005-0000-0000-00005F240000}"/>
    <cellStyle name="Normal 4 8 2" xfId="9314" xr:uid="{00000000-0005-0000-0000-000060240000}"/>
    <cellStyle name="Normal 4 8 2 2" xfId="9315" xr:uid="{00000000-0005-0000-0000-000061240000}"/>
    <cellStyle name="Normal 4 8 2 3" xfId="9316" xr:uid="{00000000-0005-0000-0000-000062240000}"/>
    <cellStyle name="Normal 4 8 2 4" xfId="9317" xr:uid="{00000000-0005-0000-0000-000063240000}"/>
    <cellStyle name="Normal 4 8 2 5" xfId="23028" xr:uid="{60BFD2E6-A167-4EC8-B72E-DC4BC586ACD8}"/>
    <cellStyle name="Normal 4 8 3" xfId="9318" xr:uid="{00000000-0005-0000-0000-000064240000}"/>
    <cellStyle name="Normal 4 8 3 2" xfId="9319" xr:uid="{00000000-0005-0000-0000-000065240000}"/>
    <cellStyle name="Normal 4 8 3 3" xfId="9320" xr:uid="{00000000-0005-0000-0000-000066240000}"/>
    <cellStyle name="Normal 4 8 3 4" xfId="9321" xr:uid="{00000000-0005-0000-0000-000067240000}"/>
    <cellStyle name="Normal 4 8 4" xfId="9322" xr:uid="{00000000-0005-0000-0000-000068240000}"/>
    <cellStyle name="Normal 4 8 4 2" xfId="9323" xr:uid="{00000000-0005-0000-0000-000069240000}"/>
    <cellStyle name="Normal 4 8 4 2 2" xfId="9324" xr:uid="{00000000-0005-0000-0000-00006A240000}"/>
    <cellStyle name="Normal 4 8 4 2 2 2" xfId="9325" xr:uid="{00000000-0005-0000-0000-00006B240000}"/>
    <cellStyle name="Normal 4 8 4 2 2 3" xfId="9326" xr:uid="{00000000-0005-0000-0000-00006C240000}"/>
    <cellStyle name="Normal 4 8 4 2 3" xfId="9327" xr:uid="{00000000-0005-0000-0000-00006D240000}"/>
    <cellStyle name="Normal 4 8 4 2 4" xfId="9328" xr:uid="{00000000-0005-0000-0000-00006E240000}"/>
    <cellStyle name="Normal 4 8 4 2 5" xfId="25958" xr:uid="{27E29F52-E4BF-4209-8850-0D2CB8EB1F8D}"/>
    <cellStyle name="Normal 4 8 4 3" xfId="9329" xr:uid="{00000000-0005-0000-0000-00006F240000}"/>
    <cellStyle name="Normal 4 8 4 3 2" xfId="9330" xr:uid="{00000000-0005-0000-0000-000070240000}"/>
    <cellStyle name="Normal 4 8 4 3 2 2" xfId="9331" xr:uid="{00000000-0005-0000-0000-000071240000}"/>
    <cellStyle name="Normal 4 8 4 3 2 3" xfId="9332" xr:uid="{00000000-0005-0000-0000-000072240000}"/>
    <cellStyle name="Normal 4 8 4 3 3" xfId="9333" xr:uid="{00000000-0005-0000-0000-000073240000}"/>
    <cellStyle name="Normal 4 8 4 3 4" xfId="9334" xr:uid="{00000000-0005-0000-0000-000074240000}"/>
    <cellStyle name="Normal 4 8 4 3 5" xfId="24026" xr:uid="{946876BF-4968-4DCC-BF37-7C2986CFEAFF}"/>
    <cellStyle name="Normal 4 8 4 4" xfId="9335" xr:uid="{00000000-0005-0000-0000-000075240000}"/>
    <cellStyle name="Normal 4 8 4 4 2" xfId="9336" xr:uid="{00000000-0005-0000-0000-000076240000}"/>
    <cellStyle name="Normal 4 8 4 4 3" xfId="9337" xr:uid="{00000000-0005-0000-0000-000077240000}"/>
    <cellStyle name="Normal 4 8 4 5" xfId="9338" xr:uid="{00000000-0005-0000-0000-000078240000}"/>
    <cellStyle name="Normal 4 8 4 6" xfId="9339" xr:uid="{00000000-0005-0000-0000-000079240000}"/>
    <cellStyle name="Normal 4 8 4 7" xfId="9340" xr:uid="{00000000-0005-0000-0000-00007A240000}"/>
    <cellStyle name="Normal 4 8 4 8" xfId="23029" xr:uid="{96779BDE-6445-49F1-93B6-4CF3CCDA94C3}"/>
    <cellStyle name="Normal 4 8 5" xfId="9341" xr:uid="{00000000-0005-0000-0000-00007B240000}"/>
    <cellStyle name="Normal 4 8 5 2" xfId="9342" xr:uid="{00000000-0005-0000-0000-00007C240000}"/>
    <cellStyle name="Normal 4 8 5 2 2" xfId="9343" xr:uid="{00000000-0005-0000-0000-00007D240000}"/>
    <cellStyle name="Normal 4 8 5 2 2 2" xfId="9344" xr:uid="{00000000-0005-0000-0000-00007E240000}"/>
    <cellStyle name="Normal 4 8 5 2 2 3" xfId="9345" xr:uid="{00000000-0005-0000-0000-00007F240000}"/>
    <cellStyle name="Normal 4 8 5 2 3" xfId="9346" xr:uid="{00000000-0005-0000-0000-000080240000}"/>
    <cellStyle name="Normal 4 8 5 2 4" xfId="9347" xr:uid="{00000000-0005-0000-0000-000081240000}"/>
    <cellStyle name="Normal 4 8 5 2 5" xfId="24027" xr:uid="{068DFE65-3484-40CB-93D6-38923899BDF4}"/>
    <cellStyle name="Normal 4 8 5 3" xfId="9348" xr:uid="{00000000-0005-0000-0000-000082240000}"/>
    <cellStyle name="Normal 4 8 5 3 2" xfId="9349" xr:uid="{00000000-0005-0000-0000-000083240000}"/>
    <cellStyle name="Normal 4 8 5 3 3" xfId="9350" xr:uid="{00000000-0005-0000-0000-000084240000}"/>
    <cellStyle name="Normal 4 8 5 4" xfId="9351" xr:uid="{00000000-0005-0000-0000-000085240000}"/>
    <cellStyle name="Normal 4 8 5 5" xfId="9352" xr:uid="{00000000-0005-0000-0000-000086240000}"/>
    <cellStyle name="Normal 4 8 5 6" xfId="9353" xr:uid="{00000000-0005-0000-0000-000087240000}"/>
    <cellStyle name="Normal 4 8 5 7" xfId="23030" xr:uid="{21F59714-A025-4E80-AE98-5319AC0FE5FD}"/>
    <cellStyle name="Normal 4 8 6" xfId="9354" xr:uid="{00000000-0005-0000-0000-000088240000}"/>
    <cellStyle name="Normal 4 8 6 2" xfId="9355" xr:uid="{00000000-0005-0000-0000-000089240000}"/>
    <cellStyle name="Normal 4 8 6 2 2" xfId="24257" xr:uid="{DDB80292-A11C-4227-B7EC-E648E61BC52F}"/>
    <cellStyle name="Normal 4 8 6 3" xfId="9356" xr:uid="{00000000-0005-0000-0000-00008A240000}"/>
    <cellStyle name="Normal 4 8 6 4" xfId="23708" xr:uid="{2C84FF3F-0FC6-4AB9-9097-5B3F13F5F659}"/>
    <cellStyle name="Normal 4 8 7" xfId="9357" xr:uid="{00000000-0005-0000-0000-00008B240000}"/>
    <cellStyle name="Normal 4 8 8" xfId="9358" xr:uid="{00000000-0005-0000-0000-00008C240000}"/>
    <cellStyle name="Normal 4 8 9" xfId="9359" xr:uid="{00000000-0005-0000-0000-00008D240000}"/>
    <cellStyle name="Normal 4 9" xfId="9360" xr:uid="{00000000-0005-0000-0000-00008E240000}"/>
    <cellStyle name="Normal 4 9 2" xfId="9361" xr:uid="{00000000-0005-0000-0000-00008F240000}"/>
    <cellStyle name="Normal 4 9 2 2" xfId="9362" xr:uid="{00000000-0005-0000-0000-000090240000}"/>
    <cellStyle name="Normal 4 9 2 3" xfId="9363" xr:uid="{00000000-0005-0000-0000-000091240000}"/>
    <cellStyle name="Normal 4 9 2 4" xfId="9364" xr:uid="{00000000-0005-0000-0000-000092240000}"/>
    <cellStyle name="Normal 4 9 3" xfId="9365" xr:uid="{00000000-0005-0000-0000-000093240000}"/>
    <cellStyle name="Normal 4 9 3 2" xfId="9366" xr:uid="{00000000-0005-0000-0000-000094240000}"/>
    <cellStyle name="Normal 4 9 3 2 2" xfId="25959" xr:uid="{77A3A7F9-B9AB-42D2-BE73-C808D5BC5950}"/>
    <cellStyle name="Normal 4 9 3 3" xfId="9367" xr:uid="{00000000-0005-0000-0000-000095240000}"/>
    <cellStyle name="Normal 4 9 3 4" xfId="9368" xr:uid="{00000000-0005-0000-0000-000096240000}"/>
    <cellStyle name="Normal 4 9 3 5" xfId="23031" xr:uid="{BB2D6789-2CB0-433A-8B63-337D9396B4B2}"/>
    <cellStyle name="Normal 4 9 4" xfId="9369" xr:uid="{00000000-0005-0000-0000-000097240000}"/>
    <cellStyle name="Normal 4 9 4 2" xfId="23704" xr:uid="{53E66E7B-7607-41F9-BF0B-B029292C0F37}"/>
    <cellStyle name="Normal 4 9 5" xfId="9370" xr:uid="{00000000-0005-0000-0000-000098240000}"/>
    <cellStyle name="Normal 4 9 6" xfId="9371" xr:uid="{00000000-0005-0000-0000-000099240000}"/>
    <cellStyle name="Normal 4 9 7" xfId="9372" xr:uid="{00000000-0005-0000-0000-00009A240000}"/>
    <cellStyle name="Normal 4_ELC" xfId="25960" xr:uid="{E2594D21-D3F7-41E6-A55E-1B5367B75439}"/>
    <cellStyle name="Normal 40" xfId="9373" xr:uid="{00000000-0005-0000-0000-00009C240000}"/>
    <cellStyle name="Normal 40 2" xfId="9374" xr:uid="{00000000-0005-0000-0000-00009D240000}"/>
    <cellStyle name="Normal 40 3" xfId="9375" xr:uid="{00000000-0005-0000-0000-00009E240000}"/>
    <cellStyle name="Normal 40 4" xfId="9376" xr:uid="{00000000-0005-0000-0000-00009F240000}"/>
    <cellStyle name="Normal 41" xfId="22482" xr:uid="{9363614C-076B-49C6-B36C-0AB07E55266A}"/>
    <cellStyle name="Normal 41 2" xfId="24121" xr:uid="{EB305FFA-0CCF-49C9-8E62-789AFAD19711}"/>
    <cellStyle name="Normal 44" xfId="9377" xr:uid="{00000000-0005-0000-0000-0000A0240000}"/>
    <cellStyle name="Normal 45" xfId="9378" xr:uid="{00000000-0005-0000-0000-0000A1240000}"/>
    <cellStyle name="Normal 5" xfId="9379" xr:uid="{00000000-0005-0000-0000-0000A2240000}"/>
    <cellStyle name="Normal 5 10" xfId="9380" xr:uid="{00000000-0005-0000-0000-0000A3240000}"/>
    <cellStyle name="Normal 5 10 2" xfId="9381" xr:uid="{00000000-0005-0000-0000-0000A4240000}"/>
    <cellStyle name="Normal 5 10 2 2" xfId="9382" xr:uid="{00000000-0005-0000-0000-0000A5240000}"/>
    <cellStyle name="Normal 5 10 2 3" xfId="9383" xr:uid="{00000000-0005-0000-0000-0000A6240000}"/>
    <cellStyle name="Normal 5 10 2 4" xfId="9384" xr:uid="{00000000-0005-0000-0000-0000A7240000}"/>
    <cellStyle name="Normal 5 10 3" xfId="9385" xr:uid="{00000000-0005-0000-0000-0000A8240000}"/>
    <cellStyle name="Normal 5 10 3 2" xfId="9386" xr:uid="{00000000-0005-0000-0000-0000A9240000}"/>
    <cellStyle name="Normal 5 10 3 3" xfId="9387" xr:uid="{00000000-0005-0000-0000-0000AA240000}"/>
    <cellStyle name="Normal 5 10 3 4" xfId="9388" xr:uid="{00000000-0005-0000-0000-0000AB240000}"/>
    <cellStyle name="Normal 5 10 3 5" xfId="23032" xr:uid="{086D827F-CFF6-439C-8BFA-7B804E801101}"/>
    <cellStyle name="Normal 5 10 4" xfId="9389" xr:uid="{00000000-0005-0000-0000-0000AC240000}"/>
    <cellStyle name="Normal 5 10 5" xfId="9390" xr:uid="{00000000-0005-0000-0000-0000AD240000}"/>
    <cellStyle name="Normal 5 10 6" xfId="9391" xr:uid="{00000000-0005-0000-0000-0000AE240000}"/>
    <cellStyle name="Normal 5 10 7" xfId="9392" xr:uid="{00000000-0005-0000-0000-0000AF240000}"/>
    <cellStyle name="Normal 5 11" xfId="9393" xr:uid="{00000000-0005-0000-0000-0000B0240000}"/>
    <cellStyle name="Normal 5 11 2" xfId="9394" xr:uid="{00000000-0005-0000-0000-0000B1240000}"/>
    <cellStyle name="Normal 5 11 2 2" xfId="9395" xr:uid="{00000000-0005-0000-0000-0000B2240000}"/>
    <cellStyle name="Normal 5 11 2 3" xfId="9396" xr:uid="{00000000-0005-0000-0000-0000B3240000}"/>
    <cellStyle name="Normal 5 11 2 4" xfId="9397" xr:uid="{00000000-0005-0000-0000-0000B4240000}"/>
    <cellStyle name="Normal 5 11 3" xfId="9398" xr:uid="{00000000-0005-0000-0000-0000B5240000}"/>
    <cellStyle name="Normal 5 11 3 2" xfId="9399" xr:uid="{00000000-0005-0000-0000-0000B6240000}"/>
    <cellStyle name="Normal 5 11 3 3" xfId="9400" xr:uid="{00000000-0005-0000-0000-0000B7240000}"/>
    <cellStyle name="Normal 5 11 3 4" xfId="9401" xr:uid="{00000000-0005-0000-0000-0000B8240000}"/>
    <cellStyle name="Normal 5 11 3 5" xfId="23033" xr:uid="{5FD5F8E4-9A2C-4B74-A059-D6F37B7C82FA}"/>
    <cellStyle name="Normal 5 11 4" xfId="9402" xr:uid="{00000000-0005-0000-0000-0000B9240000}"/>
    <cellStyle name="Normal 5 11 5" xfId="9403" xr:uid="{00000000-0005-0000-0000-0000BA240000}"/>
    <cellStyle name="Normal 5 11 6" xfId="9404" xr:uid="{00000000-0005-0000-0000-0000BB240000}"/>
    <cellStyle name="Normal 5 11 7" xfId="9405" xr:uid="{00000000-0005-0000-0000-0000BC240000}"/>
    <cellStyle name="Normal 5 12" xfId="9406" xr:uid="{00000000-0005-0000-0000-0000BD240000}"/>
    <cellStyle name="Normal 5 12 2" xfId="9407" xr:uid="{00000000-0005-0000-0000-0000BE240000}"/>
    <cellStyle name="Normal 5 12 2 2" xfId="9408" xr:uid="{00000000-0005-0000-0000-0000BF240000}"/>
    <cellStyle name="Normal 5 12 2 3" xfId="9409" xr:uid="{00000000-0005-0000-0000-0000C0240000}"/>
    <cellStyle name="Normal 5 12 2 4" xfId="9410" xr:uid="{00000000-0005-0000-0000-0000C1240000}"/>
    <cellStyle name="Normal 5 12 3" xfId="9411" xr:uid="{00000000-0005-0000-0000-0000C2240000}"/>
    <cellStyle name="Normal 5 12 3 2" xfId="9412" xr:uid="{00000000-0005-0000-0000-0000C3240000}"/>
    <cellStyle name="Normal 5 12 3 2 2" xfId="9413" xr:uid="{00000000-0005-0000-0000-0000C4240000}"/>
    <cellStyle name="Normal 5 12 3 2 2 2" xfId="9414" xr:uid="{00000000-0005-0000-0000-0000C5240000}"/>
    <cellStyle name="Normal 5 12 3 2 2 3" xfId="9415" xr:uid="{00000000-0005-0000-0000-0000C6240000}"/>
    <cellStyle name="Normal 5 12 3 2 3" xfId="9416" xr:uid="{00000000-0005-0000-0000-0000C7240000}"/>
    <cellStyle name="Normal 5 12 3 2 4" xfId="9417" xr:uid="{00000000-0005-0000-0000-0000C8240000}"/>
    <cellStyle name="Normal 5 12 3 2 5" xfId="24028" xr:uid="{11AC623F-42B3-4FCE-8314-AF0B8BDA6AC9}"/>
    <cellStyle name="Normal 5 12 3 3" xfId="9418" xr:uid="{00000000-0005-0000-0000-0000C9240000}"/>
    <cellStyle name="Normal 5 12 3 3 2" xfId="9419" xr:uid="{00000000-0005-0000-0000-0000CA240000}"/>
    <cellStyle name="Normal 5 12 3 3 2 2" xfId="9420" xr:uid="{00000000-0005-0000-0000-0000CB240000}"/>
    <cellStyle name="Normal 5 12 3 3 2 3" xfId="9421" xr:uid="{00000000-0005-0000-0000-0000CC240000}"/>
    <cellStyle name="Normal 5 12 3 3 3" xfId="9422" xr:uid="{00000000-0005-0000-0000-0000CD240000}"/>
    <cellStyle name="Normal 5 12 3 3 4" xfId="9423" xr:uid="{00000000-0005-0000-0000-0000CE240000}"/>
    <cellStyle name="Normal 5 12 3 4" xfId="9424" xr:uid="{00000000-0005-0000-0000-0000CF240000}"/>
    <cellStyle name="Normal 5 12 3 4 2" xfId="9425" xr:uid="{00000000-0005-0000-0000-0000D0240000}"/>
    <cellStyle name="Normal 5 12 3 4 3" xfId="9426" xr:uid="{00000000-0005-0000-0000-0000D1240000}"/>
    <cellStyle name="Normal 5 12 3 5" xfId="9427" xr:uid="{00000000-0005-0000-0000-0000D2240000}"/>
    <cellStyle name="Normal 5 12 3 6" xfId="9428" xr:uid="{00000000-0005-0000-0000-0000D3240000}"/>
    <cellStyle name="Normal 5 12 3 7" xfId="9429" xr:uid="{00000000-0005-0000-0000-0000D4240000}"/>
    <cellStyle name="Normal 5 12 3 8" xfId="23034" xr:uid="{2C0CB5FD-A19F-4357-A393-E454377FF321}"/>
    <cellStyle name="Normal 5 12 4" xfId="9430" xr:uid="{00000000-0005-0000-0000-0000D5240000}"/>
    <cellStyle name="Normal 5 12 4 2" xfId="9431" xr:uid="{00000000-0005-0000-0000-0000D6240000}"/>
    <cellStyle name="Normal 5 12 4 2 2" xfId="9432" xr:uid="{00000000-0005-0000-0000-0000D7240000}"/>
    <cellStyle name="Normal 5 12 4 2 2 2" xfId="9433" xr:uid="{00000000-0005-0000-0000-0000D8240000}"/>
    <cellStyle name="Normal 5 12 4 2 2 3" xfId="9434" xr:uid="{00000000-0005-0000-0000-0000D9240000}"/>
    <cellStyle name="Normal 5 12 4 2 3" xfId="9435" xr:uid="{00000000-0005-0000-0000-0000DA240000}"/>
    <cellStyle name="Normal 5 12 4 2 4" xfId="9436" xr:uid="{00000000-0005-0000-0000-0000DB240000}"/>
    <cellStyle name="Normal 5 12 4 2 5" xfId="24029" xr:uid="{6C2D042C-2992-4652-A8DD-18B1C8F1EF3D}"/>
    <cellStyle name="Normal 5 12 4 3" xfId="9437" xr:uid="{00000000-0005-0000-0000-0000DC240000}"/>
    <cellStyle name="Normal 5 12 4 3 2" xfId="9438" xr:uid="{00000000-0005-0000-0000-0000DD240000}"/>
    <cellStyle name="Normal 5 12 4 3 3" xfId="9439" xr:uid="{00000000-0005-0000-0000-0000DE240000}"/>
    <cellStyle name="Normal 5 12 4 4" xfId="9440" xr:uid="{00000000-0005-0000-0000-0000DF240000}"/>
    <cellStyle name="Normal 5 12 4 5" xfId="9441" xr:uid="{00000000-0005-0000-0000-0000E0240000}"/>
    <cellStyle name="Normal 5 12 4 6" xfId="9442" xr:uid="{00000000-0005-0000-0000-0000E1240000}"/>
    <cellStyle name="Normal 5 12 4 7" xfId="23035" xr:uid="{174C01AF-950A-45B7-A7C2-9DEE5140EECC}"/>
    <cellStyle name="Normal 5 12 5" xfId="9443" xr:uid="{00000000-0005-0000-0000-0000E2240000}"/>
    <cellStyle name="Normal 5 12 5 2" xfId="9444" xr:uid="{00000000-0005-0000-0000-0000E3240000}"/>
    <cellStyle name="Normal 5 12 5 3" xfId="9445" xr:uid="{00000000-0005-0000-0000-0000E4240000}"/>
    <cellStyle name="Normal 5 12 5 4" xfId="24339" xr:uid="{1497BB38-136E-414F-96AD-C9048DDD667F}"/>
    <cellStyle name="Normal 5 12 6" xfId="9446" xr:uid="{00000000-0005-0000-0000-0000E5240000}"/>
    <cellStyle name="Normal 5 12 7" xfId="9447" xr:uid="{00000000-0005-0000-0000-0000E6240000}"/>
    <cellStyle name="Normal 5 12 8" xfId="9448" xr:uid="{00000000-0005-0000-0000-0000E7240000}"/>
    <cellStyle name="Normal 5 12 9" xfId="9449" xr:uid="{00000000-0005-0000-0000-0000E8240000}"/>
    <cellStyle name="Normal 5 13" xfId="9450" xr:uid="{00000000-0005-0000-0000-0000E9240000}"/>
    <cellStyle name="Normal 5 13 10" xfId="22621" xr:uid="{155FB7DD-3EDD-4C8E-A07F-E64FE1C16C9E}"/>
    <cellStyle name="Normal 5 13 2" xfId="9451" xr:uid="{00000000-0005-0000-0000-0000EA240000}"/>
    <cellStyle name="Normal 5 13 2 2" xfId="9452" xr:uid="{00000000-0005-0000-0000-0000EB240000}"/>
    <cellStyle name="Normal 5 13 2 2 2" xfId="9453" xr:uid="{00000000-0005-0000-0000-0000EC240000}"/>
    <cellStyle name="Normal 5 13 2 2 2 2" xfId="9454" xr:uid="{00000000-0005-0000-0000-0000ED240000}"/>
    <cellStyle name="Normal 5 13 2 2 2 3" xfId="9455" xr:uid="{00000000-0005-0000-0000-0000EE240000}"/>
    <cellStyle name="Normal 5 13 2 2 3" xfId="9456" xr:uid="{00000000-0005-0000-0000-0000EF240000}"/>
    <cellStyle name="Normal 5 13 2 2 4" xfId="9457" xr:uid="{00000000-0005-0000-0000-0000F0240000}"/>
    <cellStyle name="Normal 5 13 2 3" xfId="9458" xr:uid="{00000000-0005-0000-0000-0000F1240000}"/>
    <cellStyle name="Normal 5 13 2 3 2" xfId="9459" xr:uid="{00000000-0005-0000-0000-0000F2240000}"/>
    <cellStyle name="Normal 5 13 2 3 2 2" xfId="9460" xr:uid="{00000000-0005-0000-0000-0000F3240000}"/>
    <cellStyle name="Normal 5 13 2 3 2 3" xfId="9461" xr:uid="{00000000-0005-0000-0000-0000F4240000}"/>
    <cellStyle name="Normal 5 13 2 3 3" xfId="9462" xr:uid="{00000000-0005-0000-0000-0000F5240000}"/>
    <cellStyle name="Normal 5 13 2 3 4" xfId="9463" xr:uid="{00000000-0005-0000-0000-0000F6240000}"/>
    <cellStyle name="Normal 5 13 2 3 5" xfId="24031" xr:uid="{6B827027-5656-4674-A55B-EAC44D157786}"/>
    <cellStyle name="Normal 5 13 2 4" xfId="9464" xr:uid="{00000000-0005-0000-0000-0000F7240000}"/>
    <cellStyle name="Normal 5 13 2 4 2" xfId="9465" xr:uid="{00000000-0005-0000-0000-0000F8240000}"/>
    <cellStyle name="Normal 5 13 2 4 3" xfId="9466" xr:uid="{00000000-0005-0000-0000-0000F9240000}"/>
    <cellStyle name="Normal 5 13 2 5" xfId="9467" xr:uid="{00000000-0005-0000-0000-0000FA240000}"/>
    <cellStyle name="Normal 5 13 2 6" xfId="9468" xr:uid="{00000000-0005-0000-0000-0000FB240000}"/>
    <cellStyle name="Normal 5 13 2 7" xfId="9469" xr:uid="{00000000-0005-0000-0000-0000FC240000}"/>
    <cellStyle name="Normal 5 13 2 8" xfId="23037" xr:uid="{77D45C13-CB3B-4F0A-8B72-9339C187DE76}"/>
    <cellStyle name="Normal 5 13 3" xfId="9470" xr:uid="{00000000-0005-0000-0000-0000FD240000}"/>
    <cellStyle name="Normal 5 13 3 2" xfId="9471" xr:uid="{00000000-0005-0000-0000-0000FE240000}"/>
    <cellStyle name="Normal 5 13 3 2 2" xfId="9472" xr:uid="{00000000-0005-0000-0000-0000FF240000}"/>
    <cellStyle name="Normal 5 13 3 2 3" xfId="9473" xr:uid="{00000000-0005-0000-0000-000000250000}"/>
    <cellStyle name="Normal 5 13 3 3" xfId="9474" xr:uid="{00000000-0005-0000-0000-000001250000}"/>
    <cellStyle name="Normal 5 13 3 4" xfId="9475" xr:uid="{00000000-0005-0000-0000-000002250000}"/>
    <cellStyle name="Normal 5 13 3 5" xfId="24338" xr:uid="{214E4202-5059-412A-80BB-05244971D7A4}"/>
    <cellStyle name="Normal 5 13 4" xfId="9476" xr:uid="{00000000-0005-0000-0000-000003250000}"/>
    <cellStyle name="Normal 5 13 4 2" xfId="9477" xr:uid="{00000000-0005-0000-0000-000004250000}"/>
    <cellStyle name="Normal 5 13 4 2 2" xfId="9478" xr:uid="{00000000-0005-0000-0000-000005250000}"/>
    <cellStyle name="Normal 5 13 4 2 3" xfId="9479" xr:uid="{00000000-0005-0000-0000-000006250000}"/>
    <cellStyle name="Normal 5 13 4 3" xfId="9480" xr:uid="{00000000-0005-0000-0000-000007250000}"/>
    <cellStyle name="Normal 5 13 4 4" xfId="9481" xr:uid="{00000000-0005-0000-0000-000008250000}"/>
    <cellStyle name="Normal 5 13 4 5" xfId="24030" xr:uid="{260BB02B-373A-4007-8757-52239B4BA9B8}"/>
    <cellStyle name="Normal 5 13 5" xfId="9482" xr:uid="{00000000-0005-0000-0000-000009250000}"/>
    <cellStyle name="Normal 5 13 5 2" xfId="9483" xr:uid="{00000000-0005-0000-0000-00000A250000}"/>
    <cellStyle name="Normal 5 13 5 3" xfId="9484" xr:uid="{00000000-0005-0000-0000-00000B250000}"/>
    <cellStyle name="Normal 5 13 5 4" xfId="23036" xr:uid="{9CE86DA8-6A75-4097-89D5-0F2C54F475AD}"/>
    <cellStyle name="Normal 5 13 6" xfId="9485" xr:uid="{00000000-0005-0000-0000-00000C250000}"/>
    <cellStyle name="Normal 5 13 7" xfId="9486" xr:uid="{00000000-0005-0000-0000-00000D250000}"/>
    <cellStyle name="Normal 5 13 8" xfId="9487" xr:uid="{00000000-0005-0000-0000-00000E250000}"/>
    <cellStyle name="Normal 5 13 9" xfId="9488" xr:uid="{00000000-0005-0000-0000-00000F250000}"/>
    <cellStyle name="Normal 5 14" xfId="9489" xr:uid="{00000000-0005-0000-0000-000010250000}"/>
    <cellStyle name="Normal 5 14 2" xfId="9490" xr:uid="{00000000-0005-0000-0000-000011250000}"/>
    <cellStyle name="Normal 5 14 2 2" xfId="25961" xr:uid="{F53911F5-DA73-471E-BD88-10F0806E175F}"/>
    <cellStyle name="Normal 5 14 3" xfId="23038" xr:uid="{913BCA36-53DE-441F-B4C5-F41FD4D2DD41}"/>
    <cellStyle name="Normal 5 15" xfId="9491" xr:uid="{00000000-0005-0000-0000-000012250000}"/>
    <cellStyle name="Normal 5 16" xfId="9492" xr:uid="{00000000-0005-0000-0000-000013250000}"/>
    <cellStyle name="Normal 5 17" xfId="9493" xr:uid="{00000000-0005-0000-0000-000014250000}"/>
    <cellStyle name="Normal 5 18" xfId="19114" xr:uid="{EB9594A7-2589-44C5-97D4-76EE6459DCE9}"/>
    <cellStyle name="Normal 5 19" xfId="18440" xr:uid="{CF380F9F-F8A4-4FC3-B46F-5B1F2738397E}"/>
    <cellStyle name="Normal 5 2" xfId="9494" xr:uid="{00000000-0005-0000-0000-000015250000}"/>
    <cellStyle name="Normal 5 2 10" xfId="9495" xr:uid="{00000000-0005-0000-0000-000016250000}"/>
    <cellStyle name="Normal 5 2 10 2" xfId="25962" xr:uid="{3AB623EA-6C4A-4F1E-AC0D-B18DFD5063A7}"/>
    <cellStyle name="Normal 5 2 11" xfId="9496" xr:uid="{00000000-0005-0000-0000-000017250000}"/>
    <cellStyle name="Normal 5 2 12" xfId="9497" xr:uid="{00000000-0005-0000-0000-000018250000}"/>
    <cellStyle name="Normal 5 2 2" xfId="9498" xr:uid="{00000000-0005-0000-0000-000019250000}"/>
    <cellStyle name="Normal 5 2 2 10" xfId="9499" xr:uid="{00000000-0005-0000-0000-00001A250000}"/>
    <cellStyle name="Normal 5 2 2 10 10" xfId="21982" xr:uid="{8D21F249-13AE-4DF9-85F7-FE1B042EBB39}"/>
    <cellStyle name="Normal 5 2 2 10 2" xfId="9500" xr:uid="{00000000-0005-0000-0000-00001B250000}"/>
    <cellStyle name="Normal 5 2 2 10 2 2" xfId="9501" xr:uid="{00000000-0005-0000-0000-00001C250000}"/>
    <cellStyle name="Normal 5 2 2 10 2 2 2" xfId="9502" xr:uid="{00000000-0005-0000-0000-00001D250000}"/>
    <cellStyle name="Normal 5 2 2 10 2 2 2 2" xfId="9503" xr:uid="{00000000-0005-0000-0000-00001E250000}"/>
    <cellStyle name="Normal 5 2 2 10 2 2 2 3" xfId="9504" xr:uid="{00000000-0005-0000-0000-00001F250000}"/>
    <cellStyle name="Normal 5 2 2 10 2 2 3" xfId="9505" xr:uid="{00000000-0005-0000-0000-000020250000}"/>
    <cellStyle name="Normal 5 2 2 10 2 2 4" xfId="9506" xr:uid="{00000000-0005-0000-0000-000021250000}"/>
    <cellStyle name="Normal 5 2 2 10 2 2 5" xfId="25963" xr:uid="{AB73D735-A911-4758-9900-7B1C0520E42A}"/>
    <cellStyle name="Normal 5 2 2 10 2 3" xfId="9507" xr:uid="{00000000-0005-0000-0000-000022250000}"/>
    <cellStyle name="Normal 5 2 2 10 2 3 2" xfId="9508" xr:uid="{00000000-0005-0000-0000-000023250000}"/>
    <cellStyle name="Normal 5 2 2 10 2 3 2 2" xfId="9509" xr:uid="{00000000-0005-0000-0000-000024250000}"/>
    <cellStyle name="Normal 5 2 2 10 2 3 2 3" xfId="9510" xr:uid="{00000000-0005-0000-0000-000025250000}"/>
    <cellStyle name="Normal 5 2 2 10 2 3 3" xfId="9511" xr:uid="{00000000-0005-0000-0000-000026250000}"/>
    <cellStyle name="Normal 5 2 2 10 2 3 4" xfId="9512" xr:uid="{00000000-0005-0000-0000-000027250000}"/>
    <cellStyle name="Normal 5 2 2 10 2 3 5" xfId="24033" xr:uid="{0841AFB3-F37C-4508-9B61-47EBFD668C15}"/>
    <cellStyle name="Normal 5 2 2 10 2 4" xfId="9513" xr:uid="{00000000-0005-0000-0000-000028250000}"/>
    <cellStyle name="Normal 5 2 2 10 2 4 2" xfId="9514" xr:uid="{00000000-0005-0000-0000-000029250000}"/>
    <cellStyle name="Normal 5 2 2 10 2 4 3" xfId="9515" xr:uid="{00000000-0005-0000-0000-00002A250000}"/>
    <cellStyle name="Normal 5 2 2 10 2 4 4" xfId="23040" xr:uid="{FBE2C8D7-CCDC-4598-B4BB-003E4185C2B1}"/>
    <cellStyle name="Normal 5 2 2 10 2 5" xfId="9516" xr:uid="{00000000-0005-0000-0000-00002B250000}"/>
    <cellStyle name="Normal 5 2 2 10 2 6" xfId="9517" xr:uid="{00000000-0005-0000-0000-00002C250000}"/>
    <cellStyle name="Normal 5 2 2 10 2 7" xfId="9518" xr:uid="{00000000-0005-0000-0000-00002D250000}"/>
    <cellStyle name="Normal 5 2 2 10 2 8" xfId="22536" xr:uid="{90EE360A-BF4E-4A62-92AD-82CE6E8248ED}"/>
    <cellStyle name="Normal 5 2 2 10 3" xfId="9519" xr:uid="{00000000-0005-0000-0000-00002E250000}"/>
    <cellStyle name="Normal 5 2 2 10 3 2" xfId="9520" xr:uid="{00000000-0005-0000-0000-00002F250000}"/>
    <cellStyle name="Normal 5 2 2 10 3 2 2" xfId="9521" xr:uid="{00000000-0005-0000-0000-000030250000}"/>
    <cellStyle name="Normal 5 2 2 10 3 2 2 2" xfId="9522" xr:uid="{00000000-0005-0000-0000-000031250000}"/>
    <cellStyle name="Normal 5 2 2 10 3 2 2 3" xfId="9523" xr:uid="{00000000-0005-0000-0000-000032250000}"/>
    <cellStyle name="Normal 5 2 2 10 3 2 3" xfId="9524" xr:uid="{00000000-0005-0000-0000-000033250000}"/>
    <cellStyle name="Normal 5 2 2 10 3 2 4" xfId="9525" xr:uid="{00000000-0005-0000-0000-000034250000}"/>
    <cellStyle name="Normal 5 2 2 10 3 3" xfId="9526" xr:uid="{00000000-0005-0000-0000-000035250000}"/>
    <cellStyle name="Normal 5 2 2 10 3 3 2" xfId="9527" xr:uid="{00000000-0005-0000-0000-000036250000}"/>
    <cellStyle name="Normal 5 2 2 10 3 3 3" xfId="9528" xr:uid="{00000000-0005-0000-0000-000037250000}"/>
    <cellStyle name="Normal 5 2 2 10 3 4" xfId="9529" xr:uid="{00000000-0005-0000-0000-000038250000}"/>
    <cellStyle name="Normal 5 2 2 10 3 5" xfId="9530" xr:uid="{00000000-0005-0000-0000-000039250000}"/>
    <cellStyle name="Normal 5 2 2 10 3 6" xfId="25452" xr:uid="{E4F04D63-A5DF-48F2-8636-8810B1F2AF07}"/>
    <cellStyle name="Normal 5 2 2 10 4" xfId="9531" xr:uid="{00000000-0005-0000-0000-00003A250000}"/>
    <cellStyle name="Normal 5 2 2 10 4 2" xfId="9532" xr:uid="{00000000-0005-0000-0000-00003B250000}"/>
    <cellStyle name="Normal 5 2 2 10 4 3" xfId="9533" xr:uid="{00000000-0005-0000-0000-00003C250000}"/>
    <cellStyle name="Normal 5 2 2 10 4 4" xfId="24032" xr:uid="{8A913A8D-7479-4CBD-83ED-9A0A6A708EF6}"/>
    <cellStyle name="Normal 5 2 2 10 5" xfId="9534" xr:uid="{00000000-0005-0000-0000-00003D250000}"/>
    <cellStyle name="Normal 5 2 2 10 5 2" xfId="9535" xr:uid="{00000000-0005-0000-0000-00003E250000}"/>
    <cellStyle name="Normal 5 2 2 10 5 3" xfId="9536" xr:uid="{00000000-0005-0000-0000-00003F250000}"/>
    <cellStyle name="Normal 5 2 2 10 5 4" xfId="43293" xr:uid="{C7B15A55-6FA8-4BDE-B573-8D47949413A1}"/>
    <cellStyle name="Normal 5 2 2 10 6" xfId="9537" xr:uid="{00000000-0005-0000-0000-000040250000}"/>
    <cellStyle name="Normal 5 2 2 10 6 2" xfId="23039" xr:uid="{5C3EF2F8-EE90-45B2-8B0A-F363B92C9BA4}"/>
    <cellStyle name="Normal 5 2 2 10 7" xfId="9538" xr:uid="{00000000-0005-0000-0000-000041250000}"/>
    <cellStyle name="Normal 5 2 2 10 8" xfId="9539" xr:uid="{00000000-0005-0000-0000-000042250000}"/>
    <cellStyle name="Normal 5 2 2 10 9" xfId="9540" xr:uid="{00000000-0005-0000-0000-000043250000}"/>
    <cellStyle name="Normal 5 2 2 11" xfId="9541" xr:uid="{00000000-0005-0000-0000-000044250000}"/>
    <cellStyle name="Normal 5 2 2 11 10" xfId="21983" xr:uid="{F710597A-5082-4F69-B687-294823329ED3}"/>
    <cellStyle name="Normal 5 2 2 11 2" xfId="9542" xr:uid="{00000000-0005-0000-0000-000045250000}"/>
    <cellStyle name="Normal 5 2 2 11 2 2" xfId="9543" xr:uid="{00000000-0005-0000-0000-000046250000}"/>
    <cellStyle name="Normal 5 2 2 11 2 2 2" xfId="9544" xr:uid="{00000000-0005-0000-0000-000047250000}"/>
    <cellStyle name="Normal 5 2 2 11 2 2 2 2" xfId="9545" xr:uid="{00000000-0005-0000-0000-000048250000}"/>
    <cellStyle name="Normal 5 2 2 11 2 2 2 3" xfId="9546" xr:uid="{00000000-0005-0000-0000-000049250000}"/>
    <cellStyle name="Normal 5 2 2 11 2 2 3" xfId="9547" xr:uid="{00000000-0005-0000-0000-00004A250000}"/>
    <cellStyle name="Normal 5 2 2 11 2 2 4" xfId="9548" xr:uid="{00000000-0005-0000-0000-00004B250000}"/>
    <cellStyle name="Normal 5 2 2 11 2 2 5" xfId="25964" xr:uid="{35BB41B2-4015-47AA-B7E6-982BE1A345BB}"/>
    <cellStyle name="Normal 5 2 2 11 2 3" xfId="9549" xr:uid="{00000000-0005-0000-0000-00004C250000}"/>
    <cellStyle name="Normal 5 2 2 11 2 3 2" xfId="9550" xr:uid="{00000000-0005-0000-0000-00004D250000}"/>
    <cellStyle name="Normal 5 2 2 11 2 3 2 2" xfId="9551" xr:uid="{00000000-0005-0000-0000-00004E250000}"/>
    <cellStyle name="Normal 5 2 2 11 2 3 2 3" xfId="9552" xr:uid="{00000000-0005-0000-0000-00004F250000}"/>
    <cellStyle name="Normal 5 2 2 11 2 3 3" xfId="9553" xr:uid="{00000000-0005-0000-0000-000050250000}"/>
    <cellStyle name="Normal 5 2 2 11 2 3 4" xfId="9554" xr:uid="{00000000-0005-0000-0000-000051250000}"/>
    <cellStyle name="Normal 5 2 2 11 2 3 5" xfId="24035" xr:uid="{056D7D92-E45F-4FBB-9F9A-5E8C8D90B091}"/>
    <cellStyle name="Normal 5 2 2 11 2 4" xfId="9555" xr:uid="{00000000-0005-0000-0000-000052250000}"/>
    <cellStyle name="Normal 5 2 2 11 2 4 2" xfId="9556" xr:uid="{00000000-0005-0000-0000-000053250000}"/>
    <cellStyle name="Normal 5 2 2 11 2 4 3" xfId="9557" xr:uid="{00000000-0005-0000-0000-000054250000}"/>
    <cellStyle name="Normal 5 2 2 11 2 4 4" xfId="23042" xr:uid="{E914EE66-DE0A-4F5F-B720-DE85BEB71A0E}"/>
    <cellStyle name="Normal 5 2 2 11 2 5" xfId="9558" xr:uid="{00000000-0005-0000-0000-000055250000}"/>
    <cellStyle name="Normal 5 2 2 11 2 6" xfId="9559" xr:uid="{00000000-0005-0000-0000-000056250000}"/>
    <cellStyle name="Normal 5 2 2 11 2 7" xfId="9560" xr:uid="{00000000-0005-0000-0000-000057250000}"/>
    <cellStyle name="Normal 5 2 2 11 2 8" xfId="22537" xr:uid="{8E87B3B7-649C-4494-A47D-4F0723AEBFA2}"/>
    <cellStyle name="Normal 5 2 2 11 3" xfId="9561" xr:uid="{00000000-0005-0000-0000-000058250000}"/>
    <cellStyle name="Normal 5 2 2 11 3 2" xfId="9562" xr:uid="{00000000-0005-0000-0000-000059250000}"/>
    <cellStyle name="Normal 5 2 2 11 3 2 2" xfId="9563" xr:uid="{00000000-0005-0000-0000-00005A250000}"/>
    <cellStyle name="Normal 5 2 2 11 3 2 2 2" xfId="9564" xr:uid="{00000000-0005-0000-0000-00005B250000}"/>
    <cellStyle name="Normal 5 2 2 11 3 2 2 3" xfId="9565" xr:uid="{00000000-0005-0000-0000-00005C250000}"/>
    <cellStyle name="Normal 5 2 2 11 3 2 3" xfId="9566" xr:uid="{00000000-0005-0000-0000-00005D250000}"/>
    <cellStyle name="Normal 5 2 2 11 3 2 4" xfId="9567" xr:uid="{00000000-0005-0000-0000-00005E250000}"/>
    <cellStyle name="Normal 5 2 2 11 3 3" xfId="9568" xr:uid="{00000000-0005-0000-0000-00005F250000}"/>
    <cellStyle name="Normal 5 2 2 11 3 3 2" xfId="9569" xr:uid="{00000000-0005-0000-0000-000060250000}"/>
    <cellStyle name="Normal 5 2 2 11 3 3 3" xfId="9570" xr:uid="{00000000-0005-0000-0000-000061250000}"/>
    <cellStyle name="Normal 5 2 2 11 3 4" xfId="9571" xr:uid="{00000000-0005-0000-0000-000062250000}"/>
    <cellStyle name="Normal 5 2 2 11 3 5" xfId="9572" xr:uid="{00000000-0005-0000-0000-000063250000}"/>
    <cellStyle name="Normal 5 2 2 11 3 6" xfId="25453" xr:uid="{9157F547-E9E5-4DDB-9A48-AAF0F1580C94}"/>
    <cellStyle name="Normal 5 2 2 11 4" xfId="9573" xr:uid="{00000000-0005-0000-0000-000064250000}"/>
    <cellStyle name="Normal 5 2 2 11 4 2" xfId="9574" xr:uid="{00000000-0005-0000-0000-000065250000}"/>
    <cellStyle name="Normal 5 2 2 11 4 3" xfId="9575" xr:uid="{00000000-0005-0000-0000-000066250000}"/>
    <cellStyle name="Normal 5 2 2 11 4 4" xfId="24034" xr:uid="{EE8E7F08-56C2-4713-937C-6B730D119671}"/>
    <cellStyle name="Normal 5 2 2 11 5" xfId="9576" xr:uid="{00000000-0005-0000-0000-000067250000}"/>
    <cellStyle name="Normal 5 2 2 11 5 2" xfId="9577" xr:uid="{00000000-0005-0000-0000-000068250000}"/>
    <cellStyle name="Normal 5 2 2 11 5 3" xfId="9578" xr:uid="{00000000-0005-0000-0000-000069250000}"/>
    <cellStyle name="Normal 5 2 2 11 5 4" xfId="43294" xr:uid="{F25BA329-0DE5-418B-A195-064C7DD10342}"/>
    <cellStyle name="Normal 5 2 2 11 6" xfId="9579" xr:uid="{00000000-0005-0000-0000-00006A250000}"/>
    <cellStyle name="Normal 5 2 2 11 6 2" xfId="23041" xr:uid="{0AD49238-9115-44B1-BE72-DD815BBDA98A}"/>
    <cellStyle name="Normal 5 2 2 11 7" xfId="9580" xr:uid="{00000000-0005-0000-0000-00006B250000}"/>
    <cellStyle name="Normal 5 2 2 11 8" xfId="9581" xr:uid="{00000000-0005-0000-0000-00006C250000}"/>
    <cellStyle name="Normal 5 2 2 11 9" xfId="9582" xr:uid="{00000000-0005-0000-0000-00006D250000}"/>
    <cellStyle name="Normal 5 2 2 12" xfId="9583" xr:uid="{00000000-0005-0000-0000-00006E250000}"/>
    <cellStyle name="Normal 5 2 2 12 10" xfId="21984" xr:uid="{1599A071-46A9-44A6-93D1-A7007D08FA79}"/>
    <cellStyle name="Normal 5 2 2 12 2" xfId="9584" xr:uid="{00000000-0005-0000-0000-00006F250000}"/>
    <cellStyle name="Normal 5 2 2 12 2 2" xfId="9585" xr:uid="{00000000-0005-0000-0000-000070250000}"/>
    <cellStyle name="Normal 5 2 2 12 2 2 2" xfId="9586" xr:uid="{00000000-0005-0000-0000-000071250000}"/>
    <cellStyle name="Normal 5 2 2 12 2 2 2 2" xfId="9587" xr:uid="{00000000-0005-0000-0000-000072250000}"/>
    <cellStyle name="Normal 5 2 2 12 2 2 2 3" xfId="9588" xr:uid="{00000000-0005-0000-0000-000073250000}"/>
    <cellStyle name="Normal 5 2 2 12 2 2 3" xfId="9589" xr:uid="{00000000-0005-0000-0000-000074250000}"/>
    <cellStyle name="Normal 5 2 2 12 2 2 4" xfId="9590" xr:uid="{00000000-0005-0000-0000-000075250000}"/>
    <cellStyle name="Normal 5 2 2 12 2 2 5" xfId="25965" xr:uid="{04BCEADC-CD7B-474D-B958-1A2B91EF69A3}"/>
    <cellStyle name="Normal 5 2 2 12 2 3" xfId="9591" xr:uid="{00000000-0005-0000-0000-000076250000}"/>
    <cellStyle name="Normal 5 2 2 12 2 3 2" xfId="9592" xr:uid="{00000000-0005-0000-0000-000077250000}"/>
    <cellStyle name="Normal 5 2 2 12 2 3 2 2" xfId="9593" xr:uid="{00000000-0005-0000-0000-000078250000}"/>
    <cellStyle name="Normal 5 2 2 12 2 3 2 3" xfId="9594" xr:uid="{00000000-0005-0000-0000-000079250000}"/>
    <cellStyle name="Normal 5 2 2 12 2 3 3" xfId="9595" xr:uid="{00000000-0005-0000-0000-00007A250000}"/>
    <cellStyle name="Normal 5 2 2 12 2 3 4" xfId="9596" xr:uid="{00000000-0005-0000-0000-00007B250000}"/>
    <cellStyle name="Normal 5 2 2 12 2 3 5" xfId="24037" xr:uid="{E91AE317-1043-4FD1-ADF0-F037A1D1FCD4}"/>
    <cellStyle name="Normal 5 2 2 12 2 4" xfId="9597" xr:uid="{00000000-0005-0000-0000-00007C250000}"/>
    <cellStyle name="Normal 5 2 2 12 2 4 2" xfId="9598" xr:uid="{00000000-0005-0000-0000-00007D250000}"/>
    <cellStyle name="Normal 5 2 2 12 2 4 3" xfId="9599" xr:uid="{00000000-0005-0000-0000-00007E250000}"/>
    <cellStyle name="Normal 5 2 2 12 2 4 4" xfId="23044" xr:uid="{76281EF8-BAAC-4BBE-B24B-5505D5F7ED6F}"/>
    <cellStyle name="Normal 5 2 2 12 2 5" xfId="9600" xr:uid="{00000000-0005-0000-0000-00007F250000}"/>
    <cellStyle name="Normal 5 2 2 12 2 6" xfId="9601" xr:uid="{00000000-0005-0000-0000-000080250000}"/>
    <cellStyle name="Normal 5 2 2 12 2 7" xfId="9602" xr:uid="{00000000-0005-0000-0000-000081250000}"/>
    <cellStyle name="Normal 5 2 2 12 2 8" xfId="22538" xr:uid="{FA983CA0-6CFB-4041-A59F-42466461E373}"/>
    <cellStyle name="Normal 5 2 2 12 3" xfId="9603" xr:uid="{00000000-0005-0000-0000-000082250000}"/>
    <cellStyle name="Normal 5 2 2 12 3 2" xfId="9604" xr:uid="{00000000-0005-0000-0000-000083250000}"/>
    <cellStyle name="Normal 5 2 2 12 3 2 2" xfId="9605" xr:uid="{00000000-0005-0000-0000-000084250000}"/>
    <cellStyle name="Normal 5 2 2 12 3 2 2 2" xfId="9606" xr:uid="{00000000-0005-0000-0000-000085250000}"/>
    <cellStyle name="Normal 5 2 2 12 3 2 2 3" xfId="9607" xr:uid="{00000000-0005-0000-0000-000086250000}"/>
    <cellStyle name="Normal 5 2 2 12 3 2 3" xfId="9608" xr:uid="{00000000-0005-0000-0000-000087250000}"/>
    <cellStyle name="Normal 5 2 2 12 3 2 4" xfId="9609" xr:uid="{00000000-0005-0000-0000-000088250000}"/>
    <cellStyle name="Normal 5 2 2 12 3 3" xfId="9610" xr:uid="{00000000-0005-0000-0000-000089250000}"/>
    <cellStyle name="Normal 5 2 2 12 3 3 2" xfId="9611" xr:uid="{00000000-0005-0000-0000-00008A250000}"/>
    <cellStyle name="Normal 5 2 2 12 3 3 3" xfId="9612" xr:uid="{00000000-0005-0000-0000-00008B250000}"/>
    <cellStyle name="Normal 5 2 2 12 3 4" xfId="9613" xr:uid="{00000000-0005-0000-0000-00008C250000}"/>
    <cellStyle name="Normal 5 2 2 12 3 5" xfId="9614" xr:uid="{00000000-0005-0000-0000-00008D250000}"/>
    <cellStyle name="Normal 5 2 2 12 3 6" xfId="25454" xr:uid="{A1420DE7-A8FA-41E6-B069-F773734DB582}"/>
    <cellStyle name="Normal 5 2 2 12 4" xfId="9615" xr:uid="{00000000-0005-0000-0000-00008E250000}"/>
    <cellStyle name="Normal 5 2 2 12 4 2" xfId="9616" xr:uid="{00000000-0005-0000-0000-00008F250000}"/>
    <cellStyle name="Normal 5 2 2 12 4 3" xfId="9617" xr:uid="{00000000-0005-0000-0000-000090250000}"/>
    <cellStyle name="Normal 5 2 2 12 4 4" xfId="24036" xr:uid="{5DB385CB-D445-46DF-B029-5F4649E57972}"/>
    <cellStyle name="Normal 5 2 2 12 5" xfId="9618" xr:uid="{00000000-0005-0000-0000-000091250000}"/>
    <cellStyle name="Normal 5 2 2 12 5 2" xfId="9619" xr:uid="{00000000-0005-0000-0000-000092250000}"/>
    <cellStyle name="Normal 5 2 2 12 5 3" xfId="9620" xr:uid="{00000000-0005-0000-0000-000093250000}"/>
    <cellStyle name="Normal 5 2 2 12 5 4" xfId="43295" xr:uid="{2F2373C1-2099-4AF9-90B3-FD66BDD27E49}"/>
    <cellStyle name="Normal 5 2 2 12 6" xfId="9621" xr:uid="{00000000-0005-0000-0000-000094250000}"/>
    <cellStyle name="Normal 5 2 2 12 6 2" xfId="23043" xr:uid="{EEA1EEC9-9DEC-4DF0-BE0B-8E769398D3F1}"/>
    <cellStyle name="Normal 5 2 2 12 7" xfId="9622" xr:uid="{00000000-0005-0000-0000-000095250000}"/>
    <cellStyle name="Normal 5 2 2 12 8" xfId="9623" xr:uid="{00000000-0005-0000-0000-000096250000}"/>
    <cellStyle name="Normal 5 2 2 12 9" xfId="9624" xr:uid="{00000000-0005-0000-0000-000097250000}"/>
    <cellStyle name="Normal 5 2 2 13" xfId="9625" xr:uid="{00000000-0005-0000-0000-000098250000}"/>
    <cellStyle name="Normal 5 2 2 13 10" xfId="21985" xr:uid="{1B69E83B-730E-43D9-846F-A2A063582B4E}"/>
    <cellStyle name="Normal 5 2 2 13 2" xfId="9626" xr:uid="{00000000-0005-0000-0000-000099250000}"/>
    <cellStyle name="Normal 5 2 2 13 2 2" xfId="9627" xr:uid="{00000000-0005-0000-0000-00009A250000}"/>
    <cellStyle name="Normal 5 2 2 13 2 2 2" xfId="9628" xr:uid="{00000000-0005-0000-0000-00009B250000}"/>
    <cellStyle name="Normal 5 2 2 13 2 2 2 2" xfId="9629" xr:uid="{00000000-0005-0000-0000-00009C250000}"/>
    <cellStyle name="Normal 5 2 2 13 2 2 2 3" xfId="9630" xr:uid="{00000000-0005-0000-0000-00009D250000}"/>
    <cellStyle name="Normal 5 2 2 13 2 2 3" xfId="9631" xr:uid="{00000000-0005-0000-0000-00009E250000}"/>
    <cellStyle name="Normal 5 2 2 13 2 2 4" xfId="9632" xr:uid="{00000000-0005-0000-0000-00009F250000}"/>
    <cellStyle name="Normal 5 2 2 13 2 2 5" xfId="25966" xr:uid="{BA9B1153-DBE0-4795-8541-B0DAE5322E06}"/>
    <cellStyle name="Normal 5 2 2 13 2 3" xfId="9633" xr:uid="{00000000-0005-0000-0000-0000A0250000}"/>
    <cellStyle name="Normal 5 2 2 13 2 3 2" xfId="9634" xr:uid="{00000000-0005-0000-0000-0000A1250000}"/>
    <cellStyle name="Normal 5 2 2 13 2 3 2 2" xfId="9635" xr:uid="{00000000-0005-0000-0000-0000A2250000}"/>
    <cellStyle name="Normal 5 2 2 13 2 3 2 3" xfId="9636" xr:uid="{00000000-0005-0000-0000-0000A3250000}"/>
    <cellStyle name="Normal 5 2 2 13 2 3 3" xfId="9637" xr:uid="{00000000-0005-0000-0000-0000A4250000}"/>
    <cellStyle name="Normal 5 2 2 13 2 3 4" xfId="9638" xr:uid="{00000000-0005-0000-0000-0000A5250000}"/>
    <cellStyle name="Normal 5 2 2 13 2 3 5" xfId="24039" xr:uid="{973731CE-5B71-4BF3-926A-FC8406F28238}"/>
    <cellStyle name="Normal 5 2 2 13 2 4" xfId="9639" xr:uid="{00000000-0005-0000-0000-0000A6250000}"/>
    <cellStyle name="Normal 5 2 2 13 2 4 2" xfId="9640" xr:uid="{00000000-0005-0000-0000-0000A7250000}"/>
    <cellStyle name="Normal 5 2 2 13 2 4 3" xfId="9641" xr:uid="{00000000-0005-0000-0000-0000A8250000}"/>
    <cellStyle name="Normal 5 2 2 13 2 4 4" xfId="23046" xr:uid="{A28773BF-6383-42EE-A9B1-7D2A7D3E8D95}"/>
    <cellStyle name="Normal 5 2 2 13 2 5" xfId="9642" xr:uid="{00000000-0005-0000-0000-0000A9250000}"/>
    <cellStyle name="Normal 5 2 2 13 2 6" xfId="9643" xr:uid="{00000000-0005-0000-0000-0000AA250000}"/>
    <cellStyle name="Normal 5 2 2 13 2 7" xfId="9644" xr:uid="{00000000-0005-0000-0000-0000AB250000}"/>
    <cellStyle name="Normal 5 2 2 13 2 8" xfId="22539" xr:uid="{7C0FC42E-D40A-4DAD-B880-DFC9791B2653}"/>
    <cellStyle name="Normal 5 2 2 13 3" xfId="9645" xr:uid="{00000000-0005-0000-0000-0000AC250000}"/>
    <cellStyle name="Normal 5 2 2 13 3 2" xfId="9646" xr:uid="{00000000-0005-0000-0000-0000AD250000}"/>
    <cellStyle name="Normal 5 2 2 13 3 2 2" xfId="9647" xr:uid="{00000000-0005-0000-0000-0000AE250000}"/>
    <cellStyle name="Normal 5 2 2 13 3 2 2 2" xfId="9648" xr:uid="{00000000-0005-0000-0000-0000AF250000}"/>
    <cellStyle name="Normal 5 2 2 13 3 2 2 3" xfId="9649" xr:uid="{00000000-0005-0000-0000-0000B0250000}"/>
    <cellStyle name="Normal 5 2 2 13 3 2 3" xfId="9650" xr:uid="{00000000-0005-0000-0000-0000B1250000}"/>
    <cellStyle name="Normal 5 2 2 13 3 2 4" xfId="9651" xr:uid="{00000000-0005-0000-0000-0000B2250000}"/>
    <cellStyle name="Normal 5 2 2 13 3 3" xfId="9652" xr:uid="{00000000-0005-0000-0000-0000B3250000}"/>
    <cellStyle name="Normal 5 2 2 13 3 3 2" xfId="9653" xr:uid="{00000000-0005-0000-0000-0000B4250000}"/>
    <cellStyle name="Normal 5 2 2 13 3 3 3" xfId="9654" xr:uid="{00000000-0005-0000-0000-0000B5250000}"/>
    <cellStyle name="Normal 5 2 2 13 3 4" xfId="9655" xr:uid="{00000000-0005-0000-0000-0000B6250000}"/>
    <cellStyle name="Normal 5 2 2 13 3 5" xfId="9656" xr:uid="{00000000-0005-0000-0000-0000B7250000}"/>
    <cellStyle name="Normal 5 2 2 13 3 6" xfId="25455" xr:uid="{B900450C-263E-419E-960D-A698492FFEFB}"/>
    <cellStyle name="Normal 5 2 2 13 4" xfId="9657" xr:uid="{00000000-0005-0000-0000-0000B8250000}"/>
    <cellStyle name="Normal 5 2 2 13 4 2" xfId="9658" xr:uid="{00000000-0005-0000-0000-0000B9250000}"/>
    <cellStyle name="Normal 5 2 2 13 4 3" xfId="9659" xr:uid="{00000000-0005-0000-0000-0000BA250000}"/>
    <cellStyle name="Normal 5 2 2 13 4 4" xfId="24038" xr:uid="{41B3796C-D2F5-493A-A32F-9098E3BE765A}"/>
    <cellStyle name="Normal 5 2 2 13 5" xfId="9660" xr:uid="{00000000-0005-0000-0000-0000BB250000}"/>
    <cellStyle name="Normal 5 2 2 13 5 2" xfId="9661" xr:uid="{00000000-0005-0000-0000-0000BC250000}"/>
    <cellStyle name="Normal 5 2 2 13 5 3" xfId="9662" xr:uid="{00000000-0005-0000-0000-0000BD250000}"/>
    <cellStyle name="Normal 5 2 2 13 5 4" xfId="43296" xr:uid="{7ACCAEE7-BB0E-4B09-96B1-E73CCD4D2561}"/>
    <cellStyle name="Normal 5 2 2 13 6" xfId="9663" xr:uid="{00000000-0005-0000-0000-0000BE250000}"/>
    <cellStyle name="Normal 5 2 2 13 6 2" xfId="23045" xr:uid="{9C6184A7-7BFF-4E0E-A5D8-5E3A5FE2FA65}"/>
    <cellStyle name="Normal 5 2 2 13 7" xfId="9664" xr:uid="{00000000-0005-0000-0000-0000BF250000}"/>
    <cellStyle name="Normal 5 2 2 13 8" xfId="9665" xr:uid="{00000000-0005-0000-0000-0000C0250000}"/>
    <cellStyle name="Normal 5 2 2 13 9" xfId="9666" xr:uid="{00000000-0005-0000-0000-0000C1250000}"/>
    <cellStyle name="Normal 5 2 2 14" xfId="9667" xr:uid="{00000000-0005-0000-0000-0000C2250000}"/>
    <cellStyle name="Normal 5 2 2 14 2" xfId="9668" xr:uid="{00000000-0005-0000-0000-0000C3250000}"/>
    <cellStyle name="Normal 5 2 2 14 3" xfId="9669" xr:uid="{00000000-0005-0000-0000-0000C4250000}"/>
    <cellStyle name="Normal 5 2 2 14 4" xfId="9670" xr:uid="{00000000-0005-0000-0000-0000C5250000}"/>
    <cellStyle name="Normal 5 2 2 15" xfId="9671" xr:uid="{00000000-0005-0000-0000-0000C6250000}"/>
    <cellStyle name="Normal 5 2 2 15 2" xfId="9672" xr:uid="{00000000-0005-0000-0000-0000C7250000}"/>
    <cellStyle name="Normal 5 2 2 15 3" xfId="23047" xr:uid="{A96FE5CE-9F1F-451B-93B3-35F4591705EE}"/>
    <cellStyle name="Normal 5 2 2 16" xfId="9673" xr:uid="{00000000-0005-0000-0000-0000C8250000}"/>
    <cellStyle name="Normal 5 2 2 17" xfId="9674" xr:uid="{00000000-0005-0000-0000-0000C9250000}"/>
    <cellStyle name="Normal 5 2 2 18" xfId="9675" xr:uid="{00000000-0005-0000-0000-0000CA250000}"/>
    <cellStyle name="Normal 5 2 2 2" xfId="9676" xr:uid="{00000000-0005-0000-0000-0000CB250000}"/>
    <cellStyle name="Normal 5 2 2 2 10" xfId="9677" xr:uid="{00000000-0005-0000-0000-0000CC250000}"/>
    <cellStyle name="Normal 5 2 2 2 10 2" xfId="9678" xr:uid="{00000000-0005-0000-0000-0000CD250000}"/>
    <cellStyle name="Normal 5 2 2 2 10 3" xfId="9679" xr:uid="{00000000-0005-0000-0000-0000CE250000}"/>
    <cellStyle name="Normal 5 2 2 2 10 4" xfId="9680" xr:uid="{00000000-0005-0000-0000-0000CF250000}"/>
    <cellStyle name="Normal 5 2 2 2 10 5" xfId="9681" xr:uid="{00000000-0005-0000-0000-0000D0250000}"/>
    <cellStyle name="Normal 5 2 2 2 11" xfId="9682" xr:uid="{00000000-0005-0000-0000-0000D1250000}"/>
    <cellStyle name="Normal 5 2 2 2 11 2" xfId="9683" xr:uid="{00000000-0005-0000-0000-0000D2250000}"/>
    <cellStyle name="Normal 5 2 2 2 11 3" xfId="9684" xr:uid="{00000000-0005-0000-0000-0000D3250000}"/>
    <cellStyle name="Normal 5 2 2 2 11 4" xfId="9685" xr:uid="{00000000-0005-0000-0000-0000D4250000}"/>
    <cellStyle name="Normal 5 2 2 2 11 5" xfId="9686" xr:uid="{00000000-0005-0000-0000-0000D5250000}"/>
    <cellStyle name="Normal 5 2 2 2 12" xfId="9687" xr:uid="{00000000-0005-0000-0000-0000D6250000}"/>
    <cellStyle name="Normal 5 2 2 2 12 2" xfId="9688" xr:uid="{00000000-0005-0000-0000-0000D7250000}"/>
    <cellStyle name="Normal 5 2 2 2 12 3" xfId="9689" xr:uid="{00000000-0005-0000-0000-0000D8250000}"/>
    <cellStyle name="Normal 5 2 2 2 12 4" xfId="9690" xr:uid="{00000000-0005-0000-0000-0000D9250000}"/>
    <cellStyle name="Normal 5 2 2 2 12 5" xfId="9691" xr:uid="{00000000-0005-0000-0000-0000DA250000}"/>
    <cellStyle name="Normal 5 2 2 2 13" xfId="9692" xr:uid="{00000000-0005-0000-0000-0000DB250000}"/>
    <cellStyle name="Normal 5 2 2 2 13 2" xfId="9693" xr:uid="{00000000-0005-0000-0000-0000DC250000}"/>
    <cellStyle name="Normal 5 2 2 2 13 3" xfId="9694" xr:uid="{00000000-0005-0000-0000-0000DD250000}"/>
    <cellStyle name="Normal 5 2 2 2 13 4" xfId="9695" xr:uid="{00000000-0005-0000-0000-0000DE250000}"/>
    <cellStyle name="Normal 5 2 2 2 13 5" xfId="9696" xr:uid="{00000000-0005-0000-0000-0000DF250000}"/>
    <cellStyle name="Normal 5 2 2 2 14" xfId="9697" xr:uid="{00000000-0005-0000-0000-0000E0250000}"/>
    <cellStyle name="Normal 5 2 2 2 14 2" xfId="9698" xr:uid="{00000000-0005-0000-0000-0000E1250000}"/>
    <cellStyle name="Normal 5 2 2 2 14 2 2" xfId="9699" xr:uid="{00000000-0005-0000-0000-0000E2250000}"/>
    <cellStyle name="Normal 5 2 2 2 14 2 2 2" xfId="9700" xr:uid="{00000000-0005-0000-0000-0000E3250000}"/>
    <cellStyle name="Normal 5 2 2 2 14 2 2 2 2" xfId="9701" xr:uid="{00000000-0005-0000-0000-0000E4250000}"/>
    <cellStyle name="Normal 5 2 2 2 14 2 2 2 3" xfId="9702" xr:uid="{00000000-0005-0000-0000-0000E5250000}"/>
    <cellStyle name="Normal 5 2 2 2 14 2 2 3" xfId="9703" xr:uid="{00000000-0005-0000-0000-0000E6250000}"/>
    <cellStyle name="Normal 5 2 2 2 14 2 2 4" xfId="9704" xr:uid="{00000000-0005-0000-0000-0000E7250000}"/>
    <cellStyle name="Normal 5 2 2 2 14 2 2 5" xfId="24042" xr:uid="{1F2AC47C-5699-44A2-A423-F9A2CB360731}"/>
    <cellStyle name="Normal 5 2 2 2 14 2 3" xfId="9705" xr:uid="{00000000-0005-0000-0000-0000E8250000}"/>
    <cellStyle name="Normal 5 2 2 2 14 2 3 2" xfId="9706" xr:uid="{00000000-0005-0000-0000-0000E9250000}"/>
    <cellStyle name="Normal 5 2 2 2 14 2 3 2 2" xfId="9707" xr:uid="{00000000-0005-0000-0000-0000EA250000}"/>
    <cellStyle name="Normal 5 2 2 2 14 2 3 2 3" xfId="9708" xr:uid="{00000000-0005-0000-0000-0000EB250000}"/>
    <cellStyle name="Normal 5 2 2 2 14 2 3 3" xfId="9709" xr:uid="{00000000-0005-0000-0000-0000EC250000}"/>
    <cellStyle name="Normal 5 2 2 2 14 2 3 4" xfId="9710" xr:uid="{00000000-0005-0000-0000-0000ED250000}"/>
    <cellStyle name="Normal 5 2 2 2 14 2 4" xfId="9711" xr:uid="{00000000-0005-0000-0000-0000EE250000}"/>
    <cellStyle name="Normal 5 2 2 2 14 2 4 2" xfId="9712" xr:uid="{00000000-0005-0000-0000-0000EF250000}"/>
    <cellStyle name="Normal 5 2 2 2 14 2 4 3" xfId="9713" xr:uid="{00000000-0005-0000-0000-0000F0250000}"/>
    <cellStyle name="Normal 5 2 2 2 14 2 5" xfId="9714" xr:uid="{00000000-0005-0000-0000-0000F1250000}"/>
    <cellStyle name="Normal 5 2 2 2 14 2 6" xfId="9715" xr:uid="{00000000-0005-0000-0000-0000F2250000}"/>
    <cellStyle name="Normal 5 2 2 2 14 2 7" xfId="9716" xr:uid="{00000000-0005-0000-0000-0000F3250000}"/>
    <cellStyle name="Normal 5 2 2 2 14 2 8" xfId="23050" xr:uid="{9B5C8CB0-6260-4FB0-BC33-7643FA03B67F}"/>
    <cellStyle name="Normal 5 2 2 2 14 3" xfId="9717" xr:uid="{00000000-0005-0000-0000-0000F4250000}"/>
    <cellStyle name="Normal 5 2 2 2 14 3 2" xfId="9718" xr:uid="{00000000-0005-0000-0000-0000F5250000}"/>
    <cellStyle name="Normal 5 2 2 2 14 3 2 2" xfId="9719" xr:uid="{00000000-0005-0000-0000-0000F6250000}"/>
    <cellStyle name="Normal 5 2 2 2 14 3 2 3" xfId="9720" xr:uid="{00000000-0005-0000-0000-0000F7250000}"/>
    <cellStyle name="Normal 5 2 2 2 14 3 3" xfId="9721" xr:uid="{00000000-0005-0000-0000-0000F8250000}"/>
    <cellStyle name="Normal 5 2 2 2 14 3 4" xfId="9722" xr:uid="{00000000-0005-0000-0000-0000F9250000}"/>
    <cellStyle name="Normal 5 2 2 2 14 3 5" xfId="25456" xr:uid="{8DDA16B9-64C2-41E1-A4C0-3C2D07CDE184}"/>
    <cellStyle name="Normal 5 2 2 2 14 4" xfId="9723" xr:uid="{00000000-0005-0000-0000-0000FA250000}"/>
    <cellStyle name="Normal 5 2 2 2 14 4 2" xfId="9724" xr:uid="{00000000-0005-0000-0000-0000FB250000}"/>
    <cellStyle name="Normal 5 2 2 2 14 4 2 2" xfId="9725" xr:uid="{00000000-0005-0000-0000-0000FC250000}"/>
    <cellStyle name="Normal 5 2 2 2 14 4 2 3" xfId="9726" xr:uid="{00000000-0005-0000-0000-0000FD250000}"/>
    <cellStyle name="Normal 5 2 2 2 14 4 3" xfId="9727" xr:uid="{00000000-0005-0000-0000-0000FE250000}"/>
    <cellStyle name="Normal 5 2 2 2 14 4 4" xfId="9728" xr:uid="{00000000-0005-0000-0000-0000FF250000}"/>
    <cellStyle name="Normal 5 2 2 2 14 4 5" xfId="24041" xr:uid="{7C065E98-8045-47AE-B11A-326A87E5A750}"/>
    <cellStyle name="Normal 5 2 2 2 14 5" xfId="9729" xr:uid="{00000000-0005-0000-0000-000000260000}"/>
    <cellStyle name="Normal 5 2 2 2 14 5 2" xfId="9730" xr:uid="{00000000-0005-0000-0000-000001260000}"/>
    <cellStyle name="Normal 5 2 2 2 14 5 3" xfId="9731" xr:uid="{00000000-0005-0000-0000-000002260000}"/>
    <cellStyle name="Normal 5 2 2 2 14 5 4" xfId="23049" xr:uid="{B0CFAFF4-6F82-4187-875A-9F2CD7BA7267}"/>
    <cellStyle name="Normal 5 2 2 2 14 6" xfId="9732" xr:uid="{00000000-0005-0000-0000-000003260000}"/>
    <cellStyle name="Normal 5 2 2 2 14 7" xfId="9733" xr:uid="{00000000-0005-0000-0000-000004260000}"/>
    <cellStyle name="Normal 5 2 2 2 14 8" xfId="9734" xr:uid="{00000000-0005-0000-0000-000005260000}"/>
    <cellStyle name="Normal 5 2 2 2 14 9" xfId="22540" xr:uid="{8FE00250-F0D1-4FB2-B63C-33C471D507BE}"/>
    <cellStyle name="Normal 5 2 2 2 15" xfId="9735" xr:uid="{00000000-0005-0000-0000-000006260000}"/>
    <cellStyle name="Normal 5 2 2 2 15 2" xfId="9736" xr:uid="{00000000-0005-0000-0000-000007260000}"/>
    <cellStyle name="Normal 5 2 2 2 15 2 2" xfId="25967" xr:uid="{F73778CC-E89F-4086-A809-A818CBC3A2BD}"/>
    <cellStyle name="Normal 5 2 2 2 15 3" xfId="23051" xr:uid="{DAC6598C-8F5D-4255-BC11-FFB6209BB94B}"/>
    <cellStyle name="Normal 5 2 2 2 16" xfId="9737" xr:uid="{00000000-0005-0000-0000-000008260000}"/>
    <cellStyle name="Normal 5 2 2 2 16 2" xfId="24040" xr:uid="{96CB5A7A-8C6C-4E54-9A08-C80AA848EC2A}"/>
    <cellStyle name="Normal 5 2 2 2 17" xfId="9738" xr:uid="{00000000-0005-0000-0000-000009260000}"/>
    <cellStyle name="Normal 5 2 2 2 17 2" xfId="43297" xr:uid="{0D0F6BB3-504D-4770-9898-F26663C58851}"/>
    <cellStyle name="Normal 5 2 2 2 18" xfId="9739" xr:uid="{00000000-0005-0000-0000-00000A260000}"/>
    <cellStyle name="Normal 5 2 2 2 18 2" xfId="23048" xr:uid="{4A402A6D-65DE-4C47-BE42-7D5A328ABF13}"/>
    <cellStyle name="Normal 5 2 2 2 19" xfId="21986" xr:uid="{C613D59B-C9BA-454D-8085-24F6CB9F009D}"/>
    <cellStyle name="Normal 5 2 2 2 2" xfId="9740" xr:uid="{00000000-0005-0000-0000-00000B260000}"/>
    <cellStyle name="Normal 5 2 2 2 2 2" xfId="9741" xr:uid="{00000000-0005-0000-0000-00000C260000}"/>
    <cellStyle name="Normal 5 2 2 2 2 3" xfId="9742" xr:uid="{00000000-0005-0000-0000-00000D260000}"/>
    <cellStyle name="Normal 5 2 2 2 2 4" xfId="9743" xr:uid="{00000000-0005-0000-0000-00000E260000}"/>
    <cellStyle name="Normal 5 2 2 2 2 5" xfId="9744" xr:uid="{00000000-0005-0000-0000-00000F260000}"/>
    <cellStyle name="Normal 5 2 2 2 3" xfId="9745" xr:uid="{00000000-0005-0000-0000-000010260000}"/>
    <cellStyle name="Normal 5 2 2 2 3 2" xfId="9746" xr:uid="{00000000-0005-0000-0000-000011260000}"/>
    <cellStyle name="Normal 5 2 2 2 3 3" xfId="9747" xr:uid="{00000000-0005-0000-0000-000012260000}"/>
    <cellStyle name="Normal 5 2 2 2 3 4" xfId="9748" xr:uid="{00000000-0005-0000-0000-000013260000}"/>
    <cellStyle name="Normal 5 2 2 2 3 5" xfId="9749" xr:uid="{00000000-0005-0000-0000-000014260000}"/>
    <cellStyle name="Normal 5 2 2 2 4" xfId="9750" xr:uid="{00000000-0005-0000-0000-000015260000}"/>
    <cellStyle name="Normal 5 2 2 2 4 2" xfId="9751" xr:uid="{00000000-0005-0000-0000-000016260000}"/>
    <cellStyle name="Normal 5 2 2 2 4 3" xfId="9752" xr:uid="{00000000-0005-0000-0000-000017260000}"/>
    <cellStyle name="Normal 5 2 2 2 4 4" xfId="9753" xr:uid="{00000000-0005-0000-0000-000018260000}"/>
    <cellStyle name="Normal 5 2 2 2 4 5" xfId="9754" xr:uid="{00000000-0005-0000-0000-000019260000}"/>
    <cellStyle name="Normal 5 2 2 2 5" xfId="9755" xr:uid="{00000000-0005-0000-0000-00001A260000}"/>
    <cellStyle name="Normal 5 2 2 2 5 2" xfId="9756" xr:uid="{00000000-0005-0000-0000-00001B260000}"/>
    <cellStyle name="Normal 5 2 2 2 5 3" xfId="9757" xr:uid="{00000000-0005-0000-0000-00001C260000}"/>
    <cellStyle name="Normal 5 2 2 2 5 4" xfId="9758" xr:uid="{00000000-0005-0000-0000-00001D260000}"/>
    <cellStyle name="Normal 5 2 2 2 5 5" xfId="9759" xr:uid="{00000000-0005-0000-0000-00001E260000}"/>
    <cellStyle name="Normal 5 2 2 2 6" xfId="9760" xr:uid="{00000000-0005-0000-0000-00001F260000}"/>
    <cellStyle name="Normal 5 2 2 2 6 2" xfId="9761" xr:uid="{00000000-0005-0000-0000-000020260000}"/>
    <cellStyle name="Normal 5 2 2 2 6 3" xfId="9762" xr:uid="{00000000-0005-0000-0000-000021260000}"/>
    <cellStyle name="Normal 5 2 2 2 6 4" xfId="9763" xr:uid="{00000000-0005-0000-0000-000022260000}"/>
    <cellStyle name="Normal 5 2 2 2 6 5" xfId="9764" xr:uid="{00000000-0005-0000-0000-000023260000}"/>
    <cellStyle name="Normal 5 2 2 2 7" xfId="9765" xr:uid="{00000000-0005-0000-0000-000024260000}"/>
    <cellStyle name="Normal 5 2 2 2 7 2" xfId="9766" xr:uid="{00000000-0005-0000-0000-000025260000}"/>
    <cellStyle name="Normal 5 2 2 2 7 3" xfId="9767" xr:uid="{00000000-0005-0000-0000-000026260000}"/>
    <cellStyle name="Normal 5 2 2 2 7 4" xfId="9768" xr:uid="{00000000-0005-0000-0000-000027260000}"/>
    <cellStyle name="Normal 5 2 2 2 7 5" xfId="9769" xr:uid="{00000000-0005-0000-0000-000028260000}"/>
    <cellStyle name="Normal 5 2 2 2 8" xfId="9770" xr:uid="{00000000-0005-0000-0000-000029260000}"/>
    <cellStyle name="Normal 5 2 2 2 8 2" xfId="9771" xr:uid="{00000000-0005-0000-0000-00002A260000}"/>
    <cellStyle name="Normal 5 2 2 2 8 3" xfId="9772" xr:uid="{00000000-0005-0000-0000-00002B260000}"/>
    <cellStyle name="Normal 5 2 2 2 8 4" xfId="9773" xr:uid="{00000000-0005-0000-0000-00002C260000}"/>
    <cellStyle name="Normal 5 2 2 2 8 5" xfId="9774" xr:uid="{00000000-0005-0000-0000-00002D260000}"/>
    <cellStyle name="Normal 5 2 2 2 9" xfId="9775" xr:uid="{00000000-0005-0000-0000-00002E260000}"/>
    <cellStyle name="Normal 5 2 2 2 9 2" xfId="9776" xr:uid="{00000000-0005-0000-0000-00002F260000}"/>
    <cellStyle name="Normal 5 2 2 2 9 3" xfId="9777" xr:uid="{00000000-0005-0000-0000-000030260000}"/>
    <cellStyle name="Normal 5 2 2 2 9 4" xfId="9778" xr:uid="{00000000-0005-0000-0000-000031260000}"/>
    <cellStyle name="Normal 5 2 2 2 9 5" xfId="9779" xr:uid="{00000000-0005-0000-0000-000032260000}"/>
    <cellStyle name="Normal 5 2 2 3" xfId="9780" xr:uid="{00000000-0005-0000-0000-000033260000}"/>
    <cellStyle name="Normal 5 2 2 3 10" xfId="9781" xr:uid="{00000000-0005-0000-0000-000034260000}"/>
    <cellStyle name="Normal 5 2 2 3 11" xfId="21987" xr:uid="{9C80A5BA-1171-412D-BECF-974C9B72F552}"/>
    <cellStyle name="Normal 5 2 2 3 2" xfId="9782" xr:uid="{00000000-0005-0000-0000-000035260000}"/>
    <cellStyle name="Normal 5 2 2 3 2 2" xfId="9783" xr:uid="{00000000-0005-0000-0000-000036260000}"/>
    <cellStyle name="Normal 5 2 2 3 2 2 2" xfId="9784" xr:uid="{00000000-0005-0000-0000-000037260000}"/>
    <cellStyle name="Normal 5 2 2 3 2 2 2 2" xfId="9785" xr:uid="{00000000-0005-0000-0000-000038260000}"/>
    <cellStyle name="Normal 5 2 2 3 2 2 2 2 2" xfId="9786" xr:uid="{00000000-0005-0000-0000-000039260000}"/>
    <cellStyle name="Normal 5 2 2 3 2 2 2 2 3" xfId="9787" xr:uid="{00000000-0005-0000-0000-00003A260000}"/>
    <cellStyle name="Normal 5 2 2 3 2 2 2 3" xfId="9788" xr:uid="{00000000-0005-0000-0000-00003B260000}"/>
    <cellStyle name="Normal 5 2 2 3 2 2 2 4" xfId="9789" xr:uid="{00000000-0005-0000-0000-00003C260000}"/>
    <cellStyle name="Normal 5 2 2 3 2 2 2 5" xfId="24045" xr:uid="{524D9BDA-8B26-4027-9350-78C02BEC3D80}"/>
    <cellStyle name="Normal 5 2 2 3 2 2 3" xfId="9790" xr:uid="{00000000-0005-0000-0000-00003D260000}"/>
    <cellStyle name="Normal 5 2 2 3 2 2 3 2" xfId="9791" xr:uid="{00000000-0005-0000-0000-00003E260000}"/>
    <cellStyle name="Normal 5 2 2 3 2 2 3 2 2" xfId="9792" xr:uid="{00000000-0005-0000-0000-00003F260000}"/>
    <cellStyle name="Normal 5 2 2 3 2 2 3 2 3" xfId="9793" xr:uid="{00000000-0005-0000-0000-000040260000}"/>
    <cellStyle name="Normal 5 2 2 3 2 2 3 3" xfId="9794" xr:uid="{00000000-0005-0000-0000-000041260000}"/>
    <cellStyle name="Normal 5 2 2 3 2 2 3 4" xfId="9795" xr:uid="{00000000-0005-0000-0000-000042260000}"/>
    <cellStyle name="Normal 5 2 2 3 2 2 4" xfId="9796" xr:uid="{00000000-0005-0000-0000-000043260000}"/>
    <cellStyle name="Normal 5 2 2 3 2 2 4 2" xfId="9797" xr:uid="{00000000-0005-0000-0000-000044260000}"/>
    <cellStyle name="Normal 5 2 2 3 2 2 4 3" xfId="9798" xr:uid="{00000000-0005-0000-0000-000045260000}"/>
    <cellStyle name="Normal 5 2 2 3 2 2 5" xfId="9799" xr:uid="{00000000-0005-0000-0000-000046260000}"/>
    <cellStyle name="Normal 5 2 2 3 2 2 6" xfId="9800" xr:uid="{00000000-0005-0000-0000-000047260000}"/>
    <cellStyle name="Normal 5 2 2 3 2 2 7" xfId="9801" xr:uid="{00000000-0005-0000-0000-000048260000}"/>
    <cellStyle name="Normal 5 2 2 3 2 2 8" xfId="23054" xr:uid="{D4CFFD88-9844-4F22-9976-54AC11DD6EFE}"/>
    <cellStyle name="Normal 5 2 2 3 2 3" xfId="9802" xr:uid="{00000000-0005-0000-0000-000049260000}"/>
    <cellStyle name="Normal 5 2 2 3 2 3 2" xfId="9803" xr:uid="{00000000-0005-0000-0000-00004A260000}"/>
    <cellStyle name="Normal 5 2 2 3 2 3 2 2" xfId="9804" xr:uid="{00000000-0005-0000-0000-00004B260000}"/>
    <cellStyle name="Normal 5 2 2 3 2 3 2 3" xfId="9805" xr:uid="{00000000-0005-0000-0000-00004C260000}"/>
    <cellStyle name="Normal 5 2 2 3 2 3 3" xfId="9806" xr:uid="{00000000-0005-0000-0000-00004D260000}"/>
    <cellStyle name="Normal 5 2 2 3 2 3 4" xfId="9807" xr:uid="{00000000-0005-0000-0000-00004E260000}"/>
    <cellStyle name="Normal 5 2 2 3 2 3 5" xfId="25457" xr:uid="{800CD441-CF27-40D5-B298-40927380285A}"/>
    <cellStyle name="Normal 5 2 2 3 2 4" xfId="9808" xr:uid="{00000000-0005-0000-0000-00004F260000}"/>
    <cellStyle name="Normal 5 2 2 3 2 4 2" xfId="9809" xr:uid="{00000000-0005-0000-0000-000050260000}"/>
    <cellStyle name="Normal 5 2 2 3 2 4 2 2" xfId="9810" xr:uid="{00000000-0005-0000-0000-000051260000}"/>
    <cellStyle name="Normal 5 2 2 3 2 4 2 3" xfId="9811" xr:uid="{00000000-0005-0000-0000-000052260000}"/>
    <cellStyle name="Normal 5 2 2 3 2 4 3" xfId="9812" xr:uid="{00000000-0005-0000-0000-000053260000}"/>
    <cellStyle name="Normal 5 2 2 3 2 4 4" xfId="9813" xr:uid="{00000000-0005-0000-0000-000054260000}"/>
    <cellStyle name="Normal 5 2 2 3 2 4 5" xfId="24044" xr:uid="{1528D3CA-8B58-4222-A095-9C567B04526D}"/>
    <cellStyle name="Normal 5 2 2 3 2 5" xfId="9814" xr:uid="{00000000-0005-0000-0000-000055260000}"/>
    <cellStyle name="Normal 5 2 2 3 2 5 2" xfId="9815" xr:uid="{00000000-0005-0000-0000-000056260000}"/>
    <cellStyle name="Normal 5 2 2 3 2 5 3" xfId="9816" xr:uid="{00000000-0005-0000-0000-000057260000}"/>
    <cellStyle name="Normal 5 2 2 3 2 5 4" xfId="23053" xr:uid="{4423742B-D91F-4E74-8910-7D951B2C1588}"/>
    <cellStyle name="Normal 5 2 2 3 2 6" xfId="9817" xr:uid="{00000000-0005-0000-0000-000058260000}"/>
    <cellStyle name="Normal 5 2 2 3 2 7" xfId="9818" xr:uid="{00000000-0005-0000-0000-000059260000}"/>
    <cellStyle name="Normal 5 2 2 3 2 8" xfId="9819" xr:uid="{00000000-0005-0000-0000-00005A260000}"/>
    <cellStyle name="Normal 5 2 2 3 2 9" xfId="22541" xr:uid="{0F9BA881-1CD0-4231-B49E-2271B81EA27E}"/>
    <cellStyle name="Normal 5 2 2 3 3" xfId="9820" xr:uid="{00000000-0005-0000-0000-00005B260000}"/>
    <cellStyle name="Normal 5 2 2 3 3 2" xfId="9821" xr:uid="{00000000-0005-0000-0000-00005C260000}"/>
    <cellStyle name="Normal 5 2 2 3 3 2 2" xfId="9822" xr:uid="{00000000-0005-0000-0000-00005D260000}"/>
    <cellStyle name="Normal 5 2 2 3 3 2 2 2" xfId="9823" xr:uid="{00000000-0005-0000-0000-00005E260000}"/>
    <cellStyle name="Normal 5 2 2 3 3 2 2 3" xfId="9824" xr:uid="{00000000-0005-0000-0000-00005F260000}"/>
    <cellStyle name="Normal 5 2 2 3 3 2 3" xfId="9825" xr:uid="{00000000-0005-0000-0000-000060260000}"/>
    <cellStyle name="Normal 5 2 2 3 3 2 4" xfId="9826" xr:uid="{00000000-0005-0000-0000-000061260000}"/>
    <cellStyle name="Normal 5 2 2 3 3 2 5" xfId="25968" xr:uid="{FF3CCBA9-9E0E-4A4B-97CD-0B224C2EDBDE}"/>
    <cellStyle name="Normal 5 2 2 3 3 3" xfId="9827" xr:uid="{00000000-0005-0000-0000-000062260000}"/>
    <cellStyle name="Normal 5 2 2 3 3 3 2" xfId="9828" xr:uid="{00000000-0005-0000-0000-000063260000}"/>
    <cellStyle name="Normal 5 2 2 3 3 3 2 2" xfId="9829" xr:uid="{00000000-0005-0000-0000-000064260000}"/>
    <cellStyle name="Normal 5 2 2 3 3 3 2 3" xfId="9830" xr:uid="{00000000-0005-0000-0000-000065260000}"/>
    <cellStyle name="Normal 5 2 2 3 3 3 3" xfId="9831" xr:uid="{00000000-0005-0000-0000-000066260000}"/>
    <cellStyle name="Normal 5 2 2 3 3 3 4" xfId="9832" xr:uid="{00000000-0005-0000-0000-000067260000}"/>
    <cellStyle name="Normal 5 2 2 3 3 3 5" xfId="24046" xr:uid="{1F8D1EE6-BD1C-4C63-B557-0AC46CFF4F1F}"/>
    <cellStyle name="Normal 5 2 2 3 3 4" xfId="9833" xr:uid="{00000000-0005-0000-0000-000068260000}"/>
    <cellStyle name="Normal 5 2 2 3 3 4 2" xfId="9834" xr:uid="{00000000-0005-0000-0000-000069260000}"/>
    <cellStyle name="Normal 5 2 2 3 3 4 3" xfId="9835" xr:uid="{00000000-0005-0000-0000-00006A260000}"/>
    <cellStyle name="Normal 5 2 2 3 3 5" xfId="9836" xr:uid="{00000000-0005-0000-0000-00006B260000}"/>
    <cellStyle name="Normal 5 2 2 3 3 6" xfId="9837" xr:uid="{00000000-0005-0000-0000-00006C260000}"/>
    <cellStyle name="Normal 5 2 2 3 3 7" xfId="9838" xr:uid="{00000000-0005-0000-0000-00006D260000}"/>
    <cellStyle name="Normal 5 2 2 3 3 8" xfId="23055" xr:uid="{E62E1C7E-FEF9-4124-A7DB-CA650FDBDA61}"/>
    <cellStyle name="Normal 5 2 2 3 4" xfId="9839" xr:uid="{00000000-0005-0000-0000-00006E260000}"/>
    <cellStyle name="Normal 5 2 2 3 4 2" xfId="9840" xr:uid="{00000000-0005-0000-0000-00006F260000}"/>
    <cellStyle name="Normal 5 2 2 3 4 2 2" xfId="9841" xr:uid="{00000000-0005-0000-0000-000070260000}"/>
    <cellStyle name="Normal 5 2 2 3 4 2 2 2" xfId="9842" xr:uid="{00000000-0005-0000-0000-000071260000}"/>
    <cellStyle name="Normal 5 2 2 3 4 2 2 3" xfId="9843" xr:uid="{00000000-0005-0000-0000-000072260000}"/>
    <cellStyle name="Normal 5 2 2 3 4 2 3" xfId="9844" xr:uid="{00000000-0005-0000-0000-000073260000}"/>
    <cellStyle name="Normal 5 2 2 3 4 2 4" xfId="9845" xr:uid="{00000000-0005-0000-0000-000074260000}"/>
    <cellStyle name="Normal 5 2 2 3 4 3" xfId="9846" xr:uid="{00000000-0005-0000-0000-000075260000}"/>
    <cellStyle name="Normal 5 2 2 3 4 3 2" xfId="9847" xr:uid="{00000000-0005-0000-0000-000076260000}"/>
    <cellStyle name="Normal 5 2 2 3 4 3 3" xfId="9848" xr:uid="{00000000-0005-0000-0000-000077260000}"/>
    <cellStyle name="Normal 5 2 2 3 4 4" xfId="9849" xr:uid="{00000000-0005-0000-0000-000078260000}"/>
    <cellStyle name="Normal 5 2 2 3 4 5" xfId="9850" xr:uid="{00000000-0005-0000-0000-000079260000}"/>
    <cellStyle name="Normal 5 2 2 3 4 6" xfId="24340" xr:uid="{630D24FD-77A9-4634-BB66-FBA9BBEE7227}"/>
    <cellStyle name="Normal 5 2 2 3 5" xfId="9851" xr:uid="{00000000-0005-0000-0000-00007A260000}"/>
    <cellStyle name="Normal 5 2 2 3 5 2" xfId="9852" xr:uid="{00000000-0005-0000-0000-00007B260000}"/>
    <cellStyle name="Normal 5 2 2 3 5 3" xfId="9853" xr:uid="{00000000-0005-0000-0000-00007C260000}"/>
    <cellStyle name="Normal 5 2 2 3 5 4" xfId="24043" xr:uid="{ADB58F4F-129D-4D74-8CEC-367440FE290A}"/>
    <cellStyle name="Normal 5 2 2 3 6" xfId="9854" xr:uid="{00000000-0005-0000-0000-00007D260000}"/>
    <cellStyle name="Normal 5 2 2 3 6 2" xfId="9855" xr:uid="{00000000-0005-0000-0000-00007E260000}"/>
    <cellStyle name="Normal 5 2 2 3 6 3" xfId="9856" xr:uid="{00000000-0005-0000-0000-00007F260000}"/>
    <cellStyle name="Normal 5 2 2 3 6 4" xfId="43298" xr:uid="{C0140711-DB85-4435-BDEA-A4783256D27D}"/>
    <cellStyle name="Normal 5 2 2 3 7" xfId="9857" xr:uid="{00000000-0005-0000-0000-000080260000}"/>
    <cellStyle name="Normal 5 2 2 3 7 2" xfId="23052" xr:uid="{F889E8E9-5BB2-49D2-9B3F-F9AFF4472F0B}"/>
    <cellStyle name="Normal 5 2 2 3 8" xfId="9858" xr:uid="{00000000-0005-0000-0000-000081260000}"/>
    <cellStyle name="Normal 5 2 2 3 9" xfId="9859" xr:uid="{00000000-0005-0000-0000-000082260000}"/>
    <cellStyle name="Normal 5 2 2 4" xfId="9860" xr:uid="{00000000-0005-0000-0000-000083260000}"/>
    <cellStyle name="Normal 5 2 2 4 10" xfId="21988" xr:uid="{EB58BE6D-779B-4C62-A656-A82084BC9DF3}"/>
    <cellStyle name="Normal 5 2 2 4 2" xfId="9861" xr:uid="{00000000-0005-0000-0000-000084260000}"/>
    <cellStyle name="Normal 5 2 2 4 2 2" xfId="9862" xr:uid="{00000000-0005-0000-0000-000085260000}"/>
    <cellStyle name="Normal 5 2 2 4 2 2 2" xfId="9863" xr:uid="{00000000-0005-0000-0000-000086260000}"/>
    <cellStyle name="Normal 5 2 2 4 2 2 2 2" xfId="9864" xr:uid="{00000000-0005-0000-0000-000087260000}"/>
    <cellStyle name="Normal 5 2 2 4 2 2 2 3" xfId="9865" xr:uid="{00000000-0005-0000-0000-000088260000}"/>
    <cellStyle name="Normal 5 2 2 4 2 2 3" xfId="9866" xr:uid="{00000000-0005-0000-0000-000089260000}"/>
    <cellStyle name="Normal 5 2 2 4 2 2 4" xfId="9867" xr:uid="{00000000-0005-0000-0000-00008A260000}"/>
    <cellStyle name="Normal 5 2 2 4 2 2 5" xfId="25969" xr:uid="{CBB64EE1-3410-4FB7-A535-614EE4B574ED}"/>
    <cellStyle name="Normal 5 2 2 4 2 3" xfId="9868" xr:uid="{00000000-0005-0000-0000-00008B260000}"/>
    <cellStyle name="Normal 5 2 2 4 2 3 2" xfId="9869" xr:uid="{00000000-0005-0000-0000-00008C260000}"/>
    <cellStyle name="Normal 5 2 2 4 2 3 2 2" xfId="9870" xr:uid="{00000000-0005-0000-0000-00008D260000}"/>
    <cellStyle name="Normal 5 2 2 4 2 3 2 3" xfId="9871" xr:uid="{00000000-0005-0000-0000-00008E260000}"/>
    <cellStyle name="Normal 5 2 2 4 2 3 3" xfId="9872" xr:uid="{00000000-0005-0000-0000-00008F260000}"/>
    <cellStyle name="Normal 5 2 2 4 2 3 4" xfId="9873" xr:uid="{00000000-0005-0000-0000-000090260000}"/>
    <cellStyle name="Normal 5 2 2 4 2 3 5" xfId="24048" xr:uid="{3FDD64D0-0D96-48C4-A919-08FB8A11186E}"/>
    <cellStyle name="Normal 5 2 2 4 2 4" xfId="9874" xr:uid="{00000000-0005-0000-0000-000091260000}"/>
    <cellStyle name="Normal 5 2 2 4 2 4 2" xfId="9875" xr:uid="{00000000-0005-0000-0000-000092260000}"/>
    <cellStyle name="Normal 5 2 2 4 2 4 3" xfId="9876" xr:uid="{00000000-0005-0000-0000-000093260000}"/>
    <cellStyle name="Normal 5 2 2 4 2 4 4" xfId="23057" xr:uid="{315A405C-4FD7-49F3-A167-2B6BF721F953}"/>
    <cellStyle name="Normal 5 2 2 4 2 5" xfId="9877" xr:uid="{00000000-0005-0000-0000-000094260000}"/>
    <cellStyle name="Normal 5 2 2 4 2 6" xfId="9878" xr:uid="{00000000-0005-0000-0000-000095260000}"/>
    <cellStyle name="Normal 5 2 2 4 2 7" xfId="9879" xr:uid="{00000000-0005-0000-0000-000096260000}"/>
    <cellStyle name="Normal 5 2 2 4 2 8" xfId="22542" xr:uid="{4C075831-79C7-4AF4-8FA0-896E2F1F2DE5}"/>
    <cellStyle name="Normal 5 2 2 4 3" xfId="9880" xr:uid="{00000000-0005-0000-0000-000097260000}"/>
    <cellStyle name="Normal 5 2 2 4 3 2" xfId="9881" xr:uid="{00000000-0005-0000-0000-000098260000}"/>
    <cellStyle name="Normal 5 2 2 4 3 2 2" xfId="9882" xr:uid="{00000000-0005-0000-0000-000099260000}"/>
    <cellStyle name="Normal 5 2 2 4 3 2 2 2" xfId="9883" xr:uid="{00000000-0005-0000-0000-00009A260000}"/>
    <cellStyle name="Normal 5 2 2 4 3 2 2 3" xfId="9884" xr:uid="{00000000-0005-0000-0000-00009B260000}"/>
    <cellStyle name="Normal 5 2 2 4 3 2 3" xfId="9885" xr:uid="{00000000-0005-0000-0000-00009C260000}"/>
    <cellStyle name="Normal 5 2 2 4 3 2 4" xfId="9886" xr:uid="{00000000-0005-0000-0000-00009D260000}"/>
    <cellStyle name="Normal 5 2 2 4 3 3" xfId="9887" xr:uid="{00000000-0005-0000-0000-00009E260000}"/>
    <cellStyle name="Normal 5 2 2 4 3 3 2" xfId="9888" xr:uid="{00000000-0005-0000-0000-00009F260000}"/>
    <cellStyle name="Normal 5 2 2 4 3 3 3" xfId="9889" xr:uid="{00000000-0005-0000-0000-0000A0260000}"/>
    <cellStyle name="Normal 5 2 2 4 3 4" xfId="9890" xr:uid="{00000000-0005-0000-0000-0000A1260000}"/>
    <cellStyle name="Normal 5 2 2 4 3 5" xfId="9891" xr:uid="{00000000-0005-0000-0000-0000A2260000}"/>
    <cellStyle name="Normal 5 2 2 4 3 6" xfId="25458" xr:uid="{67098E4C-00C4-42C3-B4DF-D86ADE12C4C8}"/>
    <cellStyle name="Normal 5 2 2 4 4" xfId="9892" xr:uid="{00000000-0005-0000-0000-0000A3260000}"/>
    <cellStyle name="Normal 5 2 2 4 4 2" xfId="9893" xr:uid="{00000000-0005-0000-0000-0000A4260000}"/>
    <cellStyle name="Normal 5 2 2 4 4 3" xfId="9894" xr:uid="{00000000-0005-0000-0000-0000A5260000}"/>
    <cellStyle name="Normal 5 2 2 4 4 4" xfId="24047" xr:uid="{BA06357F-6FF3-402D-8A97-1DD28C4C8415}"/>
    <cellStyle name="Normal 5 2 2 4 5" xfId="9895" xr:uid="{00000000-0005-0000-0000-0000A6260000}"/>
    <cellStyle name="Normal 5 2 2 4 5 2" xfId="9896" xr:uid="{00000000-0005-0000-0000-0000A7260000}"/>
    <cellStyle name="Normal 5 2 2 4 5 3" xfId="9897" xr:uid="{00000000-0005-0000-0000-0000A8260000}"/>
    <cellStyle name="Normal 5 2 2 4 5 4" xfId="43299" xr:uid="{0E11BE67-AD3F-4E1E-974C-5F820EE86248}"/>
    <cellStyle name="Normal 5 2 2 4 6" xfId="9898" xr:uid="{00000000-0005-0000-0000-0000A9260000}"/>
    <cellStyle name="Normal 5 2 2 4 6 2" xfId="23056" xr:uid="{BAB3FDB3-734C-433C-A11A-9382467D41E7}"/>
    <cellStyle name="Normal 5 2 2 4 7" xfId="9899" xr:uid="{00000000-0005-0000-0000-0000AA260000}"/>
    <cellStyle name="Normal 5 2 2 4 8" xfId="9900" xr:uid="{00000000-0005-0000-0000-0000AB260000}"/>
    <cellStyle name="Normal 5 2 2 4 9" xfId="9901" xr:uid="{00000000-0005-0000-0000-0000AC260000}"/>
    <cellStyle name="Normal 5 2 2 5" xfId="9902" xr:uid="{00000000-0005-0000-0000-0000AD260000}"/>
    <cellStyle name="Normal 5 2 2 5 10" xfId="21989" xr:uid="{93ABA92E-CEED-4BB1-B102-9FA531BB4256}"/>
    <cellStyle name="Normal 5 2 2 5 2" xfId="9903" xr:uid="{00000000-0005-0000-0000-0000AE260000}"/>
    <cellStyle name="Normal 5 2 2 5 2 2" xfId="9904" xr:uid="{00000000-0005-0000-0000-0000AF260000}"/>
    <cellStyle name="Normal 5 2 2 5 2 2 2" xfId="9905" xr:uid="{00000000-0005-0000-0000-0000B0260000}"/>
    <cellStyle name="Normal 5 2 2 5 2 2 2 2" xfId="9906" xr:uid="{00000000-0005-0000-0000-0000B1260000}"/>
    <cellStyle name="Normal 5 2 2 5 2 2 2 3" xfId="9907" xr:uid="{00000000-0005-0000-0000-0000B2260000}"/>
    <cellStyle name="Normal 5 2 2 5 2 2 3" xfId="9908" xr:uid="{00000000-0005-0000-0000-0000B3260000}"/>
    <cellStyle name="Normal 5 2 2 5 2 2 4" xfId="9909" xr:uid="{00000000-0005-0000-0000-0000B4260000}"/>
    <cellStyle name="Normal 5 2 2 5 2 2 5" xfId="25970" xr:uid="{F8C40F71-140F-4158-8305-4C0EF016DF08}"/>
    <cellStyle name="Normal 5 2 2 5 2 3" xfId="9910" xr:uid="{00000000-0005-0000-0000-0000B5260000}"/>
    <cellStyle name="Normal 5 2 2 5 2 3 2" xfId="9911" xr:uid="{00000000-0005-0000-0000-0000B6260000}"/>
    <cellStyle name="Normal 5 2 2 5 2 3 2 2" xfId="9912" xr:uid="{00000000-0005-0000-0000-0000B7260000}"/>
    <cellStyle name="Normal 5 2 2 5 2 3 2 3" xfId="9913" xr:uid="{00000000-0005-0000-0000-0000B8260000}"/>
    <cellStyle name="Normal 5 2 2 5 2 3 3" xfId="9914" xr:uid="{00000000-0005-0000-0000-0000B9260000}"/>
    <cellStyle name="Normal 5 2 2 5 2 3 4" xfId="9915" xr:uid="{00000000-0005-0000-0000-0000BA260000}"/>
    <cellStyle name="Normal 5 2 2 5 2 3 5" xfId="24050" xr:uid="{D1DE0E8C-8601-49A9-8BD4-45DF66B1490E}"/>
    <cellStyle name="Normal 5 2 2 5 2 4" xfId="9916" xr:uid="{00000000-0005-0000-0000-0000BB260000}"/>
    <cellStyle name="Normal 5 2 2 5 2 4 2" xfId="9917" xr:uid="{00000000-0005-0000-0000-0000BC260000}"/>
    <cellStyle name="Normal 5 2 2 5 2 4 3" xfId="9918" xr:uid="{00000000-0005-0000-0000-0000BD260000}"/>
    <cellStyle name="Normal 5 2 2 5 2 4 4" xfId="23059" xr:uid="{CC4905D7-596A-4250-B090-E5FA747A1110}"/>
    <cellStyle name="Normal 5 2 2 5 2 5" xfId="9919" xr:uid="{00000000-0005-0000-0000-0000BE260000}"/>
    <cellStyle name="Normal 5 2 2 5 2 6" xfId="9920" xr:uid="{00000000-0005-0000-0000-0000BF260000}"/>
    <cellStyle name="Normal 5 2 2 5 2 7" xfId="9921" xr:uid="{00000000-0005-0000-0000-0000C0260000}"/>
    <cellStyle name="Normal 5 2 2 5 2 8" xfId="22543" xr:uid="{90AE2EE3-5321-4F3D-8CED-B57A5527BB4A}"/>
    <cellStyle name="Normal 5 2 2 5 3" xfId="9922" xr:uid="{00000000-0005-0000-0000-0000C1260000}"/>
    <cellStyle name="Normal 5 2 2 5 3 2" xfId="9923" xr:uid="{00000000-0005-0000-0000-0000C2260000}"/>
    <cellStyle name="Normal 5 2 2 5 3 2 2" xfId="9924" xr:uid="{00000000-0005-0000-0000-0000C3260000}"/>
    <cellStyle name="Normal 5 2 2 5 3 2 2 2" xfId="9925" xr:uid="{00000000-0005-0000-0000-0000C4260000}"/>
    <cellStyle name="Normal 5 2 2 5 3 2 2 3" xfId="9926" xr:uid="{00000000-0005-0000-0000-0000C5260000}"/>
    <cellStyle name="Normal 5 2 2 5 3 2 3" xfId="9927" xr:uid="{00000000-0005-0000-0000-0000C6260000}"/>
    <cellStyle name="Normal 5 2 2 5 3 2 4" xfId="9928" xr:uid="{00000000-0005-0000-0000-0000C7260000}"/>
    <cellStyle name="Normal 5 2 2 5 3 3" xfId="9929" xr:uid="{00000000-0005-0000-0000-0000C8260000}"/>
    <cellStyle name="Normal 5 2 2 5 3 3 2" xfId="9930" xr:uid="{00000000-0005-0000-0000-0000C9260000}"/>
    <cellStyle name="Normal 5 2 2 5 3 3 3" xfId="9931" xr:uid="{00000000-0005-0000-0000-0000CA260000}"/>
    <cellStyle name="Normal 5 2 2 5 3 4" xfId="9932" xr:uid="{00000000-0005-0000-0000-0000CB260000}"/>
    <cellStyle name="Normal 5 2 2 5 3 5" xfId="9933" xr:uid="{00000000-0005-0000-0000-0000CC260000}"/>
    <cellStyle name="Normal 5 2 2 5 3 6" xfId="25459" xr:uid="{FF1F51A8-3A31-46FA-8B33-2811096C1CFD}"/>
    <cellStyle name="Normal 5 2 2 5 4" xfId="9934" xr:uid="{00000000-0005-0000-0000-0000CD260000}"/>
    <cellStyle name="Normal 5 2 2 5 4 2" xfId="9935" xr:uid="{00000000-0005-0000-0000-0000CE260000}"/>
    <cellStyle name="Normal 5 2 2 5 4 3" xfId="9936" xr:uid="{00000000-0005-0000-0000-0000CF260000}"/>
    <cellStyle name="Normal 5 2 2 5 4 4" xfId="24049" xr:uid="{ECEBCB25-D1C8-4FFD-BB99-6028FDA1E513}"/>
    <cellStyle name="Normal 5 2 2 5 5" xfId="9937" xr:uid="{00000000-0005-0000-0000-0000D0260000}"/>
    <cellStyle name="Normal 5 2 2 5 5 2" xfId="9938" xr:uid="{00000000-0005-0000-0000-0000D1260000}"/>
    <cellStyle name="Normal 5 2 2 5 5 3" xfId="9939" xr:uid="{00000000-0005-0000-0000-0000D2260000}"/>
    <cellStyle name="Normal 5 2 2 5 5 4" xfId="43300" xr:uid="{F86767B2-39E7-4ADD-9941-DE98E44392DE}"/>
    <cellStyle name="Normal 5 2 2 5 6" xfId="9940" xr:uid="{00000000-0005-0000-0000-0000D3260000}"/>
    <cellStyle name="Normal 5 2 2 5 6 2" xfId="23058" xr:uid="{90E1901A-C17B-4135-A354-4A13E902AD44}"/>
    <cellStyle name="Normal 5 2 2 5 7" xfId="9941" xr:uid="{00000000-0005-0000-0000-0000D4260000}"/>
    <cellStyle name="Normal 5 2 2 5 8" xfId="9942" xr:uid="{00000000-0005-0000-0000-0000D5260000}"/>
    <cellStyle name="Normal 5 2 2 5 9" xfId="9943" xr:uid="{00000000-0005-0000-0000-0000D6260000}"/>
    <cellStyle name="Normal 5 2 2 6" xfId="9944" xr:uid="{00000000-0005-0000-0000-0000D7260000}"/>
    <cellStyle name="Normal 5 2 2 6 10" xfId="21990" xr:uid="{E05FC63C-38C7-415D-BF82-A4F7B72ECED1}"/>
    <cellStyle name="Normal 5 2 2 6 2" xfId="9945" xr:uid="{00000000-0005-0000-0000-0000D8260000}"/>
    <cellStyle name="Normal 5 2 2 6 2 2" xfId="9946" xr:uid="{00000000-0005-0000-0000-0000D9260000}"/>
    <cellStyle name="Normal 5 2 2 6 2 2 2" xfId="9947" xr:uid="{00000000-0005-0000-0000-0000DA260000}"/>
    <cellStyle name="Normal 5 2 2 6 2 2 2 2" xfId="9948" xr:uid="{00000000-0005-0000-0000-0000DB260000}"/>
    <cellStyle name="Normal 5 2 2 6 2 2 2 3" xfId="9949" xr:uid="{00000000-0005-0000-0000-0000DC260000}"/>
    <cellStyle name="Normal 5 2 2 6 2 2 3" xfId="9950" xr:uid="{00000000-0005-0000-0000-0000DD260000}"/>
    <cellStyle name="Normal 5 2 2 6 2 2 4" xfId="9951" xr:uid="{00000000-0005-0000-0000-0000DE260000}"/>
    <cellStyle name="Normal 5 2 2 6 2 2 5" xfId="25971" xr:uid="{BDD050DF-DFB5-4B98-ACE1-A25922681BCB}"/>
    <cellStyle name="Normal 5 2 2 6 2 3" xfId="9952" xr:uid="{00000000-0005-0000-0000-0000DF260000}"/>
    <cellStyle name="Normal 5 2 2 6 2 3 2" xfId="9953" xr:uid="{00000000-0005-0000-0000-0000E0260000}"/>
    <cellStyle name="Normal 5 2 2 6 2 3 2 2" xfId="9954" xr:uid="{00000000-0005-0000-0000-0000E1260000}"/>
    <cellStyle name="Normal 5 2 2 6 2 3 2 3" xfId="9955" xr:uid="{00000000-0005-0000-0000-0000E2260000}"/>
    <cellStyle name="Normal 5 2 2 6 2 3 3" xfId="9956" xr:uid="{00000000-0005-0000-0000-0000E3260000}"/>
    <cellStyle name="Normal 5 2 2 6 2 3 4" xfId="9957" xr:uid="{00000000-0005-0000-0000-0000E4260000}"/>
    <cellStyle name="Normal 5 2 2 6 2 3 5" xfId="24052" xr:uid="{C5C84CC7-32A9-4651-AF17-B63BC09A7FB3}"/>
    <cellStyle name="Normal 5 2 2 6 2 4" xfId="9958" xr:uid="{00000000-0005-0000-0000-0000E5260000}"/>
    <cellStyle name="Normal 5 2 2 6 2 4 2" xfId="9959" xr:uid="{00000000-0005-0000-0000-0000E6260000}"/>
    <cellStyle name="Normal 5 2 2 6 2 4 3" xfId="9960" xr:uid="{00000000-0005-0000-0000-0000E7260000}"/>
    <cellStyle name="Normal 5 2 2 6 2 4 4" xfId="23061" xr:uid="{2EA2D337-F774-4830-A204-14A59EF2245F}"/>
    <cellStyle name="Normal 5 2 2 6 2 5" xfId="9961" xr:uid="{00000000-0005-0000-0000-0000E8260000}"/>
    <cellStyle name="Normal 5 2 2 6 2 6" xfId="9962" xr:uid="{00000000-0005-0000-0000-0000E9260000}"/>
    <cellStyle name="Normal 5 2 2 6 2 7" xfId="9963" xr:uid="{00000000-0005-0000-0000-0000EA260000}"/>
    <cellStyle name="Normal 5 2 2 6 2 8" xfId="22544" xr:uid="{FC97BF9B-F0D8-4B13-B14E-CD966440A96A}"/>
    <cellStyle name="Normal 5 2 2 6 3" xfId="9964" xr:uid="{00000000-0005-0000-0000-0000EB260000}"/>
    <cellStyle name="Normal 5 2 2 6 3 2" xfId="9965" xr:uid="{00000000-0005-0000-0000-0000EC260000}"/>
    <cellStyle name="Normal 5 2 2 6 3 2 2" xfId="9966" xr:uid="{00000000-0005-0000-0000-0000ED260000}"/>
    <cellStyle name="Normal 5 2 2 6 3 2 2 2" xfId="9967" xr:uid="{00000000-0005-0000-0000-0000EE260000}"/>
    <cellStyle name="Normal 5 2 2 6 3 2 2 3" xfId="9968" xr:uid="{00000000-0005-0000-0000-0000EF260000}"/>
    <cellStyle name="Normal 5 2 2 6 3 2 3" xfId="9969" xr:uid="{00000000-0005-0000-0000-0000F0260000}"/>
    <cellStyle name="Normal 5 2 2 6 3 2 4" xfId="9970" xr:uid="{00000000-0005-0000-0000-0000F1260000}"/>
    <cellStyle name="Normal 5 2 2 6 3 3" xfId="9971" xr:uid="{00000000-0005-0000-0000-0000F2260000}"/>
    <cellStyle name="Normal 5 2 2 6 3 3 2" xfId="9972" xr:uid="{00000000-0005-0000-0000-0000F3260000}"/>
    <cellStyle name="Normal 5 2 2 6 3 3 3" xfId="9973" xr:uid="{00000000-0005-0000-0000-0000F4260000}"/>
    <cellStyle name="Normal 5 2 2 6 3 4" xfId="9974" xr:uid="{00000000-0005-0000-0000-0000F5260000}"/>
    <cellStyle name="Normal 5 2 2 6 3 5" xfId="9975" xr:uid="{00000000-0005-0000-0000-0000F6260000}"/>
    <cellStyle name="Normal 5 2 2 6 3 6" xfId="25460" xr:uid="{5D2CB119-54C1-4F7F-A987-33CAA5FE0AB6}"/>
    <cellStyle name="Normal 5 2 2 6 4" xfId="9976" xr:uid="{00000000-0005-0000-0000-0000F7260000}"/>
    <cellStyle name="Normal 5 2 2 6 4 2" xfId="9977" xr:uid="{00000000-0005-0000-0000-0000F8260000}"/>
    <cellStyle name="Normal 5 2 2 6 4 3" xfId="9978" xr:uid="{00000000-0005-0000-0000-0000F9260000}"/>
    <cellStyle name="Normal 5 2 2 6 4 4" xfId="24051" xr:uid="{F6AB6FA7-B1D4-46F3-9B4C-847DDF906E38}"/>
    <cellStyle name="Normal 5 2 2 6 5" xfId="9979" xr:uid="{00000000-0005-0000-0000-0000FA260000}"/>
    <cellStyle name="Normal 5 2 2 6 5 2" xfId="9980" xr:uid="{00000000-0005-0000-0000-0000FB260000}"/>
    <cellStyle name="Normal 5 2 2 6 5 3" xfId="9981" xr:uid="{00000000-0005-0000-0000-0000FC260000}"/>
    <cellStyle name="Normal 5 2 2 6 5 4" xfId="43301" xr:uid="{07E9C303-2D34-43CC-BCF5-5963B2893B90}"/>
    <cellStyle name="Normal 5 2 2 6 6" xfId="9982" xr:uid="{00000000-0005-0000-0000-0000FD260000}"/>
    <cellStyle name="Normal 5 2 2 6 6 2" xfId="23060" xr:uid="{E28F2C54-80F8-4B3C-ABC0-F7B0CA913DC7}"/>
    <cellStyle name="Normal 5 2 2 6 7" xfId="9983" xr:uid="{00000000-0005-0000-0000-0000FE260000}"/>
    <cellStyle name="Normal 5 2 2 6 8" xfId="9984" xr:uid="{00000000-0005-0000-0000-0000FF260000}"/>
    <cellStyle name="Normal 5 2 2 6 9" xfId="9985" xr:uid="{00000000-0005-0000-0000-000000270000}"/>
    <cellStyle name="Normal 5 2 2 7" xfId="9986" xr:uid="{00000000-0005-0000-0000-000001270000}"/>
    <cellStyle name="Normal 5 2 2 7 10" xfId="21991" xr:uid="{DD167B48-1AB5-4554-81C6-C5276813DA13}"/>
    <cellStyle name="Normal 5 2 2 7 2" xfId="9987" xr:uid="{00000000-0005-0000-0000-000002270000}"/>
    <cellStyle name="Normal 5 2 2 7 2 2" xfId="9988" xr:uid="{00000000-0005-0000-0000-000003270000}"/>
    <cellStyle name="Normal 5 2 2 7 2 2 2" xfId="9989" xr:uid="{00000000-0005-0000-0000-000004270000}"/>
    <cellStyle name="Normal 5 2 2 7 2 2 2 2" xfId="9990" xr:uid="{00000000-0005-0000-0000-000005270000}"/>
    <cellStyle name="Normal 5 2 2 7 2 2 2 3" xfId="9991" xr:uid="{00000000-0005-0000-0000-000006270000}"/>
    <cellStyle name="Normal 5 2 2 7 2 2 3" xfId="9992" xr:uid="{00000000-0005-0000-0000-000007270000}"/>
    <cellStyle name="Normal 5 2 2 7 2 2 4" xfId="9993" xr:uid="{00000000-0005-0000-0000-000008270000}"/>
    <cellStyle name="Normal 5 2 2 7 2 2 5" xfId="25972" xr:uid="{51E39274-1F88-4385-B385-07D46AFDE069}"/>
    <cellStyle name="Normal 5 2 2 7 2 3" xfId="9994" xr:uid="{00000000-0005-0000-0000-000009270000}"/>
    <cellStyle name="Normal 5 2 2 7 2 3 2" xfId="9995" xr:uid="{00000000-0005-0000-0000-00000A270000}"/>
    <cellStyle name="Normal 5 2 2 7 2 3 2 2" xfId="9996" xr:uid="{00000000-0005-0000-0000-00000B270000}"/>
    <cellStyle name="Normal 5 2 2 7 2 3 2 3" xfId="9997" xr:uid="{00000000-0005-0000-0000-00000C270000}"/>
    <cellStyle name="Normal 5 2 2 7 2 3 3" xfId="9998" xr:uid="{00000000-0005-0000-0000-00000D270000}"/>
    <cellStyle name="Normal 5 2 2 7 2 3 4" xfId="9999" xr:uid="{00000000-0005-0000-0000-00000E270000}"/>
    <cellStyle name="Normal 5 2 2 7 2 3 5" xfId="24054" xr:uid="{8FCCE3FD-DA65-42A0-BAAE-201A1E13A5B2}"/>
    <cellStyle name="Normal 5 2 2 7 2 4" xfId="10000" xr:uid="{00000000-0005-0000-0000-00000F270000}"/>
    <cellStyle name="Normal 5 2 2 7 2 4 2" xfId="10001" xr:uid="{00000000-0005-0000-0000-000010270000}"/>
    <cellStyle name="Normal 5 2 2 7 2 4 3" xfId="10002" xr:uid="{00000000-0005-0000-0000-000011270000}"/>
    <cellStyle name="Normal 5 2 2 7 2 4 4" xfId="23063" xr:uid="{AF5B02C9-3F30-4172-BE9D-46355E7322A6}"/>
    <cellStyle name="Normal 5 2 2 7 2 5" xfId="10003" xr:uid="{00000000-0005-0000-0000-000012270000}"/>
    <cellStyle name="Normal 5 2 2 7 2 6" xfId="10004" xr:uid="{00000000-0005-0000-0000-000013270000}"/>
    <cellStyle name="Normal 5 2 2 7 2 7" xfId="10005" xr:uid="{00000000-0005-0000-0000-000014270000}"/>
    <cellStyle name="Normal 5 2 2 7 2 8" xfId="22545" xr:uid="{DF0D997C-3BF0-4C66-A603-A9350B69B602}"/>
    <cellStyle name="Normal 5 2 2 7 3" xfId="10006" xr:uid="{00000000-0005-0000-0000-000015270000}"/>
    <cellStyle name="Normal 5 2 2 7 3 2" xfId="10007" xr:uid="{00000000-0005-0000-0000-000016270000}"/>
    <cellStyle name="Normal 5 2 2 7 3 2 2" xfId="10008" xr:uid="{00000000-0005-0000-0000-000017270000}"/>
    <cellStyle name="Normal 5 2 2 7 3 2 2 2" xfId="10009" xr:uid="{00000000-0005-0000-0000-000018270000}"/>
    <cellStyle name="Normal 5 2 2 7 3 2 2 3" xfId="10010" xr:uid="{00000000-0005-0000-0000-000019270000}"/>
    <cellStyle name="Normal 5 2 2 7 3 2 3" xfId="10011" xr:uid="{00000000-0005-0000-0000-00001A270000}"/>
    <cellStyle name="Normal 5 2 2 7 3 2 4" xfId="10012" xr:uid="{00000000-0005-0000-0000-00001B270000}"/>
    <cellStyle name="Normal 5 2 2 7 3 3" xfId="10013" xr:uid="{00000000-0005-0000-0000-00001C270000}"/>
    <cellStyle name="Normal 5 2 2 7 3 3 2" xfId="10014" xr:uid="{00000000-0005-0000-0000-00001D270000}"/>
    <cellStyle name="Normal 5 2 2 7 3 3 3" xfId="10015" xr:uid="{00000000-0005-0000-0000-00001E270000}"/>
    <cellStyle name="Normal 5 2 2 7 3 4" xfId="10016" xr:uid="{00000000-0005-0000-0000-00001F270000}"/>
    <cellStyle name="Normal 5 2 2 7 3 5" xfId="10017" xr:uid="{00000000-0005-0000-0000-000020270000}"/>
    <cellStyle name="Normal 5 2 2 7 3 6" xfId="25461" xr:uid="{1E8EC3B5-3482-4F18-8213-5175127E51F5}"/>
    <cellStyle name="Normal 5 2 2 7 4" xfId="10018" xr:uid="{00000000-0005-0000-0000-000021270000}"/>
    <cellStyle name="Normal 5 2 2 7 4 2" xfId="10019" xr:uid="{00000000-0005-0000-0000-000022270000}"/>
    <cellStyle name="Normal 5 2 2 7 4 3" xfId="10020" xr:uid="{00000000-0005-0000-0000-000023270000}"/>
    <cellStyle name="Normal 5 2 2 7 4 4" xfId="24053" xr:uid="{F51A1102-6CFC-4E58-BADD-FE8843CB4F15}"/>
    <cellStyle name="Normal 5 2 2 7 5" xfId="10021" xr:uid="{00000000-0005-0000-0000-000024270000}"/>
    <cellStyle name="Normal 5 2 2 7 5 2" xfId="10022" xr:uid="{00000000-0005-0000-0000-000025270000}"/>
    <cellStyle name="Normal 5 2 2 7 5 3" xfId="10023" xr:uid="{00000000-0005-0000-0000-000026270000}"/>
    <cellStyle name="Normal 5 2 2 7 5 4" xfId="43302" xr:uid="{04669022-7645-4A5F-87F9-68178C218ED8}"/>
    <cellStyle name="Normal 5 2 2 7 6" xfId="10024" xr:uid="{00000000-0005-0000-0000-000027270000}"/>
    <cellStyle name="Normal 5 2 2 7 6 2" xfId="23062" xr:uid="{BE01B771-7690-4F82-8F83-9B8505DD218A}"/>
    <cellStyle name="Normal 5 2 2 7 7" xfId="10025" xr:uid="{00000000-0005-0000-0000-000028270000}"/>
    <cellStyle name="Normal 5 2 2 7 8" xfId="10026" xr:uid="{00000000-0005-0000-0000-000029270000}"/>
    <cellStyle name="Normal 5 2 2 7 9" xfId="10027" xr:uid="{00000000-0005-0000-0000-00002A270000}"/>
    <cellStyle name="Normal 5 2 2 8" xfId="10028" xr:uid="{00000000-0005-0000-0000-00002B270000}"/>
    <cellStyle name="Normal 5 2 2 8 10" xfId="21992" xr:uid="{82DDECEC-BDD5-4E1C-BB3F-DF547F6AE39C}"/>
    <cellStyle name="Normal 5 2 2 8 2" xfId="10029" xr:uid="{00000000-0005-0000-0000-00002C270000}"/>
    <cellStyle name="Normal 5 2 2 8 2 2" xfId="10030" xr:uid="{00000000-0005-0000-0000-00002D270000}"/>
    <cellStyle name="Normal 5 2 2 8 2 2 2" xfId="10031" xr:uid="{00000000-0005-0000-0000-00002E270000}"/>
    <cellStyle name="Normal 5 2 2 8 2 2 2 2" xfId="10032" xr:uid="{00000000-0005-0000-0000-00002F270000}"/>
    <cellStyle name="Normal 5 2 2 8 2 2 2 3" xfId="10033" xr:uid="{00000000-0005-0000-0000-000030270000}"/>
    <cellStyle name="Normal 5 2 2 8 2 2 3" xfId="10034" xr:uid="{00000000-0005-0000-0000-000031270000}"/>
    <cellStyle name="Normal 5 2 2 8 2 2 4" xfId="10035" xr:uid="{00000000-0005-0000-0000-000032270000}"/>
    <cellStyle name="Normal 5 2 2 8 2 2 5" xfId="25973" xr:uid="{98DE018B-1268-45E4-AC63-47F80F60F728}"/>
    <cellStyle name="Normal 5 2 2 8 2 3" xfId="10036" xr:uid="{00000000-0005-0000-0000-000033270000}"/>
    <cellStyle name="Normal 5 2 2 8 2 3 2" xfId="10037" xr:uid="{00000000-0005-0000-0000-000034270000}"/>
    <cellStyle name="Normal 5 2 2 8 2 3 2 2" xfId="10038" xr:uid="{00000000-0005-0000-0000-000035270000}"/>
    <cellStyle name="Normal 5 2 2 8 2 3 2 3" xfId="10039" xr:uid="{00000000-0005-0000-0000-000036270000}"/>
    <cellStyle name="Normal 5 2 2 8 2 3 3" xfId="10040" xr:uid="{00000000-0005-0000-0000-000037270000}"/>
    <cellStyle name="Normal 5 2 2 8 2 3 4" xfId="10041" xr:uid="{00000000-0005-0000-0000-000038270000}"/>
    <cellStyle name="Normal 5 2 2 8 2 3 5" xfId="24056" xr:uid="{EA69EACC-80A9-4FD3-9882-9614F7AA927A}"/>
    <cellStyle name="Normal 5 2 2 8 2 4" xfId="10042" xr:uid="{00000000-0005-0000-0000-000039270000}"/>
    <cellStyle name="Normal 5 2 2 8 2 4 2" xfId="10043" xr:uid="{00000000-0005-0000-0000-00003A270000}"/>
    <cellStyle name="Normal 5 2 2 8 2 4 3" xfId="10044" xr:uid="{00000000-0005-0000-0000-00003B270000}"/>
    <cellStyle name="Normal 5 2 2 8 2 4 4" xfId="23065" xr:uid="{EC390068-9C60-4572-9A12-51A0402368C0}"/>
    <cellStyle name="Normal 5 2 2 8 2 5" xfId="10045" xr:uid="{00000000-0005-0000-0000-00003C270000}"/>
    <cellStyle name="Normal 5 2 2 8 2 6" xfId="10046" xr:uid="{00000000-0005-0000-0000-00003D270000}"/>
    <cellStyle name="Normal 5 2 2 8 2 7" xfId="10047" xr:uid="{00000000-0005-0000-0000-00003E270000}"/>
    <cellStyle name="Normal 5 2 2 8 2 8" xfId="22546" xr:uid="{F4384629-3305-4397-AD09-D726204D0B20}"/>
    <cellStyle name="Normal 5 2 2 8 3" xfId="10048" xr:uid="{00000000-0005-0000-0000-00003F270000}"/>
    <cellStyle name="Normal 5 2 2 8 3 2" xfId="10049" xr:uid="{00000000-0005-0000-0000-000040270000}"/>
    <cellStyle name="Normal 5 2 2 8 3 2 2" xfId="10050" xr:uid="{00000000-0005-0000-0000-000041270000}"/>
    <cellStyle name="Normal 5 2 2 8 3 2 2 2" xfId="10051" xr:uid="{00000000-0005-0000-0000-000042270000}"/>
    <cellStyle name="Normal 5 2 2 8 3 2 2 3" xfId="10052" xr:uid="{00000000-0005-0000-0000-000043270000}"/>
    <cellStyle name="Normal 5 2 2 8 3 2 3" xfId="10053" xr:uid="{00000000-0005-0000-0000-000044270000}"/>
    <cellStyle name="Normal 5 2 2 8 3 2 4" xfId="10054" xr:uid="{00000000-0005-0000-0000-000045270000}"/>
    <cellStyle name="Normal 5 2 2 8 3 3" xfId="10055" xr:uid="{00000000-0005-0000-0000-000046270000}"/>
    <cellStyle name="Normal 5 2 2 8 3 3 2" xfId="10056" xr:uid="{00000000-0005-0000-0000-000047270000}"/>
    <cellStyle name="Normal 5 2 2 8 3 3 3" xfId="10057" xr:uid="{00000000-0005-0000-0000-000048270000}"/>
    <cellStyle name="Normal 5 2 2 8 3 4" xfId="10058" xr:uid="{00000000-0005-0000-0000-000049270000}"/>
    <cellStyle name="Normal 5 2 2 8 3 5" xfId="10059" xr:uid="{00000000-0005-0000-0000-00004A270000}"/>
    <cellStyle name="Normal 5 2 2 8 3 6" xfId="25462" xr:uid="{88C628CF-E817-43A7-BC4B-FDEFAA164F5E}"/>
    <cellStyle name="Normal 5 2 2 8 4" xfId="10060" xr:uid="{00000000-0005-0000-0000-00004B270000}"/>
    <cellStyle name="Normal 5 2 2 8 4 2" xfId="10061" xr:uid="{00000000-0005-0000-0000-00004C270000}"/>
    <cellStyle name="Normal 5 2 2 8 4 3" xfId="10062" xr:uid="{00000000-0005-0000-0000-00004D270000}"/>
    <cellStyle name="Normal 5 2 2 8 4 4" xfId="24055" xr:uid="{F2957090-C8E2-49FA-AF06-A65DA70B8EF3}"/>
    <cellStyle name="Normal 5 2 2 8 5" xfId="10063" xr:uid="{00000000-0005-0000-0000-00004E270000}"/>
    <cellStyle name="Normal 5 2 2 8 5 2" xfId="10064" xr:uid="{00000000-0005-0000-0000-00004F270000}"/>
    <cellStyle name="Normal 5 2 2 8 5 3" xfId="10065" xr:uid="{00000000-0005-0000-0000-000050270000}"/>
    <cellStyle name="Normal 5 2 2 8 5 4" xfId="43303" xr:uid="{978D1AC2-CCCA-4DFC-B502-7143F334963B}"/>
    <cellStyle name="Normal 5 2 2 8 6" xfId="10066" xr:uid="{00000000-0005-0000-0000-000051270000}"/>
    <cellStyle name="Normal 5 2 2 8 6 2" xfId="23064" xr:uid="{A54383BB-9DD7-4B3F-98F6-D9808F1FFD5B}"/>
    <cellStyle name="Normal 5 2 2 8 7" xfId="10067" xr:uid="{00000000-0005-0000-0000-000052270000}"/>
    <cellStyle name="Normal 5 2 2 8 8" xfId="10068" xr:uid="{00000000-0005-0000-0000-000053270000}"/>
    <cellStyle name="Normal 5 2 2 8 9" xfId="10069" xr:uid="{00000000-0005-0000-0000-000054270000}"/>
    <cellStyle name="Normal 5 2 2 9" xfId="10070" xr:uid="{00000000-0005-0000-0000-000055270000}"/>
    <cellStyle name="Normal 5 2 2 9 10" xfId="21993" xr:uid="{F210DF42-9F44-4ED3-B223-0D4D24BEE7DD}"/>
    <cellStyle name="Normal 5 2 2 9 2" xfId="10071" xr:uid="{00000000-0005-0000-0000-000056270000}"/>
    <cellStyle name="Normal 5 2 2 9 2 2" xfId="10072" xr:uid="{00000000-0005-0000-0000-000057270000}"/>
    <cellStyle name="Normal 5 2 2 9 2 2 2" xfId="10073" xr:uid="{00000000-0005-0000-0000-000058270000}"/>
    <cellStyle name="Normal 5 2 2 9 2 2 2 2" xfId="10074" xr:uid="{00000000-0005-0000-0000-000059270000}"/>
    <cellStyle name="Normal 5 2 2 9 2 2 2 3" xfId="10075" xr:uid="{00000000-0005-0000-0000-00005A270000}"/>
    <cellStyle name="Normal 5 2 2 9 2 2 3" xfId="10076" xr:uid="{00000000-0005-0000-0000-00005B270000}"/>
    <cellStyle name="Normal 5 2 2 9 2 2 4" xfId="10077" xr:uid="{00000000-0005-0000-0000-00005C270000}"/>
    <cellStyle name="Normal 5 2 2 9 2 2 5" xfId="25974" xr:uid="{52F314EF-19E0-4D6E-9741-8A812E11BF44}"/>
    <cellStyle name="Normal 5 2 2 9 2 3" xfId="10078" xr:uid="{00000000-0005-0000-0000-00005D270000}"/>
    <cellStyle name="Normal 5 2 2 9 2 3 2" xfId="10079" xr:uid="{00000000-0005-0000-0000-00005E270000}"/>
    <cellStyle name="Normal 5 2 2 9 2 3 2 2" xfId="10080" xr:uid="{00000000-0005-0000-0000-00005F270000}"/>
    <cellStyle name="Normal 5 2 2 9 2 3 2 3" xfId="10081" xr:uid="{00000000-0005-0000-0000-000060270000}"/>
    <cellStyle name="Normal 5 2 2 9 2 3 3" xfId="10082" xr:uid="{00000000-0005-0000-0000-000061270000}"/>
    <cellStyle name="Normal 5 2 2 9 2 3 4" xfId="10083" xr:uid="{00000000-0005-0000-0000-000062270000}"/>
    <cellStyle name="Normal 5 2 2 9 2 3 5" xfId="24058" xr:uid="{F0B93733-415A-41D9-8054-BD908C10403B}"/>
    <cellStyle name="Normal 5 2 2 9 2 4" xfId="10084" xr:uid="{00000000-0005-0000-0000-000063270000}"/>
    <cellStyle name="Normal 5 2 2 9 2 4 2" xfId="10085" xr:uid="{00000000-0005-0000-0000-000064270000}"/>
    <cellStyle name="Normal 5 2 2 9 2 4 3" xfId="10086" xr:uid="{00000000-0005-0000-0000-000065270000}"/>
    <cellStyle name="Normal 5 2 2 9 2 4 4" xfId="23067" xr:uid="{F3A05422-7DDF-4C69-8272-059CA6F8DBF7}"/>
    <cellStyle name="Normal 5 2 2 9 2 5" xfId="10087" xr:uid="{00000000-0005-0000-0000-000066270000}"/>
    <cellStyle name="Normal 5 2 2 9 2 6" xfId="10088" xr:uid="{00000000-0005-0000-0000-000067270000}"/>
    <cellStyle name="Normal 5 2 2 9 2 7" xfId="10089" xr:uid="{00000000-0005-0000-0000-000068270000}"/>
    <cellStyle name="Normal 5 2 2 9 2 8" xfId="22547" xr:uid="{27A268AA-866C-4E6B-A6B2-40233137F4B8}"/>
    <cellStyle name="Normal 5 2 2 9 3" xfId="10090" xr:uid="{00000000-0005-0000-0000-000069270000}"/>
    <cellStyle name="Normal 5 2 2 9 3 2" xfId="10091" xr:uid="{00000000-0005-0000-0000-00006A270000}"/>
    <cellStyle name="Normal 5 2 2 9 3 2 2" xfId="10092" xr:uid="{00000000-0005-0000-0000-00006B270000}"/>
    <cellStyle name="Normal 5 2 2 9 3 2 2 2" xfId="10093" xr:uid="{00000000-0005-0000-0000-00006C270000}"/>
    <cellStyle name="Normal 5 2 2 9 3 2 2 3" xfId="10094" xr:uid="{00000000-0005-0000-0000-00006D270000}"/>
    <cellStyle name="Normal 5 2 2 9 3 2 3" xfId="10095" xr:uid="{00000000-0005-0000-0000-00006E270000}"/>
    <cellStyle name="Normal 5 2 2 9 3 2 4" xfId="10096" xr:uid="{00000000-0005-0000-0000-00006F270000}"/>
    <cellStyle name="Normal 5 2 2 9 3 3" xfId="10097" xr:uid="{00000000-0005-0000-0000-000070270000}"/>
    <cellStyle name="Normal 5 2 2 9 3 3 2" xfId="10098" xr:uid="{00000000-0005-0000-0000-000071270000}"/>
    <cellStyle name="Normal 5 2 2 9 3 3 3" xfId="10099" xr:uid="{00000000-0005-0000-0000-000072270000}"/>
    <cellStyle name="Normal 5 2 2 9 3 4" xfId="10100" xr:uid="{00000000-0005-0000-0000-000073270000}"/>
    <cellStyle name="Normal 5 2 2 9 3 5" xfId="10101" xr:uid="{00000000-0005-0000-0000-000074270000}"/>
    <cellStyle name="Normal 5 2 2 9 3 6" xfId="25463" xr:uid="{2D8F0943-8A1B-43B9-B814-8D8E41B35C47}"/>
    <cellStyle name="Normal 5 2 2 9 4" xfId="10102" xr:uid="{00000000-0005-0000-0000-000075270000}"/>
    <cellStyle name="Normal 5 2 2 9 4 2" xfId="10103" xr:uid="{00000000-0005-0000-0000-000076270000}"/>
    <cellStyle name="Normal 5 2 2 9 4 3" xfId="10104" xr:uid="{00000000-0005-0000-0000-000077270000}"/>
    <cellStyle name="Normal 5 2 2 9 4 4" xfId="24057" xr:uid="{110ABDA0-1B24-47BE-A4D1-54C4CA4BE37F}"/>
    <cellStyle name="Normal 5 2 2 9 5" xfId="10105" xr:uid="{00000000-0005-0000-0000-000078270000}"/>
    <cellStyle name="Normal 5 2 2 9 5 2" xfId="10106" xr:uid="{00000000-0005-0000-0000-000079270000}"/>
    <cellStyle name="Normal 5 2 2 9 5 3" xfId="10107" xr:uid="{00000000-0005-0000-0000-00007A270000}"/>
    <cellStyle name="Normal 5 2 2 9 5 4" xfId="43304" xr:uid="{3AC39A31-52B0-4C4F-A971-AE2466ABB781}"/>
    <cellStyle name="Normal 5 2 2 9 6" xfId="10108" xr:uid="{00000000-0005-0000-0000-00007B270000}"/>
    <cellStyle name="Normal 5 2 2 9 6 2" xfId="23066" xr:uid="{297B1851-B8C3-474C-81E1-E68D73C126D4}"/>
    <cellStyle name="Normal 5 2 2 9 7" xfId="10109" xr:uid="{00000000-0005-0000-0000-00007C270000}"/>
    <cellStyle name="Normal 5 2 2 9 8" xfId="10110" xr:uid="{00000000-0005-0000-0000-00007D270000}"/>
    <cellStyle name="Normal 5 2 2 9 9" xfId="10111" xr:uid="{00000000-0005-0000-0000-00007E270000}"/>
    <cellStyle name="Normal 5 2 3" xfId="10112" xr:uid="{00000000-0005-0000-0000-00007F270000}"/>
    <cellStyle name="Normal 5 2 3 2" xfId="10113" xr:uid="{00000000-0005-0000-0000-000080270000}"/>
    <cellStyle name="Normal 5 2 3 2 2" xfId="10114" xr:uid="{00000000-0005-0000-0000-000081270000}"/>
    <cellStyle name="Normal 5 2 3 2 3" xfId="10115" xr:uid="{00000000-0005-0000-0000-000082270000}"/>
    <cellStyle name="Normal 5 2 3 2 4" xfId="10116" xr:uid="{00000000-0005-0000-0000-000083270000}"/>
    <cellStyle name="Normal 5 2 3 3" xfId="10117" xr:uid="{00000000-0005-0000-0000-000084270000}"/>
    <cellStyle name="Normal 5 2 3 3 2" xfId="10118" xr:uid="{00000000-0005-0000-0000-000085270000}"/>
    <cellStyle name="Normal 5 2 3 3 2 2" xfId="10119" xr:uid="{00000000-0005-0000-0000-000086270000}"/>
    <cellStyle name="Normal 5 2 3 3 2 2 2" xfId="10120" xr:uid="{00000000-0005-0000-0000-000087270000}"/>
    <cellStyle name="Normal 5 2 3 3 2 2 3" xfId="10121" xr:uid="{00000000-0005-0000-0000-000088270000}"/>
    <cellStyle name="Normal 5 2 3 3 2 3" xfId="10122" xr:uid="{00000000-0005-0000-0000-000089270000}"/>
    <cellStyle name="Normal 5 2 3 3 2 4" xfId="10123" xr:uid="{00000000-0005-0000-0000-00008A270000}"/>
    <cellStyle name="Normal 5 2 3 3 2 5" xfId="25975" xr:uid="{AEBB6E43-6D1B-464D-A7DB-F2C4C14E215B}"/>
    <cellStyle name="Normal 5 2 3 3 3" xfId="10124" xr:uid="{00000000-0005-0000-0000-00008B270000}"/>
    <cellStyle name="Normal 5 2 3 3 3 2" xfId="10125" xr:uid="{00000000-0005-0000-0000-00008C270000}"/>
    <cellStyle name="Normal 5 2 3 3 3 2 2" xfId="10126" xr:uid="{00000000-0005-0000-0000-00008D270000}"/>
    <cellStyle name="Normal 5 2 3 3 3 2 3" xfId="10127" xr:uid="{00000000-0005-0000-0000-00008E270000}"/>
    <cellStyle name="Normal 5 2 3 3 3 3" xfId="10128" xr:uid="{00000000-0005-0000-0000-00008F270000}"/>
    <cellStyle name="Normal 5 2 3 3 3 4" xfId="10129" xr:uid="{00000000-0005-0000-0000-000090270000}"/>
    <cellStyle name="Normal 5 2 3 3 3 5" xfId="24059" xr:uid="{8453A9BE-3E16-4C22-A9C0-D4778A9F6914}"/>
    <cellStyle name="Normal 5 2 3 3 4" xfId="10130" xr:uid="{00000000-0005-0000-0000-000091270000}"/>
    <cellStyle name="Normal 5 2 3 3 4 2" xfId="10131" xr:uid="{00000000-0005-0000-0000-000092270000}"/>
    <cellStyle name="Normal 5 2 3 3 4 3" xfId="10132" xr:uid="{00000000-0005-0000-0000-000093270000}"/>
    <cellStyle name="Normal 5 2 3 3 5" xfId="10133" xr:uid="{00000000-0005-0000-0000-000094270000}"/>
    <cellStyle name="Normal 5 2 3 3 6" xfId="10134" xr:uid="{00000000-0005-0000-0000-000095270000}"/>
    <cellStyle name="Normal 5 2 3 3 7" xfId="10135" xr:uid="{00000000-0005-0000-0000-000096270000}"/>
    <cellStyle name="Normal 5 2 3 3 8" xfId="23068" xr:uid="{0DA35C5E-8E8F-41AD-A784-5ACEBBD19AD5}"/>
    <cellStyle name="Normal 5 2 3 4" xfId="10136" xr:uid="{00000000-0005-0000-0000-000097270000}"/>
    <cellStyle name="Normal 5 2 3 4 2" xfId="10137" xr:uid="{00000000-0005-0000-0000-000098270000}"/>
    <cellStyle name="Normal 5 2 3 4 2 2" xfId="10138" xr:uid="{00000000-0005-0000-0000-000099270000}"/>
    <cellStyle name="Normal 5 2 3 4 2 2 2" xfId="10139" xr:uid="{00000000-0005-0000-0000-00009A270000}"/>
    <cellStyle name="Normal 5 2 3 4 2 2 3" xfId="10140" xr:uid="{00000000-0005-0000-0000-00009B270000}"/>
    <cellStyle name="Normal 5 2 3 4 2 3" xfId="10141" xr:uid="{00000000-0005-0000-0000-00009C270000}"/>
    <cellStyle name="Normal 5 2 3 4 2 4" xfId="10142" xr:uid="{00000000-0005-0000-0000-00009D270000}"/>
    <cellStyle name="Normal 5 2 3 4 2 5" xfId="24060" xr:uid="{8E1D3CF4-5E00-436A-9D81-9A3EF64A0D9D}"/>
    <cellStyle name="Normal 5 2 3 4 3" xfId="10143" xr:uid="{00000000-0005-0000-0000-00009E270000}"/>
    <cellStyle name="Normal 5 2 3 4 3 2" xfId="10144" xr:uid="{00000000-0005-0000-0000-00009F270000}"/>
    <cellStyle name="Normal 5 2 3 4 3 3" xfId="10145" xr:uid="{00000000-0005-0000-0000-0000A0270000}"/>
    <cellStyle name="Normal 5 2 3 4 4" xfId="10146" xr:uid="{00000000-0005-0000-0000-0000A1270000}"/>
    <cellStyle name="Normal 5 2 3 4 5" xfId="10147" xr:uid="{00000000-0005-0000-0000-0000A2270000}"/>
    <cellStyle name="Normal 5 2 3 4 6" xfId="10148" xr:uid="{00000000-0005-0000-0000-0000A3270000}"/>
    <cellStyle name="Normal 5 2 3 4 7" xfId="23069" xr:uid="{89F379FE-FCBA-4454-A30B-9287CBEDEDFE}"/>
    <cellStyle name="Normal 5 2 3 5" xfId="10149" xr:uid="{00000000-0005-0000-0000-0000A4270000}"/>
    <cellStyle name="Normal 5 2 3 5 2" xfId="10150" xr:uid="{00000000-0005-0000-0000-0000A5270000}"/>
    <cellStyle name="Normal 5 2 3 5 3" xfId="10151" xr:uid="{00000000-0005-0000-0000-0000A6270000}"/>
    <cellStyle name="Normal 5 2 3 5 4" xfId="24341" xr:uid="{16997E14-4836-475F-920A-96353ACB72C0}"/>
    <cellStyle name="Normal 5 2 3 6" xfId="10152" xr:uid="{00000000-0005-0000-0000-0000A7270000}"/>
    <cellStyle name="Normal 5 2 3 7" xfId="10153" xr:uid="{00000000-0005-0000-0000-0000A8270000}"/>
    <cellStyle name="Normal 5 2 3 8" xfId="10154" xr:uid="{00000000-0005-0000-0000-0000A9270000}"/>
    <cellStyle name="Normal 5 2 3 9" xfId="10155" xr:uid="{00000000-0005-0000-0000-0000AA270000}"/>
    <cellStyle name="Normal 5 2 4" xfId="10156" xr:uid="{00000000-0005-0000-0000-0000AB270000}"/>
    <cellStyle name="Normal 5 2 4 2" xfId="10157" xr:uid="{00000000-0005-0000-0000-0000AC270000}"/>
    <cellStyle name="Normal 5 2 4 3" xfId="10158" xr:uid="{00000000-0005-0000-0000-0000AD270000}"/>
    <cellStyle name="Normal 5 2 4 4" xfId="10159" xr:uid="{00000000-0005-0000-0000-0000AE270000}"/>
    <cellStyle name="Normal 5 2 4 5" xfId="10160" xr:uid="{00000000-0005-0000-0000-0000AF270000}"/>
    <cellStyle name="Normal 5 2 5" xfId="10161" xr:uid="{00000000-0005-0000-0000-0000B0270000}"/>
    <cellStyle name="Normal 5 2 5 2" xfId="10162" xr:uid="{00000000-0005-0000-0000-0000B1270000}"/>
    <cellStyle name="Normal 5 2 5 3" xfId="10163" xr:uid="{00000000-0005-0000-0000-0000B2270000}"/>
    <cellStyle name="Normal 5 2 5 4" xfId="10164" xr:uid="{00000000-0005-0000-0000-0000B3270000}"/>
    <cellStyle name="Normal 5 2 5 5" xfId="10165" xr:uid="{00000000-0005-0000-0000-0000B4270000}"/>
    <cellStyle name="Normal 5 2 6" xfId="10166" xr:uid="{00000000-0005-0000-0000-0000B5270000}"/>
    <cellStyle name="Normal 5 2 6 2" xfId="10167" xr:uid="{00000000-0005-0000-0000-0000B6270000}"/>
    <cellStyle name="Normal 5 2 6 3" xfId="10168" xr:uid="{00000000-0005-0000-0000-0000B7270000}"/>
    <cellStyle name="Normal 5 2 6 4" xfId="10169" xr:uid="{00000000-0005-0000-0000-0000B8270000}"/>
    <cellStyle name="Normal 5 2 6 5" xfId="10170" xr:uid="{00000000-0005-0000-0000-0000B9270000}"/>
    <cellStyle name="Normal 5 2 7" xfId="10171" xr:uid="{00000000-0005-0000-0000-0000BA270000}"/>
    <cellStyle name="Normal 5 2 7 2" xfId="10172" xr:uid="{00000000-0005-0000-0000-0000BB270000}"/>
    <cellStyle name="Normal 5 2 7 3" xfId="10173" xr:uid="{00000000-0005-0000-0000-0000BC270000}"/>
    <cellStyle name="Normal 5 2 7 4" xfId="10174" xr:uid="{00000000-0005-0000-0000-0000BD270000}"/>
    <cellStyle name="Normal 5 2 7 5" xfId="10175" xr:uid="{00000000-0005-0000-0000-0000BE270000}"/>
    <cellStyle name="Normal 5 2 8" xfId="10176" xr:uid="{00000000-0005-0000-0000-0000BF270000}"/>
    <cellStyle name="Normal 5 2 8 2" xfId="10177" xr:uid="{00000000-0005-0000-0000-0000C0270000}"/>
    <cellStyle name="Normal 5 2 8 3" xfId="10178" xr:uid="{00000000-0005-0000-0000-0000C1270000}"/>
    <cellStyle name="Normal 5 2 8 4" xfId="10179" xr:uid="{00000000-0005-0000-0000-0000C2270000}"/>
    <cellStyle name="Normal 5 2 8 5" xfId="10180" xr:uid="{00000000-0005-0000-0000-0000C3270000}"/>
    <cellStyle name="Normal 5 2 9" xfId="10181" xr:uid="{00000000-0005-0000-0000-0000C4270000}"/>
    <cellStyle name="Normal 5 3" xfId="10182" xr:uid="{00000000-0005-0000-0000-0000C5270000}"/>
    <cellStyle name="Normal 5 3 10" xfId="10183" xr:uid="{00000000-0005-0000-0000-0000C6270000}"/>
    <cellStyle name="Normal 5 3 10 2" xfId="10184" xr:uid="{00000000-0005-0000-0000-0000C7270000}"/>
    <cellStyle name="Normal 5 3 10 2 2" xfId="25976" xr:uid="{C3DD8391-D61D-4758-90AE-E126031BF40D}"/>
    <cellStyle name="Normal 5 3 10 3" xfId="10185" xr:uid="{00000000-0005-0000-0000-0000C8270000}"/>
    <cellStyle name="Normal 5 3 10 4" xfId="10186" xr:uid="{00000000-0005-0000-0000-0000C9270000}"/>
    <cellStyle name="Normal 5 3 10 5" xfId="23070" xr:uid="{B40A5441-3393-45E6-9F56-0A30A09281FD}"/>
    <cellStyle name="Normal 5 3 11" xfId="10187" xr:uid="{00000000-0005-0000-0000-0000CA270000}"/>
    <cellStyle name="Normal 5 3 11 2" xfId="23709" xr:uid="{B3615EE6-3C07-4083-815A-C7DFF037FF62}"/>
    <cellStyle name="Normal 5 3 12" xfId="10188" xr:uid="{00000000-0005-0000-0000-0000CB270000}"/>
    <cellStyle name="Normal 5 3 13" xfId="10189" xr:uid="{00000000-0005-0000-0000-0000CC270000}"/>
    <cellStyle name="Normal 5 3 14" xfId="10190" xr:uid="{00000000-0005-0000-0000-0000CD270000}"/>
    <cellStyle name="Normal 5 3 2" xfId="10191" xr:uid="{00000000-0005-0000-0000-0000CE270000}"/>
    <cellStyle name="Normal 5 3 2 2" xfId="10192" xr:uid="{00000000-0005-0000-0000-0000CF270000}"/>
    <cellStyle name="Normal 5 3 2 2 2" xfId="10193" xr:uid="{00000000-0005-0000-0000-0000D0270000}"/>
    <cellStyle name="Normal 5 3 2 2 3" xfId="10194" xr:uid="{00000000-0005-0000-0000-0000D1270000}"/>
    <cellStyle name="Normal 5 3 2 2 4" xfId="10195" xr:uid="{00000000-0005-0000-0000-0000D2270000}"/>
    <cellStyle name="Normal 5 3 2 3" xfId="10196" xr:uid="{00000000-0005-0000-0000-0000D3270000}"/>
    <cellStyle name="Normal 5 3 2 3 2" xfId="10197" xr:uid="{00000000-0005-0000-0000-0000D4270000}"/>
    <cellStyle name="Normal 5 3 2 3 3" xfId="10198" xr:uid="{00000000-0005-0000-0000-0000D5270000}"/>
    <cellStyle name="Normal 5 3 2 3 4" xfId="10199" xr:uid="{00000000-0005-0000-0000-0000D6270000}"/>
    <cellStyle name="Normal 5 3 2 3 5" xfId="23071" xr:uid="{07A5DE59-93DA-427F-ACBE-ECD5A2BA29F3}"/>
    <cellStyle name="Normal 5 3 2 4" xfId="10200" xr:uid="{00000000-0005-0000-0000-0000D7270000}"/>
    <cellStyle name="Normal 5 3 2 5" xfId="10201" xr:uid="{00000000-0005-0000-0000-0000D8270000}"/>
    <cellStyle name="Normal 5 3 2 6" xfId="10202" xr:uid="{00000000-0005-0000-0000-0000D9270000}"/>
    <cellStyle name="Normal 5 3 2 7" xfId="10203" xr:uid="{00000000-0005-0000-0000-0000DA270000}"/>
    <cellStyle name="Normal 5 3 2 8" xfId="43407" xr:uid="{851F77A9-CB12-4DCE-B693-32B33ED553E3}"/>
    <cellStyle name="Normal 5 3 3" xfId="10204" xr:uid="{00000000-0005-0000-0000-0000DB270000}"/>
    <cellStyle name="Normal 5 3 3 2" xfId="10205" xr:uid="{00000000-0005-0000-0000-0000DC270000}"/>
    <cellStyle name="Normal 5 3 3 2 2" xfId="10206" xr:uid="{00000000-0005-0000-0000-0000DD270000}"/>
    <cellStyle name="Normal 5 3 3 2 3" xfId="10207" xr:uid="{00000000-0005-0000-0000-0000DE270000}"/>
    <cellStyle name="Normal 5 3 3 2 4" xfId="10208" xr:uid="{00000000-0005-0000-0000-0000DF270000}"/>
    <cellStyle name="Normal 5 3 3 3" xfId="10209" xr:uid="{00000000-0005-0000-0000-0000E0270000}"/>
    <cellStyle name="Normal 5 3 3 3 2" xfId="10210" xr:uid="{00000000-0005-0000-0000-0000E1270000}"/>
    <cellStyle name="Normal 5 3 3 3 2 2" xfId="10211" xr:uid="{00000000-0005-0000-0000-0000E2270000}"/>
    <cellStyle name="Normal 5 3 3 3 2 2 2" xfId="10212" xr:uid="{00000000-0005-0000-0000-0000E3270000}"/>
    <cellStyle name="Normal 5 3 3 3 2 2 3" xfId="10213" xr:uid="{00000000-0005-0000-0000-0000E4270000}"/>
    <cellStyle name="Normal 5 3 3 3 2 3" xfId="10214" xr:uid="{00000000-0005-0000-0000-0000E5270000}"/>
    <cellStyle name="Normal 5 3 3 3 2 4" xfId="10215" xr:uid="{00000000-0005-0000-0000-0000E6270000}"/>
    <cellStyle name="Normal 5 3 3 3 2 5" xfId="25977" xr:uid="{96FB8D6C-0258-41C9-8891-12F1642BA08C}"/>
    <cellStyle name="Normal 5 3 3 3 3" xfId="10216" xr:uid="{00000000-0005-0000-0000-0000E7270000}"/>
    <cellStyle name="Normal 5 3 3 3 3 2" xfId="10217" xr:uid="{00000000-0005-0000-0000-0000E8270000}"/>
    <cellStyle name="Normal 5 3 3 3 3 2 2" xfId="10218" xr:uid="{00000000-0005-0000-0000-0000E9270000}"/>
    <cellStyle name="Normal 5 3 3 3 3 2 3" xfId="10219" xr:uid="{00000000-0005-0000-0000-0000EA270000}"/>
    <cellStyle name="Normal 5 3 3 3 3 3" xfId="10220" xr:uid="{00000000-0005-0000-0000-0000EB270000}"/>
    <cellStyle name="Normal 5 3 3 3 3 4" xfId="10221" xr:uid="{00000000-0005-0000-0000-0000EC270000}"/>
    <cellStyle name="Normal 5 3 3 3 3 5" xfId="24061" xr:uid="{AC83D60A-34C9-4DDC-AE23-399E4C37DC7B}"/>
    <cellStyle name="Normal 5 3 3 3 4" xfId="10222" xr:uid="{00000000-0005-0000-0000-0000ED270000}"/>
    <cellStyle name="Normal 5 3 3 3 4 2" xfId="10223" xr:uid="{00000000-0005-0000-0000-0000EE270000}"/>
    <cellStyle name="Normal 5 3 3 3 4 3" xfId="10224" xr:uid="{00000000-0005-0000-0000-0000EF270000}"/>
    <cellStyle name="Normal 5 3 3 3 5" xfId="10225" xr:uid="{00000000-0005-0000-0000-0000F0270000}"/>
    <cellStyle name="Normal 5 3 3 3 6" xfId="10226" xr:uid="{00000000-0005-0000-0000-0000F1270000}"/>
    <cellStyle name="Normal 5 3 3 3 7" xfId="10227" xr:uid="{00000000-0005-0000-0000-0000F2270000}"/>
    <cellStyle name="Normal 5 3 3 3 8" xfId="23072" xr:uid="{634F6A8B-0CEC-4CAD-A824-3E3A3986FB1A}"/>
    <cellStyle name="Normal 5 3 3 4" xfId="10228" xr:uid="{00000000-0005-0000-0000-0000F3270000}"/>
    <cellStyle name="Normal 5 3 3 4 2" xfId="10229" xr:uid="{00000000-0005-0000-0000-0000F4270000}"/>
    <cellStyle name="Normal 5 3 3 4 2 2" xfId="10230" xr:uid="{00000000-0005-0000-0000-0000F5270000}"/>
    <cellStyle name="Normal 5 3 3 4 2 2 2" xfId="10231" xr:uid="{00000000-0005-0000-0000-0000F6270000}"/>
    <cellStyle name="Normal 5 3 3 4 2 2 3" xfId="10232" xr:uid="{00000000-0005-0000-0000-0000F7270000}"/>
    <cellStyle name="Normal 5 3 3 4 2 3" xfId="10233" xr:uid="{00000000-0005-0000-0000-0000F8270000}"/>
    <cellStyle name="Normal 5 3 3 4 2 4" xfId="10234" xr:uid="{00000000-0005-0000-0000-0000F9270000}"/>
    <cellStyle name="Normal 5 3 3 4 2 5" xfId="24062" xr:uid="{3F7FF967-9446-402E-AF88-7CDFEE1FD1BF}"/>
    <cellStyle name="Normal 5 3 3 4 3" xfId="10235" xr:uid="{00000000-0005-0000-0000-0000FA270000}"/>
    <cellStyle name="Normal 5 3 3 4 3 2" xfId="10236" xr:uid="{00000000-0005-0000-0000-0000FB270000}"/>
    <cellStyle name="Normal 5 3 3 4 3 3" xfId="10237" xr:uid="{00000000-0005-0000-0000-0000FC270000}"/>
    <cellStyle name="Normal 5 3 3 4 4" xfId="10238" xr:uid="{00000000-0005-0000-0000-0000FD270000}"/>
    <cellStyle name="Normal 5 3 3 4 5" xfId="10239" xr:uid="{00000000-0005-0000-0000-0000FE270000}"/>
    <cellStyle name="Normal 5 3 3 4 6" xfId="10240" xr:uid="{00000000-0005-0000-0000-0000FF270000}"/>
    <cellStyle name="Normal 5 3 3 4 7" xfId="23073" xr:uid="{94CB2B76-7739-4C03-8BF2-9A8D2F8F2C92}"/>
    <cellStyle name="Normal 5 3 3 5" xfId="10241" xr:uid="{00000000-0005-0000-0000-000000280000}"/>
    <cellStyle name="Normal 5 3 3 5 2" xfId="10242" xr:uid="{00000000-0005-0000-0000-000001280000}"/>
    <cellStyle name="Normal 5 3 3 5 3" xfId="10243" xr:uid="{00000000-0005-0000-0000-000002280000}"/>
    <cellStyle name="Normal 5 3 3 5 4" xfId="24342" xr:uid="{1E67BF1D-E3F7-4EF6-819C-85C6D6B6A066}"/>
    <cellStyle name="Normal 5 3 3 6" xfId="10244" xr:uid="{00000000-0005-0000-0000-000003280000}"/>
    <cellStyle name="Normal 5 3 3 7" xfId="10245" xr:uid="{00000000-0005-0000-0000-000004280000}"/>
    <cellStyle name="Normal 5 3 3 8" xfId="10246" xr:uid="{00000000-0005-0000-0000-000005280000}"/>
    <cellStyle name="Normal 5 3 3 9" xfId="10247" xr:uid="{00000000-0005-0000-0000-000006280000}"/>
    <cellStyle name="Normal 5 3 4" xfId="10248" xr:uid="{00000000-0005-0000-0000-000007280000}"/>
    <cellStyle name="Normal 5 3 4 2" xfId="10249" xr:uid="{00000000-0005-0000-0000-000008280000}"/>
    <cellStyle name="Normal 5 3 4 3" xfId="10250" xr:uid="{00000000-0005-0000-0000-000009280000}"/>
    <cellStyle name="Normal 5 3 4 4" xfId="10251" xr:uid="{00000000-0005-0000-0000-00000A280000}"/>
    <cellStyle name="Normal 5 3 4 5" xfId="10252" xr:uid="{00000000-0005-0000-0000-00000B280000}"/>
    <cellStyle name="Normal 5 3 5" xfId="10253" xr:uid="{00000000-0005-0000-0000-00000C280000}"/>
    <cellStyle name="Normal 5 3 5 2" xfId="10254" xr:uid="{00000000-0005-0000-0000-00000D280000}"/>
    <cellStyle name="Normal 5 3 5 3" xfId="10255" xr:uid="{00000000-0005-0000-0000-00000E280000}"/>
    <cellStyle name="Normal 5 3 5 4" xfId="10256" xr:uid="{00000000-0005-0000-0000-00000F280000}"/>
    <cellStyle name="Normal 5 3 5 5" xfId="10257" xr:uid="{00000000-0005-0000-0000-000010280000}"/>
    <cellStyle name="Normal 5 3 6" xfId="10258" xr:uid="{00000000-0005-0000-0000-000011280000}"/>
    <cellStyle name="Normal 5 3 6 2" xfId="10259" xr:uid="{00000000-0005-0000-0000-000012280000}"/>
    <cellStyle name="Normal 5 3 6 3" xfId="10260" xr:uid="{00000000-0005-0000-0000-000013280000}"/>
    <cellStyle name="Normal 5 3 6 4" xfId="10261" xr:uid="{00000000-0005-0000-0000-000014280000}"/>
    <cellStyle name="Normal 5 3 6 5" xfId="10262" xr:uid="{00000000-0005-0000-0000-000015280000}"/>
    <cellStyle name="Normal 5 3 7" xfId="10263" xr:uid="{00000000-0005-0000-0000-000016280000}"/>
    <cellStyle name="Normal 5 3 7 2" xfId="10264" xr:uid="{00000000-0005-0000-0000-000017280000}"/>
    <cellStyle name="Normal 5 3 7 3" xfId="10265" xr:uid="{00000000-0005-0000-0000-000018280000}"/>
    <cellStyle name="Normal 5 3 7 4" xfId="10266" xr:uid="{00000000-0005-0000-0000-000019280000}"/>
    <cellStyle name="Normal 5 3 7 5" xfId="10267" xr:uid="{00000000-0005-0000-0000-00001A280000}"/>
    <cellStyle name="Normal 5 3 8" xfId="10268" xr:uid="{00000000-0005-0000-0000-00001B280000}"/>
    <cellStyle name="Normal 5 3 8 2" xfId="10269" xr:uid="{00000000-0005-0000-0000-00001C280000}"/>
    <cellStyle name="Normal 5 3 8 3" xfId="10270" xr:uid="{00000000-0005-0000-0000-00001D280000}"/>
    <cellStyle name="Normal 5 3 8 4" xfId="10271" xr:uid="{00000000-0005-0000-0000-00001E280000}"/>
    <cellStyle name="Normal 5 3 8 5" xfId="10272" xr:uid="{00000000-0005-0000-0000-00001F280000}"/>
    <cellStyle name="Normal 5 3 9" xfId="10273" xr:uid="{00000000-0005-0000-0000-000020280000}"/>
    <cellStyle name="Normal 5 3 9 2" xfId="10274" xr:uid="{00000000-0005-0000-0000-000021280000}"/>
    <cellStyle name="Normal 5 3 9 3" xfId="10275" xr:uid="{00000000-0005-0000-0000-000022280000}"/>
    <cellStyle name="Normal 5 3 9 4" xfId="10276" xr:uid="{00000000-0005-0000-0000-000023280000}"/>
    <cellStyle name="Normal 5 3 9 5" xfId="22622" xr:uid="{097E68A4-A75C-4764-B18F-D5F21113EB3C}"/>
    <cellStyle name="Normal 5 4" xfId="10277" xr:uid="{00000000-0005-0000-0000-000024280000}"/>
    <cellStyle name="Normal 5 4 10" xfId="10278" xr:uid="{00000000-0005-0000-0000-000025280000}"/>
    <cellStyle name="Normal 5 4 11" xfId="10279" xr:uid="{00000000-0005-0000-0000-000026280000}"/>
    <cellStyle name="Normal 5 4 12" xfId="10280" xr:uid="{00000000-0005-0000-0000-000027280000}"/>
    <cellStyle name="Normal 5 4 13" xfId="43370" xr:uid="{22B7174F-83CA-4473-8E7E-86270336F8C6}"/>
    <cellStyle name="Normal 5 4 2" xfId="10281" xr:uid="{00000000-0005-0000-0000-000028280000}"/>
    <cellStyle name="Normal 5 4 2 2" xfId="10282" xr:uid="{00000000-0005-0000-0000-000029280000}"/>
    <cellStyle name="Normal 5 4 2 3" xfId="10283" xr:uid="{00000000-0005-0000-0000-00002A280000}"/>
    <cellStyle name="Normal 5 4 2 4" xfId="10284" xr:uid="{00000000-0005-0000-0000-00002B280000}"/>
    <cellStyle name="Normal 5 4 2 5" xfId="10285" xr:uid="{00000000-0005-0000-0000-00002C280000}"/>
    <cellStyle name="Normal 5 4 3" xfId="10286" xr:uid="{00000000-0005-0000-0000-00002D280000}"/>
    <cellStyle name="Normal 5 4 3 2" xfId="10287" xr:uid="{00000000-0005-0000-0000-00002E280000}"/>
    <cellStyle name="Normal 5 4 3 3" xfId="10288" xr:uid="{00000000-0005-0000-0000-00002F280000}"/>
    <cellStyle name="Normal 5 4 3 4" xfId="10289" xr:uid="{00000000-0005-0000-0000-000030280000}"/>
    <cellStyle name="Normal 5 4 3 5" xfId="10290" xr:uid="{00000000-0005-0000-0000-000031280000}"/>
    <cellStyle name="Normal 5 4 4" xfId="10291" xr:uid="{00000000-0005-0000-0000-000032280000}"/>
    <cellStyle name="Normal 5 4 4 2" xfId="10292" xr:uid="{00000000-0005-0000-0000-000033280000}"/>
    <cellStyle name="Normal 5 4 4 3" xfId="10293" xr:uid="{00000000-0005-0000-0000-000034280000}"/>
    <cellStyle name="Normal 5 4 4 4" xfId="10294" xr:uid="{00000000-0005-0000-0000-000035280000}"/>
    <cellStyle name="Normal 5 4 4 5" xfId="10295" xr:uid="{00000000-0005-0000-0000-000036280000}"/>
    <cellStyle name="Normal 5 4 5" xfId="10296" xr:uid="{00000000-0005-0000-0000-000037280000}"/>
    <cellStyle name="Normal 5 4 5 2" xfId="10297" xr:uid="{00000000-0005-0000-0000-000038280000}"/>
    <cellStyle name="Normal 5 4 5 3" xfId="10298" xr:uid="{00000000-0005-0000-0000-000039280000}"/>
    <cellStyle name="Normal 5 4 5 4" xfId="10299" xr:uid="{00000000-0005-0000-0000-00003A280000}"/>
    <cellStyle name="Normal 5 4 5 5" xfId="10300" xr:uid="{00000000-0005-0000-0000-00003B280000}"/>
    <cellStyle name="Normal 5 4 6" xfId="10301" xr:uid="{00000000-0005-0000-0000-00003C280000}"/>
    <cellStyle name="Normal 5 4 6 2" xfId="10302" xr:uid="{00000000-0005-0000-0000-00003D280000}"/>
    <cellStyle name="Normal 5 4 6 3" xfId="10303" xr:uid="{00000000-0005-0000-0000-00003E280000}"/>
    <cellStyle name="Normal 5 4 6 4" xfId="10304" xr:uid="{00000000-0005-0000-0000-00003F280000}"/>
    <cellStyle name="Normal 5 4 6 5" xfId="10305" xr:uid="{00000000-0005-0000-0000-000040280000}"/>
    <cellStyle name="Normal 5 4 7" xfId="10306" xr:uid="{00000000-0005-0000-0000-000041280000}"/>
    <cellStyle name="Normal 5 4 7 2" xfId="10307" xr:uid="{00000000-0005-0000-0000-000042280000}"/>
    <cellStyle name="Normal 5 4 7 3" xfId="10308" xr:uid="{00000000-0005-0000-0000-000043280000}"/>
    <cellStyle name="Normal 5 4 7 4" xfId="10309" xr:uid="{00000000-0005-0000-0000-000044280000}"/>
    <cellStyle name="Normal 5 4 7 5" xfId="10310" xr:uid="{00000000-0005-0000-0000-000045280000}"/>
    <cellStyle name="Normal 5 4 8" xfId="10311" xr:uid="{00000000-0005-0000-0000-000046280000}"/>
    <cellStyle name="Normal 5 4 8 2" xfId="10312" xr:uid="{00000000-0005-0000-0000-000047280000}"/>
    <cellStyle name="Normal 5 4 8 3" xfId="10313" xr:uid="{00000000-0005-0000-0000-000048280000}"/>
    <cellStyle name="Normal 5 4 8 4" xfId="10314" xr:uid="{00000000-0005-0000-0000-000049280000}"/>
    <cellStyle name="Normal 5 4 8 5" xfId="10315" xr:uid="{00000000-0005-0000-0000-00004A280000}"/>
    <cellStyle name="Normal 5 4 9" xfId="10316" xr:uid="{00000000-0005-0000-0000-00004B280000}"/>
    <cellStyle name="Normal 5 5" xfId="10317" xr:uid="{00000000-0005-0000-0000-00004C280000}"/>
    <cellStyle name="Normal 5 5 10" xfId="10318" xr:uid="{00000000-0005-0000-0000-00004D280000}"/>
    <cellStyle name="Normal 5 5 10 2" xfId="10319" xr:uid="{00000000-0005-0000-0000-00004E280000}"/>
    <cellStyle name="Normal 5 5 10 2 2" xfId="10320" xr:uid="{00000000-0005-0000-0000-00004F280000}"/>
    <cellStyle name="Normal 5 5 10 2 2 2" xfId="10321" xr:uid="{00000000-0005-0000-0000-000050280000}"/>
    <cellStyle name="Normal 5 5 10 2 2 3" xfId="10322" xr:uid="{00000000-0005-0000-0000-000051280000}"/>
    <cellStyle name="Normal 5 5 10 2 3" xfId="10323" xr:uid="{00000000-0005-0000-0000-000052280000}"/>
    <cellStyle name="Normal 5 5 10 2 4" xfId="10324" xr:uid="{00000000-0005-0000-0000-000053280000}"/>
    <cellStyle name="Normal 5 5 10 2 5" xfId="24063" xr:uid="{C903F7D3-3111-409A-B47D-0E319CD594D4}"/>
    <cellStyle name="Normal 5 5 10 3" xfId="10325" xr:uid="{00000000-0005-0000-0000-000054280000}"/>
    <cellStyle name="Normal 5 5 10 3 2" xfId="10326" xr:uid="{00000000-0005-0000-0000-000055280000}"/>
    <cellStyle name="Normal 5 5 10 3 2 2" xfId="10327" xr:uid="{00000000-0005-0000-0000-000056280000}"/>
    <cellStyle name="Normal 5 5 10 3 2 3" xfId="10328" xr:uid="{00000000-0005-0000-0000-000057280000}"/>
    <cellStyle name="Normal 5 5 10 3 3" xfId="10329" xr:uid="{00000000-0005-0000-0000-000058280000}"/>
    <cellStyle name="Normal 5 5 10 3 4" xfId="10330" xr:uid="{00000000-0005-0000-0000-000059280000}"/>
    <cellStyle name="Normal 5 5 10 4" xfId="10331" xr:uid="{00000000-0005-0000-0000-00005A280000}"/>
    <cellStyle name="Normal 5 5 10 4 2" xfId="10332" xr:uid="{00000000-0005-0000-0000-00005B280000}"/>
    <cellStyle name="Normal 5 5 10 4 3" xfId="10333" xr:uid="{00000000-0005-0000-0000-00005C280000}"/>
    <cellStyle name="Normal 5 5 10 5" xfId="10334" xr:uid="{00000000-0005-0000-0000-00005D280000}"/>
    <cellStyle name="Normal 5 5 10 6" xfId="10335" xr:uid="{00000000-0005-0000-0000-00005E280000}"/>
    <cellStyle name="Normal 5 5 10 7" xfId="10336" xr:uid="{00000000-0005-0000-0000-00005F280000}"/>
    <cellStyle name="Normal 5 5 10 8" xfId="23074" xr:uid="{8977E0D6-C45B-4818-8D53-E05B08AF6307}"/>
    <cellStyle name="Normal 5 5 11" xfId="10337" xr:uid="{00000000-0005-0000-0000-000060280000}"/>
    <cellStyle name="Normal 5 5 11 2" xfId="10338" xr:uid="{00000000-0005-0000-0000-000061280000}"/>
    <cellStyle name="Normal 5 5 11 2 2" xfId="10339" xr:uid="{00000000-0005-0000-0000-000062280000}"/>
    <cellStyle name="Normal 5 5 11 2 2 2" xfId="10340" xr:uid="{00000000-0005-0000-0000-000063280000}"/>
    <cellStyle name="Normal 5 5 11 2 2 3" xfId="10341" xr:uid="{00000000-0005-0000-0000-000064280000}"/>
    <cellStyle name="Normal 5 5 11 2 3" xfId="10342" xr:uid="{00000000-0005-0000-0000-000065280000}"/>
    <cellStyle name="Normal 5 5 11 2 4" xfId="10343" xr:uid="{00000000-0005-0000-0000-000066280000}"/>
    <cellStyle name="Normal 5 5 11 2 5" xfId="24064" xr:uid="{CAC2CB03-F9BF-4E53-98D1-3E3435E4DA24}"/>
    <cellStyle name="Normal 5 5 11 3" xfId="10344" xr:uid="{00000000-0005-0000-0000-000067280000}"/>
    <cellStyle name="Normal 5 5 11 3 2" xfId="10345" xr:uid="{00000000-0005-0000-0000-000068280000}"/>
    <cellStyle name="Normal 5 5 11 3 3" xfId="10346" xr:uid="{00000000-0005-0000-0000-000069280000}"/>
    <cellStyle name="Normal 5 5 11 4" xfId="10347" xr:uid="{00000000-0005-0000-0000-00006A280000}"/>
    <cellStyle name="Normal 5 5 11 5" xfId="10348" xr:uid="{00000000-0005-0000-0000-00006B280000}"/>
    <cellStyle name="Normal 5 5 11 6" xfId="10349" xr:uid="{00000000-0005-0000-0000-00006C280000}"/>
    <cellStyle name="Normal 5 5 11 7" xfId="23075" xr:uid="{0A34816F-4A3F-49C7-B234-AA180BB2409D}"/>
    <cellStyle name="Normal 5 5 12" xfId="10350" xr:uid="{00000000-0005-0000-0000-00006D280000}"/>
    <cellStyle name="Normal 5 5 12 2" xfId="10351" xr:uid="{00000000-0005-0000-0000-00006E280000}"/>
    <cellStyle name="Normal 5 5 12 3" xfId="10352" xr:uid="{00000000-0005-0000-0000-00006F280000}"/>
    <cellStyle name="Normal 5 5 12 4" xfId="24168" xr:uid="{BCDD3E85-A5F7-48CE-A936-766BDE32F975}"/>
    <cellStyle name="Normal 5 5 13" xfId="10353" xr:uid="{00000000-0005-0000-0000-000070280000}"/>
    <cellStyle name="Normal 5 5 14" xfId="10354" xr:uid="{00000000-0005-0000-0000-000071280000}"/>
    <cellStyle name="Normal 5 5 15" xfId="10355" xr:uid="{00000000-0005-0000-0000-000072280000}"/>
    <cellStyle name="Normal 5 5 16" xfId="10356" xr:uid="{00000000-0005-0000-0000-000073280000}"/>
    <cellStyle name="Normal 5 5 2" xfId="10357" xr:uid="{00000000-0005-0000-0000-000074280000}"/>
    <cellStyle name="Normal 5 5 2 10" xfId="10358" xr:uid="{00000000-0005-0000-0000-000075280000}"/>
    <cellStyle name="Normal 5 5 2 2" xfId="10359" xr:uid="{00000000-0005-0000-0000-000076280000}"/>
    <cellStyle name="Normal 5 5 2 2 2" xfId="10360" xr:uid="{00000000-0005-0000-0000-000077280000}"/>
    <cellStyle name="Normal 5 5 2 2 2 2" xfId="10361" xr:uid="{00000000-0005-0000-0000-000078280000}"/>
    <cellStyle name="Normal 5 5 2 2 2 2 2" xfId="10362" xr:uid="{00000000-0005-0000-0000-000079280000}"/>
    <cellStyle name="Normal 5 5 2 2 2 2 2 2" xfId="10363" xr:uid="{00000000-0005-0000-0000-00007A280000}"/>
    <cellStyle name="Normal 5 5 2 2 2 2 2 3" xfId="10364" xr:uid="{00000000-0005-0000-0000-00007B280000}"/>
    <cellStyle name="Normal 5 5 2 2 2 2 3" xfId="10365" xr:uid="{00000000-0005-0000-0000-00007C280000}"/>
    <cellStyle name="Normal 5 5 2 2 2 2 4" xfId="10366" xr:uid="{00000000-0005-0000-0000-00007D280000}"/>
    <cellStyle name="Normal 5 5 2 2 2 3" xfId="10367" xr:uid="{00000000-0005-0000-0000-00007E280000}"/>
    <cellStyle name="Normal 5 5 2 2 2 3 2" xfId="10368" xr:uid="{00000000-0005-0000-0000-00007F280000}"/>
    <cellStyle name="Normal 5 5 2 2 2 3 2 2" xfId="10369" xr:uid="{00000000-0005-0000-0000-000080280000}"/>
    <cellStyle name="Normal 5 5 2 2 2 3 2 3" xfId="10370" xr:uid="{00000000-0005-0000-0000-000081280000}"/>
    <cellStyle name="Normal 5 5 2 2 2 3 3" xfId="10371" xr:uid="{00000000-0005-0000-0000-000082280000}"/>
    <cellStyle name="Normal 5 5 2 2 2 3 4" xfId="10372" xr:uid="{00000000-0005-0000-0000-000083280000}"/>
    <cellStyle name="Normal 5 5 2 2 2 3 5" xfId="24066" xr:uid="{49CF08D8-B7BB-415A-BCC1-94C37AB69D68}"/>
    <cellStyle name="Normal 5 5 2 2 2 4" xfId="10373" xr:uid="{00000000-0005-0000-0000-000084280000}"/>
    <cellStyle name="Normal 5 5 2 2 2 4 2" xfId="10374" xr:uid="{00000000-0005-0000-0000-000085280000}"/>
    <cellStyle name="Normal 5 5 2 2 2 4 3" xfId="10375" xr:uid="{00000000-0005-0000-0000-000086280000}"/>
    <cellStyle name="Normal 5 5 2 2 2 5" xfId="10376" xr:uid="{00000000-0005-0000-0000-000087280000}"/>
    <cellStyle name="Normal 5 5 2 2 2 6" xfId="10377" xr:uid="{00000000-0005-0000-0000-000088280000}"/>
    <cellStyle name="Normal 5 5 2 2 2 7" xfId="10378" xr:uid="{00000000-0005-0000-0000-000089280000}"/>
    <cellStyle name="Normal 5 5 2 2 2 8" xfId="23077" xr:uid="{59FC893E-A34B-4CAA-B5BE-C2C85A2D7B6E}"/>
    <cellStyle name="Normal 5 5 2 2 3" xfId="10379" xr:uid="{00000000-0005-0000-0000-00008A280000}"/>
    <cellStyle name="Normal 5 5 2 2 3 2" xfId="10380" xr:uid="{00000000-0005-0000-0000-00008B280000}"/>
    <cellStyle name="Normal 5 5 2 2 3 2 2" xfId="10381" xr:uid="{00000000-0005-0000-0000-00008C280000}"/>
    <cellStyle name="Normal 5 5 2 2 3 2 3" xfId="10382" xr:uid="{00000000-0005-0000-0000-00008D280000}"/>
    <cellStyle name="Normal 5 5 2 2 3 3" xfId="10383" xr:uid="{00000000-0005-0000-0000-00008E280000}"/>
    <cellStyle name="Normal 5 5 2 2 3 4" xfId="10384" xr:uid="{00000000-0005-0000-0000-00008F280000}"/>
    <cellStyle name="Normal 5 5 2 2 3 5" xfId="24344" xr:uid="{9F290486-1426-4E3C-AA2E-9B5291932870}"/>
    <cellStyle name="Normal 5 5 2 2 4" xfId="10385" xr:uid="{00000000-0005-0000-0000-000090280000}"/>
    <cellStyle name="Normal 5 5 2 2 4 2" xfId="10386" xr:uid="{00000000-0005-0000-0000-000091280000}"/>
    <cellStyle name="Normal 5 5 2 2 4 2 2" xfId="10387" xr:uid="{00000000-0005-0000-0000-000092280000}"/>
    <cellStyle name="Normal 5 5 2 2 4 2 3" xfId="10388" xr:uid="{00000000-0005-0000-0000-000093280000}"/>
    <cellStyle name="Normal 5 5 2 2 4 3" xfId="10389" xr:uid="{00000000-0005-0000-0000-000094280000}"/>
    <cellStyle name="Normal 5 5 2 2 4 4" xfId="10390" xr:uid="{00000000-0005-0000-0000-000095280000}"/>
    <cellStyle name="Normal 5 5 2 2 4 5" xfId="24065" xr:uid="{A64B0D38-9A3C-4FD8-BDD5-45C71EA20C54}"/>
    <cellStyle name="Normal 5 5 2 2 5" xfId="10391" xr:uid="{00000000-0005-0000-0000-000096280000}"/>
    <cellStyle name="Normal 5 5 2 2 5 2" xfId="10392" xr:uid="{00000000-0005-0000-0000-000097280000}"/>
    <cellStyle name="Normal 5 5 2 2 5 3" xfId="10393" xr:uid="{00000000-0005-0000-0000-000098280000}"/>
    <cellStyle name="Normal 5 5 2 2 6" xfId="10394" xr:uid="{00000000-0005-0000-0000-000099280000}"/>
    <cellStyle name="Normal 5 5 2 2 7" xfId="10395" xr:uid="{00000000-0005-0000-0000-00009A280000}"/>
    <cellStyle name="Normal 5 5 2 2 8" xfId="10396" xr:uid="{00000000-0005-0000-0000-00009B280000}"/>
    <cellStyle name="Normal 5 5 2 2 9" xfId="23076" xr:uid="{25C91364-566E-4CB6-8A5D-2EB2B3BA4A87}"/>
    <cellStyle name="Normal 5 5 2 3" xfId="10397" xr:uid="{00000000-0005-0000-0000-00009C280000}"/>
    <cellStyle name="Normal 5 5 2 3 2" xfId="10398" xr:uid="{00000000-0005-0000-0000-00009D280000}"/>
    <cellStyle name="Normal 5 5 2 3 3" xfId="10399" xr:uid="{00000000-0005-0000-0000-00009E280000}"/>
    <cellStyle name="Normal 5 5 2 3 4" xfId="10400" xr:uid="{00000000-0005-0000-0000-00009F280000}"/>
    <cellStyle name="Normal 5 5 2 4" xfId="10401" xr:uid="{00000000-0005-0000-0000-0000A0280000}"/>
    <cellStyle name="Normal 5 5 2 4 2" xfId="10402" xr:uid="{00000000-0005-0000-0000-0000A1280000}"/>
    <cellStyle name="Normal 5 5 2 4 2 2" xfId="10403" xr:uid="{00000000-0005-0000-0000-0000A2280000}"/>
    <cellStyle name="Normal 5 5 2 4 2 2 2" xfId="10404" xr:uid="{00000000-0005-0000-0000-0000A3280000}"/>
    <cellStyle name="Normal 5 5 2 4 2 2 3" xfId="10405" xr:uid="{00000000-0005-0000-0000-0000A4280000}"/>
    <cellStyle name="Normal 5 5 2 4 2 3" xfId="10406" xr:uid="{00000000-0005-0000-0000-0000A5280000}"/>
    <cellStyle name="Normal 5 5 2 4 2 4" xfId="10407" xr:uid="{00000000-0005-0000-0000-0000A6280000}"/>
    <cellStyle name="Normal 5 5 2 4 2 5" xfId="25979" xr:uid="{263E4233-D857-4ABD-B52A-A3DD8931025F}"/>
    <cellStyle name="Normal 5 5 2 4 3" xfId="10408" xr:uid="{00000000-0005-0000-0000-0000A7280000}"/>
    <cellStyle name="Normal 5 5 2 4 3 2" xfId="10409" xr:uid="{00000000-0005-0000-0000-0000A8280000}"/>
    <cellStyle name="Normal 5 5 2 4 3 2 2" xfId="10410" xr:uid="{00000000-0005-0000-0000-0000A9280000}"/>
    <cellStyle name="Normal 5 5 2 4 3 2 3" xfId="10411" xr:uid="{00000000-0005-0000-0000-0000AA280000}"/>
    <cellStyle name="Normal 5 5 2 4 3 3" xfId="10412" xr:uid="{00000000-0005-0000-0000-0000AB280000}"/>
    <cellStyle name="Normal 5 5 2 4 3 4" xfId="10413" xr:uid="{00000000-0005-0000-0000-0000AC280000}"/>
    <cellStyle name="Normal 5 5 2 4 3 5" xfId="24067" xr:uid="{69249EA2-8917-4F40-873D-491C2922A1AD}"/>
    <cellStyle name="Normal 5 5 2 4 4" xfId="10414" xr:uid="{00000000-0005-0000-0000-0000AD280000}"/>
    <cellStyle name="Normal 5 5 2 4 4 2" xfId="10415" xr:uid="{00000000-0005-0000-0000-0000AE280000}"/>
    <cellStyle name="Normal 5 5 2 4 4 3" xfId="10416" xr:uid="{00000000-0005-0000-0000-0000AF280000}"/>
    <cellStyle name="Normal 5 5 2 4 5" xfId="10417" xr:uid="{00000000-0005-0000-0000-0000B0280000}"/>
    <cellStyle name="Normal 5 5 2 4 6" xfId="10418" xr:uid="{00000000-0005-0000-0000-0000B1280000}"/>
    <cellStyle name="Normal 5 5 2 4 7" xfId="10419" xr:uid="{00000000-0005-0000-0000-0000B2280000}"/>
    <cellStyle name="Normal 5 5 2 4 8" xfId="23078" xr:uid="{4E1ADFF6-9822-4FC4-AF94-6704A349DD25}"/>
    <cellStyle name="Normal 5 5 2 5" xfId="10420" xr:uid="{00000000-0005-0000-0000-0000B3280000}"/>
    <cellStyle name="Normal 5 5 2 5 2" xfId="10421" xr:uid="{00000000-0005-0000-0000-0000B4280000}"/>
    <cellStyle name="Normal 5 5 2 5 2 2" xfId="10422" xr:uid="{00000000-0005-0000-0000-0000B5280000}"/>
    <cellStyle name="Normal 5 5 2 5 2 2 2" xfId="10423" xr:uid="{00000000-0005-0000-0000-0000B6280000}"/>
    <cellStyle name="Normal 5 5 2 5 2 2 3" xfId="10424" xr:uid="{00000000-0005-0000-0000-0000B7280000}"/>
    <cellStyle name="Normal 5 5 2 5 2 3" xfId="10425" xr:uid="{00000000-0005-0000-0000-0000B8280000}"/>
    <cellStyle name="Normal 5 5 2 5 2 4" xfId="10426" xr:uid="{00000000-0005-0000-0000-0000B9280000}"/>
    <cellStyle name="Normal 5 5 2 5 2 5" xfId="24068" xr:uid="{3DE57A99-5B5A-429B-8FAA-B2769305E7E8}"/>
    <cellStyle name="Normal 5 5 2 5 3" xfId="10427" xr:uid="{00000000-0005-0000-0000-0000BA280000}"/>
    <cellStyle name="Normal 5 5 2 5 3 2" xfId="10428" xr:uid="{00000000-0005-0000-0000-0000BB280000}"/>
    <cellStyle name="Normal 5 5 2 5 3 3" xfId="10429" xr:uid="{00000000-0005-0000-0000-0000BC280000}"/>
    <cellStyle name="Normal 5 5 2 5 4" xfId="10430" xr:uid="{00000000-0005-0000-0000-0000BD280000}"/>
    <cellStyle name="Normal 5 5 2 5 5" xfId="10431" xr:uid="{00000000-0005-0000-0000-0000BE280000}"/>
    <cellStyle name="Normal 5 5 2 5 6" xfId="10432" xr:uid="{00000000-0005-0000-0000-0000BF280000}"/>
    <cellStyle name="Normal 5 5 2 5 7" xfId="23079" xr:uid="{8F30C3D2-EF2A-4020-9A81-585735BFC5D1}"/>
    <cellStyle name="Normal 5 5 2 6" xfId="10433" xr:uid="{00000000-0005-0000-0000-0000C0280000}"/>
    <cellStyle name="Normal 5 5 2 6 2" xfId="10434" xr:uid="{00000000-0005-0000-0000-0000C1280000}"/>
    <cellStyle name="Normal 5 5 2 6 3" xfId="10435" xr:uid="{00000000-0005-0000-0000-0000C2280000}"/>
    <cellStyle name="Normal 5 5 2 6 4" xfId="24264" xr:uid="{05391E5D-80BB-47E2-B34E-626AF1788C9E}"/>
    <cellStyle name="Normal 5 5 2 7" xfId="10436" xr:uid="{00000000-0005-0000-0000-0000C3280000}"/>
    <cellStyle name="Normal 5 5 2 8" xfId="10437" xr:uid="{00000000-0005-0000-0000-0000C4280000}"/>
    <cellStyle name="Normal 5 5 2 9" xfId="10438" xr:uid="{00000000-0005-0000-0000-0000C5280000}"/>
    <cellStyle name="Normal 5 5 3" xfId="10439" xr:uid="{00000000-0005-0000-0000-0000C6280000}"/>
    <cellStyle name="Normal 5 5 3 2" xfId="10440" xr:uid="{00000000-0005-0000-0000-0000C7280000}"/>
    <cellStyle name="Normal 5 5 3 2 2" xfId="10441" xr:uid="{00000000-0005-0000-0000-0000C8280000}"/>
    <cellStyle name="Normal 5 5 3 2 3" xfId="10442" xr:uid="{00000000-0005-0000-0000-0000C9280000}"/>
    <cellStyle name="Normal 5 5 3 2 4" xfId="10443" xr:uid="{00000000-0005-0000-0000-0000CA280000}"/>
    <cellStyle name="Normal 5 5 3 3" xfId="10444" xr:uid="{00000000-0005-0000-0000-0000CB280000}"/>
    <cellStyle name="Normal 5 5 3 3 2" xfId="10445" xr:uid="{00000000-0005-0000-0000-0000CC280000}"/>
    <cellStyle name="Normal 5 5 3 3 2 2" xfId="10446" xr:uid="{00000000-0005-0000-0000-0000CD280000}"/>
    <cellStyle name="Normal 5 5 3 3 2 2 2" xfId="10447" xr:uid="{00000000-0005-0000-0000-0000CE280000}"/>
    <cellStyle name="Normal 5 5 3 3 2 2 3" xfId="10448" xr:uid="{00000000-0005-0000-0000-0000CF280000}"/>
    <cellStyle name="Normal 5 5 3 3 2 3" xfId="10449" xr:uid="{00000000-0005-0000-0000-0000D0280000}"/>
    <cellStyle name="Normal 5 5 3 3 2 4" xfId="10450" xr:uid="{00000000-0005-0000-0000-0000D1280000}"/>
    <cellStyle name="Normal 5 5 3 3 2 5" xfId="24069" xr:uid="{6E462C2E-CE0F-4898-B368-ED40B17F51C5}"/>
    <cellStyle name="Normal 5 5 3 3 3" xfId="10451" xr:uid="{00000000-0005-0000-0000-0000D2280000}"/>
    <cellStyle name="Normal 5 5 3 3 3 2" xfId="10452" xr:uid="{00000000-0005-0000-0000-0000D3280000}"/>
    <cellStyle name="Normal 5 5 3 3 3 2 2" xfId="10453" xr:uid="{00000000-0005-0000-0000-0000D4280000}"/>
    <cellStyle name="Normal 5 5 3 3 3 2 3" xfId="10454" xr:uid="{00000000-0005-0000-0000-0000D5280000}"/>
    <cellStyle name="Normal 5 5 3 3 3 3" xfId="10455" xr:uid="{00000000-0005-0000-0000-0000D6280000}"/>
    <cellStyle name="Normal 5 5 3 3 3 4" xfId="10456" xr:uid="{00000000-0005-0000-0000-0000D7280000}"/>
    <cellStyle name="Normal 5 5 3 3 4" xfId="10457" xr:uid="{00000000-0005-0000-0000-0000D8280000}"/>
    <cellStyle name="Normal 5 5 3 3 4 2" xfId="10458" xr:uid="{00000000-0005-0000-0000-0000D9280000}"/>
    <cellStyle name="Normal 5 5 3 3 4 3" xfId="10459" xr:uid="{00000000-0005-0000-0000-0000DA280000}"/>
    <cellStyle name="Normal 5 5 3 3 5" xfId="10460" xr:uid="{00000000-0005-0000-0000-0000DB280000}"/>
    <cellStyle name="Normal 5 5 3 3 6" xfId="10461" xr:uid="{00000000-0005-0000-0000-0000DC280000}"/>
    <cellStyle name="Normal 5 5 3 3 7" xfId="10462" xr:uid="{00000000-0005-0000-0000-0000DD280000}"/>
    <cellStyle name="Normal 5 5 3 3 8" xfId="23080" xr:uid="{CA0B394A-752B-4974-92D3-D73F2FCE74AB}"/>
    <cellStyle name="Normal 5 5 3 4" xfId="10463" xr:uid="{00000000-0005-0000-0000-0000DE280000}"/>
    <cellStyle name="Normal 5 5 3 4 2" xfId="10464" xr:uid="{00000000-0005-0000-0000-0000DF280000}"/>
    <cellStyle name="Normal 5 5 3 4 2 2" xfId="10465" xr:uid="{00000000-0005-0000-0000-0000E0280000}"/>
    <cellStyle name="Normal 5 5 3 4 2 2 2" xfId="10466" xr:uid="{00000000-0005-0000-0000-0000E1280000}"/>
    <cellStyle name="Normal 5 5 3 4 2 2 3" xfId="10467" xr:uid="{00000000-0005-0000-0000-0000E2280000}"/>
    <cellStyle name="Normal 5 5 3 4 2 3" xfId="10468" xr:uid="{00000000-0005-0000-0000-0000E3280000}"/>
    <cellStyle name="Normal 5 5 3 4 2 4" xfId="10469" xr:uid="{00000000-0005-0000-0000-0000E4280000}"/>
    <cellStyle name="Normal 5 5 3 4 2 5" xfId="24070" xr:uid="{76E8AA99-2087-4045-BC25-B77DEB0B5E56}"/>
    <cellStyle name="Normal 5 5 3 4 3" xfId="10470" xr:uid="{00000000-0005-0000-0000-0000E5280000}"/>
    <cellStyle name="Normal 5 5 3 4 3 2" xfId="10471" xr:uid="{00000000-0005-0000-0000-0000E6280000}"/>
    <cellStyle name="Normal 5 5 3 4 3 3" xfId="10472" xr:uid="{00000000-0005-0000-0000-0000E7280000}"/>
    <cellStyle name="Normal 5 5 3 4 4" xfId="10473" xr:uid="{00000000-0005-0000-0000-0000E8280000}"/>
    <cellStyle name="Normal 5 5 3 4 5" xfId="10474" xr:uid="{00000000-0005-0000-0000-0000E9280000}"/>
    <cellStyle name="Normal 5 5 3 4 6" xfId="10475" xr:uid="{00000000-0005-0000-0000-0000EA280000}"/>
    <cellStyle name="Normal 5 5 3 4 7" xfId="23081" xr:uid="{6B129461-E353-49EC-94A4-51E107224EE0}"/>
    <cellStyle name="Normal 5 5 3 5" xfId="10476" xr:uid="{00000000-0005-0000-0000-0000EB280000}"/>
    <cellStyle name="Normal 5 5 3 5 2" xfId="10477" xr:uid="{00000000-0005-0000-0000-0000EC280000}"/>
    <cellStyle name="Normal 5 5 3 5 3" xfId="10478" xr:uid="{00000000-0005-0000-0000-0000ED280000}"/>
    <cellStyle name="Normal 5 5 3 5 4" xfId="24263" xr:uid="{01AA5622-90B2-4D33-98FD-4398913C28D8}"/>
    <cellStyle name="Normal 5 5 3 6" xfId="10479" xr:uid="{00000000-0005-0000-0000-0000EE280000}"/>
    <cellStyle name="Normal 5 5 3 7" xfId="10480" xr:uid="{00000000-0005-0000-0000-0000EF280000}"/>
    <cellStyle name="Normal 5 5 3 8" xfId="10481" xr:uid="{00000000-0005-0000-0000-0000F0280000}"/>
    <cellStyle name="Normal 5 5 3 9" xfId="10482" xr:uid="{00000000-0005-0000-0000-0000F1280000}"/>
    <cellStyle name="Normal 5 5 4" xfId="10483" xr:uid="{00000000-0005-0000-0000-0000F2280000}"/>
    <cellStyle name="Normal 5 5 4 2" xfId="10484" xr:uid="{00000000-0005-0000-0000-0000F3280000}"/>
    <cellStyle name="Normal 5 5 4 2 2" xfId="10485" xr:uid="{00000000-0005-0000-0000-0000F4280000}"/>
    <cellStyle name="Normal 5 5 4 2 3" xfId="10486" xr:uid="{00000000-0005-0000-0000-0000F5280000}"/>
    <cellStyle name="Normal 5 5 4 2 4" xfId="10487" xr:uid="{00000000-0005-0000-0000-0000F6280000}"/>
    <cellStyle name="Normal 5 5 4 3" xfId="10488" xr:uid="{00000000-0005-0000-0000-0000F7280000}"/>
    <cellStyle name="Normal 5 5 4 3 2" xfId="10489" xr:uid="{00000000-0005-0000-0000-0000F8280000}"/>
    <cellStyle name="Normal 5 5 4 3 2 2" xfId="10490" xr:uid="{00000000-0005-0000-0000-0000F9280000}"/>
    <cellStyle name="Normal 5 5 4 3 2 2 2" xfId="10491" xr:uid="{00000000-0005-0000-0000-0000FA280000}"/>
    <cellStyle name="Normal 5 5 4 3 2 2 3" xfId="10492" xr:uid="{00000000-0005-0000-0000-0000FB280000}"/>
    <cellStyle name="Normal 5 5 4 3 2 3" xfId="10493" xr:uid="{00000000-0005-0000-0000-0000FC280000}"/>
    <cellStyle name="Normal 5 5 4 3 2 4" xfId="10494" xr:uid="{00000000-0005-0000-0000-0000FD280000}"/>
    <cellStyle name="Normal 5 5 4 3 2 5" xfId="24071" xr:uid="{CD4B93B6-72EA-49E0-9A35-3AEA90683F22}"/>
    <cellStyle name="Normal 5 5 4 3 3" xfId="10495" xr:uid="{00000000-0005-0000-0000-0000FE280000}"/>
    <cellStyle name="Normal 5 5 4 3 3 2" xfId="10496" xr:uid="{00000000-0005-0000-0000-0000FF280000}"/>
    <cellStyle name="Normal 5 5 4 3 3 2 2" xfId="10497" xr:uid="{00000000-0005-0000-0000-000000290000}"/>
    <cellStyle name="Normal 5 5 4 3 3 2 3" xfId="10498" xr:uid="{00000000-0005-0000-0000-000001290000}"/>
    <cellStyle name="Normal 5 5 4 3 3 3" xfId="10499" xr:uid="{00000000-0005-0000-0000-000002290000}"/>
    <cellStyle name="Normal 5 5 4 3 3 4" xfId="10500" xr:uid="{00000000-0005-0000-0000-000003290000}"/>
    <cellStyle name="Normal 5 5 4 3 4" xfId="10501" xr:uid="{00000000-0005-0000-0000-000004290000}"/>
    <cellStyle name="Normal 5 5 4 3 4 2" xfId="10502" xr:uid="{00000000-0005-0000-0000-000005290000}"/>
    <cellStyle name="Normal 5 5 4 3 4 3" xfId="10503" xr:uid="{00000000-0005-0000-0000-000006290000}"/>
    <cellStyle name="Normal 5 5 4 3 5" xfId="10504" xr:uid="{00000000-0005-0000-0000-000007290000}"/>
    <cellStyle name="Normal 5 5 4 3 6" xfId="10505" xr:uid="{00000000-0005-0000-0000-000008290000}"/>
    <cellStyle name="Normal 5 5 4 3 7" xfId="10506" xr:uid="{00000000-0005-0000-0000-000009290000}"/>
    <cellStyle name="Normal 5 5 4 3 8" xfId="23082" xr:uid="{2AA0A14C-C3D9-43F1-AF5F-4EF1DB7C895A}"/>
    <cellStyle name="Normal 5 5 4 4" xfId="10507" xr:uid="{00000000-0005-0000-0000-00000A290000}"/>
    <cellStyle name="Normal 5 5 4 4 2" xfId="10508" xr:uid="{00000000-0005-0000-0000-00000B290000}"/>
    <cellStyle name="Normal 5 5 4 4 2 2" xfId="10509" xr:uid="{00000000-0005-0000-0000-00000C290000}"/>
    <cellStyle name="Normal 5 5 4 4 2 2 2" xfId="10510" xr:uid="{00000000-0005-0000-0000-00000D290000}"/>
    <cellStyle name="Normal 5 5 4 4 2 2 3" xfId="10511" xr:uid="{00000000-0005-0000-0000-00000E290000}"/>
    <cellStyle name="Normal 5 5 4 4 2 3" xfId="10512" xr:uid="{00000000-0005-0000-0000-00000F290000}"/>
    <cellStyle name="Normal 5 5 4 4 2 4" xfId="10513" xr:uid="{00000000-0005-0000-0000-000010290000}"/>
    <cellStyle name="Normal 5 5 4 4 2 5" xfId="24072" xr:uid="{B67A15D4-3522-4564-A4DE-1ACBB9E211E7}"/>
    <cellStyle name="Normal 5 5 4 4 3" xfId="10514" xr:uid="{00000000-0005-0000-0000-000011290000}"/>
    <cellStyle name="Normal 5 5 4 4 3 2" xfId="10515" xr:uid="{00000000-0005-0000-0000-000012290000}"/>
    <cellStyle name="Normal 5 5 4 4 3 3" xfId="10516" xr:uid="{00000000-0005-0000-0000-000013290000}"/>
    <cellStyle name="Normal 5 5 4 4 4" xfId="10517" xr:uid="{00000000-0005-0000-0000-000014290000}"/>
    <cellStyle name="Normal 5 5 4 4 5" xfId="10518" xr:uid="{00000000-0005-0000-0000-000015290000}"/>
    <cellStyle name="Normal 5 5 4 4 6" xfId="10519" xr:uid="{00000000-0005-0000-0000-000016290000}"/>
    <cellStyle name="Normal 5 5 4 4 7" xfId="23083" xr:uid="{4365D302-5F3B-4190-9FCC-28E20D24C951}"/>
    <cellStyle name="Normal 5 5 4 5" xfId="10520" xr:uid="{00000000-0005-0000-0000-000017290000}"/>
    <cellStyle name="Normal 5 5 4 5 2" xfId="10521" xr:uid="{00000000-0005-0000-0000-000018290000}"/>
    <cellStyle name="Normal 5 5 4 5 3" xfId="10522" xr:uid="{00000000-0005-0000-0000-000019290000}"/>
    <cellStyle name="Normal 5 5 4 5 4" xfId="24343" xr:uid="{53966DB0-E332-441D-8AC6-8D28BCF15EBA}"/>
    <cellStyle name="Normal 5 5 4 6" xfId="10523" xr:uid="{00000000-0005-0000-0000-00001A290000}"/>
    <cellStyle name="Normal 5 5 4 7" xfId="10524" xr:uid="{00000000-0005-0000-0000-00001B290000}"/>
    <cellStyle name="Normal 5 5 4 8" xfId="10525" xr:uid="{00000000-0005-0000-0000-00001C290000}"/>
    <cellStyle name="Normal 5 5 4 9" xfId="10526" xr:uid="{00000000-0005-0000-0000-00001D290000}"/>
    <cellStyle name="Normal 5 5 5" xfId="10527" xr:uid="{00000000-0005-0000-0000-00001E290000}"/>
    <cellStyle name="Normal 5 5 5 2" xfId="10528" xr:uid="{00000000-0005-0000-0000-00001F290000}"/>
    <cellStyle name="Normal 5 5 5 3" xfId="10529" xr:uid="{00000000-0005-0000-0000-000020290000}"/>
    <cellStyle name="Normal 5 5 5 4" xfId="10530" xr:uid="{00000000-0005-0000-0000-000021290000}"/>
    <cellStyle name="Normal 5 5 5 5" xfId="10531" xr:uid="{00000000-0005-0000-0000-000022290000}"/>
    <cellStyle name="Normal 5 5 6" xfId="10532" xr:uid="{00000000-0005-0000-0000-000023290000}"/>
    <cellStyle name="Normal 5 5 6 2" xfId="10533" xr:uid="{00000000-0005-0000-0000-000024290000}"/>
    <cellStyle name="Normal 5 5 6 3" xfId="10534" xr:uid="{00000000-0005-0000-0000-000025290000}"/>
    <cellStyle name="Normal 5 5 6 4" xfId="10535" xr:uid="{00000000-0005-0000-0000-000026290000}"/>
    <cellStyle name="Normal 5 5 6 5" xfId="10536" xr:uid="{00000000-0005-0000-0000-000027290000}"/>
    <cellStyle name="Normal 5 5 7" xfId="10537" xr:uid="{00000000-0005-0000-0000-000028290000}"/>
    <cellStyle name="Normal 5 5 7 2" xfId="10538" xr:uid="{00000000-0005-0000-0000-000029290000}"/>
    <cellStyle name="Normal 5 5 7 3" xfId="10539" xr:uid="{00000000-0005-0000-0000-00002A290000}"/>
    <cellStyle name="Normal 5 5 7 4" xfId="10540" xr:uid="{00000000-0005-0000-0000-00002B290000}"/>
    <cellStyle name="Normal 5 5 7 5" xfId="10541" xr:uid="{00000000-0005-0000-0000-00002C290000}"/>
    <cellStyle name="Normal 5 5 8" xfId="10542" xr:uid="{00000000-0005-0000-0000-00002D290000}"/>
    <cellStyle name="Normal 5 5 8 2" xfId="10543" xr:uid="{00000000-0005-0000-0000-00002E290000}"/>
    <cellStyle name="Normal 5 5 8 3" xfId="10544" xr:uid="{00000000-0005-0000-0000-00002F290000}"/>
    <cellStyle name="Normal 5 5 8 4" xfId="10545" xr:uid="{00000000-0005-0000-0000-000030290000}"/>
    <cellStyle name="Normal 5 5 8 5" xfId="10546" xr:uid="{00000000-0005-0000-0000-000031290000}"/>
    <cellStyle name="Normal 5 5 9" xfId="10547" xr:uid="{00000000-0005-0000-0000-000032290000}"/>
    <cellStyle name="Normal 5 5 9 2" xfId="10548" xr:uid="{00000000-0005-0000-0000-000033290000}"/>
    <cellStyle name="Normal 5 5 9 2 2" xfId="10549" xr:uid="{00000000-0005-0000-0000-000034290000}"/>
    <cellStyle name="Normal 5 5 9 2 2 2" xfId="10550" xr:uid="{00000000-0005-0000-0000-000035290000}"/>
    <cellStyle name="Normal 5 5 9 2 2 2 2" xfId="10551" xr:uid="{00000000-0005-0000-0000-000036290000}"/>
    <cellStyle name="Normal 5 5 9 2 2 2 3" xfId="10552" xr:uid="{00000000-0005-0000-0000-000037290000}"/>
    <cellStyle name="Normal 5 5 9 2 2 3" xfId="10553" xr:uid="{00000000-0005-0000-0000-000038290000}"/>
    <cellStyle name="Normal 5 5 9 2 2 4" xfId="10554" xr:uid="{00000000-0005-0000-0000-000039290000}"/>
    <cellStyle name="Normal 5 5 9 2 2 5" xfId="24074" xr:uid="{7BA6C3FB-4005-45B2-92DB-1A4FF27680F4}"/>
    <cellStyle name="Normal 5 5 9 2 3" xfId="10555" xr:uid="{00000000-0005-0000-0000-00003A290000}"/>
    <cellStyle name="Normal 5 5 9 2 3 2" xfId="10556" xr:uid="{00000000-0005-0000-0000-00003B290000}"/>
    <cellStyle name="Normal 5 5 9 2 3 2 2" xfId="10557" xr:uid="{00000000-0005-0000-0000-00003C290000}"/>
    <cellStyle name="Normal 5 5 9 2 3 2 3" xfId="10558" xr:uid="{00000000-0005-0000-0000-00003D290000}"/>
    <cellStyle name="Normal 5 5 9 2 3 3" xfId="10559" xr:uid="{00000000-0005-0000-0000-00003E290000}"/>
    <cellStyle name="Normal 5 5 9 2 3 4" xfId="10560" xr:uid="{00000000-0005-0000-0000-00003F290000}"/>
    <cellStyle name="Normal 5 5 9 2 4" xfId="10561" xr:uid="{00000000-0005-0000-0000-000040290000}"/>
    <cellStyle name="Normal 5 5 9 2 4 2" xfId="10562" xr:uid="{00000000-0005-0000-0000-000041290000}"/>
    <cellStyle name="Normal 5 5 9 2 4 3" xfId="10563" xr:uid="{00000000-0005-0000-0000-000042290000}"/>
    <cellStyle name="Normal 5 5 9 2 5" xfId="10564" xr:uid="{00000000-0005-0000-0000-000043290000}"/>
    <cellStyle name="Normal 5 5 9 2 6" xfId="10565" xr:uid="{00000000-0005-0000-0000-000044290000}"/>
    <cellStyle name="Normal 5 5 9 2 7" xfId="10566" xr:uid="{00000000-0005-0000-0000-000045290000}"/>
    <cellStyle name="Normal 5 5 9 2 8" xfId="23084" xr:uid="{5FDC7989-7C70-4875-BDD8-B0FDA67E1AE1}"/>
    <cellStyle name="Normal 5 5 9 3" xfId="10567" xr:uid="{00000000-0005-0000-0000-000046290000}"/>
    <cellStyle name="Normal 5 5 9 3 2" xfId="10568" xr:uid="{00000000-0005-0000-0000-000047290000}"/>
    <cellStyle name="Normal 5 5 9 3 2 2" xfId="10569" xr:uid="{00000000-0005-0000-0000-000048290000}"/>
    <cellStyle name="Normal 5 5 9 3 2 3" xfId="10570" xr:uid="{00000000-0005-0000-0000-000049290000}"/>
    <cellStyle name="Normal 5 5 9 3 3" xfId="10571" xr:uid="{00000000-0005-0000-0000-00004A290000}"/>
    <cellStyle name="Normal 5 5 9 3 4" xfId="10572" xr:uid="{00000000-0005-0000-0000-00004B290000}"/>
    <cellStyle name="Normal 5 5 9 3 5" xfId="25978" xr:uid="{1789903D-6C10-454C-BCEB-4486B4B59040}"/>
    <cellStyle name="Normal 5 5 9 4" xfId="10573" xr:uid="{00000000-0005-0000-0000-00004C290000}"/>
    <cellStyle name="Normal 5 5 9 4 2" xfId="10574" xr:uid="{00000000-0005-0000-0000-00004D290000}"/>
    <cellStyle name="Normal 5 5 9 4 2 2" xfId="10575" xr:uid="{00000000-0005-0000-0000-00004E290000}"/>
    <cellStyle name="Normal 5 5 9 4 2 3" xfId="10576" xr:uid="{00000000-0005-0000-0000-00004F290000}"/>
    <cellStyle name="Normal 5 5 9 4 3" xfId="10577" xr:uid="{00000000-0005-0000-0000-000050290000}"/>
    <cellStyle name="Normal 5 5 9 4 4" xfId="10578" xr:uid="{00000000-0005-0000-0000-000051290000}"/>
    <cellStyle name="Normal 5 5 9 4 5" xfId="24073" xr:uid="{AD7E2FB1-7235-4583-B35A-9DA7B2C9FC6E}"/>
    <cellStyle name="Normal 5 5 9 5" xfId="10579" xr:uid="{00000000-0005-0000-0000-000052290000}"/>
    <cellStyle name="Normal 5 5 9 5 2" xfId="10580" xr:uid="{00000000-0005-0000-0000-000053290000}"/>
    <cellStyle name="Normal 5 5 9 5 3" xfId="10581" xr:uid="{00000000-0005-0000-0000-000054290000}"/>
    <cellStyle name="Normal 5 5 9 6" xfId="10582" xr:uid="{00000000-0005-0000-0000-000055290000}"/>
    <cellStyle name="Normal 5 5 9 7" xfId="10583" xr:uid="{00000000-0005-0000-0000-000056290000}"/>
    <cellStyle name="Normal 5 5 9 8" xfId="10584" xr:uid="{00000000-0005-0000-0000-000057290000}"/>
    <cellStyle name="Normal 5 5 9 9" xfId="22623" xr:uid="{5A93BA39-1614-4230-9105-C52124FC29F3}"/>
    <cellStyle name="Normal 5 6" xfId="10585" xr:uid="{00000000-0005-0000-0000-000058290000}"/>
    <cellStyle name="Normal 5 6 2" xfId="10586" xr:uid="{00000000-0005-0000-0000-000059290000}"/>
    <cellStyle name="Normal 5 6 2 2" xfId="10587" xr:uid="{00000000-0005-0000-0000-00005A290000}"/>
    <cellStyle name="Normal 5 6 2 3" xfId="10588" xr:uid="{00000000-0005-0000-0000-00005B290000}"/>
    <cellStyle name="Normal 5 6 2 4" xfId="10589" xr:uid="{00000000-0005-0000-0000-00005C290000}"/>
    <cellStyle name="Normal 5 6 3" xfId="10590" xr:uid="{00000000-0005-0000-0000-00005D290000}"/>
    <cellStyle name="Normal 5 6 3 2" xfId="10591" xr:uid="{00000000-0005-0000-0000-00005E290000}"/>
    <cellStyle name="Normal 5 6 3 3" xfId="10592" xr:uid="{00000000-0005-0000-0000-00005F290000}"/>
    <cellStyle name="Normal 5 6 3 4" xfId="10593" xr:uid="{00000000-0005-0000-0000-000060290000}"/>
    <cellStyle name="Normal 5 6 3 5" xfId="23085" xr:uid="{68CA342A-0A70-4DC5-9A57-A6EC08B326F4}"/>
    <cellStyle name="Normal 5 6 4" xfId="10594" xr:uid="{00000000-0005-0000-0000-000061290000}"/>
    <cellStyle name="Normal 5 6 5" xfId="10595" xr:uid="{00000000-0005-0000-0000-000062290000}"/>
    <cellStyle name="Normal 5 6 6" xfId="10596" xr:uid="{00000000-0005-0000-0000-000063290000}"/>
    <cellStyle name="Normal 5 6 7" xfId="10597" xr:uid="{00000000-0005-0000-0000-000064290000}"/>
    <cellStyle name="Normal 5 6 8" xfId="43406" xr:uid="{524C5A5E-4A6E-4345-9DD0-765AA79DD956}"/>
    <cellStyle name="Normal 5 7" xfId="10598" xr:uid="{00000000-0005-0000-0000-000065290000}"/>
    <cellStyle name="Normal 5 7 2" xfId="10599" xr:uid="{00000000-0005-0000-0000-000066290000}"/>
    <cellStyle name="Normal 5 7 3" xfId="10600" xr:uid="{00000000-0005-0000-0000-000067290000}"/>
    <cellStyle name="Normal 5 7 4" xfId="10601" xr:uid="{00000000-0005-0000-0000-000068290000}"/>
    <cellStyle name="Normal 5 7 5" xfId="10602" xr:uid="{00000000-0005-0000-0000-000069290000}"/>
    <cellStyle name="Normal 5 7 6" xfId="43439" xr:uid="{E3894447-51B3-4601-B26E-0AAF4B6E419D}"/>
    <cellStyle name="Normal 5 8" xfId="10603" xr:uid="{00000000-0005-0000-0000-00006A290000}"/>
    <cellStyle name="Normal 5 8 2" xfId="10604" xr:uid="{00000000-0005-0000-0000-00006B290000}"/>
    <cellStyle name="Normal 5 8 3" xfId="10605" xr:uid="{00000000-0005-0000-0000-00006C290000}"/>
    <cellStyle name="Normal 5 8 4" xfId="10606" xr:uid="{00000000-0005-0000-0000-00006D290000}"/>
    <cellStyle name="Normal 5 8 5" xfId="10607" xr:uid="{00000000-0005-0000-0000-00006E290000}"/>
    <cellStyle name="Normal 5 8 6" xfId="43463" xr:uid="{A993DCD0-CFC9-4252-AD40-15F73E55920D}"/>
    <cellStyle name="Normal 5 9" xfId="10608" xr:uid="{00000000-0005-0000-0000-00006F290000}"/>
    <cellStyle name="Normal 5 9 2" xfId="10609" xr:uid="{00000000-0005-0000-0000-000070290000}"/>
    <cellStyle name="Normal 5 9 3" xfId="10610" xr:uid="{00000000-0005-0000-0000-000071290000}"/>
    <cellStyle name="Normal 5 9 4" xfId="10611" xr:uid="{00000000-0005-0000-0000-000072290000}"/>
    <cellStyle name="Normal 5 9 5" xfId="10612" xr:uid="{00000000-0005-0000-0000-000073290000}"/>
    <cellStyle name="Normal 5_ELC" xfId="25980" xr:uid="{B35286AD-D07E-478A-9DC3-4FFCDF03566D}"/>
    <cellStyle name="Normal 50" xfId="5" xr:uid="{00000000-0005-0000-0000-000074290000}"/>
    <cellStyle name="Normal 50 2" xfId="10614" xr:uid="{00000000-0005-0000-0000-000075290000}"/>
    <cellStyle name="Normal 50 3" xfId="10615" xr:uid="{00000000-0005-0000-0000-000076290000}"/>
    <cellStyle name="Normal 50 4" xfId="10616" xr:uid="{00000000-0005-0000-0000-000077290000}"/>
    <cellStyle name="Normal 50 5" xfId="10613" xr:uid="{00000000-0005-0000-0000-000078290000}"/>
    <cellStyle name="Normal 50 7" xfId="7" xr:uid="{00000000-0005-0000-0000-000079290000}"/>
    <cellStyle name="Normal 51" xfId="10617" xr:uid="{00000000-0005-0000-0000-00007A290000}"/>
    <cellStyle name="Normal 51 2" xfId="10618" xr:uid="{00000000-0005-0000-0000-00007B290000}"/>
    <cellStyle name="Normal 51 3" xfId="10619" xr:uid="{00000000-0005-0000-0000-00007C290000}"/>
    <cellStyle name="Normal 51 4" xfId="10620" xr:uid="{00000000-0005-0000-0000-00007D290000}"/>
    <cellStyle name="Normal 52" xfId="10621" xr:uid="{00000000-0005-0000-0000-00007E290000}"/>
    <cellStyle name="Normal 52 2" xfId="10622" xr:uid="{00000000-0005-0000-0000-00007F290000}"/>
    <cellStyle name="Normal 52 3" xfId="10623" xr:uid="{00000000-0005-0000-0000-000080290000}"/>
    <cellStyle name="Normal 52 4" xfId="10624" xr:uid="{00000000-0005-0000-0000-000081290000}"/>
    <cellStyle name="Normal 53" xfId="10625" xr:uid="{00000000-0005-0000-0000-000082290000}"/>
    <cellStyle name="Normal 53 2" xfId="10626" xr:uid="{00000000-0005-0000-0000-000083290000}"/>
    <cellStyle name="Normal 53 3" xfId="10627" xr:uid="{00000000-0005-0000-0000-000084290000}"/>
    <cellStyle name="Normal 53 4" xfId="10628" xr:uid="{00000000-0005-0000-0000-000085290000}"/>
    <cellStyle name="Normal 54" xfId="10629" xr:uid="{00000000-0005-0000-0000-000086290000}"/>
    <cellStyle name="Normal 54 2" xfId="10630" xr:uid="{00000000-0005-0000-0000-000087290000}"/>
    <cellStyle name="Normal 54 3" xfId="10631" xr:uid="{00000000-0005-0000-0000-000088290000}"/>
    <cellStyle name="Normal 54 4" xfId="10632" xr:uid="{00000000-0005-0000-0000-000089290000}"/>
    <cellStyle name="Normal 55" xfId="10633" xr:uid="{00000000-0005-0000-0000-00008A290000}"/>
    <cellStyle name="Normal 55 2" xfId="10634" xr:uid="{00000000-0005-0000-0000-00008B290000}"/>
    <cellStyle name="Normal 55 3" xfId="10635" xr:uid="{00000000-0005-0000-0000-00008C290000}"/>
    <cellStyle name="Normal 55 4" xfId="10636" xr:uid="{00000000-0005-0000-0000-00008D290000}"/>
    <cellStyle name="Normal 6" xfId="10637" xr:uid="{00000000-0005-0000-0000-00008E290000}"/>
    <cellStyle name="Normal 6 10" xfId="10638" xr:uid="{00000000-0005-0000-0000-00008F290000}"/>
    <cellStyle name="Normal 6 10 2" xfId="10639" xr:uid="{00000000-0005-0000-0000-000090290000}"/>
    <cellStyle name="Normal 6 10 2 2" xfId="10640" xr:uid="{00000000-0005-0000-0000-000091290000}"/>
    <cellStyle name="Normal 6 10 2 3" xfId="10641" xr:uid="{00000000-0005-0000-0000-000092290000}"/>
    <cellStyle name="Normal 6 10 2 4" xfId="10642" xr:uid="{00000000-0005-0000-0000-000093290000}"/>
    <cellStyle name="Normal 6 10 3" xfId="10643" xr:uid="{00000000-0005-0000-0000-000094290000}"/>
    <cellStyle name="Normal 6 10 3 2" xfId="10644" xr:uid="{00000000-0005-0000-0000-000095290000}"/>
    <cellStyle name="Normal 6 10 3 3" xfId="10645" xr:uid="{00000000-0005-0000-0000-000096290000}"/>
    <cellStyle name="Normal 6 10 3 4" xfId="10646" xr:uid="{00000000-0005-0000-0000-000097290000}"/>
    <cellStyle name="Normal 6 10 3 5" xfId="23086" xr:uid="{942A09E0-4B52-4280-8A41-DE0C5BC30832}"/>
    <cellStyle name="Normal 6 10 4" xfId="10647" xr:uid="{00000000-0005-0000-0000-000098290000}"/>
    <cellStyle name="Normal 6 10 5" xfId="10648" xr:uid="{00000000-0005-0000-0000-000099290000}"/>
    <cellStyle name="Normal 6 10 6" xfId="10649" xr:uid="{00000000-0005-0000-0000-00009A290000}"/>
    <cellStyle name="Normal 6 10 7" xfId="10650" xr:uid="{00000000-0005-0000-0000-00009B290000}"/>
    <cellStyle name="Normal 6 11" xfId="10651" xr:uid="{00000000-0005-0000-0000-00009C290000}"/>
    <cellStyle name="Normal 6 11 2" xfId="10652" xr:uid="{00000000-0005-0000-0000-00009D290000}"/>
    <cellStyle name="Normal 6 11 3" xfId="10653" xr:uid="{00000000-0005-0000-0000-00009E290000}"/>
    <cellStyle name="Normal 6 11 4" xfId="10654" xr:uid="{00000000-0005-0000-0000-00009F290000}"/>
    <cellStyle name="Normal 6 11 5" xfId="10655" xr:uid="{00000000-0005-0000-0000-0000A0290000}"/>
    <cellStyle name="Normal 6 12" xfId="10656" xr:uid="{00000000-0005-0000-0000-0000A1290000}"/>
    <cellStyle name="Normal 6 12 2" xfId="10657" xr:uid="{00000000-0005-0000-0000-0000A2290000}"/>
    <cellStyle name="Normal 6 12 2 2" xfId="10658" xr:uid="{00000000-0005-0000-0000-0000A3290000}"/>
    <cellStyle name="Normal 6 12 2 3" xfId="10659" xr:uid="{00000000-0005-0000-0000-0000A4290000}"/>
    <cellStyle name="Normal 6 12 2 4" xfId="10660" xr:uid="{00000000-0005-0000-0000-0000A5290000}"/>
    <cellStyle name="Normal 6 12 3" xfId="10661" xr:uid="{00000000-0005-0000-0000-0000A6290000}"/>
    <cellStyle name="Normal 6 12 3 2" xfId="10662" xr:uid="{00000000-0005-0000-0000-0000A7290000}"/>
    <cellStyle name="Normal 6 12 3 3" xfId="10663" xr:uid="{00000000-0005-0000-0000-0000A8290000}"/>
    <cellStyle name="Normal 6 12 3 4" xfId="10664" xr:uid="{00000000-0005-0000-0000-0000A9290000}"/>
    <cellStyle name="Normal 6 12 3 5" xfId="23087" xr:uid="{D0A18E95-4312-4E93-ABFE-5A47AF03212C}"/>
    <cellStyle name="Normal 6 12 4" xfId="10665" xr:uid="{00000000-0005-0000-0000-0000AA290000}"/>
    <cellStyle name="Normal 6 12 5" xfId="10666" xr:uid="{00000000-0005-0000-0000-0000AB290000}"/>
    <cellStyle name="Normal 6 12 6" xfId="10667" xr:uid="{00000000-0005-0000-0000-0000AC290000}"/>
    <cellStyle name="Normal 6 12 7" xfId="10668" xr:uid="{00000000-0005-0000-0000-0000AD290000}"/>
    <cellStyle name="Normal 6 13" xfId="10669" xr:uid="{00000000-0005-0000-0000-0000AE290000}"/>
    <cellStyle name="Normal 6 13 2" xfId="22624" xr:uid="{BF71E296-7B71-4259-9903-30019EC9A774}"/>
    <cellStyle name="Normal 6 14" xfId="10670" xr:uid="{00000000-0005-0000-0000-0000AF290000}"/>
    <cellStyle name="Normal 6 15" xfId="10671" xr:uid="{00000000-0005-0000-0000-0000B0290000}"/>
    <cellStyle name="Normal 6 16" xfId="10672" xr:uid="{00000000-0005-0000-0000-0000B1290000}"/>
    <cellStyle name="Normal 6 2" xfId="10673" xr:uid="{00000000-0005-0000-0000-0000B2290000}"/>
    <cellStyle name="Normal 6 2 10" xfId="10674" xr:uid="{00000000-0005-0000-0000-0000B3290000}"/>
    <cellStyle name="Normal 6 2 10 2" xfId="10675" xr:uid="{00000000-0005-0000-0000-0000B4290000}"/>
    <cellStyle name="Normal 6 2 10 3" xfId="10676" xr:uid="{00000000-0005-0000-0000-0000B5290000}"/>
    <cellStyle name="Normal 6 2 10 4" xfId="10677" xr:uid="{00000000-0005-0000-0000-0000B6290000}"/>
    <cellStyle name="Normal 6 2 11" xfId="10678" xr:uid="{00000000-0005-0000-0000-0000B7290000}"/>
    <cellStyle name="Normal 6 2 11 2" xfId="10679" xr:uid="{00000000-0005-0000-0000-0000B8290000}"/>
    <cellStyle name="Normal 6 2 11 3" xfId="10680" xr:uid="{00000000-0005-0000-0000-0000B9290000}"/>
    <cellStyle name="Normal 6 2 11 4" xfId="10681" xr:uid="{00000000-0005-0000-0000-0000BA290000}"/>
    <cellStyle name="Normal 6 2 12" xfId="10682" xr:uid="{00000000-0005-0000-0000-0000BB290000}"/>
    <cellStyle name="Normal 6 2 12 2" xfId="10683" xr:uid="{00000000-0005-0000-0000-0000BC290000}"/>
    <cellStyle name="Normal 6 2 12 3" xfId="10684" xr:uid="{00000000-0005-0000-0000-0000BD290000}"/>
    <cellStyle name="Normal 6 2 12 4" xfId="10685" xr:uid="{00000000-0005-0000-0000-0000BE290000}"/>
    <cellStyle name="Normal 6 2 13" xfId="10686" xr:uid="{00000000-0005-0000-0000-0000BF290000}"/>
    <cellStyle name="Normal 6 2 13 2" xfId="10687" xr:uid="{00000000-0005-0000-0000-0000C0290000}"/>
    <cellStyle name="Normal 6 2 13 3" xfId="10688" xr:uid="{00000000-0005-0000-0000-0000C1290000}"/>
    <cellStyle name="Normal 6 2 13 4" xfId="10689" xr:uid="{00000000-0005-0000-0000-0000C2290000}"/>
    <cellStyle name="Normal 6 2 14" xfId="10690" xr:uid="{00000000-0005-0000-0000-0000C3290000}"/>
    <cellStyle name="Normal 6 2 14 2" xfId="10691" xr:uid="{00000000-0005-0000-0000-0000C4290000}"/>
    <cellStyle name="Normal 6 2 14 3" xfId="10692" xr:uid="{00000000-0005-0000-0000-0000C5290000}"/>
    <cellStyle name="Normal 6 2 14 4" xfId="10693" xr:uid="{00000000-0005-0000-0000-0000C6290000}"/>
    <cellStyle name="Normal 6 2 14 5" xfId="23088" xr:uid="{26F3E21D-1E32-4771-AF3F-E0A562140512}"/>
    <cellStyle name="Normal 6 2 15" xfId="10694" xr:uid="{00000000-0005-0000-0000-0000C7290000}"/>
    <cellStyle name="Normal 6 2 15 2" xfId="23710" xr:uid="{D656286C-CB8E-4A56-BE12-C4F27309F98F}"/>
    <cellStyle name="Normal 6 2 16" xfId="10695" xr:uid="{00000000-0005-0000-0000-0000C8290000}"/>
    <cellStyle name="Normal 6 2 17" xfId="10696" xr:uid="{00000000-0005-0000-0000-0000C9290000}"/>
    <cellStyle name="Normal 6 2 18" xfId="10697" xr:uid="{00000000-0005-0000-0000-0000CA290000}"/>
    <cellStyle name="Normal 6 2 2" xfId="10698" xr:uid="{00000000-0005-0000-0000-0000CB290000}"/>
    <cellStyle name="Normal 6 2 2 10" xfId="10699" xr:uid="{00000000-0005-0000-0000-0000CC290000}"/>
    <cellStyle name="Normal 6 2 2 10 10" xfId="21994" xr:uid="{3685E1D3-C983-452D-8C0E-29E67F7EE387}"/>
    <cellStyle name="Normal 6 2 2 10 2" xfId="10700" xr:uid="{00000000-0005-0000-0000-0000CD290000}"/>
    <cellStyle name="Normal 6 2 2 10 2 2" xfId="10701" xr:uid="{00000000-0005-0000-0000-0000CE290000}"/>
    <cellStyle name="Normal 6 2 2 10 2 2 2" xfId="10702" xr:uid="{00000000-0005-0000-0000-0000CF290000}"/>
    <cellStyle name="Normal 6 2 2 10 2 2 2 2" xfId="10703" xr:uid="{00000000-0005-0000-0000-0000D0290000}"/>
    <cellStyle name="Normal 6 2 2 10 2 2 2 3" xfId="10704" xr:uid="{00000000-0005-0000-0000-0000D1290000}"/>
    <cellStyle name="Normal 6 2 2 10 2 2 3" xfId="10705" xr:uid="{00000000-0005-0000-0000-0000D2290000}"/>
    <cellStyle name="Normal 6 2 2 10 2 2 4" xfId="10706" xr:uid="{00000000-0005-0000-0000-0000D3290000}"/>
    <cellStyle name="Normal 6 2 2 10 2 2 5" xfId="25981" xr:uid="{B849DFFA-1833-4BAF-B571-BF8B5044465A}"/>
    <cellStyle name="Normal 6 2 2 10 2 3" xfId="10707" xr:uid="{00000000-0005-0000-0000-0000D4290000}"/>
    <cellStyle name="Normal 6 2 2 10 2 3 2" xfId="10708" xr:uid="{00000000-0005-0000-0000-0000D5290000}"/>
    <cellStyle name="Normal 6 2 2 10 2 3 2 2" xfId="10709" xr:uid="{00000000-0005-0000-0000-0000D6290000}"/>
    <cellStyle name="Normal 6 2 2 10 2 3 2 3" xfId="10710" xr:uid="{00000000-0005-0000-0000-0000D7290000}"/>
    <cellStyle name="Normal 6 2 2 10 2 3 3" xfId="10711" xr:uid="{00000000-0005-0000-0000-0000D8290000}"/>
    <cellStyle name="Normal 6 2 2 10 2 3 4" xfId="10712" xr:uid="{00000000-0005-0000-0000-0000D9290000}"/>
    <cellStyle name="Normal 6 2 2 10 2 3 5" xfId="24076" xr:uid="{3590B8F8-028F-47F3-BE02-CF68067442B7}"/>
    <cellStyle name="Normal 6 2 2 10 2 4" xfId="10713" xr:uid="{00000000-0005-0000-0000-0000DA290000}"/>
    <cellStyle name="Normal 6 2 2 10 2 4 2" xfId="10714" xr:uid="{00000000-0005-0000-0000-0000DB290000}"/>
    <cellStyle name="Normal 6 2 2 10 2 4 3" xfId="10715" xr:uid="{00000000-0005-0000-0000-0000DC290000}"/>
    <cellStyle name="Normal 6 2 2 10 2 4 4" xfId="23090" xr:uid="{B0A05D22-CE74-446A-B49E-F5BAACA0DEE8}"/>
    <cellStyle name="Normal 6 2 2 10 2 5" xfId="10716" xr:uid="{00000000-0005-0000-0000-0000DD290000}"/>
    <cellStyle name="Normal 6 2 2 10 2 6" xfId="10717" xr:uid="{00000000-0005-0000-0000-0000DE290000}"/>
    <cellStyle name="Normal 6 2 2 10 2 7" xfId="10718" xr:uid="{00000000-0005-0000-0000-0000DF290000}"/>
    <cellStyle name="Normal 6 2 2 10 2 8" xfId="22548" xr:uid="{B6FC08F1-B459-4AB8-9A21-9690EC2765FD}"/>
    <cellStyle name="Normal 6 2 2 10 3" xfId="10719" xr:uid="{00000000-0005-0000-0000-0000E0290000}"/>
    <cellStyle name="Normal 6 2 2 10 3 2" xfId="10720" xr:uid="{00000000-0005-0000-0000-0000E1290000}"/>
    <cellStyle name="Normal 6 2 2 10 3 2 2" xfId="10721" xr:uid="{00000000-0005-0000-0000-0000E2290000}"/>
    <cellStyle name="Normal 6 2 2 10 3 2 2 2" xfId="10722" xr:uid="{00000000-0005-0000-0000-0000E3290000}"/>
    <cellStyle name="Normal 6 2 2 10 3 2 2 3" xfId="10723" xr:uid="{00000000-0005-0000-0000-0000E4290000}"/>
    <cellStyle name="Normal 6 2 2 10 3 2 3" xfId="10724" xr:uid="{00000000-0005-0000-0000-0000E5290000}"/>
    <cellStyle name="Normal 6 2 2 10 3 2 4" xfId="10725" xr:uid="{00000000-0005-0000-0000-0000E6290000}"/>
    <cellStyle name="Normal 6 2 2 10 3 3" xfId="10726" xr:uid="{00000000-0005-0000-0000-0000E7290000}"/>
    <cellStyle name="Normal 6 2 2 10 3 3 2" xfId="10727" xr:uid="{00000000-0005-0000-0000-0000E8290000}"/>
    <cellStyle name="Normal 6 2 2 10 3 3 3" xfId="10728" xr:uid="{00000000-0005-0000-0000-0000E9290000}"/>
    <cellStyle name="Normal 6 2 2 10 3 4" xfId="10729" xr:uid="{00000000-0005-0000-0000-0000EA290000}"/>
    <cellStyle name="Normal 6 2 2 10 3 5" xfId="10730" xr:uid="{00000000-0005-0000-0000-0000EB290000}"/>
    <cellStyle name="Normal 6 2 2 10 3 6" xfId="25464" xr:uid="{B203EDD3-3B94-4DBA-83E6-7FEDAF7A6249}"/>
    <cellStyle name="Normal 6 2 2 10 4" xfId="10731" xr:uid="{00000000-0005-0000-0000-0000EC290000}"/>
    <cellStyle name="Normal 6 2 2 10 4 2" xfId="10732" xr:uid="{00000000-0005-0000-0000-0000ED290000}"/>
    <cellStyle name="Normal 6 2 2 10 4 3" xfId="10733" xr:uid="{00000000-0005-0000-0000-0000EE290000}"/>
    <cellStyle name="Normal 6 2 2 10 4 4" xfId="24075" xr:uid="{617875C8-D267-4FD3-9939-ECA9632DDADE}"/>
    <cellStyle name="Normal 6 2 2 10 5" xfId="10734" xr:uid="{00000000-0005-0000-0000-0000EF290000}"/>
    <cellStyle name="Normal 6 2 2 10 5 2" xfId="10735" xr:uid="{00000000-0005-0000-0000-0000F0290000}"/>
    <cellStyle name="Normal 6 2 2 10 5 3" xfId="10736" xr:uid="{00000000-0005-0000-0000-0000F1290000}"/>
    <cellStyle name="Normal 6 2 2 10 5 4" xfId="43305" xr:uid="{52054E2B-14D8-4311-BC6D-59D42D35D6BB}"/>
    <cellStyle name="Normal 6 2 2 10 6" xfId="10737" xr:uid="{00000000-0005-0000-0000-0000F2290000}"/>
    <cellStyle name="Normal 6 2 2 10 6 2" xfId="23089" xr:uid="{D1963198-D9AC-4867-98F6-4C9682D34C18}"/>
    <cellStyle name="Normal 6 2 2 10 7" xfId="10738" xr:uid="{00000000-0005-0000-0000-0000F3290000}"/>
    <cellStyle name="Normal 6 2 2 10 8" xfId="10739" xr:uid="{00000000-0005-0000-0000-0000F4290000}"/>
    <cellStyle name="Normal 6 2 2 10 9" xfId="10740" xr:uid="{00000000-0005-0000-0000-0000F5290000}"/>
    <cellStyle name="Normal 6 2 2 11" xfId="10741" xr:uid="{00000000-0005-0000-0000-0000F6290000}"/>
    <cellStyle name="Normal 6 2 2 11 10" xfId="21995" xr:uid="{65D7C1E2-2C37-4321-AA88-6B6DB9629867}"/>
    <cellStyle name="Normal 6 2 2 11 2" xfId="10742" xr:uid="{00000000-0005-0000-0000-0000F7290000}"/>
    <cellStyle name="Normal 6 2 2 11 2 2" xfId="10743" xr:uid="{00000000-0005-0000-0000-0000F8290000}"/>
    <cellStyle name="Normal 6 2 2 11 2 2 2" xfId="10744" xr:uid="{00000000-0005-0000-0000-0000F9290000}"/>
    <cellStyle name="Normal 6 2 2 11 2 2 2 2" xfId="10745" xr:uid="{00000000-0005-0000-0000-0000FA290000}"/>
    <cellStyle name="Normal 6 2 2 11 2 2 2 3" xfId="10746" xr:uid="{00000000-0005-0000-0000-0000FB290000}"/>
    <cellStyle name="Normal 6 2 2 11 2 2 3" xfId="10747" xr:uid="{00000000-0005-0000-0000-0000FC290000}"/>
    <cellStyle name="Normal 6 2 2 11 2 2 4" xfId="10748" xr:uid="{00000000-0005-0000-0000-0000FD290000}"/>
    <cellStyle name="Normal 6 2 2 11 2 2 5" xfId="25982" xr:uid="{78C32E35-9A8D-4E9B-B015-B2B367ED2FFE}"/>
    <cellStyle name="Normal 6 2 2 11 2 3" xfId="10749" xr:uid="{00000000-0005-0000-0000-0000FE290000}"/>
    <cellStyle name="Normal 6 2 2 11 2 3 2" xfId="10750" xr:uid="{00000000-0005-0000-0000-0000FF290000}"/>
    <cellStyle name="Normal 6 2 2 11 2 3 2 2" xfId="10751" xr:uid="{00000000-0005-0000-0000-0000002A0000}"/>
    <cellStyle name="Normal 6 2 2 11 2 3 2 3" xfId="10752" xr:uid="{00000000-0005-0000-0000-0000012A0000}"/>
    <cellStyle name="Normal 6 2 2 11 2 3 3" xfId="10753" xr:uid="{00000000-0005-0000-0000-0000022A0000}"/>
    <cellStyle name="Normal 6 2 2 11 2 3 4" xfId="10754" xr:uid="{00000000-0005-0000-0000-0000032A0000}"/>
    <cellStyle name="Normal 6 2 2 11 2 3 5" xfId="24078" xr:uid="{7BE4B02C-74CC-4176-A44C-32689DB22087}"/>
    <cellStyle name="Normal 6 2 2 11 2 4" xfId="10755" xr:uid="{00000000-0005-0000-0000-0000042A0000}"/>
    <cellStyle name="Normal 6 2 2 11 2 4 2" xfId="10756" xr:uid="{00000000-0005-0000-0000-0000052A0000}"/>
    <cellStyle name="Normal 6 2 2 11 2 4 3" xfId="10757" xr:uid="{00000000-0005-0000-0000-0000062A0000}"/>
    <cellStyle name="Normal 6 2 2 11 2 4 4" xfId="23092" xr:uid="{B6C7D753-4E9A-4061-8B67-324EA3A3F520}"/>
    <cellStyle name="Normal 6 2 2 11 2 5" xfId="10758" xr:uid="{00000000-0005-0000-0000-0000072A0000}"/>
    <cellStyle name="Normal 6 2 2 11 2 6" xfId="10759" xr:uid="{00000000-0005-0000-0000-0000082A0000}"/>
    <cellStyle name="Normal 6 2 2 11 2 7" xfId="10760" xr:uid="{00000000-0005-0000-0000-0000092A0000}"/>
    <cellStyle name="Normal 6 2 2 11 2 8" xfId="22549" xr:uid="{FCD536A3-AC43-4F50-BAF5-AA2D52FE765C}"/>
    <cellStyle name="Normal 6 2 2 11 3" xfId="10761" xr:uid="{00000000-0005-0000-0000-00000A2A0000}"/>
    <cellStyle name="Normal 6 2 2 11 3 2" xfId="10762" xr:uid="{00000000-0005-0000-0000-00000B2A0000}"/>
    <cellStyle name="Normal 6 2 2 11 3 2 2" xfId="10763" xr:uid="{00000000-0005-0000-0000-00000C2A0000}"/>
    <cellStyle name="Normal 6 2 2 11 3 2 2 2" xfId="10764" xr:uid="{00000000-0005-0000-0000-00000D2A0000}"/>
    <cellStyle name="Normal 6 2 2 11 3 2 2 3" xfId="10765" xr:uid="{00000000-0005-0000-0000-00000E2A0000}"/>
    <cellStyle name="Normal 6 2 2 11 3 2 3" xfId="10766" xr:uid="{00000000-0005-0000-0000-00000F2A0000}"/>
    <cellStyle name="Normal 6 2 2 11 3 2 4" xfId="10767" xr:uid="{00000000-0005-0000-0000-0000102A0000}"/>
    <cellStyle name="Normal 6 2 2 11 3 3" xfId="10768" xr:uid="{00000000-0005-0000-0000-0000112A0000}"/>
    <cellStyle name="Normal 6 2 2 11 3 3 2" xfId="10769" xr:uid="{00000000-0005-0000-0000-0000122A0000}"/>
    <cellStyle name="Normal 6 2 2 11 3 3 3" xfId="10770" xr:uid="{00000000-0005-0000-0000-0000132A0000}"/>
    <cellStyle name="Normal 6 2 2 11 3 4" xfId="10771" xr:uid="{00000000-0005-0000-0000-0000142A0000}"/>
    <cellStyle name="Normal 6 2 2 11 3 5" xfId="10772" xr:uid="{00000000-0005-0000-0000-0000152A0000}"/>
    <cellStyle name="Normal 6 2 2 11 3 6" xfId="25465" xr:uid="{B59B94E4-A014-4E89-ACA8-A558649F7D7C}"/>
    <cellStyle name="Normal 6 2 2 11 4" xfId="10773" xr:uid="{00000000-0005-0000-0000-0000162A0000}"/>
    <cellStyle name="Normal 6 2 2 11 4 2" xfId="10774" xr:uid="{00000000-0005-0000-0000-0000172A0000}"/>
    <cellStyle name="Normal 6 2 2 11 4 3" xfId="10775" xr:uid="{00000000-0005-0000-0000-0000182A0000}"/>
    <cellStyle name="Normal 6 2 2 11 4 4" xfId="24077" xr:uid="{500B67EE-A767-433F-A951-719391DEEA1F}"/>
    <cellStyle name="Normal 6 2 2 11 5" xfId="10776" xr:uid="{00000000-0005-0000-0000-0000192A0000}"/>
    <cellStyle name="Normal 6 2 2 11 5 2" xfId="10777" xr:uid="{00000000-0005-0000-0000-00001A2A0000}"/>
    <cellStyle name="Normal 6 2 2 11 5 3" xfId="10778" xr:uid="{00000000-0005-0000-0000-00001B2A0000}"/>
    <cellStyle name="Normal 6 2 2 11 5 4" xfId="43306" xr:uid="{6C6D337E-6C53-4A8B-9D0F-2D394C6BEDCD}"/>
    <cellStyle name="Normal 6 2 2 11 6" xfId="10779" xr:uid="{00000000-0005-0000-0000-00001C2A0000}"/>
    <cellStyle name="Normal 6 2 2 11 6 2" xfId="23091" xr:uid="{41673D8D-7CA5-429A-95D1-1D0B865E537D}"/>
    <cellStyle name="Normal 6 2 2 11 7" xfId="10780" xr:uid="{00000000-0005-0000-0000-00001D2A0000}"/>
    <cellStyle name="Normal 6 2 2 11 8" xfId="10781" xr:uid="{00000000-0005-0000-0000-00001E2A0000}"/>
    <cellStyle name="Normal 6 2 2 11 9" xfId="10782" xr:uid="{00000000-0005-0000-0000-00001F2A0000}"/>
    <cellStyle name="Normal 6 2 2 12" xfId="10783" xr:uid="{00000000-0005-0000-0000-0000202A0000}"/>
    <cellStyle name="Normal 6 2 2 12 10" xfId="21996" xr:uid="{FA5E42D1-9DA3-439B-9ECB-B8539806F2E1}"/>
    <cellStyle name="Normal 6 2 2 12 2" xfId="10784" xr:uid="{00000000-0005-0000-0000-0000212A0000}"/>
    <cellStyle name="Normal 6 2 2 12 2 2" xfId="10785" xr:uid="{00000000-0005-0000-0000-0000222A0000}"/>
    <cellStyle name="Normal 6 2 2 12 2 2 2" xfId="10786" xr:uid="{00000000-0005-0000-0000-0000232A0000}"/>
    <cellStyle name="Normal 6 2 2 12 2 2 2 2" xfId="10787" xr:uid="{00000000-0005-0000-0000-0000242A0000}"/>
    <cellStyle name="Normal 6 2 2 12 2 2 2 3" xfId="10788" xr:uid="{00000000-0005-0000-0000-0000252A0000}"/>
    <cellStyle name="Normal 6 2 2 12 2 2 3" xfId="10789" xr:uid="{00000000-0005-0000-0000-0000262A0000}"/>
    <cellStyle name="Normal 6 2 2 12 2 2 4" xfId="10790" xr:uid="{00000000-0005-0000-0000-0000272A0000}"/>
    <cellStyle name="Normal 6 2 2 12 2 2 5" xfId="25983" xr:uid="{9B361806-F48B-41C2-8543-D346FAA10F88}"/>
    <cellStyle name="Normal 6 2 2 12 2 3" xfId="10791" xr:uid="{00000000-0005-0000-0000-0000282A0000}"/>
    <cellStyle name="Normal 6 2 2 12 2 3 2" xfId="10792" xr:uid="{00000000-0005-0000-0000-0000292A0000}"/>
    <cellStyle name="Normal 6 2 2 12 2 3 2 2" xfId="10793" xr:uid="{00000000-0005-0000-0000-00002A2A0000}"/>
    <cellStyle name="Normal 6 2 2 12 2 3 2 3" xfId="10794" xr:uid="{00000000-0005-0000-0000-00002B2A0000}"/>
    <cellStyle name="Normal 6 2 2 12 2 3 3" xfId="10795" xr:uid="{00000000-0005-0000-0000-00002C2A0000}"/>
    <cellStyle name="Normal 6 2 2 12 2 3 4" xfId="10796" xr:uid="{00000000-0005-0000-0000-00002D2A0000}"/>
    <cellStyle name="Normal 6 2 2 12 2 3 5" xfId="24080" xr:uid="{5DFC4A25-93B4-4CF5-9757-6BEACA659CE1}"/>
    <cellStyle name="Normal 6 2 2 12 2 4" xfId="10797" xr:uid="{00000000-0005-0000-0000-00002E2A0000}"/>
    <cellStyle name="Normal 6 2 2 12 2 4 2" xfId="10798" xr:uid="{00000000-0005-0000-0000-00002F2A0000}"/>
    <cellStyle name="Normal 6 2 2 12 2 4 3" xfId="10799" xr:uid="{00000000-0005-0000-0000-0000302A0000}"/>
    <cellStyle name="Normal 6 2 2 12 2 4 4" xfId="23094" xr:uid="{4C53C1C6-2B2B-4F9A-8CD3-896F2997C74C}"/>
    <cellStyle name="Normal 6 2 2 12 2 5" xfId="10800" xr:uid="{00000000-0005-0000-0000-0000312A0000}"/>
    <cellStyle name="Normal 6 2 2 12 2 6" xfId="10801" xr:uid="{00000000-0005-0000-0000-0000322A0000}"/>
    <cellStyle name="Normal 6 2 2 12 2 7" xfId="10802" xr:uid="{00000000-0005-0000-0000-0000332A0000}"/>
    <cellStyle name="Normal 6 2 2 12 2 8" xfId="22550" xr:uid="{3ED55515-8DFF-4B21-987D-EC2C4C7E635B}"/>
    <cellStyle name="Normal 6 2 2 12 3" xfId="10803" xr:uid="{00000000-0005-0000-0000-0000342A0000}"/>
    <cellStyle name="Normal 6 2 2 12 3 2" xfId="10804" xr:uid="{00000000-0005-0000-0000-0000352A0000}"/>
    <cellStyle name="Normal 6 2 2 12 3 2 2" xfId="10805" xr:uid="{00000000-0005-0000-0000-0000362A0000}"/>
    <cellStyle name="Normal 6 2 2 12 3 2 2 2" xfId="10806" xr:uid="{00000000-0005-0000-0000-0000372A0000}"/>
    <cellStyle name="Normal 6 2 2 12 3 2 2 3" xfId="10807" xr:uid="{00000000-0005-0000-0000-0000382A0000}"/>
    <cellStyle name="Normal 6 2 2 12 3 2 3" xfId="10808" xr:uid="{00000000-0005-0000-0000-0000392A0000}"/>
    <cellStyle name="Normal 6 2 2 12 3 2 4" xfId="10809" xr:uid="{00000000-0005-0000-0000-00003A2A0000}"/>
    <cellStyle name="Normal 6 2 2 12 3 3" xfId="10810" xr:uid="{00000000-0005-0000-0000-00003B2A0000}"/>
    <cellStyle name="Normal 6 2 2 12 3 3 2" xfId="10811" xr:uid="{00000000-0005-0000-0000-00003C2A0000}"/>
    <cellStyle name="Normal 6 2 2 12 3 3 3" xfId="10812" xr:uid="{00000000-0005-0000-0000-00003D2A0000}"/>
    <cellStyle name="Normal 6 2 2 12 3 4" xfId="10813" xr:uid="{00000000-0005-0000-0000-00003E2A0000}"/>
    <cellStyle name="Normal 6 2 2 12 3 5" xfId="10814" xr:uid="{00000000-0005-0000-0000-00003F2A0000}"/>
    <cellStyle name="Normal 6 2 2 12 3 6" xfId="25466" xr:uid="{E618E62F-1BEB-42F5-BF2B-11D460E00899}"/>
    <cellStyle name="Normal 6 2 2 12 4" xfId="10815" xr:uid="{00000000-0005-0000-0000-0000402A0000}"/>
    <cellStyle name="Normal 6 2 2 12 4 2" xfId="10816" xr:uid="{00000000-0005-0000-0000-0000412A0000}"/>
    <cellStyle name="Normal 6 2 2 12 4 3" xfId="10817" xr:uid="{00000000-0005-0000-0000-0000422A0000}"/>
    <cellStyle name="Normal 6 2 2 12 4 4" xfId="24079" xr:uid="{1A651BA5-6B0D-4521-BA23-5A6A19D74CC5}"/>
    <cellStyle name="Normal 6 2 2 12 5" xfId="10818" xr:uid="{00000000-0005-0000-0000-0000432A0000}"/>
    <cellStyle name="Normal 6 2 2 12 5 2" xfId="10819" xr:uid="{00000000-0005-0000-0000-0000442A0000}"/>
    <cellStyle name="Normal 6 2 2 12 5 3" xfId="10820" xr:uid="{00000000-0005-0000-0000-0000452A0000}"/>
    <cellStyle name="Normal 6 2 2 12 5 4" xfId="43307" xr:uid="{8515802A-D3F5-4804-A7F3-72947A42E62A}"/>
    <cellStyle name="Normal 6 2 2 12 6" xfId="10821" xr:uid="{00000000-0005-0000-0000-0000462A0000}"/>
    <cellStyle name="Normal 6 2 2 12 6 2" xfId="23093" xr:uid="{4C2DEAF1-0C40-4A6A-AF2E-B32404A5B393}"/>
    <cellStyle name="Normal 6 2 2 12 7" xfId="10822" xr:uid="{00000000-0005-0000-0000-0000472A0000}"/>
    <cellStyle name="Normal 6 2 2 12 8" xfId="10823" xr:uid="{00000000-0005-0000-0000-0000482A0000}"/>
    <cellStyle name="Normal 6 2 2 12 9" xfId="10824" xr:uid="{00000000-0005-0000-0000-0000492A0000}"/>
    <cellStyle name="Normal 6 2 2 13" xfId="10825" xr:uid="{00000000-0005-0000-0000-00004A2A0000}"/>
    <cellStyle name="Normal 6 2 2 13 10" xfId="21997" xr:uid="{C13D30DA-F898-4145-B2C2-BC5A747E0AF9}"/>
    <cellStyle name="Normal 6 2 2 13 2" xfId="10826" xr:uid="{00000000-0005-0000-0000-00004B2A0000}"/>
    <cellStyle name="Normal 6 2 2 13 2 2" xfId="10827" xr:uid="{00000000-0005-0000-0000-00004C2A0000}"/>
    <cellStyle name="Normal 6 2 2 13 2 2 2" xfId="10828" xr:uid="{00000000-0005-0000-0000-00004D2A0000}"/>
    <cellStyle name="Normal 6 2 2 13 2 2 2 2" xfId="10829" xr:uid="{00000000-0005-0000-0000-00004E2A0000}"/>
    <cellStyle name="Normal 6 2 2 13 2 2 2 3" xfId="10830" xr:uid="{00000000-0005-0000-0000-00004F2A0000}"/>
    <cellStyle name="Normal 6 2 2 13 2 2 3" xfId="10831" xr:uid="{00000000-0005-0000-0000-0000502A0000}"/>
    <cellStyle name="Normal 6 2 2 13 2 2 4" xfId="10832" xr:uid="{00000000-0005-0000-0000-0000512A0000}"/>
    <cellStyle name="Normal 6 2 2 13 2 2 5" xfId="25984" xr:uid="{6EDC635B-347B-4431-B0F5-95D169AD99C7}"/>
    <cellStyle name="Normal 6 2 2 13 2 3" xfId="10833" xr:uid="{00000000-0005-0000-0000-0000522A0000}"/>
    <cellStyle name="Normal 6 2 2 13 2 3 2" xfId="10834" xr:uid="{00000000-0005-0000-0000-0000532A0000}"/>
    <cellStyle name="Normal 6 2 2 13 2 3 2 2" xfId="10835" xr:uid="{00000000-0005-0000-0000-0000542A0000}"/>
    <cellStyle name="Normal 6 2 2 13 2 3 2 3" xfId="10836" xr:uid="{00000000-0005-0000-0000-0000552A0000}"/>
    <cellStyle name="Normal 6 2 2 13 2 3 3" xfId="10837" xr:uid="{00000000-0005-0000-0000-0000562A0000}"/>
    <cellStyle name="Normal 6 2 2 13 2 3 4" xfId="10838" xr:uid="{00000000-0005-0000-0000-0000572A0000}"/>
    <cellStyle name="Normal 6 2 2 13 2 3 5" xfId="24082" xr:uid="{EFAF0EF1-5C3D-4C91-82E9-CF03B54C1B73}"/>
    <cellStyle name="Normal 6 2 2 13 2 4" xfId="10839" xr:uid="{00000000-0005-0000-0000-0000582A0000}"/>
    <cellStyle name="Normal 6 2 2 13 2 4 2" xfId="10840" xr:uid="{00000000-0005-0000-0000-0000592A0000}"/>
    <cellStyle name="Normal 6 2 2 13 2 4 3" xfId="10841" xr:uid="{00000000-0005-0000-0000-00005A2A0000}"/>
    <cellStyle name="Normal 6 2 2 13 2 4 4" xfId="23096" xr:uid="{3CD87449-B7EB-4150-ACD9-81BD05827537}"/>
    <cellStyle name="Normal 6 2 2 13 2 5" xfId="10842" xr:uid="{00000000-0005-0000-0000-00005B2A0000}"/>
    <cellStyle name="Normal 6 2 2 13 2 6" xfId="10843" xr:uid="{00000000-0005-0000-0000-00005C2A0000}"/>
    <cellStyle name="Normal 6 2 2 13 2 7" xfId="10844" xr:uid="{00000000-0005-0000-0000-00005D2A0000}"/>
    <cellStyle name="Normal 6 2 2 13 2 8" xfId="22551" xr:uid="{CDFD2929-FD2F-4905-B6DC-34E6F3AB037F}"/>
    <cellStyle name="Normal 6 2 2 13 3" xfId="10845" xr:uid="{00000000-0005-0000-0000-00005E2A0000}"/>
    <cellStyle name="Normal 6 2 2 13 3 2" xfId="10846" xr:uid="{00000000-0005-0000-0000-00005F2A0000}"/>
    <cellStyle name="Normal 6 2 2 13 3 2 2" xfId="10847" xr:uid="{00000000-0005-0000-0000-0000602A0000}"/>
    <cellStyle name="Normal 6 2 2 13 3 2 2 2" xfId="10848" xr:uid="{00000000-0005-0000-0000-0000612A0000}"/>
    <cellStyle name="Normal 6 2 2 13 3 2 2 3" xfId="10849" xr:uid="{00000000-0005-0000-0000-0000622A0000}"/>
    <cellStyle name="Normal 6 2 2 13 3 2 3" xfId="10850" xr:uid="{00000000-0005-0000-0000-0000632A0000}"/>
    <cellStyle name="Normal 6 2 2 13 3 2 4" xfId="10851" xr:uid="{00000000-0005-0000-0000-0000642A0000}"/>
    <cellStyle name="Normal 6 2 2 13 3 3" xfId="10852" xr:uid="{00000000-0005-0000-0000-0000652A0000}"/>
    <cellStyle name="Normal 6 2 2 13 3 3 2" xfId="10853" xr:uid="{00000000-0005-0000-0000-0000662A0000}"/>
    <cellStyle name="Normal 6 2 2 13 3 3 3" xfId="10854" xr:uid="{00000000-0005-0000-0000-0000672A0000}"/>
    <cellStyle name="Normal 6 2 2 13 3 4" xfId="10855" xr:uid="{00000000-0005-0000-0000-0000682A0000}"/>
    <cellStyle name="Normal 6 2 2 13 3 5" xfId="10856" xr:uid="{00000000-0005-0000-0000-0000692A0000}"/>
    <cellStyle name="Normal 6 2 2 13 3 6" xfId="25467" xr:uid="{EA64AE4A-0668-43F5-92F2-2DAB178DEA95}"/>
    <cellStyle name="Normal 6 2 2 13 4" xfId="10857" xr:uid="{00000000-0005-0000-0000-00006A2A0000}"/>
    <cellStyle name="Normal 6 2 2 13 4 2" xfId="10858" xr:uid="{00000000-0005-0000-0000-00006B2A0000}"/>
    <cellStyle name="Normal 6 2 2 13 4 3" xfId="10859" xr:uid="{00000000-0005-0000-0000-00006C2A0000}"/>
    <cellStyle name="Normal 6 2 2 13 4 4" xfId="24081" xr:uid="{DABEA956-B63D-4B6B-9C47-13075C858175}"/>
    <cellStyle name="Normal 6 2 2 13 5" xfId="10860" xr:uid="{00000000-0005-0000-0000-00006D2A0000}"/>
    <cellStyle name="Normal 6 2 2 13 5 2" xfId="10861" xr:uid="{00000000-0005-0000-0000-00006E2A0000}"/>
    <cellStyle name="Normal 6 2 2 13 5 3" xfId="10862" xr:uid="{00000000-0005-0000-0000-00006F2A0000}"/>
    <cellStyle name="Normal 6 2 2 13 5 4" xfId="43308" xr:uid="{A29F4C08-CC75-470C-A113-36A3B514D8E3}"/>
    <cellStyle name="Normal 6 2 2 13 6" xfId="10863" xr:uid="{00000000-0005-0000-0000-0000702A0000}"/>
    <cellStyle name="Normal 6 2 2 13 6 2" xfId="23095" xr:uid="{2A1431AD-13D2-49E9-A11F-8B32D120A448}"/>
    <cellStyle name="Normal 6 2 2 13 7" xfId="10864" xr:uid="{00000000-0005-0000-0000-0000712A0000}"/>
    <cellStyle name="Normal 6 2 2 13 8" xfId="10865" xr:uid="{00000000-0005-0000-0000-0000722A0000}"/>
    <cellStyle name="Normal 6 2 2 13 9" xfId="10866" xr:uid="{00000000-0005-0000-0000-0000732A0000}"/>
    <cellStyle name="Normal 6 2 2 14" xfId="10867" xr:uid="{00000000-0005-0000-0000-0000742A0000}"/>
    <cellStyle name="Normal 6 2 2 15" xfId="10868" xr:uid="{00000000-0005-0000-0000-0000752A0000}"/>
    <cellStyle name="Normal 6 2 2 16" xfId="10869" xr:uid="{00000000-0005-0000-0000-0000762A0000}"/>
    <cellStyle name="Normal 6 2 2 17" xfId="10870" xr:uid="{00000000-0005-0000-0000-0000772A0000}"/>
    <cellStyle name="Normal 6 2 2 2" xfId="10871" xr:uid="{00000000-0005-0000-0000-0000782A0000}"/>
    <cellStyle name="Normal 6 2 2 2 10" xfId="21998" xr:uid="{FB964D4D-5E8E-40EA-BD35-F79EF9DD9B72}"/>
    <cellStyle name="Normal 6 2 2 2 2" xfId="10872" xr:uid="{00000000-0005-0000-0000-0000792A0000}"/>
    <cellStyle name="Normal 6 2 2 2 2 2" xfId="10873" xr:uid="{00000000-0005-0000-0000-00007A2A0000}"/>
    <cellStyle name="Normal 6 2 2 2 2 2 2" xfId="10874" xr:uid="{00000000-0005-0000-0000-00007B2A0000}"/>
    <cellStyle name="Normal 6 2 2 2 2 2 2 2" xfId="10875" xr:uid="{00000000-0005-0000-0000-00007C2A0000}"/>
    <cellStyle name="Normal 6 2 2 2 2 2 2 3" xfId="10876" xr:uid="{00000000-0005-0000-0000-00007D2A0000}"/>
    <cellStyle name="Normal 6 2 2 2 2 2 3" xfId="10877" xr:uid="{00000000-0005-0000-0000-00007E2A0000}"/>
    <cellStyle name="Normal 6 2 2 2 2 2 4" xfId="10878" xr:uid="{00000000-0005-0000-0000-00007F2A0000}"/>
    <cellStyle name="Normal 6 2 2 2 2 2 5" xfId="25985" xr:uid="{E30B39D7-18C1-4712-9099-03B510E1BC28}"/>
    <cellStyle name="Normal 6 2 2 2 2 3" xfId="10879" xr:uid="{00000000-0005-0000-0000-0000802A0000}"/>
    <cellStyle name="Normal 6 2 2 2 2 3 2" xfId="10880" xr:uid="{00000000-0005-0000-0000-0000812A0000}"/>
    <cellStyle name="Normal 6 2 2 2 2 3 2 2" xfId="10881" xr:uid="{00000000-0005-0000-0000-0000822A0000}"/>
    <cellStyle name="Normal 6 2 2 2 2 3 2 3" xfId="10882" xr:uid="{00000000-0005-0000-0000-0000832A0000}"/>
    <cellStyle name="Normal 6 2 2 2 2 3 3" xfId="10883" xr:uid="{00000000-0005-0000-0000-0000842A0000}"/>
    <cellStyle name="Normal 6 2 2 2 2 3 4" xfId="10884" xr:uid="{00000000-0005-0000-0000-0000852A0000}"/>
    <cellStyle name="Normal 6 2 2 2 2 3 5" xfId="24084" xr:uid="{90C3C01D-3A7A-4078-B3DB-FAE09242241A}"/>
    <cellStyle name="Normal 6 2 2 2 2 4" xfId="10885" xr:uid="{00000000-0005-0000-0000-0000862A0000}"/>
    <cellStyle name="Normal 6 2 2 2 2 4 2" xfId="10886" xr:uid="{00000000-0005-0000-0000-0000872A0000}"/>
    <cellStyle name="Normal 6 2 2 2 2 4 3" xfId="10887" xr:uid="{00000000-0005-0000-0000-0000882A0000}"/>
    <cellStyle name="Normal 6 2 2 2 2 4 4" xfId="23098" xr:uid="{FCD47B33-24DE-40A4-9878-9EA16E4A527C}"/>
    <cellStyle name="Normal 6 2 2 2 2 5" xfId="10888" xr:uid="{00000000-0005-0000-0000-0000892A0000}"/>
    <cellStyle name="Normal 6 2 2 2 2 6" xfId="10889" xr:uid="{00000000-0005-0000-0000-00008A2A0000}"/>
    <cellStyle name="Normal 6 2 2 2 2 7" xfId="10890" xr:uid="{00000000-0005-0000-0000-00008B2A0000}"/>
    <cellStyle name="Normal 6 2 2 2 2 8" xfId="22552" xr:uid="{86AAAFD9-B2D8-4564-8109-2021866A0C1A}"/>
    <cellStyle name="Normal 6 2 2 2 3" xfId="10891" xr:uid="{00000000-0005-0000-0000-00008C2A0000}"/>
    <cellStyle name="Normal 6 2 2 2 3 2" xfId="10892" xr:uid="{00000000-0005-0000-0000-00008D2A0000}"/>
    <cellStyle name="Normal 6 2 2 2 3 2 2" xfId="10893" xr:uid="{00000000-0005-0000-0000-00008E2A0000}"/>
    <cellStyle name="Normal 6 2 2 2 3 2 2 2" xfId="10894" xr:uid="{00000000-0005-0000-0000-00008F2A0000}"/>
    <cellStyle name="Normal 6 2 2 2 3 2 2 3" xfId="10895" xr:uid="{00000000-0005-0000-0000-0000902A0000}"/>
    <cellStyle name="Normal 6 2 2 2 3 2 3" xfId="10896" xr:uid="{00000000-0005-0000-0000-0000912A0000}"/>
    <cellStyle name="Normal 6 2 2 2 3 2 4" xfId="10897" xr:uid="{00000000-0005-0000-0000-0000922A0000}"/>
    <cellStyle name="Normal 6 2 2 2 3 3" xfId="10898" xr:uid="{00000000-0005-0000-0000-0000932A0000}"/>
    <cellStyle name="Normal 6 2 2 2 3 3 2" xfId="10899" xr:uid="{00000000-0005-0000-0000-0000942A0000}"/>
    <cellStyle name="Normal 6 2 2 2 3 3 3" xfId="10900" xr:uid="{00000000-0005-0000-0000-0000952A0000}"/>
    <cellStyle name="Normal 6 2 2 2 3 4" xfId="10901" xr:uid="{00000000-0005-0000-0000-0000962A0000}"/>
    <cellStyle name="Normal 6 2 2 2 3 5" xfId="10902" xr:uid="{00000000-0005-0000-0000-0000972A0000}"/>
    <cellStyle name="Normal 6 2 2 2 3 6" xfId="25468" xr:uid="{E40159AE-7A5C-4F9D-B8F2-1ED1AD561D4C}"/>
    <cellStyle name="Normal 6 2 2 2 4" xfId="10903" xr:uid="{00000000-0005-0000-0000-0000982A0000}"/>
    <cellStyle name="Normal 6 2 2 2 4 2" xfId="10904" xr:uid="{00000000-0005-0000-0000-0000992A0000}"/>
    <cellStyle name="Normal 6 2 2 2 4 3" xfId="10905" xr:uid="{00000000-0005-0000-0000-00009A2A0000}"/>
    <cellStyle name="Normal 6 2 2 2 4 4" xfId="24083" xr:uid="{31887C90-0CBF-4005-95A8-D04649FBFECF}"/>
    <cellStyle name="Normal 6 2 2 2 5" xfId="10906" xr:uid="{00000000-0005-0000-0000-00009B2A0000}"/>
    <cellStyle name="Normal 6 2 2 2 5 2" xfId="10907" xr:uid="{00000000-0005-0000-0000-00009C2A0000}"/>
    <cellStyle name="Normal 6 2 2 2 5 3" xfId="10908" xr:uid="{00000000-0005-0000-0000-00009D2A0000}"/>
    <cellStyle name="Normal 6 2 2 2 5 4" xfId="43309" xr:uid="{03C734AE-E7B7-4F87-80DA-FFC4EB9B41C2}"/>
    <cellStyle name="Normal 6 2 2 2 6" xfId="10909" xr:uid="{00000000-0005-0000-0000-00009E2A0000}"/>
    <cellStyle name="Normal 6 2 2 2 6 2" xfId="23097" xr:uid="{0695EBA9-5825-4E8F-A000-1F7D830441B6}"/>
    <cellStyle name="Normal 6 2 2 2 7" xfId="10910" xr:uid="{00000000-0005-0000-0000-00009F2A0000}"/>
    <cellStyle name="Normal 6 2 2 2 8" xfId="10911" xr:uid="{00000000-0005-0000-0000-0000A02A0000}"/>
    <cellStyle name="Normal 6 2 2 2 9" xfId="10912" xr:uid="{00000000-0005-0000-0000-0000A12A0000}"/>
    <cellStyle name="Normal 6 2 2 3" xfId="10913" xr:uid="{00000000-0005-0000-0000-0000A22A0000}"/>
    <cellStyle name="Normal 6 2 2 3 10" xfId="21999" xr:uid="{D30E1A7F-758E-4922-BA3D-B52835011D27}"/>
    <cellStyle name="Normal 6 2 2 3 2" xfId="10914" xr:uid="{00000000-0005-0000-0000-0000A32A0000}"/>
    <cellStyle name="Normal 6 2 2 3 2 2" xfId="10915" xr:uid="{00000000-0005-0000-0000-0000A42A0000}"/>
    <cellStyle name="Normal 6 2 2 3 2 2 2" xfId="10916" xr:uid="{00000000-0005-0000-0000-0000A52A0000}"/>
    <cellStyle name="Normal 6 2 2 3 2 2 2 2" xfId="10917" xr:uid="{00000000-0005-0000-0000-0000A62A0000}"/>
    <cellStyle name="Normal 6 2 2 3 2 2 2 3" xfId="10918" xr:uid="{00000000-0005-0000-0000-0000A72A0000}"/>
    <cellStyle name="Normal 6 2 2 3 2 2 3" xfId="10919" xr:uid="{00000000-0005-0000-0000-0000A82A0000}"/>
    <cellStyle name="Normal 6 2 2 3 2 2 4" xfId="10920" xr:uid="{00000000-0005-0000-0000-0000A92A0000}"/>
    <cellStyle name="Normal 6 2 2 3 2 2 5" xfId="25986" xr:uid="{0AD712E4-0D9E-41D4-9512-8A0C2080C973}"/>
    <cellStyle name="Normal 6 2 2 3 2 3" xfId="10921" xr:uid="{00000000-0005-0000-0000-0000AA2A0000}"/>
    <cellStyle name="Normal 6 2 2 3 2 3 2" xfId="10922" xr:uid="{00000000-0005-0000-0000-0000AB2A0000}"/>
    <cellStyle name="Normal 6 2 2 3 2 3 2 2" xfId="10923" xr:uid="{00000000-0005-0000-0000-0000AC2A0000}"/>
    <cellStyle name="Normal 6 2 2 3 2 3 2 3" xfId="10924" xr:uid="{00000000-0005-0000-0000-0000AD2A0000}"/>
    <cellStyle name="Normal 6 2 2 3 2 3 3" xfId="10925" xr:uid="{00000000-0005-0000-0000-0000AE2A0000}"/>
    <cellStyle name="Normal 6 2 2 3 2 3 4" xfId="10926" xr:uid="{00000000-0005-0000-0000-0000AF2A0000}"/>
    <cellStyle name="Normal 6 2 2 3 2 3 5" xfId="24086" xr:uid="{81F6260B-487B-4ABB-901D-8A4F74B811C3}"/>
    <cellStyle name="Normal 6 2 2 3 2 4" xfId="10927" xr:uid="{00000000-0005-0000-0000-0000B02A0000}"/>
    <cellStyle name="Normal 6 2 2 3 2 4 2" xfId="10928" xr:uid="{00000000-0005-0000-0000-0000B12A0000}"/>
    <cellStyle name="Normal 6 2 2 3 2 4 3" xfId="10929" xr:uid="{00000000-0005-0000-0000-0000B22A0000}"/>
    <cellStyle name="Normal 6 2 2 3 2 4 4" xfId="23100" xr:uid="{3D206792-2B84-4895-8210-0F5B8CCC9B22}"/>
    <cellStyle name="Normal 6 2 2 3 2 5" xfId="10930" xr:uid="{00000000-0005-0000-0000-0000B32A0000}"/>
    <cellStyle name="Normal 6 2 2 3 2 6" xfId="10931" xr:uid="{00000000-0005-0000-0000-0000B42A0000}"/>
    <cellStyle name="Normal 6 2 2 3 2 7" xfId="10932" xr:uid="{00000000-0005-0000-0000-0000B52A0000}"/>
    <cellStyle name="Normal 6 2 2 3 2 8" xfId="22553" xr:uid="{35A04B7E-0DAC-4D89-8394-904A1BA2919F}"/>
    <cellStyle name="Normal 6 2 2 3 3" xfId="10933" xr:uid="{00000000-0005-0000-0000-0000B62A0000}"/>
    <cellStyle name="Normal 6 2 2 3 3 2" xfId="10934" xr:uid="{00000000-0005-0000-0000-0000B72A0000}"/>
    <cellStyle name="Normal 6 2 2 3 3 2 2" xfId="10935" xr:uid="{00000000-0005-0000-0000-0000B82A0000}"/>
    <cellStyle name="Normal 6 2 2 3 3 2 2 2" xfId="10936" xr:uid="{00000000-0005-0000-0000-0000B92A0000}"/>
    <cellStyle name="Normal 6 2 2 3 3 2 2 3" xfId="10937" xr:uid="{00000000-0005-0000-0000-0000BA2A0000}"/>
    <cellStyle name="Normal 6 2 2 3 3 2 3" xfId="10938" xr:uid="{00000000-0005-0000-0000-0000BB2A0000}"/>
    <cellStyle name="Normal 6 2 2 3 3 2 4" xfId="10939" xr:uid="{00000000-0005-0000-0000-0000BC2A0000}"/>
    <cellStyle name="Normal 6 2 2 3 3 3" xfId="10940" xr:uid="{00000000-0005-0000-0000-0000BD2A0000}"/>
    <cellStyle name="Normal 6 2 2 3 3 3 2" xfId="10941" xr:uid="{00000000-0005-0000-0000-0000BE2A0000}"/>
    <cellStyle name="Normal 6 2 2 3 3 3 3" xfId="10942" xr:uid="{00000000-0005-0000-0000-0000BF2A0000}"/>
    <cellStyle name="Normal 6 2 2 3 3 4" xfId="10943" xr:uid="{00000000-0005-0000-0000-0000C02A0000}"/>
    <cellStyle name="Normal 6 2 2 3 3 5" xfId="10944" xr:uid="{00000000-0005-0000-0000-0000C12A0000}"/>
    <cellStyle name="Normal 6 2 2 3 3 6" xfId="25469" xr:uid="{0A18A90C-1E0D-428B-861A-FE0C35E81595}"/>
    <cellStyle name="Normal 6 2 2 3 4" xfId="10945" xr:uid="{00000000-0005-0000-0000-0000C22A0000}"/>
    <cellStyle name="Normal 6 2 2 3 4 2" xfId="10946" xr:uid="{00000000-0005-0000-0000-0000C32A0000}"/>
    <cellStyle name="Normal 6 2 2 3 4 3" xfId="10947" xr:uid="{00000000-0005-0000-0000-0000C42A0000}"/>
    <cellStyle name="Normal 6 2 2 3 4 4" xfId="24085" xr:uid="{00BCC3C4-07E3-4AA6-89AC-A749842533DD}"/>
    <cellStyle name="Normal 6 2 2 3 5" xfId="10948" xr:uid="{00000000-0005-0000-0000-0000C52A0000}"/>
    <cellStyle name="Normal 6 2 2 3 5 2" xfId="10949" xr:uid="{00000000-0005-0000-0000-0000C62A0000}"/>
    <cellStyle name="Normal 6 2 2 3 5 3" xfId="10950" xr:uid="{00000000-0005-0000-0000-0000C72A0000}"/>
    <cellStyle name="Normal 6 2 2 3 5 4" xfId="43310" xr:uid="{21C260FD-4D3A-47A5-823E-563F130ED580}"/>
    <cellStyle name="Normal 6 2 2 3 6" xfId="10951" xr:uid="{00000000-0005-0000-0000-0000C82A0000}"/>
    <cellStyle name="Normal 6 2 2 3 6 2" xfId="23099" xr:uid="{16B3D18D-FCF4-490B-A075-7DF6F77D5D93}"/>
    <cellStyle name="Normal 6 2 2 3 7" xfId="10952" xr:uid="{00000000-0005-0000-0000-0000C92A0000}"/>
    <cellStyle name="Normal 6 2 2 3 8" xfId="10953" xr:uid="{00000000-0005-0000-0000-0000CA2A0000}"/>
    <cellStyle name="Normal 6 2 2 3 9" xfId="10954" xr:uid="{00000000-0005-0000-0000-0000CB2A0000}"/>
    <cellStyle name="Normal 6 2 2 4" xfId="10955" xr:uid="{00000000-0005-0000-0000-0000CC2A0000}"/>
    <cellStyle name="Normal 6 2 2 4 10" xfId="22000" xr:uid="{9AB2D899-D973-4540-A480-61046845E762}"/>
    <cellStyle name="Normal 6 2 2 4 2" xfId="10956" xr:uid="{00000000-0005-0000-0000-0000CD2A0000}"/>
    <cellStyle name="Normal 6 2 2 4 2 2" xfId="10957" xr:uid="{00000000-0005-0000-0000-0000CE2A0000}"/>
    <cellStyle name="Normal 6 2 2 4 2 2 2" xfId="10958" xr:uid="{00000000-0005-0000-0000-0000CF2A0000}"/>
    <cellStyle name="Normal 6 2 2 4 2 2 2 2" xfId="10959" xr:uid="{00000000-0005-0000-0000-0000D02A0000}"/>
    <cellStyle name="Normal 6 2 2 4 2 2 2 3" xfId="10960" xr:uid="{00000000-0005-0000-0000-0000D12A0000}"/>
    <cellStyle name="Normal 6 2 2 4 2 2 3" xfId="10961" xr:uid="{00000000-0005-0000-0000-0000D22A0000}"/>
    <cellStyle name="Normal 6 2 2 4 2 2 4" xfId="10962" xr:uid="{00000000-0005-0000-0000-0000D32A0000}"/>
    <cellStyle name="Normal 6 2 2 4 2 2 5" xfId="25987" xr:uid="{1BA474D0-A9E8-4AF3-B9F0-FA8FA4EFC8C9}"/>
    <cellStyle name="Normal 6 2 2 4 2 3" xfId="10963" xr:uid="{00000000-0005-0000-0000-0000D42A0000}"/>
    <cellStyle name="Normal 6 2 2 4 2 3 2" xfId="10964" xr:uid="{00000000-0005-0000-0000-0000D52A0000}"/>
    <cellStyle name="Normal 6 2 2 4 2 3 2 2" xfId="10965" xr:uid="{00000000-0005-0000-0000-0000D62A0000}"/>
    <cellStyle name="Normal 6 2 2 4 2 3 2 3" xfId="10966" xr:uid="{00000000-0005-0000-0000-0000D72A0000}"/>
    <cellStyle name="Normal 6 2 2 4 2 3 3" xfId="10967" xr:uid="{00000000-0005-0000-0000-0000D82A0000}"/>
    <cellStyle name="Normal 6 2 2 4 2 3 4" xfId="10968" xr:uid="{00000000-0005-0000-0000-0000D92A0000}"/>
    <cellStyle name="Normal 6 2 2 4 2 3 5" xfId="24088" xr:uid="{2B640EC7-E0D0-45C3-A49A-2DC9C0CC41DE}"/>
    <cellStyle name="Normal 6 2 2 4 2 4" xfId="10969" xr:uid="{00000000-0005-0000-0000-0000DA2A0000}"/>
    <cellStyle name="Normal 6 2 2 4 2 4 2" xfId="10970" xr:uid="{00000000-0005-0000-0000-0000DB2A0000}"/>
    <cellStyle name="Normal 6 2 2 4 2 4 3" xfId="10971" xr:uid="{00000000-0005-0000-0000-0000DC2A0000}"/>
    <cellStyle name="Normal 6 2 2 4 2 4 4" xfId="23102" xr:uid="{35FD5CF9-7A40-4DE3-BE9F-56513C93B336}"/>
    <cellStyle name="Normal 6 2 2 4 2 5" xfId="10972" xr:uid="{00000000-0005-0000-0000-0000DD2A0000}"/>
    <cellStyle name="Normal 6 2 2 4 2 6" xfId="10973" xr:uid="{00000000-0005-0000-0000-0000DE2A0000}"/>
    <cellStyle name="Normal 6 2 2 4 2 7" xfId="10974" xr:uid="{00000000-0005-0000-0000-0000DF2A0000}"/>
    <cellStyle name="Normal 6 2 2 4 2 8" xfId="22554" xr:uid="{6B8C8F70-692B-4D44-B3B2-518070E975C6}"/>
    <cellStyle name="Normal 6 2 2 4 3" xfId="10975" xr:uid="{00000000-0005-0000-0000-0000E02A0000}"/>
    <cellStyle name="Normal 6 2 2 4 3 2" xfId="10976" xr:uid="{00000000-0005-0000-0000-0000E12A0000}"/>
    <cellStyle name="Normal 6 2 2 4 3 2 2" xfId="10977" xr:uid="{00000000-0005-0000-0000-0000E22A0000}"/>
    <cellStyle name="Normal 6 2 2 4 3 2 2 2" xfId="10978" xr:uid="{00000000-0005-0000-0000-0000E32A0000}"/>
    <cellStyle name="Normal 6 2 2 4 3 2 2 3" xfId="10979" xr:uid="{00000000-0005-0000-0000-0000E42A0000}"/>
    <cellStyle name="Normal 6 2 2 4 3 2 3" xfId="10980" xr:uid="{00000000-0005-0000-0000-0000E52A0000}"/>
    <cellStyle name="Normal 6 2 2 4 3 2 4" xfId="10981" xr:uid="{00000000-0005-0000-0000-0000E62A0000}"/>
    <cellStyle name="Normal 6 2 2 4 3 3" xfId="10982" xr:uid="{00000000-0005-0000-0000-0000E72A0000}"/>
    <cellStyle name="Normal 6 2 2 4 3 3 2" xfId="10983" xr:uid="{00000000-0005-0000-0000-0000E82A0000}"/>
    <cellStyle name="Normal 6 2 2 4 3 3 3" xfId="10984" xr:uid="{00000000-0005-0000-0000-0000E92A0000}"/>
    <cellStyle name="Normal 6 2 2 4 3 4" xfId="10985" xr:uid="{00000000-0005-0000-0000-0000EA2A0000}"/>
    <cellStyle name="Normal 6 2 2 4 3 5" xfId="10986" xr:uid="{00000000-0005-0000-0000-0000EB2A0000}"/>
    <cellStyle name="Normal 6 2 2 4 3 6" xfId="25470" xr:uid="{4C199606-002E-46E2-8E29-E0732973FDE5}"/>
    <cellStyle name="Normal 6 2 2 4 4" xfId="10987" xr:uid="{00000000-0005-0000-0000-0000EC2A0000}"/>
    <cellStyle name="Normal 6 2 2 4 4 2" xfId="10988" xr:uid="{00000000-0005-0000-0000-0000ED2A0000}"/>
    <cellStyle name="Normal 6 2 2 4 4 3" xfId="10989" xr:uid="{00000000-0005-0000-0000-0000EE2A0000}"/>
    <cellStyle name="Normal 6 2 2 4 4 4" xfId="24087" xr:uid="{8422869F-1B42-415F-B5C4-571FEA65A0EE}"/>
    <cellStyle name="Normal 6 2 2 4 5" xfId="10990" xr:uid="{00000000-0005-0000-0000-0000EF2A0000}"/>
    <cellStyle name="Normal 6 2 2 4 5 2" xfId="10991" xr:uid="{00000000-0005-0000-0000-0000F02A0000}"/>
    <cellStyle name="Normal 6 2 2 4 5 3" xfId="10992" xr:uid="{00000000-0005-0000-0000-0000F12A0000}"/>
    <cellStyle name="Normal 6 2 2 4 5 4" xfId="43311" xr:uid="{BB81DE97-5022-41C3-AE1E-73DE131F2781}"/>
    <cellStyle name="Normal 6 2 2 4 6" xfId="10993" xr:uid="{00000000-0005-0000-0000-0000F22A0000}"/>
    <cellStyle name="Normal 6 2 2 4 6 2" xfId="23101" xr:uid="{00752723-0FC7-4C68-B7FA-7A75179A7BCD}"/>
    <cellStyle name="Normal 6 2 2 4 7" xfId="10994" xr:uid="{00000000-0005-0000-0000-0000F32A0000}"/>
    <cellStyle name="Normal 6 2 2 4 8" xfId="10995" xr:uid="{00000000-0005-0000-0000-0000F42A0000}"/>
    <cellStyle name="Normal 6 2 2 4 9" xfId="10996" xr:uid="{00000000-0005-0000-0000-0000F52A0000}"/>
    <cellStyle name="Normal 6 2 2 5" xfId="10997" xr:uid="{00000000-0005-0000-0000-0000F62A0000}"/>
    <cellStyle name="Normal 6 2 2 5 10" xfId="22001" xr:uid="{CA949DD7-CA38-443C-AA6D-3DDC8251B2EC}"/>
    <cellStyle name="Normal 6 2 2 5 2" xfId="10998" xr:uid="{00000000-0005-0000-0000-0000F72A0000}"/>
    <cellStyle name="Normal 6 2 2 5 2 2" xfId="10999" xr:uid="{00000000-0005-0000-0000-0000F82A0000}"/>
    <cellStyle name="Normal 6 2 2 5 2 2 2" xfId="11000" xr:uid="{00000000-0005-0000-0000-0000F92A0000}"/>
    <cellStyle name="Normal 6 2 2 5 2 2 2 2" xfId="11001" xr:uid="{00000000-0005-0000-0000-0000FA2A0000}"/>
    <cellStyle name="Normal 6 2 2 5 2 2 2 3" xfId="11002" xr:uid="{00000000-0005-0000-0000-0000FB2A0000}"/>
    <cellStyle name="Normal 6 2 2 5 2 2 3" xfId="11003" xr:uid="{00000000-0005-0000-0000-0000FC2A0000}"/>
    <cellStyle name="Normal 6 2 2 5 2 2 4" xfId="11004" xr:uid="{00000000-0005-0000-0000-0000FD2A0000}"/>
    <cellStyle name="Normal 6 2 2 5 2 2 5" xfId="25988" xr:uid="{34A28739-73E0-426B-8284-314C074381A0}"/>
    <cellStyle name="Normal 6 2 2 5 2 3" xfId="11005" xr:uid="{00000000-0005-0000-0000-0000FE2A0000}"/>
    <cellStyle name="Normal 6 2 2 5 2 3 2" xfId="11006" xr:uid="{00000000-0005-0000-0000-0000FF2A0000}"/>
    <cellStyle name="Normal 6 2 2 5 2 3 2 2" xfId="11007" xr:uid="{00000000-0005-0000-0000-0000002B0000}"/>
    <cellStyle name="Normal 6 2 2 5 2 3 2 3" xfId="11008" xr:uid="{00000000-0005-0000-0000-0000012B0000}"/>
    <cellStyle name="Normal 6 2 2 5 2 3 3" xfId="11009" xr:uid="{00000000-0005-0000-0000-0000022B0000}"/>
    <cellStyle name="Normal 6 2 2 5 2 3 4" xfId="11010" xr:uid="{00000000-0005-0000-0000-0000032B0000}"/>
    <cellStyle name="Normal 6 2 2 5 2 3 5" xfId="24090" xr:uid="{BDA91FDA-7CED-4146-A065-0BF6A149CF66}"/>
    <cellStyle name="Normal 6 2 2 5 2 4" xfId="11011" xr:uid="{00000000-0005-0000-0000-0000042B0000}"/>
    <cellStyle name="Normal 6 2 2 5 2 4 2" xfId="11012" xr:uid="{00000000-0005-0000-0000-0000052B0000}"/>
    <cellStyle name="Normal 6 2 2 5 2 4 3" xfId="11013" xr:uid="{00000000-0005-0000-0000-0000062B0000}"/>
    <cellStyle name="Normal 6 2 2 5 2 4 4" xfId="23104" xr:uid="{2CA78D58-D68A-4932-8C0B-4C31DAC563D5}"/>
    <cellStyle name="Normal 6 2 2 5 2 5" xfId="11014" xr:uid="{00000000-0005-0000-0000-0000072B0000}"/>
    <cellStyle name="Normal 6 2 2 5 2 6" xfId="11015" xr:uid="{00000000-0005-0000-0000-0000082B0000}"/>
    <cellStyle name="Normal 6 2 2 5 2 7" xfId="11016" xr:uid="{00000000-0005-0000-0000-0000092B0000}"/>
    <cellStyle name="Normal 6 2 2 5 2 8" xfId="22555" xr:uid="{B3E67860-835C-4BFD-8C8B-0A7FECAC05CC}"/>
    <cellStyle name="Normal 6 2 2 5 3" xfId="11017" xr:uid="{00000000-0005-0000-0000-00000A2B0000}"/>
    <cellStyle name="Normal 6 2 2 5 3 2" xfId="11018" xr:uid="{00000000-0005-0000-0000-00000B2B0000}"/>
    <cellStyle name="Normal 6 2 2 5 3 2 2" xfId="11019" xr:uid="{00000000-0005-0000-0000-00000C2B0000}"/>
    <cellStyle name="Normal 6 2 2 5 3 2 2 2" xfId="11020" xr:uid="{00000000-0005-0000-0000-00000D2B0000}"/>
    <cellStyle name="Normal 6 2 2 5 3 2 2 3" xfId="11021" xr:uid="{00000000-0005-0000-0000-00000E2B0000}"/>
    <cellStyle name="Normal 6 2 2 5 3 2 3" xfId="11022" xr:uid="{00000000-0005-0000-0000-00000F2B0000}"/>
    <cellStyle name="Normal 6 2 2 5 3 2 4" xfId="11023" xr:uid="{00000000-0005-0000-0000-0000102B0000}"/>
    <cellStyle name="Normal 6 2 2 5 3 3" xfId="11024" xr:uid="{00000000-0005-0000-0000-0000112B0000}"/>
    <cellStyle name="Normal 6 2 2 5 3 3 2" xfId="11025" xr:uid="{00000000-0005-0000-0000-0000122B0000}"/>
    <cellStyle name="Normal 6 2 2 5 3 3 3" xfId="11026" xr:uid="{00000000-0005-0000-0000-0000132B0000}"/>
    <cellStyle name="Normal 6 2 2 5 3 4" xfId="11027" xr:uid="{00000000-0005-0000-0000-0000142B0000}"/>
    <cellStyle name="Normal 6 2 2 5 3 5" xfId="11028" xr:uid="{00000000-0005-0000-0000-0000152B0000}"/>
    <cellStyle name="Normal 6 2 2 5 3 6" xfId="25471" xr:uid="{14443963-84ED-480F-AB88-D25F9D2FCDF0}"/>
    <cellStyle name="Normal 6 2 2 5 4" xfId="11029" xr:uid="{00000000-0005-0000-0000-0000162B0000}"/>
    <cellStyle name="Normal 6 2 2 5 4 2" xfId="11030" xr:uid="{00000000-0005-0000-0000-0000172B0000}"/>
    <cellStyle name="Normal 6 2 2 5 4 3" xfId="11031" xr:uid="{00000000-0005-0000-0000-0000182B0000}"/>
    <cellStyle name="Normal 6 2 2 5 4 4" xfId="24089" xr:uid="{0F5C7A82-22EC-4488-8CE4-31EE35B77C1A}"/>
    <cellStyle name="Normal 6 2 2 5 5" xfId="11032" xr:uid="{00000000-0005-0000-0000-0000192B0000}"/>
    <cellStyle name="Normal 6 2 2 5 5 2" xfId="11033" xr:uid="{00000000-0005-0000-0000-00001A2B0000}"/>
    <cellStyle name="Normal 6 2 2 5 5 3" xfId="11034" xr:uid="{00000000-0005-0000-0000-00001B2B0000}"/>
    <cellStyle name="Normal 6 2 2 5 5 4" xfId="43312" xr:uid="{F2EB3889-F7C0-4D64-B7FC-63E760D7A267}"/>
    <cellStyle name="Normal 6 2 2 5 6" xfId="11035" xr:uid="{00000000-0005-0000-0000-00001C2B0000}"/>
    <cellStyle name="Normal 6 2 2 5 6 2" xfId="23103" xr:uid="{C3CA329F-A046-4986-9E26-AAAC1EF6F358}"/>
    <cellStyle name="Normal 6 2 2 5 7" xfId="11036" xr:uid="{00000000-0005-0000-0000-00001D2B0000}"/>
    <cellStyle name="Normal 6 2 2 5 8" xfId="11037" xr:uid="{00000000-0005-0000-0000-00001E2B0000}"/>
    <cellStyle name="Normal 6 2 2 5 9" xfId="11038" xr:uid="{00000000-0005-0000-0000-00001F2B0000}"/>
    <cellStyle name="Normal 6 2 2 6" xfId="11039" xr:uid="{00000000-0005-0000-0000-0000202B0000}"/>
    <cellStyle name="Normal 6 2 2 6 10" xfId="22002" xr:uid="{0126EF2B-5989-41E1-A05F-41C05C02B499}"/>
    <cellStyle name="Normal 6 2 2 6 2" xfId="11040" xr:uid="{00000000-0005-0000-0000-0000212B0000}"/>
    <cellStyle name="Normal 6 2 2 6 2 2" xfId="11041" xr:uid="{00000000-0005-0000-0000-0000222B0000}"/>
    <cellStyle name="Normal 6 2 2 6 2 2 2" xfId="11042" xr:uid="{00000000-0005-0000-0000-0000232B0000}"/>
    <cellStyle name="Normal 6 2 2 6 2 2 2 2" xfId="11043" xr:uid="{00000000-0005-0000-0000-0000242B0000}"/>
    <cellStyle name="Normal 6 2 2 6 2 2 2 3" xfId="11044" xr:uid="{00000000-0005-0000-0000-0000252B0000}"/>
    <cellStyle name="Normal 6 2 2 6 2 2 3" xfId="11045" xr:uid="{00000000-0005-0000-0000-0000262B0000}"/>
    <cellStyle name="Normal 6 2 2 6 2 2 4" xfId="11046" xr:uid="{00000000-0005-0000-0000-0000272B0000}"/>
    <cellStyle name="Normal 6 2 2 6 2 2 5" xfId="25989" xr:uid="{9D1BDF41-DCDB-4D9D-9F24-41D0430B7FEA}"/>
    <cellStyle name="Normal 6 2 2 6 2 3" xfId="11047" xr:uid="{00000000-0005-0000-0000-0000282B0000}"/>
    <cellStyle name="Normal 6 2 2 6 2 3 2" xfId="11048" xr:uid="{00000000-0005-0000-0000-0000292B0000}"/>
    <cellStyle name="Normal 6 2 2 6 2 3 2 2" xfId="11049" xr:uid="{00000000-0005-0000-0000-00002A2B0000}"/>
    <cellStyle name="Normal 6 2 2 6 2 3 2 3" xfId="11050" xr:uid="{00000000-0005-0000-0000-00002B2B0000}"/>
    <cellStyle name="Normal 6 2 2 6 2 3 3" xfId="11051" xr:uid="{00000000-0005-0000-0000-00002C2B0000}"/>
    <cellStyle name="Normal 6 2 2 6 2 3 4" xfId="11052" xr:uid="{00000000-0005-0000-0000-00002D2B0000}"/>
    <cellStyle name="Normal 6 2 2 6 2 3 5" xfId="24092" xr:uid="{695C457A-5156-4854-8981-4E9F039C9B63}"/>
    <cellStyle name="Normal 6 2 2 6 2 4" xfId="11053" xr:uid="{00000000-0005-0000-0000-00002E2B0000}"/>
    <cellStyle name="Normal 6 2 2 6 2 4 2" xfId="11054" xr:uid="{00000000-0005-0000-0000-00002F2B0000}"/>
    <cellStyle name="Normal 6 2 2 6 2 4 3" xfId="11055" xr:uid="{00000000-0005-0000-0000-0000302B0000}"/>
    <cellStyle name="Normal 6 2 2 6 2 4 4" xfId="23106" xr:uid="{5D9A3C7F-AEF2-48BF-AA9C-C667B8FF9830}"/>
    <cellStyle name="Normal 6 2 2 6 2 5" xfId="11056" xr:uid="{00000000-0005-0000-0000-0000312B0000}"/>
    <cellStyle name="Normal 6 2 2 6 2 6" xfId="11057" xr:uid="{00000000-0005-0000-0000-0000322B0000}"/>
    <cellStyle name="Normal 6 2 2 6 2 7" xfId="11058" xr:uid="{00000000-0005-0000-0000-0000332B0000}"/>
    <cellStyle name="Normal 6 2 2 6 2 8" xfId="22556" xr:uid="{A3A24D3E-20BE-40D8-9B63-F2C1A2D9BF14}"/>
    <cellStyle name="Normal 6 2 2 6 3" xfId="11059" xr:uid="{00000000-0005-0000-0000-0000342B0000}"/>
    <cellStyle name="Normal 6 2 2 6 3 2" xfId="11060" xr:uid="{00000000-0005-0000-0000-0000352B0000}"/>
    <cellStyle name="Normal 6 2 2 6 3 2 2" xfId="11061" xr:uid="{00000000-0005-0000-0000-0000362B0000}"/>
    <cellStyle name="Normal 6 2 2 6 3 2 2 2" xfId="11062" xr:uid="{00000000-0005-0000-0000-0000372B0000}"/>
    <cellStyle name="Normal 6 2 2 6 3 2 2 3" xfId="11063" xr:uid="{00000000-0005-0000-0000-0000382B0000}"/>
    <cellStyle name="Normal 6 2 2 6 3 2 3" xfId="11064" xr:uid="{00000000-0005-0000-0000-0000392B0000}"/>
    <cellStyle name="Normal 6 2 2 6 3 2 4" xfId="11065" xr:uid="{00000000-0005-0000-0000-00003A2B0000}"/>
    <cellStyle name="Normal 6 2 2 6 3 3" xfId="11066" xr:uid="{00000000-0005-0000-0000-00003B2B0000}"/>
    <cellStyle name="Normal 6 2 2 6 3 3 2" xfId="11067" xr:uid="{00000000-0005-0000-0000-00003C2B0000}"/>
    <cellStyle name="Normal 6 2 2 6 3 3 3" xfId="11068" xr:uid="{00000000-0005-0000-0000-00003D2B0000}"/>
    <cellStyle name="Normal 6 2 2 6 3 4" xfId="11069" xr:uid="{00000000-0005-0000-0000-00003E2B0000}"/>
    <cellStyle name="Normal 6 2 2 6 3 5" xfId="11070" xr:uid="{00000000-0005-0000-0000-00003F2B0000}"/>
    <cellStyle name="Normal 6 2 2 6 3 6" xfId="25472" xr:uid="{C04BB394-C380-45E9-8C99-91BC2F41E94E}"/>
    <cellStyle name="Normal 6 2 2 6 4" xfId="11071" xr:uid="{00000000-0005-0000-0000-0000402B0000}"/>
    <cellStyle name="Normal 6 2 2 6 4 2" xfId="11072" xr:uid="{00000000-0005-0000-0000-0000412B0000}"/>
    <cellStyle name="Normal 6 2 2 6 4 3" xfId="11073" xr:uid="{00000000-0005-0000-0000-0000422B0000}"/>
    <cellStyle name="Normal 6 2 2 6 4 4" xfId="24091" xr:uid="{D99684EF-D1DD-4656-9232-EFBAF4948733}"/>
    <cellStyle name="Normal 6 2 2 6 5" xfId="11074" xr:uid="{00000000-0005-0000-0000-0000432B0000}"/>
    <cellStyle name="Normal 6 2 2 6 5 2" xfId="11075" xr:uid="{00000000-0005-0000-0000-0000442B0000}"/>
    <cellStyle name="Normal 6 2 2 6 5 3" xfId="11076" xr:uid="{00000000-0005-0000-0000-0000452B0000}"/>
    <cellStyle name="Normal 6 2 2 6 5 4" xfId="43313" xr:uid="{2940DDA2-A3AD-4685-92E1-61D3044FAB53}"/>
    <cellStyle name="Normal 6 2 2 6 6" xfId="11077" xr:uid="{00000000-0005-0000-0000-0000462B0000}"/>
    <cellStyle name="Normal 6 2 2 6 6 2" xfId="23105" xr:uid="{72E903D3-176E-4EAA-B46E-989C3D22D6AD}"/>
    <cellStyle name="Normal 6 2 2 6 7" xfId="11078" xr:uid="{00000000-0005-0000-0000-0000472B0000}"/>
    <cellStyle name="Normal 6 2 2 6 8" xfId="11079" xr:uid="{00000000-0005-0000-0000-0000482B0000}"/>
    <cellStyle name="Normal 6 2 2 6 9" xfId="11080" xr:uid="{00000000-0005-0000-0000-0000492B0000}"/>
    <cellStyle name="Normal 6 2 2 7" xfId="11081" xr:uid="{00000000-0005-0000-0000-00004A2B0000}"/>
    <cellStyle name="Normal 6 2 2 7 10" xfId="22003" xr:uid="{5B1D0A9C-4EFC-4F71-807E-305CDC7A1D14}"/>
    <cellStyle name="Normal 6 2 2 7 2" xfId="11082" xr:uid="{00000000-0005-0000-0000-00004B2B0000}"/>
    <cellStyle name="Normal 6 2 2 7 2 2" xfId="11083" xr:uid="{00000000-0005-0000-0000-00004C2B0000}"/>
    <cellStyle name="Normal 6 2 2 7 2 2 2" xfId="11084" xr:uid="{00000000-0005-0000-0000-00004D2B0000}"/>
    <cellStyle name="Normal 6 2 2 7 2 2 2 2" xfId="11085" xr:uid="{00000000-0005-0000-0000-00004E2B0000}"/>
    <cellStyle name="Normal 6 2 2 7 2 2 2 3" xfId="11086" xr:uid="{00000000-0005-0000-0000-00004F2B0000}"/>
    <cellStyle name="Normal 6 2 2 7 2 2 3" xfId="11087" xr:uid="{00000000-0005-0000-0000-0000502B0000}"/>
    <cellStyle name="Normal 6 2 2 7 2 2 4" xfId="11088" xr:uid="{00000000-0005-0000-0000-0000512B0000}"/>
    <cellStyle name="Normal 6 2 2 7 2 2 5" xfId="25990" xr:uid="{84FE7DCE-151E-4713-B757-FF9391EC8DF0}"/>
    <cellStyle name="Normal 6 2 2 7 2 3" xfId="11089" xr:uid="{00000000-0005-0000-0000-0000522B0000}"/>
    <cellStyle name="Normal 6 2 2 7 2 3 2" xfId="11090" xr:uid="{00000000-0005-0000-0000-0000532B0000}"/>
    <cellStyle name="Normal 6 2 2 7 2 3 2 2" xfId="11091" xr:uid="{00000000-0005-0000-0000-0000542B0000}"/>
    <cellStyle name="Normal 6 2 2 7 2 3 2 3" xfId="11092" xr:uid="{00000000-0005-0000-0000-0000552B0000}"/>
    <cellStyle name="Normal 6 2 2 7 2 3 3" xfId="11093" xr:uid="{00000000-0005-0000-0000-0000562B0000}"/>
    <cellStyle name="Normal 6 2 2 7 2 3 4" xfId="11094" xr:uid="{00000000-0005-0000-0000-0000572B0000}"/>
    <cellStyle name="Normal 6 2 2 7 2 3 5" xfId="24094" xr:uid="{4B88BF55-D53A-4934-8854-D335BCC1B6EA}"/>
    <cellStyle name="Normal 6 2 2 7 2 4" xfId="11095" xr:uid="{00000000-0005-0000-0000-0000582B0000}"/>
    <cellStyle name="Normal 6 2 2 7 2 4 2" xfId="11096" xr:uid="{00000000-0005-0000-0000-0000592B0000}"/>
    <cellStyle name="Normal 6 2 2 7 2 4 3" xfId="11097" xr:uid="{00000000-0005-0000-0000-00005A2B0000}"/>
    <cellStyle name="Normal 6 2 2 7 2 4 4" xfId="23108" xr:uid="{A0472D55-A718-4E8F-A35B-8B5BE9F97F0B}"/>
    <cellStyle name="Normal 6 2 2 7 2 5" xfId="11098" xr:uid="{00000000-0005-0000-0000-00005B2B0000}"/>
    <cellStyle name="Normal 6 2 2 7 2 6" xfId="11099" xr:uid="{00000000-0005-0000-0000-00005C2B0000}"/>
    <cellStyle name="Normal 6 2 2 7 2 7" xfId="11100" xr:uid="{00000000-0005-0000-0000-00005D2B0000}"/>
    <cellStyle name="Normal 6 2 2 7 2 8" xfId="22557" xr:uid="{970CBD57-B50B-4A6B-BA4E-B92981FC9677}"/>
    <cellStyle name="Normal 6 2 2 7 3" xfId="11101" xr:uid="{00000000-0005-0000-0000-00005E2B0000}"/>
    <cellStyle name="Normal 6 2 2 7 3 2" xfId="11102" xr:uid="{00000000-0005-0000-0000-00005F2B0000}"/>
    <cellStyle name="Normal 6 2 2 7 3 2 2" xfId="11103" xr:uid="{00000000-0005-0000-0000-0000602B0000}"/>
    <cellStyle name="Normal 6 2 2 7 3 2 2 2" xfId="11104" xr:uid="{00000000-0005-0000-0000-0000612B0000}"/>
    <cellStyle name="Normal 6 2 2 7 3 2 2 3" xfId="11105" xr:uid="{00000000-0005-0000-0000-0000622B0000}"/>
    <cellStyle name="Normal 6 2 2 7 3 2 3" xfId="11106" xr:uid="{00000000-0005-0000-0000-0000632B0000}"/>
    <cellStyle name="Normal 6 2 2 7 3 2 4" xfId="11107" xr:uid="{00000000-0005-0000-0000-0000642B0000}"/>
    <cellStyle name="Normal 6 2 2 7 3 3" xfId="11108" xr:uid="{00000000-0005-0000-0000-0000652B0000}"/>
    <cellStyle name="Normal 6 2 2 7 3 3 2" xfId="11109" xr:uid="{00000000-0005-0000-0000-0000662B0000}"/>
    <cellStyle name="Normal 6 2 2 7 3 3 3" xfId="11110" xr:uid="{00000000-0005-0000-0000-0000672B0000}"/>
    <cellStyle name="Normal 6 2 2 7 3 4" xfId="11111" xr:uid="{00000000-0005-0000-0000-0000682B0000}"/>
    <cellStyle name="Normal 6 2 2 7 3 5" xfId="11112" xr:uid="{00000000-0005-0000-0000-0000692B0000}"/>
    <cellStyle name="Normal 6 2 2 7 3 6" xfId="25473" xr:uid="{7D9ED5F9-8662-4FFB-834E-858392F5B268}"/>
    <cellStyle name="Normal 6 2 2 7 4" xfId="11113" xr:uid="{00000000-0005-0000-0000-00006A2B0000}"/>
    <cellStyle name="Normal 6 2 2 7 4 2" xfId="11114" xr:uid="{00000000-0005-0000-0000-00006B2B0000}"/>
    <cellStyle name="Normal 6 2 2 7 4 3" xfId="11115" xr:uid="{00000000-0005-0000-0000-00006C2B0000}"/>
    <cellStyle name="Normal 6 2 2 7 4 4" xfId="24093" xr:uid="{E11CA7E9-3E81-446D-87DC-0E181853884F}"/>
    <cellStyle name="Normal 6 2 2 7 5" xfId="11116" xr:uid="{00000000-0005-0000-0000-00006D2B0000}"/>
    <cellStyle name="Normal 6 2 2 7 5 2" xfId="11117" xr:uid="{00000000-0005-0000-0000-00006E2B0000}"/>
    <cellStyle name="Normal 6 2 2 7 5 3" xfId="11118" xr:uid="{00000000-0005-0000-0000-00006F2B0000}"/>
    <cellStyle name="Normal 6 2 2 7 5 4" xfId="43314" xr:uid="{6D35E6F9-C064-4EFA-98D2-F74D4BA5743E}"/>
    <cellStyle name="Normal 6 2 2 7 6" xfId="11119" xr:uid="{00000000-0005-0000-0000-0000702B0000}"/>
    <cellStyle name="Normal 6 2 2 7 6 2" xfId="23107" xr:uid="{1A1A0632-B429-4EE5-8D9F-C31A9F281CCA}"/>
    <cellStyle name="Normal 6 2 2 7 7" xfId="11120" xr:uid="{00000000-0005-0000-0000-0000712B0000}"/>
    <cellStyle name="Normal 6 2 2 7 8" xfId="11121" xr:uid="{00000000-0005-0000-0000-0000722B0000}"/>
    <cellStyle name="Normal 6 2 2 7 9" xfId="11122" xr:uid="{00000000-0005-0000-0000-0000732B0000}"/>
    <cellStyle name="Normal 6 2 2 8" xfId="11123" xr:uid="{00000000-0005-0000-0000-0000742B0000}"/>
    <cellStyle name="Normal 6 2 2 8 10" xfId="22004" xr:uid="{F3C436F0-1D87-4731-8F48-5A238787CB75}"/>
    <cellStyle name="Normal 6 2 2 8 2" xfId="11124" xr:uid="{00000000-0005-0000-0000-0000752B0000}"/>
    <cellStyle name="Normal 6 2 2 8 2 2" xfId="11125" xr:uid="{00000000-0005-0000-0000-0000762B0000}"/>
    <cellStyle name="Normal 6 2 2 8 2 2 2" xfId="11126" xr:uid="{00000000-0005-0000-0000-0000772B0000}"/>
    <cellStyle name="Normal 6 2 2 8 2 2 2 2" xfId="11127" xr:uid="{00000000-0005-0000-0000-0000782B0000}"/>
    <cellStyle name="Normal 6 2 2 8 2 2 2 3" xfId="11128" xr:uid="{00000000-0005-0000-0000-0000792B0000}"/>
    <cellStyle name="Normal 6 2 2 8 2 2 3" xfId="11129" xr:uid="{00000000-0005-0000-0000-00007A2B0000}"/>
    <cellStyle name="Normal 6 2 2 8 2 2 4" xfId="11130" xr:uid="{00000000-0005-0000-0000-00007B2B0000}"/>
    <cellStyle name="Normal 6 2 2 8 2 2 5" xfId="25991" xr:uid="{C08A8850-B683-4BC3-B63B-ED1ACC36A7B0}"/>
    <cellStyle name="Normal 6 2 2 8 2 3" xfId="11131" xr:uid="{00000000-0005-0000-0000-00007C2B0000}"/>
    <cellStyle name="Normal 6 2 2 8 2 3 2" xfId="11132" xr:uid="{00000000-0005-0000-0000-00007D2B0000}"/>
    <cellStyle name="Normal 6 2 2 8 2 3 2 2" xfId="11133" xr:uid="{00000000-0005-0000-0000-00007E2B0000}"/>
    <cellStyle name="Normal 6 2 2 8 2 3 2 3" xfId="11134" xr:uid="{00000000-0005-0000-0000-00007F2B0000}"/>
    <cellStyle name="Normal 6 2 2 8 2 3 3" xfId="11135" xr:uid="{00000000-0005-0000-0000-0000802B0000}"/>
    <cellStyle name="Normal 6 2 2 8 2 3 4" xfId="11136" xr:uid="{00000000-0005-0000-0000-0000812B0000}"/>
    <cellStyle name="Normal 6 2 2 8 2 3 5" xfId="24096" xr:uid="{C99501D8-ED70-4111-807B-C8F31AC9A429}"/>
    <cellStyle name="Normal 6 2 2 8 2 4" xfId="11137" xr:uid="{00000000-0005-0000-0000-0000822B0000}"/>
    <cellStyle name="Normal 6 2 2 8 2 4 2" xfId="11138" xr:uid="{00000000-0005-0000-0000-0000832B0000}"/>
    <cellStyle name="Normal 6 2 2 8 2 4 3" xfId="11139" xr:uid="{00000000-0005-0000-0000-0000842B0000}"/>
    <cellStyle name="Normal 6 2 2 8 2 4 4" xfId="23110" xr:uid="{B0CE15D7-6028-410B-B8C9-9659A6CC3171}"/>
    <cellStyle name="Normal 6 2 2 8 2 5" xfId="11140" xr:uid="{00000000-0005-0000-0000-0000852B0000}"/>
    <cellStyle name="Normal 6 2 2 8 2 6" xfId="11141" xr:uid="{00000000-0005-0000-0000-0000862B0000}"/>
    <cellStyle name="Normal 6 2 2 8 2 7" xfId="11142" xr:uid="{00000000-0005-0000-0000-0000872B0000}"/>
    <cellStyle name="Normal 6 2 2 8 2 8" xfId="22558" xr:uid="{09DBDE36-ED0F-43A5-86C6-1E122C29EC44}"/>
    <cellStyle name="Normal 6 2 2 8 3" xfId="11143" xr:uid="{00000000-0005-0000-0000-0000882B0000}"/>
    <cellStyle name="Normal 6 2 2 8 3 2" xfId="11144" xr:uid="{00000000-0005-0000-0000-0000892B0000}"/>
    <cellStyle name="Normal 6 2 2 8 3 2 2" xfId="11145" xr:uid="{00000000-0005-0000-0000-00008A2B0000}"/>
    <cellStyle name="Normal 6 2 2 8 3 2 2 2" xfId="11146" xr:uid="{00000000-0005-0000-0000-00008B2B0000}"/>
    <cellStyle name="Normal 6 2 2 8 3 2 2 3" xfId="11147" xr:uid="{00000000-0005-0000-0000-00008C2B0000}"/>
    <cellStyle name="Normal 6 2 2 8 3 2 3" xfId="11148" xr:uid="{00000000-0005-0000-0000-00008D2B0000}"/>
    <cellStyle name="Normal 6 2 2 8 3 2 4" xfId="11149" xr:uid="{00000000-0005-0000-0000-00008E2B0000}"/>
    <cellStyle name="Normal 6 2 2 8 3 3" xfId="11150" xr:uid="{00000000-0005-0000-0000-00008F2B0000}"/>
    <cellStyle name="Normal 6 2 2 8 3 3 2" xfId="11151" xr:uid="{00000000-0005-0000-0000-0000902B0000}"/>
    <cellStyle name="Normal 6 2 2 8 3 3 3" xfId="11152" xr:uid="{00000000-0005-0000-0000-0000912B0000}"/>
    <cellStyle name="Normal 6 2 2 8 3 4" xfId="11153" xr:uid="{00000000-0005-0000-0000-0000922B0000}"/>
    <cellStyle name="Normal 6 2 2 8 3 5" xfId="11154" xr:uid="{00000000-0005-0000-0000-0000932B0000}"/>
    <cellStyle name="Normal 6 2 2 8 3 6" xfId="25474" xr:uid="{3BC25133-9E7F-4521-97A8-80B56DF362C2}"/>
    <cellStyle name="Normal 6 2 2 8 4" xfId="11155" xr:uid="{00000000-0005-0000-0000-0000942B0000}"/>
    <cellStyle name="Normal 6 2 2 8 4 2" xfId="11156" xr:uid="{00000000-0005-0000-0000-0000952B0000}"/>
    <cellStyle name="Normal 6 2 2 8 4 3" xfId="11157" xr:uid="{00000000-0005-0000-0000-0000962B0000}"/>
    <cellStyle name="Normal 6 2 2 8 4 4" xfId="24095" xr:uid="{DEFFE415-92DA-41A4-9069-7E9B05F68E37}"/>
    <cellStyle name="Normal 6 2 2 8 5" xfId="11158" xr:uid="{00000000-0005-0000-0000-0000972B0000}"/>
    <cellStyle name="Normal 6 2 2 8 5 2" xfId="11159" xr:uid="{00000000-0005-0000-0000-0000982B0000}"/>
    <cellStyle name="Normal 6 2 2 8 5 3" xfId="11160" xr:uid="{00000000-0005-0000-0000-0000992B0000}"/>
    <cellStyle name="Normal 6 2 2 8 5 4" xfId="43315" xr:uid="{ADB54B09-F41F-4A8F-B289-917BE3E33A65}"/>
    <cellStyle name="Normal 6 2 2 8 6" xfId="11161" xr:uid="{00000000-0005-0000-0000-00009A2B0000}"/>
    <cellStyle name="Normal 6 2 2 8 6 2" xfId="23109" xr:uid="{8517090D-FAD1-48E3-A371-513C694FDE19}"/>
    <cellStyle name="Normal 6 2 2 8 7" xfId="11162" xr:uid="{00000000-0005-0000-0000-00009B2B0000}"/>
    <cellStyle name="Normal 6 2 2 8 8" xfId="11163" xr:uid="{00000000-0005-0000-0000-00009C2B0000}"/>
    <cellStyle name="Normal 6 2 2 8 9" xfId="11164" xr:uid="{00000000-0005-0000-0000-00009D2B0000}"/>
    <cellStyle name="Normal 6 2 2 9" xfId="11165" xr:uid="{00000000-0005-0000-0000-00009E2B0000}"/>
    <cellStyle name="Normal 6 2 2 9 10" xfId="22005" xr:uid="{A680FE3E-D88D-4FB2-9DEF-E882A6E16CE9}"/>
    <cellStyle name="Normal 6 2 2 9 2" xfId="11166" xr:uid="{00000000-0005-0000-0000-00009F2B0000}"/>
    <cellStyle name="Normal 6 2 2 9 2 2" xfId="11167" xr:uid="{00000000-0005-0000-0000-0000A02B0000}"/>
    <cellStyle name="Normal 6 2 2 9 2 2 2" xfId="11168" xr:uid="{00000000-0005-0000-0000-0000A12B0000}"/>
    <cellStyle name="Normal 6 2 2 9 2 2 2 2" xfId="11169" xr:uid="{00000000-0005-0000-0000-0000A22B0000}"/>
    <cellStyle name="Normal 6 2 2 9 2 2 2 3" xfId="11170" xr:uid="{00000000-0005-0000-0000-0000A32B0000}"/>
    <cellStyle name="Normal 6 2 2 9 2 2 3" xfId="11171" xr:uid="{00000000-0005-0000-0000-0000A42B0000}"/>
    <cellStyle name="Normal 6 2 2 9 2 2 4" xfId="11172" xr:uid="{00000000-0005-0000-0000-0000A52B0000}"/>
    <cellStyle name="Normal 6 2 2 9 2 2 5" xfId="25992" xr:uid="{4831D75D-6021-42E7-B354-7C754302065F}"/>
    <cellStyle name="Normal 6 2 2 9 2 3" xfId="11173" xr:uid="{00000000-0005-0000-0000-0000A62B0000}"/>
    <cellStyle name="Normal 6 2 2 9 2 3 2" xfId="11174" xr:uid="{00000000-0005-0000-0000-0000A72B0000}"/>
    <cellStyle name="Normal 6 2 2 9 2 3 2 2" xfId="11175" xr:uid="{00000000-0005-0000-0000-0000A82B0000}"/>
    <cellStyle name="Normal 6 2 2 9 2 3 2 3" xfId="11176" xr:uid="{00000000-0005-0000-0000-0000A92B0000}"/>
    <cellStyle name="Normal 6 2 2 9 2 3 3" xfId="11177" xr:uid="{00000000-0005-0000-0000-0000AA2B0000}"/>
    <cellStyle name="Normal 6 2 2 9 2 3 4" xfId="11178" xr:uid="{00000000-0005-0000-0000-0000AB2B0000}"/>
    <cellStyle name="Normal 6 2 2 9 2 3 5" xfId="24098" xr:uid="{7A0FD571-B51B-4EE7-AC86-A0B1604D8C73}"/>
    <cellStyle name="Normal 6 2 2 9 2 4" xfId="11179" xr:uid="{00000000-0005-0000-0000-0000AC2B0000}"/>
    <cellStyle name="Normal 6 2 2 9 2 4 2" xfId="11180" xr:uid="{00000000-0005-0000-0000-0000AD2B0000}"/>
    <cellStyle name="Normal 6 2 2 9 2 4 3" xfId="11181" xr:uid="{00000000-0005-0000-0000-0000AE2B0000}"/>
    <cellStyle name="Normal 6 2 2 9 2 4 4" xfId="23112" xr:uid="{9D25233E-D5C4-4F5B-8195-B47F799E88EC}"/>
    <cellStyle name="Normal 6 2 2 9 2 5" xfId="11182" xr:uid="{00000000-0005-0000-0000-0000AF2B0000}"/>
    <cellStyle name="Normal 6 2 2 9 2 6" xfId="11183" xr:uid="{00000000-0005-0000-0000-0000B02B0000}"/>
    <cellStyle name="Normal 6 2 2 9 2 7" xfId="11184" xr:uid="{00000000-0005-0000-0000-0000B12B0000}"/>
    <cellStyle name="Normal 6 2 2 9 2 8" xfId="22559" xr:uid="{1705C345-61C3-4752-BD4A-7D0B7B345458}"/>
    <cellStyle name="Normal 6 2 2 9 3" xfId="11185" xr:uid="{00000000-0005-0000-0000-0000B22B0000}"/>
    <cellStyle name="Normal 6 2 2 9 3 2" xfId="11186" xr:uid="{00000000-0005-0000-0000-0000B32B0000}"/>
    <cellStyle name="Normal 6 2 2 9 3 2 2" xfId="11187" xr:uid="{00000000-0005-0000-0000-0000B42B0000}"/>
    <cellStyle name="Normal 6 2 2 9 3 2 2 2" xfId="11188" xr:uid="{00000000-0005-0000-0000-0000B52B0000}"/>
    <cellStyle name="Normal 6 2 2 9 3 2 2 3" xfId="11189" xr:uid="{00000000-0005-0000-0000-0000B62B0000}"/>
    <cellStyle name="Normal 6 2 2 9 3 2 3" xfId="11190" xr:uid="{00000000-0005-0000-0000-0000B72B0000}"/>
    <cellStyle name="Normal 6 2 2 9 3 2 4" xfId="11191" xr:uid="{00000000-0005-0000-0000-0000B82B0000}"/>
    <cellStyle name="Normal 6 2 2 9 3 3" xfId="11192" xr:uid="{00000000-0005-0000-0000-0000B92B0000}"/>
    <cellStyle name="Normal 6 2 2 9 3 3 2" xfId="11193" xr:uid="{00000000-0005-0000-0000-0000BA2B0000}"/>
    <cellStyle name="Normal 6 2 2 9 3 3 3" xfId="11194" xr:uid="{00000000-0005-0000-0000-0000BB2B0000}"/>
    <cellStyle name="Normal 6 2 2 9 3 4" xfId="11195" xr:uid="{00000000-0005-0000-0000-0000BC2B0000}"/>
    <cellStyle name="Normal 6 2 2 9 3 5" xfId="11196" xr:uid="{00000000-0005-0000-0000-0000BD2B0000}"/>
    <cellStyle name="Normal 6 2 2 9 3 6" xfId="25475" xr:uid="{2E5C2F89-9F5A-4C16-89DC-77CE542210D5}"/>
    <cellStyle name="Normal 6 2 2 9 4" xfId="11197" xr:uid="{00000000-0005-0000-0000-0000BE2B0000}"/>
    <cellStyle name="Normal 6 2 2 9 4 2" xfId="11198" xr:uid="{00000000-0005-0000-0000-0000BF2B0000}"/>
    <cellStyle name="Normal 6 2 2 9 4 3" xfId="11199" xr:uid="{00000000-0005-0000-0000-0000C02B0000}"/>
    <cellStyle name="Normal 6 2 2 9 4 4" xfId="24097" xr:uid="{44D1674F-6E78-43E6-8930-4627E788BD08}"/>
    <cellStyle name="Normal 6 2 2 9 5" xfId="11200" xr:uid="{00000000-0005-0000-0000-0000C12B0000}"/>
    <cellStyle name="Normal 6 2 2 9 5 2" xfId="11201" xr:uid="{00000000-0005-0000-0000-0000C22B0000}"/>
    <cellStyle name="Normal 6 2 2 9 5 3" xfId="11202" xr:uid="{00000000-0005-0000-0000-0000C32B0000}"/>
    <cellStyle name="Normal 6 2 2 9 5 4" xfId="43316" xr:uid="{D0E237EA-F4D2-4480-9A20-5EC3DC569D79}"/>
    <cellStyle name="Normal 6 2 2 9 6" xfId="11203" xr:uid="{00000000-0005-0000-0000-0000C42B0000}"/>
    <cellStyle name="Normal 6 2 2 9 6 2" xfId="23111" xr:uid="{5EB97F22-5736-4E06-ACBF-24C068ED2204}"/>
    <cellStyle name="Normal 6 2 2 9 7" xfId="11204" xr:uid="{00000000-0005-0000-0000-0000C52B0000}"/>
    <cellStyle name="Normal 6 2 2 9 8" xfId="11205" xr:uid="{00000000-0005-0000-0000-0000C62B0000}"/>
    <cellStyle name="Normal 6 2 2 9 9" xfId="11206" xr:uid="{00000000-0005-0000-0000-0000C72B0000}"/>
    <cellStyle name="Normal 6 2 3" xfId="11207" xr:uid="{00000000-0005-0000-0000-0000C82B0000}"/>
    <cellStyle name="Normal 6 2 3 2" xfId="11208" xr:uid="{00000000-0005-0000-0000-0000C92B0000}"/>
    <cellStyle name="Normal 6 2 3 3" xfId="11209" xr:uid="{00000000-0005-0000-0000-0000CA2B0000}"/>
    <cellStyle name="Normal 6 2 3 4" xfId="11210" xr:uid="{00000000-0005-0000-0000-0000CB2B0000}"/>
    <cellStyle name="Normal 6 2 3 5" xfId="11211" xr:uid="{00000000-0005-0000-0000-0000CC2B0000}"/>
    <cellStyle name="Normal 6 2 4" xfId="11212" xr:uid="{00000000-0005-0000-0000-0000CD2B0000}"/>
    <cellStyle name="Normal 6 2 4 2" xfId="11213" xr:uid="{00000000-0005-0000-0000-0000CE2B0000}"/>
    <cellStyle name="Normal 6 2 4 2 2" xfId="11214" xr:uid="{00000000-0005-0000-0000-0000CF2B0000}"/>
    <cellStyle name="Normal 6 2 4 2 3" xfId="11215" xr:uid="{00000000-0005-0000-0000-0000D02B0000}"/>
    <cellStyle name="Normal 6 2 4 2 4" xfId="11216" xr:uid="{00000000-0005-0000-0000-0000D12B0000}"/>
    <cellStyle name="Normal 6 2 4 3" xfId="11217" xr:uid="{00000000-0005-0000-0000-0000D22B0000}"/>
    <cellStyle name="Normal 6 2 4 4" xfId="11218" xr:uid="{00000000-0005-0000-0000-0000D32B0000}"/>
    <cellStyle name="Normal 6 2 4 5" xfId="11219" xr:uid="{00000000-0005-0000-0000-0000D42B0000}"/>
    <cellStyle name="Normal 6 2 4 6" xfId="11220" xr:uid="{00000000-0005-0000-0000-0000D52B0000}"/>
    <cellStyle name="Normal 6 2 5" xfId="11221" xr:uid="{00000000-0005-0000-0000-0000D62B0000}"/>
    <cellStyle name="Normal 6 2 5 2" xfId="11222" xr:uid="{00000000-0005-0000-0000-0000D72B0000}"/>
    <cellStyle name="Normal 6 2 5 3" xfId="11223" xr:uid="{00000000-0005-0000-0000-0000D82B0000}"/>
    <cellStyle name="Normal 6 2 5 4" xfId="11224" xr:uid="{00000000-0005-0000-0000-0000D92B0000}"/>
    <cellStyle name="Normal 6 2 5 5" xfId="11225" xr:uid="{00000000-0005-0000-0000-0000DA2B0000}"/>
    <cellStyle name="Normal 6 2 6" xfId="11226" xr:uid="{00000000-0005-0000-0000-0000DB2B0000}"/>
    <cellStyle name="Normal 6 2 6 2" xfId="11227" xr:uid="{00000000-0005-0000-0000-0000DC2B0000}"/>
    <cellStyle name="Normal 6 2 6 3" xfId="11228" xr:uid="{00000000-0005-0000-0000-0000DD2B0000}"/>
    <cellStyle name="Normal 6 2 6 4" xfId="11229" xr:uid="{00000000-0005-0000-0000-0000DE2B0000}"/>
    <cellStyle name="Normal 6 2 6 5" xfId="11230" xr:uid="{00000000-0005-0000-0000-0000DF2B0000}"/>
    <cellStyle name="Normal 6 2 7" xfId="11231" xr:uid="{00000000-0005-0000-0000-0000E02B0000}"/>
    <cellStyle name="Normal 6 2 7 2" xfId="11232" xr:uid="{00000000-0005-0000-0000-0000E12B0000}"/>
    <cellStyle name="Normal 6 2 7 3" xfId="11233" xr:uid="{00000000-0005-0000-0000-0000E22B0000}"/>
    <cellStyle name="Normal 6 2 7 4" xfId="11234" xr:uid="{00000000-0005-0000-0000-0000E32B0000}"/>
    <cellStyle name="Normal 6 2 7 5" xfId="11235" xr:uid="{00000000-0005-0000-0000-0000E42B0000}"/>
    <cellStyle name="Normal 6 2 8" xfId="11236" xr:uid="{00000000-0005-0000-0000-0000E52B0000}"/>
    <cellStyle name="Normal 6 2 8 2" xfId="11237" xr:uid="{00000000-0005-0000-0000-0000E62B0000}"/>
    <cellStyle name="Normal 6 2 8 3" xfId="11238" xr:uid="{00000000-0005-0000-0000-0000E72B0000}"/>
    <cellStyle name="Normal 6 2 8 4" xfId="11239" xr:uid="{00000000-0005-0000-0000-0000E82B0000}"/>
    <cellStyle name="Normal 6 2 8 5" xfId="11240" xr:uid="{00000000-0005-0000-0000-0000E92B0000}"/>
    <cellStyle name="Normal 6 2 9" xfId="11241" xr:uid="{00000000-0005-0000-0000-0000EA2B0000}"/>
    <cellStyle name="Normal 6 2 9 2" xfId="11242" xr:uid="{00000000-0005-0000-0000-0000EB2B0000}"/>
    <cellStyle name="Normal 6 2 9 3" xfId="11243" xr:uid="{00000000-0005-0000-0000-0000EC2B0000}"/>
    <cellStyle name="Normal 6 2 9 4" xfId="11244" xr:uid="{00000000-0005-0000-0000-0000ED2B0000}"/>
    <cellStyle name="Normal 6 3" xfId="11245" xr:uid="{00000000-0005-0000-0000-0000EE2B0000}"/>
    <cellStyle name="Normal 6 3 10" xfId="11246" xr:uid="{00000000-0005-0000-0000-0000EF2B0000}"/>
    <cellStyle name="Normal 6 3 10 2" xfId="11247" xr:uid="{00000000-0005-0000-0000-0000F02B0000}"/>
    <cellStyle name="Normal 6 3 10 3" xfId="11248" xr:uid="{00000000-0005-0000-0000-0000F12B0000}"/>
    <cellStyle name="Normal 6 3 10 4" xfId="11249" xr:uid="{00000000-0005-0000-0000-0000F22B0000}"/>
    <cellStyle name="Normal 6 3 11" xfId="11250" xr:uid="{00000000-0005-0000-0000-0000F32B0000}"/>
    <cellStyle name="Normal 6 3 11 2" xfId="11251" xr:uid="{00000000-0005-0000-0000-0000F42B0000}"/>
    <cellStyle name="Normal 6 3 11 3" xfId="11252" xr:uid="{00000000-0005-0000-0000-0000F52B0000}"/>
    <cellStyle name="Normal 6 3 11 4" xfId="11253" xr:uid="{00000000-0005-0000-0000-0000F62B0000}"/>
    <cellStyle name="Normal 6 3 12" xfId="11254" xr:uid="{00000000-0005-0000-0000-0000F72B0000}"/>
    <cellStyle name="Normal 6 3 12 2" xfId="11255" xr:uid="{00000000-0005-0000-0000-0000F82B0000}"/>
    <cellStyle name="Normal 6 3 12 3" xfId="11256" xr:uid="{00000000-0005-0000-0000-0000F92B0000}"/>
    <cellStyle name="Normal 6 3 12 4" xfId="11257" xr:uid="{00000000-0005-0000-0000-0000FA2B0000}"/>
    <cellStyle name="Normal 6 3 13" xfId="11258" xr:uid="{00000000-0005-0000-0000-0000FB2B0000}"/>
    <cellStyle name="Normal 6 3 13 2" xfId="11259" xr:uid="{00000000-0005-0000-0000-0000FC2B0000}"/>
    <cellStyle name="Normal 6 3 13 3" xfId="11260" xr:uid="{00000000-0005-0000-0000-0000FD2B0000}"/>
    <cellStyle name="Normal 6 3 13 4" xfId="11261" xr:uid="{00000000-0005-0000-0000-0000FE2B0000}"/>
    <cellStyle name="Normal 6 3 14" xfId="11262" xr:uid="{00000000-0005-0000-0000-0000FF2B0000}"/>
    <cellStyle name="Normal 6 3 14 2" xfId="11263" xr:uid="{00000000-0005-0000-0000-0000002C0000}"/>
    <cellStyle name="Normal 6 3 14 3" xfId="11264" xr:uid="{00000000-0005-0000-0000-0000012C0000}"/>
    <cellStyle name="Normal 6 3 14 4" xfId="11265" xr:uid="{00000000-0005-0000-0000-0000022C0000}"/>
    <cellStyle name="Normal 6 3 14 5" xfId="23113" xr:uid="{3FFEA211-A5BB-4734-9CC5-AECC2DAD1507}"/>
    <cellStyle name="Normal 6 3 15" xfId="11266" xr:uid="{00000000-0005-0000-0000-0000032C0000}"/>
    <cellStyle name="Normal 6 3 15 2" xfId="11267" xr:uid="{00000000-0005-0000-0000-0000042C0000}"/>
    <cellStyle name="Normal 6 3 15 3" xfId="11268" xr:uid="{00000000-0005-0000-0000-0000052C0000}"/>
    <cellStyle name="Normal 6 3 15 4" xfId="11269" xr:uid="{00000000-0005-0000-0000-0000062C0000}"/>
    <cellStyle name="Normal 6 3 16" xfId="11270" xr:uid="{00000000-0005-0000-0000-0000072C0000}"/>
    <cellStyle name="Normal 6 3 16 2" xfId="11271" xr:uid="{00000000-0005-0000-0000-0000082C0000}"/>
    <cellStyle name="Normal 6 3 16 3" xfId="11272" xr:uid="{00000000-0005-0000-0000-0000092C0000}"/>
    <cellStyle name="Normal 6 3 16 4" xfId="11273" xr:uid="{00000000-0005-0000-0000-00000A2C0000}"/>
    <cellStyle name="Normal 6 3 16 5" xfId="23114" xr:uid="{1852AE55-786E-41BA-AF1B-AD55825EA8BE}"/>
    <cellStyle name="Normal 6 3 17" xfId="11274" xr:uid="{00000000-0005-0000-0000-00000B2C0000}"/>
    <cellStyle name="Normal 6 3 17 2" xfId="11275" xr:uid="{00000000-0005-0000-0000-00000C2C0000}"/>
    <cellStyle name="Normal 6 3 17 2 2" xfId="11276" xr:uid="{00000000-0005-0000-0000-00000D2C0000}"/>
    <cellStyle name="Normal 6 3 17 2 2 2" xfId="11277" xr:uid="{00000000-0005-0000-0000-00000E2C0000}"/>
    <cellStyle name="Normal 6 3 17 2 2 2 2" xfId="11278" xr:uid="{00000000-0005-0000-0000-00000F2C0000}"/>
    <cellStyle name="Normal 6 3 17 2 2 2 3" xfId="11279" xr:uid="{00000000-0005-0000-0000-0000102C0000}"/>
    <cellStyle name="Normal 6 3 17 2 2 3" xfId="11280" xr:uid="{00000000-0005-0000-0000-0000112C0000}"/>
    <cellStyle name="Normal 6 3 17 2 2 4" xfId="11281" xr:uid="{00000000-0005-0000-0000-0000122C0000}"/>
    <cellStyle name="Normal 6 3 17 2 2 5" xfId="24100" xr:uid="{8522419C-6E1A-4D7F-ACDF-46919BA4444B}"/>
    <cellStyle name="Normal 6 3 17 2 3" xfId="11282" xr:uid="{00000000-0005-0000-0000-0000132C0000}"/>
    <cellStyle name="Normal 6 3 17 2 3 2" xfId="11283" xr:uid="{00000000-0005-0000-0000-0000142C0000}"/>
    <cellStyle name="Normal 6 3 17 2 3 2 2" xfId="11284" xr:uid="{00000000-0005-0000-0000-0000152C0000}"/>
    <cellStyle name="Normal 6 3 17 2 3 2 3" xfId="11285" xr:uid="{00000000-0005-0000-0000-0000162C0000}"/>
    <cellStyle name="Normal 6 3 17 2 3 3" xfId="11286" xr:uid="{00000000-0005-0000-0000-0000172C0000}"/>
    <cellStyle name="Normal 6 3 17 2 3 4" xfId="11287" xr:uid="{00000000-0005-0000-0000-0000182C0000}"/>
    <cellStyle name="Normal 6 3 17 2 4" xfId="11288" xr:uid="{00000000-0005-0000-0000-0000192C0000}"/>
    <cellStyle name="Normal 6 3 17 2 4 2" xfId="11289" xr:uid="{00000000-0005-0000-0000-00001A2C0000}"/>
    <cellStyle name="Normal 6 3 17 2 4 3" xfId="11290" xr:uid="{00000000-0005-0000-0000-00001B2C0000}"/>
    <cellStyle name="Normal 6 3 17 2 5" xfId="11291" xr:uid="{00000000-0005-0000-0000-00001C2C0000}"/>
    <cellStyle name="Normal 6 3 17 2 6" xfId="11292" xr:uid="{00000000-0005-0000-0000-00001D2C0000}"/>
    <cellStyle name="Normal 6 3 17 2 7" xfId="11293" xr:uid="{00000000-0005-0000-0000-00001E2C0000}"/>
    <cellStyle name="Normal 6 3 17 2 8" xfId="23116" xr:uid="{528EB521-D61C-47E0-A495-C7494E9A5514}"/>
    <cellStyle name="Normal 6 3 17 3" xfId="11294" xr:uid="{00000000-0005-0000-0000-00001F2C0000}"/>
    <cellStyle name="Normal 6 3 17 3 2" xfId="11295" xr:uid="{00000000-0005-0000-0000-0000202C0000}"/>
    <cellStyle name="Normal 6 3 17 3 2 2" xfId="11296" xr:uid="{00000000-0005-0000-0000-0000212C0000}"/>
    <cellStyle name="Normal 6 3 17 3 2 3" xfId="11297" xr:uid="{00000000-0005-0000-0000-0000222C0000}"/>
    <cellStyle name="Normal 6 3 17 3 3" xfId="11298" xr:uid="{00000000-0005-0000-0000-0000232C0000}"/>
    <cellStyle name="Normal 6 3 17 3 4" xfId="11299" xr:uid="{00000000-0005-0000-0000-0000242C0000}"/>
    <cellStyle name="Normal 6 3 17 3 5" xfId="24345" xr:uid="{1F0B3928-FABB-440A-97F7-421052BE0B2E}"/>
    <cellStyle name="Normal 6 3 17 4" xfId="11300" xr:uid="{00000000-0005-0000-0000-0000252C0000}"/>
    <cellStyle name="Normal 6 3 17 4 2" xfId="11301" xr:uid="{00000000-0005-0000-0000-0000262C0000}"/>
    <cellStyle name="Normal 6 3 17 4 2 2" xfId="11302" xr:uid="{00000000-0005-0000-0000-0000272C0000}"/>
    <cellStyle name="Normal 6 3 17 4 2 3" xfId="11303" xr:uid="{00000000-0005-0000-0000-0000282C0000}"/>
    <cellStyle name="Normal 6 3 17 4 3" xfId="11304" xr:uid="{00000000-0005-0000-0000-0000292C0000}"/>
    <cellStyle name="Normal 6 3 17 4 4" xfId="11305" xr:uid="{00000000-0005-0000-0000-00002A2C0000}"/>
    <cellStyle name="Normal 6 3 17 4 5" xfId="24099" xr:uid="{1890FD2C-783F-41A5-B775-F0BBA35DA75A}"/>
    <cellStyle name="Normal 6 3 17 5" xfId="11306" xr:uid="{00000000-0005-0000-0000-00002B2C0000}"/>
    <cellStyle name="Normal 6 3 17 5 2" xfId="11307" xr:uid="{00000000-0005-0000-0000-00002C2C0000}"/>
    <cellStyle name="Normal 6 3 17 5 3" xfId="11308" xr:uid="{00000000-0005-0000-0000-00002D2C0000}"/>
    <cellStyle name="Normal 6 3 17 6" xfId="11309" xr:uid="{00000000-0005-0000-0000-00002E2C0000}"/>
    <cellStyle name="Normal 6 3 17 7" xfId="11310" xr:uid="{00000000-0005-0000-0000-00002F2C0000}"/>
    <cellStyle name="Normal 6 3 17 8" xfId="11311" xr:uid="{00000000-0005-0000-0000-0000302C0000}"/>
    <cellStyle name="Normal 6 3 17 9" xfId="23115" xr:uid="{C98544FA-BFB8-423A-A15C-1356551FF690}"/>
    <cellStyle name="Normal 6 3 18" xfId="11312" xr:uid="{00000000-0005-0000-0000-0000312C0000}"/>
    <cellStyle name="Normal 6 3 18 2" xfId="11313" xr:uid="{00000000-0005-0000-0000-0000322C0000}"/>
    <cellStyle name="Normal 6 3 18 3" xfId="11314" xr:uid="{00000000-0005-0000-0000-0000332C0000}"/>
    <cellStyle name="Normal 6 3 18 4" xfId="11315" xr:uid="{00000000-0005-0000-0000-0000342C0000}"/>
    <cellStyle name="Normal 6 3 18 5" xfId="23117" xr:uid="{14B115DA-EC7E-4682-8CEA-7A958E815988}"/>
    <cellStyle name="Normal 6 3 19" xfId="11316" xr:uid="{00000000-0005-0000-0000-0000352C0000}"/>
    <cellStyle name="Normal 6 3 2" xfId="11317" xr:uid="{00000000-0005-0000-0000-0000362C0000}"/>
    <cellStyle name="Normal 6 3 2 2" xfId="11318" xr:uid="{00000000-0005-0000-0000-0000372C0000}"/>
    <cellStyle name="Normal 6 3 2 3" xfId="11319" xr:uid="{00000000-0005-0000-0000-0000382C0000}"/>
    <cellStyle name="Normal 6 3 2 4" xfId="11320" xr:uid="{00000000-0005-0000-0000-0000392C0000}"/>
    <cellStyle name="Normal 6 3 2 5" xfId="11321" xr:uid="{00000000-0005-0000-0000-00003A2C0000}"/>
    <cellStyle name="Normal 6 3 20" xfId="11322" xr:uid="{00000000-0005-0000-0000-00003B2C0000}"/>
    <cellStyle name="Normal 6 3 21" xfId="11323" xr:uid="{00000000-0005-0000-0000-00003C2C0000}"/>
    <cellStyle name="Normal 6 3 22" xfId="11324" xr:uid="{00000000-0005-0000-0000-00003D2C0000}"/>
    <cellStyle name="Normal 6 3 3" xfId="11325" xr:uid="{00000000-0005-0000-0000-00003E2C0000}"/>
    <cellStyle name="Normal 6 3 3 2" xfId="11326" xr:uid="{00000000-0005-0000-0000-00003F2C0000}"/>
    <cellStyle name="Normal 6 3 3 3" xfId="11327" xr:uid="{00000000-0005-0000-0000-0000402C0000}"/>
    <cellStyle name="Normal 6 3 3 4" xfId="11328" xr:uid="{00000000-0005-0000-0000-0000412C0000}"/>
    <cellStyle name="Normal 6 3 3 5" xfId="11329" xr:uid="{00000000-0005-0000-0000-0000422C0000}"/>
    <cellStyle name="Normal 6 3 4" xfId="11330" xr:uid="{00000000-0005-0000-0000-0000432C0000}"/>
    <cellStyle name="Normal 6 3 4 2" xfId="11331" xr:uid="{00000000-0005-0000-0000-0000442C0000}"/>
    <cellStyle name="Normal 6 3 4 3" xfId="11332" xr:uid="{00000000-0005-0000-0000-0000452C0000}"/>
    <cellStyle name="Normal 6 3 4 4" xfId="11333" xr:uid="{00000000-0005-0000-0000-0000462C0000}"/>
    <cellStyle name="Normal 6 3 4 5" xfId="11334" xr:uid="{00000000-0005-0000-0000-0000472C0000}"/>
    <cellStyle name="Normal 6 3 5" xfId="11335" xr:uid="{00000000-0005-0000-0000-0000482C0000}"/>
    <cellStyle name="Normal 6 3 5 2" xfId="11336" xr:uid="{00000000-0005-0000-0000-0000492C0000}"/>
    <cellStyle name="Normal 6 3 5 3" xfId="11337" xr:uid="{00000000-0005-0000-0000-00004A2C0000}"/>
    <cellStyle name="Normal 6 3 5 4" xfId="11338" xr:uid="{00000000-0005-0000-0000-00004B2C0000}"/>
    <cellStyle name="Normal 6 3 5 5" xfId="11339" xr:uid="{00000000-0005-0000-0000-00004C2C0000}"/>
    <cellStyle name="Normal 6 3 6" xfId="11340" xr:uid="{00000000-0005-0000-0000-00004D2C0000}"/>
    <cellStyle name="Normal 6 3 6 2" xfId="11341" xr:uid="{00000000-0005-0000-0000-00004E2C0000}"/>
    <cellStyle name="Normal 6 3 6 3" xfId="11342" xr:uid="{00000000-0005-0000-0000-00004F2C0000}"/>
    <cellStyle name="Normal 6 3 6 4" xfId="11343" xr:uid="{00000000-0005-0000-0000-0000502C0000}"/>
    <cellStyle name="Normal 6 3 6 5" xfId="11344" xr:uid="{00000000-0005-0000-0000-0000512C0000}"/>
    <cellStyle name="Normal 6 3 7" xfId="11345" xr:uid="{00000000-0005-0000-0000-0000522C0000}"/>
    <cellStyle name="Normal 6 3 7 2" xfId="11346" xr:uid="{00000000-0005-0000-0000-0000532C0000}"/>
    <cellStyle name="Normal 6 3 7 3" xfId="11347" xr:uid="{00000000-0005-0000-0000-0000542C0000}"/>
    <cellStyle name="Normal 6 3 7 4" xfId="11348" xr:uid="{00000000-0005-0000-0000-0000552C0000}"/>
    <cellStyle name="Normal 6 3 7 5" xfId="11349" xr:uid="{00000000-0005-0000-0000-0000562C0000}"/>
    <cellStyle name="Normal 6 3 8" xfId="11350" xr:uid="{00000000-0005-0000-0000-0000572C0000}"/>
    <cellStyle name="Normal 6 3 8 2" xfId="11351" xr:uid="{00000000-0005-0000-0000-0000582C0000}"/>
    <cellStyle name="Normal 6 3 8 3" xfId="11352" xr:uid="{00000000-0005-0000-0000-0000592C0000}"/>
    <cellStyle name="Normal 6 3 8 4" xfId="11353" xr:uid="{00000000-0005-0000-0000-00005A2C0000}"/>
    <cellStyle name="Normal 6 3 8 5" xfId="11354" xr:uid="{00000000-0005-0000-0000-00005B2C0000}"/>
    <cellStyle name="Normal 6 3 9" xfId="11355" xr:uid="{00000000-0005-0000-0000-00005C2C0000}"/>
    <cellStyle name="Normal 6 3 9 2" xfId="11356" xr:uid="{00000000-0005-0000-0000-00005D2C0000}"/>
    <cellStyle name="Normal 6 3 9 3" xfId="11357" xr:uid="{00000000-0005-0000-0000-00005E2C0000}"/>
    <cellStyle name="Normal 6 3 9 4" xfId="11358" xr:uid="{00000000-0005-0000-0000-00005F2C0000}"/>
    <cellStyle name="Normal 6 3 9 5" xfId="22625" xr:uid="{F7ABA177-5CD4-401C-A022-97F90C9ED96D}"/>
    <cellStyle name="Normal 6 4" xfId="11359" xr:uid="{00000000-0005-0000-0000-0000602C0000}"/>
    <cellStyle name="Normal 6 4 10" xfId="11360" xr:uid="{00000000-0005-0000-0000-0000612C0000}"/>
    <cellStyle name="Normal 6 4 11" xfId="11361" xr:uid="{00000000-0005-0000-0000-0000622C0000}"/>
    <cellStyle name="Normal 6 4 12" xfId="11362" xr:uid="{00000000-0005-0000-0000-0000632C0000}"/>
    <cellStyle name="Normal 6 4 2" xfId="11363" xr:uid="{00000000-0005-0000-0000-0000642C0000}"/>
    <cellStyle name="Normal 6 4 2 2" xfId="11364" xr:uid="{00000000-0005-0000-0000-0000652C0000}"/>
    <cellStyle name="Normal 6 4 2 3" xfId="11365" xr:uid="{00000000-0005-0000-0000-0000662C0000}"/>
    <cellStyle name="Normal 6 4 2 4" xfId="11366" xr:uid="{00000000-0005-0000-0000-0000672C0000}"/>
    <cellStyle name="Normal 6 4 2 5" xfId="11367" xr:uid="{00000000-0005-0000-0000-0000682C0000}"/>
    <cellStyle name="Normal 6 4 3" xfId="11368" xr:uid="{00000000-0005-0000-0000-0000692C0000}"/>
    <cellStyle name="Normal 6 4 3 2" xfId="11369" xr:uid="{00000000-0005-0000-0000-00006A2C0000}"/>
    <cellStyle name="Normal 6 4 3 3" xfId="11370" xr:uid="{00000000-0005-0000-0000-00006B2C0000}"/>
    <cellStyle name="Normal 6 4 3 4" xfId="11371" xr:uid="{00000000-0005-0000-0000-00006C2C0000}"/>
    <cellStyle name="Normal 6 4 3 5" xfId="11372" xr:uid="{00000000-0005-0000-0000-00006D2C0000}"/>
    <cellStyle name="Normal 6 4 4" xfId="11373" xr:uid="{00000000-0005-0000-0000-00006E2C0000}"/>
    <cellStyle name="Normal 6 4 4 2" xfId="11374" xr:uid="{00000000-0005-0000-0000-00006F2C0000}"/>
    <cellStyle name="Normal 6 4 4 3" xfId="11375" xr:uid="{00000000-0005-0000-0000-0000702C0000}"/>
    <cellStyle name="Normal 6 4 4 4" xfId="11376" xr:uid="{00000000-0005-0000-0000-0000712C0000}"/>
    <cellStyle name="Normal 6 4 4 5" xfId="11377" xr:uid="{00000000-0005-0000-0000-0000722C0000}"/>
    <cellStyle name="Normal 6 4 5" xfId="11378" xr:uid="{00000000-0005-0000-0000-0000732C0000}"/>
    <cellStyle name="Normal 6 4 5 2" xfId="11379" xr:uid="{00000000-0005-0000-0000-0000742C0000}"/>
    <cellStyle name="Normal 6 4 5 3" xfId="11380" xr:uid="{00000000-0005-0000-0000-0000752C0000}"/>
    <cellStyle name="Normal 6 4 5 4" xfId="11381" xr:uid="{00000000-0005-0000-0000-0000762C0000}"/>
    <cellStyle name="Normal 6 4 5 5" xfId="11382" xr:uid="{00000000-0005-0000-0000-0000772C0000}"/>
    <cellStyle name="Normal 6 4 6" xfId="11383" xr:uid="{00000000-0005-0000-0000-0000782C0000}"/>
    <cellStyle name="Normal 6 4 6 2" xfId="11384" xr:uid="{00000000-0005-0000-0000-0000792C0000}"/>
    <cellStyle name="Normal 6 4 6 3" xfId="11385" xr:uid="{00000000-0005-0000-0000-00007A2C0000}"/>
    <cellStyle name="Normal 6 4 6 4" xfId="11386" xr:uid="{00000000-0005-0000-0000-00007B2C0000}"/>
    <cellStyle name="Normal 6 4 6 5" xfId="11387" xr:uid="{00000000-0005-0000-0000-00007C2C0000}"/>
    <cellStyle name="Normal 6 4 7" xfId="11388" xr:uid="{00000000-0005-0000-0000-00007D2C0000}"/>
    <cellStyle name="Normal 6 4 7 2" xfId="11389" xr:uid="{00000000-0005-0000-0000-00007E2C0000}"/>
    <cellStyle name="Normal 6 4 7 3" xfId="11390" xr:uid="{00000000-0005-0000-0000-00007F2C0000}"/>
    <cellStyle name="Normal 6 4 7 4" xfId="11391" xr:uid="{00000000-0005-0000-0000-0000802C0000}"/>
    <cellStyle name="Normal 6 4 7 5" xfId="11392" xr:uid="{00000000-0005-0000-0000-0000812C0000}"/>
    <cellStyle name="Normal 6 4 8" xfId="11393" xr:uid="{00000000-0005-0000-0000-0000822C0000}"/>
    <cellStyle name="Normal 6 4 8 2" xfId="11394" xr:uid="{00000000-0005-0000-0000-0000832C0000}"/>
    <cellStyle name="Normal 6 4 8 3" xfId="11395" xr:uid="{00000000-0005-0000-0000-0000842C0000}"/>
    <cellStyle name="Normal 6 4 8 4" xfId="11396" xr:uid="{00000000-0005-0000-0000-0000852C0000}"/>
    <cellStyle name="Normal 6 4 8 5" xfId="11397" xr:uid="{00000000-0005-0000-0000-0000862C0000}"/>
    <cellStyle name="Normal 6 4 9" xfId="11398" xr:uid="{00000000-0005-0000-0000-0000872C0000}"/>
    <cellStyle name="Normal 6 5" xfId="11399" xr:uid="{00000000-0005-0000-0000-0000882C0000}"/>
    <cellStyle name="Normal 6 5 10" xfId="11400" xr:uid="{00000000-0005-0000-0000-0000892C0000}"/>
    <cellStyle name="Normal 6 5 11" xfId="11401" xr:uid="{00000000-0005-0000-0000-00008A2C0000}"/>
    <cellStyle name="Normal 6 5 12" xfId="11402" xr:uid="{00000000-0005-0000-0000-00008B2C0000}"/>
    <cellStyle name="Normal 6 5 2" xfId="11403" xr:uid="{00000000-0005-0000-0000-00008C2C0000}"/>
    <cellStyle name="Normal 6 5 2 2" xfId="11404" xr:uid="{00000000-0005-0000-0000-00008D2C0000}"/>
    <cellStyle name="Normal 6 5 2 3" xfId="11405" xr:uid="{00000000-0005-0000-0000-00008E2C0000}"/>
    <cellStyle name="Normal 6 5 2 4" xfId="11406" xr:uid="{00000000-0005-0000-0000-00008F2C0000}"/>
    <cellStyle name="Normal 6 5 2 5" xfId="11407" xr:uid="{00000000-0005-0000-0000-0000902C0000}"/>
    <cellStyle name="Normal 6 5 3" xfId="11408" xr:uid="{00000000-0005-0000-0000-0000912C0000}"/>
    <cellStyle name="Normal 6 5 3 2" xfId="11409" xr:uid="{00000000-0005-0000-0000-0000922C0000}"/>
    <cellStyle name="Normal 6 5 3 3" xfId="11410" xr:uid="{00000000-0005-0000-0000-0000932C0000}"/>
    <cellStyle name="Normal 6 5 3 4" xfId="11411" xr:uid="{00000000-0005-0000-0000-0000942C0000}"/>
    <cellStyle name="Normal 6 5 3 5" xfId="11412" xr:uid="{00000000-0005-0000-0000-0000952C0000}"/>
    <cellStyle name="Normal 6 5 4" xfId="11413" xr:uid="{00000000-0005-0000-0000-0000962C0000}"/>
    <cellStyle name="Normal 6 5 4 2" xfId="11414" xr:uid="{00000000-0005-0000-0000-0000972C0000}"/>
    <cellStyle name="Normal 6 5 4 3" xfId="11415" xr:uid="{00000000-0005-0000-0000-0000982C0000}"/>
    <cellStyle name="Normal 6 5 4 4" xfId="11416" xr:uid="{00000000-0005-0000-0000-0000992C0000}"/>
    <cellStyle name="Normal 6 5 4 5" xfId="11417" xr:uid="{00000000-0005-0000-0000-00009A2C0000}"/>
    <cellStyle name="Normal 6 5 5" xfId="11418" xr:uid="{00000000-0005-0000-0000-00009B2C0000}"/>
    <cellStyle name="Normal 6 5 5 2" xfId="11419" xr:uid="{00000000-0005-0000-0000-00009C2C0000}"/>
    <cellStyle name="Normal 6 5 5 3" xfId="11420" xr:uid="{00000000-0005-0000-0000-00009D2C0000}"/>
    <cellStyle name="Normal 6 5 5 4" xfId="11421" xr:uid="{00000000-0005-0000-0000-00009E2C0000}"/>
    <cellStyle name="Normal 6 5 5 5" xfId="11422" xr:uid="{00000000-0005-0000-0000-00009F2C0000}"/>
    <cellStyle name="Normal 6 5 6" xfId="11423" xr:uid="{00000000-0005-0000-0000-0000A02C0000}"/>
    <cellStyle name="Normal 6 5 6 2" xfId="11424" xr:uid="{00000000-0005-0000-0000-0000A12C0000}"/>
    <cellStyle name="Normal 6 5 6 3" xfId="11425" xr:uid="{00000000-0005-0000-0000-0000A22C0000}"/>
    <cellStyle name="Normal 6 5 6 4" xfId="11426" xr:uid="{00000000-0005-0000-0000-0000A32C0000}"/>
    <cellStyle name="Normal 6 5 6 5" xfId="11427" xr:uid="{00000000-0005-0000-0000-0000A42C0000}"/>
    <cellStyle name="Normal 6 5 7" xfId="11428" xr:uid="{00000000-0005-0000-0000-0000A52C0000}"/>
    <cellStyle name="Normal 6 5 7 2" xfId="11429" xr:uid="{00000000-0005-0000-0000-0000A62C0000}"/>
    <cellStyle name="Normal 6 5 7 3" xfId="11430" xr:uid="{00000000-0005-0000-0000-0000A72C0000}"/>
    <cellStyle name="Normal 6 5 7 4" xfId="11431" xr:uid="{00000000-0005-0000-0000-0000A82C0000}"/>
    <cellStyle name="Normal 6 5 7 5" xfId="11432" xr:uid="{00000000-0005-0000-0000-0000A92C0000}"/>
    <cellStyle name="Normal 6 5 8" xfId="11433" xr:uid="{00000000-0005-0000-0000-0000AA2C0000}"/>
    <cellStyle name="Normal 6 5 8 2" xfId="11434" xr:uid="{00000000-0005-0000-0000-0000AB2C0000}"/>
    <cellStyle name="Normal 6 5 8 3" xfId="11435" xr:uid="{00000000-0005-0000-0000-0000AC2C0000}"/>
    <cellStyle name="Normal 6 5 8 4" xfId="11436" xr:uid="{00000000-0005-0000-0000-0000AD2C0000}"/>
    <cellStyle name="Normal 6 5 8 5" xfId="11437" xr:uid="{00000000-0005-0000-0000-0000AE2C0000}"/>
    <cellStyle name="Normal 6 5 9" xfId="11438" xr:uid="{00000000-0005-0000-0000-0000AF2C0000}"/>
    <cellStyle name="Normal 6 6" xfId="11439" xr:uid="{00000000-0005-0000-0000-0000B02C0000}"/>
    <cellStyle name="Normal 6 6 2" xfId="11440" xr:uid="{00000000-0005-0000-0000-0000B12C0000}"/>
    <cellStyle name="Normal 6 6 3" xfId="11441" xr:uid="{00000000-0005-0000-0000-0000B22C0000}"/>
    <cellStyle name="Normal 6 6 4" xfId="11442" xr:uid="{00000000-0005-0000-0000-0000B32C0000}"/>
    <cellStyle name="Normal 6 6 5" xfId="11443" xr:uid="{00000000-0005-0000-0000-0000B42C0000}"/>
    <cellStyle name="Normal 6 7" xfId="11444" xr:uid="{00000000-0005-0000-0000-0000B52C0000}"/>
    <cellStyle name="Normal 6 7 2" xfId="11445" xr:uid="{00000000-0005-0000-0000-0000B62C0000}"/>
    <cellStyle name="Normal 6 7 3" xfId="11446" xr:uid="{00000000-0005-0000-0000-0000B72C0000}"/>
    <cellStyle name="Normal 6 7 4" xfId="11447" xr:uid="{00000000-0005-0000-0000-0000B82C0000}"/>
    <cellStyle name="Normal 6 7 5" xfId="11448" xr:uid="{00000000-0005-0000-0000-0000B92C0000}"/>
    <cellStyle name="Normal 6 8" xfId="11449" xr:uid="{00000000-0005-0000-0000-0000BA2C0000}"/>
    <cellStyle name="Normal 6 8 2" xfId="11450" xr:uid="{00000000-0005-0000-0000-0000BB2C0000}"/>
    <cellStyle name="Normal 6 8 3" xfId="11451" xr:uid="{00000000-0005-0000-0000-0000BC2C0000}"/>
    <cellStyle name="Normal 6 8 4" xfId="11452" xr:uid="{00000000-0005-0000-0000-0000BD2C0000}"/>
    <cellStyle name="Normal 6 8 5" xfId="11453" xr:uid="{00000000-0005-0000-0000-0000BE2C0000}"/>
    <cellStyle name="Normal 6 9" xfId="11454" xr:uid="{00000000-0005-0000-0000-0000BF2C0000}"/>
    <cellStyle name="Normal 6 9 2" xfId="11455" xr:uid="{00000000-0005-0000-0000-0000C02C0000}"/>
    <cellStyle name="Normal 6 9 3" xfId="11456" xr:uid="{00000000-0005-0000-0000-0000C12C0000}"/>
    <cellStyle name="Normal 6 9 4" xfId="11457" xr:uid="{00000000-0005-0000-0000-0000C22C0000}"/>
    <cellStyle name="Normal 6 9 5" xfId="11458" xr:uid="{00000000-0005-0000-0000-0000C32C0000}"/>
    <cellStyle name="Normal 6_ELC" xfId="11459" xr:uid="{00000000-0005-0000-0000-0000C42C0000}"/>
    <cellStyle name="Normal 62" xfId="43504" xr:uid="{A536AB5C-1A29-48AD-9234-68B7EBC04112}"/>
    <cellStyle name="Normal 63" xfId="43467" xr:uid="{8566A322-A6BA-4D1C-AFAA-36CE9788634A}"/>
    <cellStyle name="Normal 7" xfId="11460" xr:uid="{00000000-0005-0000-0000-0000C52C0000}"/>
    <cellStyle name="Normal 7 10" xfId="11461" xr:uid="{00000000-0005-0000-0000-0000C62C0000}"/>
    <cellStyle name="Normal 7 10 2" xfId="11462" xr:uid="{00000000-0005-0000-0000-0000C72C0000}"/>
    <cellStyle name="Normal 7 10 3" xfId="11463" xr:uid="{00000000-0005-0000-0000-0000C82C0000}"/>
    <cellStyle name="Normal 7 10 4" xfId="11464" xr:uid="{00000000-0005-0000-0000-0000C92C0000}"/>
    <cellStyle name="Normal 7 10 5" xfId="11465" xr:uid="{00000000-0005-0000-0000-0000CA2C0000}"/>
    <cellStyle name="Normal 7 11" xfId="11466" xr:uid="{00000000-0005-0000-0000-0000CB2C0000}"/>
    <cellStyle name="Normal 7 11 2" xfId="11467" xr:uid="{00000000-0005-0000-0000-0000CC2C0000}"/>
    <cellStyle name="Normal 7 11 3" xfId="11468" xr:uid="{00000000-0005-0000-0000-0000CD2C0000}"/>
    <cellStyle name="Normal 7 11 4" xfId="11469" xr:uid="{00000000-0005-0000-0000-0000CE2C0000}"/>
    <cellStyle name="Normal 7 11 5" xfId="11470" xr:uid="{00000000-0005-0000-0000-0000CF2C0000}"/>
    <cellStyle name="Normal 7 12" xfId="11471" xr:uid="{00000000-0005-0000-0000-0000D02C0000}"/>
    <cellStyle name="Normal 7 12 2" xfId="11472" xr:uid="{00000000-0005-0000-0000-0000D12C0000}"/>
    <cellStyle name="Normal 7 12 3" xfId="11473" xr:uid="{00000000-0005-0000-0000-0000D22C0000}"/>
    <cellStyle name="Normal 7 12 4" xfId="11474" xr:uid="{00000000-0005-0000-0000-0000D32C0000}"/>
    <cellStyle name="Normal 7 12 5" xfId="11475" xr:uid="{00000000-0005-0000-0000-0000D42C0000}"/>
    <cellStyle name="Normal 7 13" xfId="11476" xr:uid="{00000000-0005-0000-0000-0000D52C0000}"/>
    <cellStyle name="Normal 7 13 2" xfId="11477" xr:uid="{00000000-0005-0000-0000-0000D62C0000}"/>
    <cellStyle name="Normal 7 13 3" xfId="11478" xr:uid="{00000000-0005-0000-0000-0000D72C0000}"/>
    <cellStyle name="Normal 7 13 4" xfId="11479" xr:uid="{00000000-0005-0000-0000-0000D82C0000}"/>
    <cellStyle name="Normal 7 14" xfId="11480" xr:uid="{00000000-0005-0000-0000-0000D92C0000}"/>
    <cellStyle name="Normal 7 14 2" xfId="43242" xr:uid="{1134E694-6027-4F9A-91FE-A5568A37BB1F}"/>
    <cellStyle name="Normal 7 14 3" xfId="23711" xr:uid="{F6FBBF3A-2D86-4563-928B-109A6B17BDC2}"/>
    <cellStyle name="Normal 7 15" xfId="11481" xr:uid="{00000000-0005-0000-0000-0000DA2C0000}"/>
    <cellStyle name="Normal 7 16" xfId="11482" xr:uid="{00000000-0005-0000-0000-0000DB2C0000}"/>
    <cellStyle name="Normal 7 17" xfId="11483" xr:uid="{00000000-0005-0000-0000-0000DC2C0000}"/>
    <cellStyle name="Normal 7 2" xfId="11484" xr:uid="{00000000-0005-0000-0000-0000DD2C0000}"/>
    <cellStyle name="Normal 7 2 10" xfId="11485" xr:uid="{00000000-0005-0000-0000-0000DE2C0000}"/>
    <cellStyle name="Normal 7 2 11" xfId="11486" xr:uid="{00000000-0005-0000-0000-0000DF2C0000}"/>
    <cellStyle name="Normal 7 2 12" xfId="11487" xr:uid="{00000000-0005-0000-0000-0000E02C0000}"/>
    <cellStyle name="Normal 7 2 13" xfId="11488" xr:uid="{00000000-0005-0000-0000-0000E12C0000}"/>
    <cellStyle name="Normal 7 2 2" xfId="11489" xr:uid="{00000000-0005-0000-0000-0000E22C0000}"/>
    <cellStyle name="Normal 7 2 2 2" xfId="11490" xr:uid="{00000000-0005-0000-0000-0000E32C0000}"/>
    <cellStyle name="Normal 7 2 2 3" xfId="11491" xr:uid="{00000000-0005-0000-0000-0000E42C0000}"/>
    <cellStyle name="Normal 7 2 2 4" xfId="11492" xr:uid="{00000000-0005-0000-0000-0000E52C0000}"/>
    <cellStyle name="Normal 7 2 2 5" xfId="11493" xr:uid="{00000000-0005-0000-0000-0000E62C0000}"/>
    <cellStyle name="Normal 7 2 3" xfId="11494" xr:uid="{00000000-0005-0000-0000-0000E72C0000}"/>
    <cellStyle name="Normal 7 2 3 2" xfId="11495" xr:uid="{00000000-0005-0000-0000-0000E82C0000}"/>
    <cellStyle name="Normal 7 2 3 2 2" xfId="11496" xr:uid="{00000000-0005-0000-0000-0000E92C0000}"/>
    <cellStyle name="Normal 7 2 3 2 3" xfId="11497" xr:uid="{00000000-0005-0000-0000-0000EA2C0000}"/>
    <cellStyle name="Normal 7 2 3 2 4" xfId="11498" xr:uid="{00000000-0005-0000-0000-0000EB2C0000}"/>
    <cellStyle name="Normal 7 2 3 3" xfId="11499" xr:uid="{00000000-0005-0000-0000-0000EC2C0000}"/>
    <cellStyle name="Normal 7 2 3 3 2" xfId="11500" xr:uid="{00000000-0005-0000-0000-0000ED2C0000}"/>
    <cellStyle name="Normal 7 2 3 3 3" xfId="11501" xr:uid="{00000000-0005-0000-0000-0000EE2C0000}"/>
    <cellStyle name="Normal 7 2 3 3 4" xfId="11502" xr:uid="{00000000-0005-0000-0000-0000EF2C0000}"/>
    <cellStyle name="Normal 7 2 3 3 5" xfId="23118" xr:uid="{1ADC0643-A106-49EF-A779-6B2677BE4BD0}"/>
    <cellStyle name="Normal 7 2 3 4" xfId="11503" xr:uid="{00000000-0005-0000-0000-0000F02C0000}"/>
    <cellStyle name="Normal 7 2 3 5" xfId="11504" xr:uid="{00000000-0005-0000-0000-0000F12C0000}"/>
    <cellStyle name="Normal 7 2 3 6" xfId="11505" xr:uid="{00000000-0005-0000-0000-0000F22C0000}"/>
    <cellStyle name="Normal 7 2 3 7" xfId="11506" xr:uid="{00000000-0005-0000-0000-0000F32C0000}"/>
    <cellStyle name="Normal 7 2 4" xfId="11507" xr:uid="{00000000-0005-0000-0000-0000F42C0000}"/>
    <cellStyle name="Normal 7 2 4 2" xfId="11508" xr:uid="{00000000-0005-0000-0000-0000F52C0000}"/>
    <cellStyle name="Normal 7 2 4 3" xfId="11509" xr:uid="{00000000-0005-0000-0000-0000F62C0000}"/>
    <cellStyle name="Normal 7 2 4 4" xfId="11510" xr:uid="{00000000-0005-0000-0000-0000F72C0000}"/>
    <cellStyle name="Normal 7 2 4 5" xfId="11511" xr:uid="{00000000-0005-0000-0000-0000F82C0000}"/>
    <cellStyle name="Normal 7 2 5" xfId="11512" xr:uid="{00000000-0005-0000-0000-0000F92C0000}"/>
    <cellStyle name="Normal 7 2 5 2" xfId="11513" xr:uid="{00000000-0005-0000-0000-0000FA2C0000}"/>
    <cellStyle name="Normal 7 2 5 3" xfId="11514" xr:uid="{00000000-0005-0000-0000-0000FB2C0000}"/>
    <cellStyle name="Normal 7 2 5 4" xfId="11515" xr:uid="{00000000-0005-0000-0000-0000FC2C0000}"/>
    <cellStyle name="Normal 7 2 5 5" xfId="11516" xr:uid="{00000000-0005-0000-0000-0000FD2C0000}"/>
    <cellStyle name="Normal 7 2 6" xfId="11517" xr:uid="{00000000-0005-0000-0000-0000FE2C0000}"/>
    <cellStyle name="Normal 7 2 6 2" xfId="11518" xr:uid="{00000000-0005-0000-0000-0000FF2C0000}"/>
    <cellStyle name="Normal 7 2 6 3" xfId="11519" xr:uid="{00000000-0005-0000-0000-0000002D0000}"/>
    <cellStyle name="Normal 7 2 6 4" xfId="11520" xr:uid="{00000000-0005-0000-0000-0000012D0000}"/>
    <cellStyle name="Normal 7 2 6 5" xfId="11521" xr:uid="{00000000-0005-0000-0000-0000022D0000}"/>
    <cellStyle name="Normal 7 2 7" xfId="11522" xr:uid="{00000000-0005-0000-0000-0000032D0000}"/>
    <cellStyle name="Normal 7 2 7 2" xfId="11523" xr:uid="{00000000-0005-0000-0000-0000042D0000}"/>
    <cellStyle name="Normal 7 2 7 3" xfId="11524" xr:uid="{00000000-0005-0000-0000-0000052D0000}"/>
    <cellStyle name="Normal 7 2 7 4" xfId="11525" xr:uid="{00000000-0005-0000-0000-0000062D0000}"/>
    <cellStyle name="Normal 7 2 7 5" xfId="11526" xr:uid="{00000000-0005-0000-0000-0000072D0000}"/>
    <cellStyle name="Normal 7 2 8" xfId="11527" xr:uid="{00000000-0005-0000-0000-0000082D0000}"/>
    <cellStyle name="Normal 7 2 8 2" xfId="11528" xr:uid="{00000000-0005-0000-0000-0000092D0000}"/>
    <cellStyle name="Normal 7 2 8 3" xfId="11529" xr:uid="{00000000-0005-0000-0000-00000A2D0000}"/>
    <cellStyle name="Normal 7 2 8 4" xfId="11530" xr:uid="{00000000-0005-0000-0000-00000B2D0000}"/>
    <cellStyle name="Normal 7 2 8 5" xfId="11531" xr:uid="{00000000-0005-0000-0000-00000C2D0000}"/>
    <cellStyle name="Normal 7 2 9" xfId="11532" xr:uid="{00000000-0005-0000-0000-00000D2D0000}"/>
    <cellStyle name="Normal 7 2 9 2" xfId="11533" xr:uid="{00000000-0005-0000-0000-00000E2D0000}"/>
    <cellStyle name="Normal 7 2 9 3" xfId="11534" xr:uid="{00000000-0005-0000-0000-00000F2D0000}"/>
    <cellStyle name="Normal 7 2 9 4" xfId="11535" xr:uid="{00000000-0005-0000-0000-0000102D0000}"/>
    <cellStyle name="Normal 7 2_Scen_XBase" xfId="11536" xr:uid="{00000000-0005-0000-0000-0000112D0000}"/>
    <cellStyle name="Normal 7 3" xfId="11537" xr:uid="{00000000-0005-0000-0000-0000122D0000}"/>
    <cellStyle name="Normal 7 3 10" xfId="11538" xr:uid="{00000000-0005-0000-0000-0000132D0000}"/>
    <cellStyle name="Normal 7 3 10 2" xfId="11539" xr:uid="{00000000-0005-0000-0000-0000142D0000}"/>
    <cellStyle name="Normal 7 3 10 2 2" xfId="11540" xr:uid="{00000000-0005-0000-0000-0000152D0000}"/>
    <cellStyle name="Normal 7 3 10 2 2 2" xfId="11541" xr:uid="{00000000-0005-0000-0000-0000162D0000}"/>
    <cellStyle name="Normal 7 3 10 2 2 3" xfId="11542" xr:uid="{00000000-0005-0000-0000-0000172D0000}"/>
    <cellStyle name="Normal 7 3 10 2 3" xfId="11543" xr:uid="{00000000-0005-0000-0000-0000182D0000}"/>
    <cellStyle name="Normal 7 3 10 2 4" xfId="11544" xr:uid="{00000000-0005-0000-0000-0000192D0000}"/>
    <cellStyle name="Normal 7 3 10 2 5" xfId="25993" xr:uid="{64E40EE0-8FE8-4551-B1D9-AEB01EBA4579}"/>
    <cellStyle name="Normal 7 3 10 3" xfId="11545" xr:uid="{00000000-0005-0000-0000-00001A2D0000}"/>
    <cellStyle name="Normal 7 3 10 3 2" xfId="11546" xr:uid="{00000000-0005-0000-0000-00001B2D0000}"/>
    <cellStyle name="Normal 7 3 10 3 2 2" xfId="11547" xr:uid="{00000000-0005-0000-0000-00001C2D0000}"/>
    <cellStyle name="Normal 7 3 10 3 2 3" xfId="11548" xr:uid="{00000000-0005-0000-0000-00001D2D0000}"/>
    <cellStyle name="Normal 7 3 10 3 3" xfId="11549" xr:uid="{00000000-0005-0000-0000-00001E2D0000}"/>
    <cellStyle name="Normal 7 3 10 3 4" xfId="11550" xr:uid="{00000000-0005-0000-0000-00001F2D0000}"/>
    <cellStyle name="Normal 7 3 10 3 5" xfId="24101" xr:uid="{499FCA89-734E-4345-A909-A5F98F951F6C}"/>
    <cellStyle name="Normal 7 3 10 4" xfId="11551" xr:uid="{00000000-0005-0000-0000-0000202D0000}"/>
    <cellStyle name="Normal 7 3 10 4 2" xfId="11552" xr:uid="{00000000-0005-0000-0000-0000212D0000}"/>
    <cellStyle name="Normal 7 3 10 4 3" xfId="11553" xr:uid="{00000000-0005-0000-0000-0000222D0000}"/>
    <cellStyle name="Normal 7 3 10 5" xfId="11554" xr:uid="{00000000-0005-0000-0000-0000232D0000}"/>
    <cellStyle name="Normal 7 3 10 6" xfId="11555" xr:uid="{00000000-0005-0000-0000-0000242D0000}"/>
    <cellStyle name="Normal 7 3 10 7" xfId="11556" xr:uid="{00000000-0005-0000-0000-0000252D0000}"/>
    <cellStyle name="Normal 7 3 10 8" xfId="23119" xr:uid="{64F1C2F2-538A-45EE-902E-84B340460C45}"/>
    <cellStyle name="Normal 7 3 11" xfId="11557" xr:uid="{00000000-0005-0000-0000-0000262D0000}"/>
    <cellStyle name="Normal 7 3 11 2" xfId="11558" xr:uid="{00000000-0005-0000-0000-0000272D0000}"/>
    <cellStyle name="Normal 7 3 11 2 2" xfId="11559" xr:uid="{00000000-0005-0000-0000-0000282D0000}"/>
    <cellStyle name="Normal 7 3 11 2 2 2" xfId="11560" xr:uid="{00000000-0005-0000-0000-0000292D0000}"/>
    <cellStyle name="Normal 7 3 11 2 2 3" xfId="11561" xr:uid="{00000000-0005-0000-0000-00002A2D0000}"/>
    <cellStyle name="Normal 7 3 11 2 3" xfId="11562" xr:uid="{00000000-0005-0000-0000-00002B2D0000}"/>
    <cellStyle name="Normal 7 3 11 2 4" xfId="11563" xr:uid="{00000000-0005-0000-0000-00002C2D0000}"/>
    <cellStyle name="Normal 7 3 11 2 5" xfId="24102" xr:uid="{F1C0E726-287E-45D2-A9F9-0F3BFE186746}"/>
    <cellStyle name="Normal 7 3 11 3" xfId="11564" xr:uid="{00000000-0005-0000-0000-00002D2D0000}"/>
    <cellStyle name="Normal 7 3 11 3 2" xfId="11565" xr:uid="{00000000-0005-0000-0000-00002E2D0000}"/>
    <cellStyle name="Normal 7 3 11 3 3" xfId="11566" xr:uid="{00000000-0005-0000-0000-00002F2D0000}"/>
    <cellStyle name="Normal 7 3 11 4" xfId="11567" xr:uid="{00000000-0005-0000-0000-0000302D0000}"/>
    <cellStyle name="Normal 7 3 11 5" xfId="11568" xr:uid="{00000000-0005-0000-0000-0000312D0000}"/>
    <cellStyle name="Normal 7 3 11 6" xfId="11569" xr:uid="{00000000-0005-0000-0000-0000322D0000}"/>
    <cellStyle name="Normal 7 3 11 7" xfId="23120" xr:uid="{55AE682B-1ACA-4A53-87E3-52FF6E011AAE}"/>
    <cellStyle name="Normal 7 3 12" xfId="11570" xr:uid="{00000000-0005-0000-0000-0000332D0000}"/>
    <cellStyle name="Normal 7 3 12 2" xfId="11571" xr:uid="{00000000-0005-0000-0000-0000342D0000}"/>
    <cellStyle name="Normal 7 3 12 3" xfId="11572" xr:uid="{00000000-0005-0000-0000-0000352D0000}"/>
    <cellStyle name="Normal 7 3 12 4" xfId="24346" xr:uid="{F92790A7-F360-4C60-AC4C-85261D20DFD7}"/>
    <cellStyle name="Normal 7 3 13" xfId="11573" xr:uid="{00000000-0005-0000-0000-0000362D0000}"/>
    <cellStyle name="Normal 7 3 14" xfId="11574" xr:uid="{00000000-0005-0000-0000-0000372D0000}"/>
    <cellStyle name="Normal 7 3 15" xfId="11575" xr:uid="{00000000-0005-0000-0000-0000382D0000}"/>
    <cellStyle name="Normal 7 3 16" xfId="11576" xr:uid="{00000000-0005-0000-0000-0000392D0000}"/>
    <cellStyle name="Normal 7 3 2" xfId="11577" xr:uid="{00000000-0005-0000-0000-00003A2D0000}"/>
    <cellStyle name="Normal 7 3 2 2" xfId="11578" xr:uid="{00000000-0005-0000-0000-00003B2D0000}"/>
    <cellStyle name="Normal 7 3 2 3" xfId="11579" xr:uid="{00000000-0005-0000-0000-00003C2D0000}"/>
    <cellStyle name="Normal 7 3 2 4" xfId="11580" xr:uid="{00000000-0005-0000-0000-00003D2D0000}"/>
    <cellStyle name="Normal 7 3 2 5" xfId="11581" xr:uid="{00000000-0005-0000-0000-00003E2D0000}"/>
    <cellStyle name="Normal 7 3 3" xfId="11582" xr:uid="{00000000-0005-0000-0000-00003F2D0000}"/>
    <cellStyle name="Normal 7 3 3 2" xfId="11583" xr:uid="{00000000-0005-0000-0000-0000402D0000}"/>
    <cellStyle name="Normal 7 3 3 3" xfId="11584" xr:uid="{00000000-0005-0000-0000-0000412D0000}"/>
    <cellStyle name="Normal 7 3 3 4" xfId="11585" xr:uid="{00000000-0005-0000-0000-0000422D0000}"/>
    <cellStyle name="Normal 7 3 3 5" xfId="11586" xr:uid="{00000000-0005-0000-0000-0000432D0000}"/>
    <cellStyle name="Normal 7 3 4" xfId="11587" xr:uid="{00000000-0005-0000-0000-0000442D0000}"/>
    <cellStyle name="Normal 7 3 4 2" xfId="11588" xr:uid="{00000000-0005-0000-0000-0000452D0000}"/>
    <cellStyle name="Normal 7 3 4 3" xfId="11589" xr:uid="{00000000-0005-0000-0000-0000462D0000}"/>
    <cellStyle name="Normal 7 3 4 4" xfId="11590" xr:uid="{00000000-0005-0000-0000-0000472D0000}"/>
    <cellStyle name="Normal 7 3 4 5" xfId="11591" xr:uid="{00000000-0005-0000-0000-0000482D0000}"/>
    <cellStyle name="Normal 7 3 5" xfId="11592" xr:uid="{00000000-0005-0000-0000-0000492D0000}"/>
    <cellStyle name="Normal 7 3 5 2" xfId="11593" xr:uid="{00000000-0005-0000-0000-00004A2D0000}"/>
    <cellStyle name="Normal 7 3 5 3" xfId="11594" xr:uid="{00000000-0005-0000-0000-00004B2D0000}"/>
    <cellStyle name="Normal 7 3 5 4" xfId="11595" xr:uid="{00000000-0005-0000-0000-00004C2D0000}"/>
    <cellStyle name="Normal 7 3 5 5" xfId="11596" xr:uid="{00000000-0005-0000-0000-00004D2D0000}"/>
    <cellStyle name="Normal 7 3 6" xfId="11597" xr:uid="{00000000-0005-0000-0000-00004E2D0000}"/>
    <cellStyle name="Normal 7 3 6 2" xfId="11598" xr:uid="{00000000-0005-0000-0000-00004F2D0000}"/>
    <cellStyle name="Normal 7 3 6 3" xfId="11599" xr:uid="{00000000-0005-0000-0000-0000502D0000}"/>
    <cellStyle name="Normal 7 3 6 4" xfId="11600" xr:uid="{00000000-0005-0000-0000-0000512D0000}"/>
    <cellStyle name="Normal 7 3 6 5" xfId="11601" xr:uid="{00000000-0005-0000-0000-0000522D0000}"/>
    <cellStyle name="Normal 7 3 7" xfId="11602" xr:uid="{00000000-0005-0000-0000-0000532D0000}"/>
    <cellStyle name="Normal 7 3 7 2" xfId="11603" xr:uid="{00000000-0005-0000-0000-0000542D0000}"/>
    <cellStyle name="Normal 7 3 7 3" xfId="11604" xr:uid="{00000000-0005-0000-0000-0000552D0000}"/>
    <cellStyle name="Normal 7 3 7 4" xfId="11605" xr:uid="{00000000-0005-0000-0000-0000562D0000}"/>
    <cellStyle name="Normal 7 3 7 5" xfId="11606" xr:uid="{00000000-0005-0000-0000-0000572D0000}"/>
    <cellStyle name="Normal 7 3 8" xfId="11607" xr:uid="{00000000-0005-0000-0000-0000582D0000}"/>
    <cellStyle name="Normal 7 3 8 2" xfId="11608" xr:uid="{00000000-0005-0000-0000-0000592D0000}"/>
    <cellStyle name="Normal 7 3 8 3" xfId="11609" xr:uid="{00000000-0005-0000-0000-00005A2D0000}"/>
    <cellStyle name="Normal 7 3 8 4" xfId="11610" xr:uid="{00000000-0005-0000-0000-00005B2D0000}"/>
    <cellStyle name="Normal 7 3 8 5" xfId="11611" xr:uid="{00000000-0005-0000-0000-00005C2D0000}"/>
    <cellStyle name="Normal 7 3 9" xfId="11612" xr:uid="{00000000-0005-0000-0000-00005D2D0000}"/>
    <cellStyle name="Normal 7 3 9 2" xfId="11613" xr:uid="{00000000-0005-0000-0000-00005E2D0000}"/>
    <cellStyle name="Normal 7 3 9 3" xfId="11614" xr:uid="{00000000-0005-0000-0000-00005F2D0000}"/>
    <cellStyle name="Normal 7 3 9 4" xfId="11615" xr:uid="{00000000-0005-0000-0000-0000602D0000}"/>
    <cellStyle name="Normal 7 4" xfId="11616" xr:uid="{00000000-0005-0000-0000-0000612D0000}"/>
    <cellStyle name="Normal 7 4 10" xfId="11617" xr:uid="{00000000-0005-0000-0000-0000622D0000}"/>
    <cellStyle name="Normal 7 4 10 2" xfId="25994" xr:uid="{EDA1435A-89C2-4A61-95C0-C918DC50F44B}"/>
    <cellStyle name="Normal 7 4 11" xfId="11618" xr:uid="{00000000-0005-0000-0000-0000632D0000}"/>
    <cellStyle name="Normal 7 4 12" xfId="11619" xr:uid="{00000000-0005-0000-0000-0000642D0000}"/>
    <cellStyle name="Normal 7 4 2" xfId="11620" xr:uid="{00000000-0005-0000-0000-0000652D0000}"/>
    <cellStyle name="Normal 7 4 2 2" xfId="11621" xr:uid="{00000000-0005-0000-0000-0000662D0000}"/>
    <cellStyle name="Normal 7 4 2 3" xfId="11622" xr:uid="{00000000-0005-0000-0000-0000672D0000}"/>
    <cellStyle name="Normal 7 4 2 4" xfId="11623" xr:uid="{00000000-0005-0000-0000-0000682D0000}"/>
    <cellStyle name="Normal 7 4 2 5" xfId="11624" xr:uid="{00000000-0005-0000-0000-0000692D0000}"/>
    <cellStyle name="Normal 7 4 3" xfId="11625" xr:uid="{00000000-0005-0000-0000-00006A2D0000}"/>
    <cellStyle name="Normal 7 4 3 2" xfId="11626" xr:uid="{00000000-0005-0000-0000-00006B2D0000}"/>
    <cellStyle name="Normal 7 4 3 3" xfId="11627" xr:uid="{00000000-0005-0000-0000-00006C2D0000}"/>
    <cellStyle name="Normal 7 4 3 4" xfId="11628" xr:uid="{00000000-0005-0000-0000-00006D2D0000}"/>
    <cellStyle name="Normal 7 4 3 5" xfId="11629" xr:uid="{00000000-0005-0000-0000-00006E2D0000}"/>
    <cellStyle name="Normal 7 4 4" xfId="11630" xr:uid="{00000000-0005-0000-0000-00006F2D0000}"/>
    <cellStyle name="Normal 7 4 4 2" xfId="11631" xr:uid="{00000000-0005-0000-0000-0000702D0000}"/>
    <cellStyle name="Normal 7 4 4 3" xfId="11632" xr:uid="{00000000-0005-0000-0000-0000712D0000}"/>
    <cellStyle name="Normal 7 4 4 4" xfId="11633" xr:uid="{00000000-0005-0000-0000-0000722D0000}"/>
    <cellStyle name="Normal 7 4 4 5" xfId="11634" xr:uid="{00000000-0005-0000-0000-0000732D0000}"/>
    <cellStyle name="Normal 7 4 5" xfId="11635" xr:uid="{00000000-0005-0000-0000-0000742D0000}"/>
    <cellStyle name="Normal 7 4 5 2" xfId="11636" xr:uid="{00000000-0005-0000-0000-0000752D0000}"/>
    <cellStyle name="Normal 7 4 5 3" xfId="11637" xr:uid="{00000000-0005-0000-0000-0000762D0000}"/>
    <cellStyle name="Normal 7 4 5 4" xfId="11638" xr:uid="{00000000-0005-0000-0000-0000772D0000}"/>
    <cellStyle name="Normal 7 4 5 5" xfId="11639" xr:uid="{00000000-0005-0000-0000-0000782D0000}"/>
    <cellStyle name="Normal 7 4 6" xfId="11640" xr:uid="{00000000-0005-0000-0000-0000792D0000}"/>
    <cellStyle name="Normal 7 4 6 2" xfId="11641" xr:uid="{00000000-0005-0000-0000-00007A2D0000}"/>
    <cellStyle name="Normal 7 4 6 3" xfId="11642" xr:uid="{00000000-0005-0000-0000-00007B2D0000}"/>
    <cellStyle name="Normal 7 4 6 4" xfId="11643" xr:uid="{00000000-0005-0000-0000-00007C2D0000}"/>
    <cellStyle name="Normal 7 4 6 5" xfId="11644" xr:uid="{00000000-0005-0000-0000-00007D2D0000}"/>
    <cellStyle name="Normal 7 4 7" xfId="11645" xr:uid="{00000000-0005-0000-0000-00007E2D0000}"/>
    <cellStyle name="Normal 7 4 7 2" xfId="11646" xr:uid="{00000000-0005-0000-0000-00007F2D0000}"/>
    <cellStyle name="Normal 7 4 7 3" xfId="11647" xr:uid="{00000000-0005-0000-0000-0000802D0000}"/>
    <cellStyle name="Normal 7 4 7 4" xfId="11648" xr:uid="{00000000-0005-0000-0000-0000812D0000}"/>
    <cellStyle name="Normal 7 4 7 5" xfId="11649" xr:uid="{00000000-0005-0000-0000-0000822D0000}"/>
    <cellStyle name="Normal 7 4 8" xfId="11650" xr:uid="{00000000-0005-0000-0000-0000832D0000}"/>
    <cellStyle name="Normal 7 4 8 2" xfId="11651" xr:uid="{00000000-0005-0000-0000-0000842D0000}"/>
    <cellStyle name="Normal 7 4 8 3" xfId="11652" xr:uid="{00000000-0005-0000-0000-0000852D0000}"/>
    <cellStyle name="Normal 7 4 8 4" xfId="11653" xr:uid="{00000000-0005-0000-0000-0000862D0000}"/>
    <cellStyle name="Normal 7 4 8 5" xfId="11654" xr:uid="{00000000-0005-0000-0000-0000872D0000}"/>
    <cellStyle name="Normal 7 4 9" xfId="11655" xr:uid="{00000000-0005-0000-0000-0000882D0000}"/>
    <cellStyle name="Normal 7 4 9 2" xfId="25995" xr:uid="{F43BEAA8-EBD8-4526-8073-663EA5F883F5}"/>
    <cellStyle name="Normal 7 4 9 3" xfId="23712" xr:uid="{D8192E46-5B86-46E1-8DA7-923E7BBEA2CC}"/>
    <cellStyle name="Normal 7 5" xfId="11656" xr:uid="{00000000-0005-0000-0000-0000892D0000}"/>
    <cellStyle name="Normal 7 5 10" xfId="11657" xr:uid="{00000000-0005-0000-0000-00008A2D0000}"/>
    <cellStyle name="Normal 7 5 10 2" xfId="25996" xr:uid="{DCE74994-BD8A-4E0C-B4CA-6066AD3A8509}"/>
    <cellStyle name="Normal 7 5 11" xfId="11658" xr:uid="{00000000-0005-0000-0000-00008B2D0000}"/>
    <cellStyle name="Normal 7 5 12" xfId="11659" xr:uid="{00000000-0005-0000-0000-00008C2D0000}"/>
    <cellStyle name="Normal 7 5 2" xfId="11660" xr:uid="{00000000-0005-0000-0000-00008D2D0000}"/>
    <cellStyle name="Normal 7 5 2 2" xfId="11661" xr:uid="{00000000-0005-0000-0000-00008E2D0000}"/>
    <cellStyle name="Normal 7 5 2 3" xfId="11662" xr:uid="{00000000-0005-0000-0000-00008F2D0000}"/>
    <cellStyle name="Normal 7 5 2 4" xfId="11663" xr:uid="{00000000-0005-0000-0000-0000902D0000}"/>
    <cellStyle name="Normal 7 5 2 5" xfId="11664" xr:uid="{00000000-0005-0000-0000-0000912D0000}"/>
    <cellStyle name="Normal 7 5 3" xfId="11665" xr:uid="{00000000-0005-0000-0000-0000922D0000}"/>
    <cellStyle name="Normal 7 5 3 2" xfId="11666" xr:uid="{00000000-0005-0000-0000-0000932D0000}"/>
    <cellStyle name="Normal 7 5 3 3" xfId="11667" xr:uid="{00000000-0005-0000-0000-0000942D0000}"/>
    <cellStyle name="Normal 7 5 3 4" xfId="11668" xr:uid="{00000000-0005-0000-0000-0000952D0000}"/>
    <cellStyle name="Normal 7 5 3 5" xfId="11669" xr:uid="{00000000-0005-0000-0000-0000962D0000}"/>
    <cellStyle name="Normal 7 5 4" xfId="11670" xr:uid="{00000000-0005-0000-0000-0000972D0000}"/>
    <cellStyle name="Normal 7 5 4 2" xfId="11671" xr:uid="{00000000-0005-0000-0000-0000982D0000}"/>
    <cellStyle name="Normal 7 5 4 3" xfId="11672" xr:uid="{00000000-0005-0000-0000-0000992D0000}"/>
    <cellStyle name="Normal 7 5 4 4" xfId="11673" xr:uid="{00000000-0005-0000-0000-00009A2D0000}"/>
    <cellStyle name="Normal 7 5 4 5" xfId="11674" xr:uid="{00000000-0005-0000-0000-00009B2D0000}"/>
    <cellStyle name="Normal 7 5 5" xfId="11675" xr:uid="{00000000-0005-0000-0000-00009C2D0000}"/>
    <cellStyle name="Normal 7 5 5 2" xfId="11676" xr:uid="{00000000-0005-0000-0000-00009D2D0000}"/>
    <cellStyle name="Normal 7 5 5 3" xfId="11677" xr:uid="{00000000-0005-0000-0000-00009E2D0000}"/>
    <cellStyle name="Normal 7 5 5 4" xfId="11678" xr:uid="{00000000-0005-0000-0000-00009F2D0000}"/>
    <cellStyle name="Normal 7 5 5 5" xfId="11679" xr:uid="{00000000-0005-0000-0000-0000A02D0000}"/>
    <cellStyle name="Normal 7 5 6" xfId="11680" xr:uid="{00000000-0005-0000-0000-0000A12D0000}"/>
    <cellStyle name="Normal 7 5 6 2" xfId="11681" xr:uid="{00000000-0005-0000-0000-0000A22D0000}"/>
    <cellStyle name="Normal 7 5 6 3" xfId="11682" xr:uid="{00000000-0005-0000-0000-0000A32D0000}"/>
    <cellStyle name="Normal 7 5 6 4" xfId="11683" xr:uid="{00000000-0005-0000-0000-0000A42D0000}"/>
    <cellStyle name="Normal 7 5 6 5" xfId="11684" xr:uid="{00000000-0005-0000-0000-0000A52D0000}"/>
    <cellStyle name="Normal 7 5 7" xfId="11685" xr:uid="{00000000-0005-0000-0000-0000A62D0000}"/>
    <cellStyle name="Normal 7 5 7 2" xfId="11686" xr:uid="{00000000-0005-0000-0000-0000A72D0000}"/>
    <cellStyle name="Normal 7 5 7 3" xfId="11687" xr:uid="{00000000-0005-0000-0000-0000A82D0000}"/>
    <cellStyle name="Normal 7 5 7 4" xfId="11688" xr:uid="{00000000-0005-0000-0000-0000A92D0000}"/>
    <cellStyle name="Normal 7 5 7 5" xfId="11689" xr:uid="{00000000-0005-0000-0000-0000AA2D0000}"/>
    <cellStyle name="Normal 7 5 8" xfId="11690" xr:uid="{00000000-0005-0000-0000-0000AB2D0000}"/>
    <cellStyle name="Normal 7 5 8 2" xfId="11691" xr:uid="{00000000-0005-0000-0000-0000AC2D0000}"/>
    <cellStyle name="Normal 7 5 8 3" xfId="11692" xr:uid="{00000000-0005-0000-0000-0000AD2D0000}"/>
    <cellStyle name="Normal 7 5 8 4" xfId="11693" xr:uid="{00000000-0005-0000-0000-0000AE2D0000}"/>
    <cellStyle name="Normal 7 5 8 5" xfId="11694" xr:uid="{00000000-0005-0000-0000-0000AF2D0000}"/>
    <cellStyle name="Normal 7 5 9" xfId="11695" xr:uid="{00000000-0005-0000-0000-0000B02D0000}"/>
    <cellStyle name="Normal 7 6" xfId="11696" xr:uid="{00000000-0005-0000-0000-0000B12D0000}"/>
    <cellStyle name="Normal 7 6 2" xfId="11697" xr:uid="{00000000-0005-0000-0000-0000B22D0000}"/>
    <cellStyle name="Normal 7 6 3" xfId="11698" xr:uid="{00000000-0005-0000-0000-0000B32D0000}"/>
    <cellStyle name="Normal 7 6 4" xfId="11699" xr:uid="{00000000-0005-0000-0000-0000B42D0000}"/>
    <cellStyle name="Normal 7 6 5" xfId="11700" xr:uid="{00000000-0005-0000-0000-0000B52D0000}"/>
    <cellStyle name="Normal 7 7" xfId="11701" xr:uid="{00000000-0005-0000-0000-0000B62D0000}"/>
    <cellStyle name="Normal 7 7 2" xfId="11702" xr:uid="{00000000-0005-0000-0000-0000B72D0000}"/>
    <cellStyle name="Normal 7 7 3" xfId="11703" xr:uid="{00000000-0005-0000-0000-0000B82D0000}"/>
    <cellStyle name="Normal 7 7 4" xfId="11704" xr:uid="{00000000-0005-0000-0000-0000B92D0000}"/>
    <cellStyle name="Normal 7 7 5" xfId="11705" xr:uid="{00000000-0005-0000-0000-0000BA2D0000}"/>
    <cellStyle name="Normal 7 8" xfId="11706" xr:uid="{00000000-0005-0000-0000-0000BB2D0000}"/>
    <cellStyle name="Normal 7 8 2" xfId="11707" xr:uid="{00000000-0005-0000-0000-0000BC2D0000}"/>
    <cellStyle name="Normal 7 8 3" xfId="11708" xr:uid="{00000000-0005-0000-0000-0000BD2D0000}"/>
    <cellStyle name="Normal 7 8 4" xfId="11709" xr:uid="{00000000-0005-0000-0000-0000BE2D0000}"/>
    <cellStyle name="Normal 7 8 5" xfId="11710" xr:uid="{00000000-0005-0000-0000-0000BF2D0000}"/>
    <cellStyle name="Normal 7 9" xfId="11711" xr:uid="{00000000-0005-0000-0000-0000C02D0000}"/>
    <cellStyle name="Normal 7 9 2" xfId="11712" xr:uid="{00000000-0005-0000-0000-0000C12D0000}"/>
    <cellStyle name="Normal 7 9 3" xfId="11713" xr:uid="{00000000-0005-0000-0000-0000C22D0000}"/>
    <cellStyle name="Normal 7 9 4" xfId="11714" xr:uid="{00000000-0005-0000-0000-0000C32D0000}"/>
    <cellStyle name="Normal 7 9 5" xfId="11715" xr:uid="{00000000-0005-0000-0000-0000C42D0000}"/>
    <cellStyle name="Normal 8" xfId="11716" xr:uid="{00000000-0005-0000-0000-0000C52D0000}"/>
    <cellStyle name="Normal 8 10" xfId="11717" xr:uid="{00000000-0005-0000-0000-0000C62D0000}"/>
    <cellStyle name="Normal 8 10 2" xfId="11718" xr:uid="{00000000-0005-0000-0000-0000C72D0000}"/>
    <cellStyle name="Normal 8 10 2 2" xfId="11719" xr:uid="{00000000-0005-0000-0000-0000C82D0000}"/>
    <cellStyle name="Normal 8 10 2 3" xfId="11720" xr:uid="{00000000-0005-0000-0000-0000C92D0000}"/>
    <cellStyle name="Normal 8 10 2 4" xfId="11721" xr:uid="{00000000-0005-0000-0000-0000CA2D0000}"/>
    <cellStyle name="Normal 8 10 3" xfId="11722" xr:uid="{00000000-0005-0000-0000-0000CB2D0000}"/>
    <cellStyle name="Normal 8 10 3 2" xfId="11723" xr:uid="{00000000-0005-0000-0000-0000CC2D0000}"/>
    <cellStyle name="Normal 8 10 3 3" xfId="11724" xr:uid="{00000000-0005-0000-0000-0000CD2D0000}"/>
    <cellStyle name="Normal 8 10 3 4" xfId="11725" xr:uid="{00000000-0005-0000-0000-0000CE2D0000}"/>
    <cellStyle name="Normal 8 10 3 5" xfId="23121" xr:uid="{AB675B7D-4ED0-4B81-87CD-5B2CCBFCBB55}"/>
    <cellStyle name="Normal 8 10 4" xfId="11726" xr:uid="{00000000-0005-0000-0000-0000CF2D0000}"/>
    <cellStyle name="Normal 8 10 5" xfId="11727" xr:uid="{00000000-0005-0000-0000-0000D02D0000}"/>
    <cellStyle name="Normal 8 10 6" xfId="11728" xr:uid="{00000000-0005-0000-0000-0000D12D0000}"/>
    <cellStyle name="Normal 8 10 7" xfId="11729" xr:uid="{00000000-0005-0000-0000-0000D22D0000}"/>
    <cellStyle name="Normal 8 11" xfId="11730" xr:uid="{00000000-0005-0000-0000-0000D32D0000}"/>
    <cellStyle name="Normal 8 11 2" xfId="11731" xr:uid="{00000000-0005-0000-0000-0000D42D0000}"/>
    <cellStyle name="Normal 8 11 2 2" xfId="11732" xr:uid="{00000000-0005-0000-0000-0000D52D0000}"/>
    <cellStyle name="Normal 8 11 2 3" xfId="11733" xr:uid="{00000000-0005-0000-0000-0000D62D0000}"/>
    <cellStyle name="Normal 8 11 2 4" xfId="11734" xr:uid="{00000000-0005-0000-0000-0000D72D0000}"/>
    <cellStyle name="Normal 8 11 3" xfId="11735" xr:uid="{00000000-0005-0000-0000-0000D82D0000}"/>
    <cellStyle name="Normal 8 11 3 2" xfId="11736" xr:uid="{00000000-0005-0000-0000-0000D92D0000}"/>
    <cellStyle name="Normal 8 11 3 2 2" xfId="11737" xr:uid="{00000000-0005-0000-0000-0000DA2D0000}"/>
    <cellStyle name="Normal 8 11 3 2 2 2" xfId="11738" xr:uid="{00000000-0005-0000-0000-0000DB2D0000}"/>
    <cellStyle name="Normal 8 11 3 2 2 3" xfId="11739" xr:uid="{00000000-0005-0000-0000-0000DC2D0000}"/>
    <cellStyle name="Normal 8 11 3 2 3" xfId="11740" xr:uid="{00000000-0005-0000-0000-0000DD2D0000}"/>
    <cellStyle name="Normal 8 11 3 2 4" xfId="11741" xr:uid="{00000000-0005-0000-0000-0000DE2D0000}"/>
    <cellStyle name="Normal 8 11 3 2 5" xfId="25997" xr:uid="{306D1E31-2973-48A9-930E-E8431FC33E1F}"/>
    <cellStyle name="Normal 8 11 3 3" xfId="11742" xr:uid="{00000000-0005-0000-0000-0000DF2D0000}"/>
    <cellStyle name="Normal 8 11 3 3 2" xfId="11743" xr:uid="{00000000-0005-0000-0000-0000E02D0000}"/>
    <cellStyle name="Normal 8 11 3 3 2 2" xfId="11744" xr:uid="{00000000-0005-0000-0000-0000E12D0000}"/>
    <cellStyle name="Normal 8 11 3 3 2 3" xfId="11745" xr:uid="{00000000-0005-0000-0000-0000E22D0000}"/>
    <cellStyle name="Normal 8 11 3 3 3" xfId="11746" xr:uid="{00000000-0005-0000-0000-0000E32D0000}"/>
    <cellStyle name="Normal 8 11 3 3 4" xfId="11747" xr:uid="{00000000-0005-0000-0000-0000E42D0000}"/>
    <cellStyle name="Normal 8 11 3 3 5" xfId="24103" xr:uid="{B91C092E-FED1-4F7B-AC45-DBAC0C297D11}"/>
    <cellStyle name="Normal 8 11 3 4" xfId="11748" xr:uid="{00000000-0005-0000-0000-0000E52D0000}"/>
    <cellStyle name="Normal 8 11 3 4 2" xfId="11749" xr:uid="{00000000-0005-0000-0000-0000E62D0000}"/>
    <cellStyle name="Normal 8 11 3 4 3" xfId="11750" xr:uid="{00000000-0005-0000-0000-0000E72D0000}"/>
    <cellStyle name="Normal 8 11 3 5" xfId="11751" xr:uid="{00000000-0005-0000-0000-0000E82D0000}"/>
    <cellStyle name="Normal 8 11 3 6" xfId="11752" xr:uid="{00000000-0005-0000-0000-0000E92D0000}"/>
    <cellStyle name="Normal 8 11 3 7" xfId="11753" xr:uid="{00000000-0005-0000-0000-0000EA2D0000}"/>
    <cellStyle name="Normal 8 11 3 8" xfId="23122" xr:uid="{15B59AFD-418C-452F-B5CC-75EA1EAA7BB2}"/>
    <cellStyle name="Normal 8 11 4" xfId="11754" xr:uid="{00000000-0005-0000-0000-0000EB2D0000}"/>
    <cellStyle name="Normal 8 11 4 2" xfId="11755" xr:uid="{00000000-0005-0000-0000-0000EC2D0000}"/>
    <cellStyle name="Normal 8 11 4 2 2" xfId="11756" xr:uid="{00000000-0005-0000-0000-0000ED2D0000}"/>
    <cellStyle name="Normal 8 11 4 2 2 2" xfId="11757" xr:uid="{00000000-0005-0000-0000-0000EE2D0000}"/>
    <cellStyle name="Normal 8 11 4 2 2 3" xfId="11758" xr:uid="{00000000-0005-0000-0000-0000EF2D0000}"/>
    <cellStyle name="Normal 8 11 4 2 3" xfId="11759" xr:uid="{00000000-0005-0000-0000-0000F02D0000}"/>
    <cellStyle name="Normal 8 11 4 2 4" xfId="11760" xr:uid="{00000000-0005-0000-0000-0000F12D0000}"/>
    <cellStyle name="Normal 8 11 4 2 5" xfId="24104" xr:uid="{1C5BDF8C-AB75-4D8A-9DF8-2E0ED98B88B3}"/>
    <cellStyle name="Normal 8 11 4 3" xfId="11761" xr:uid="{00000000-0005-0000-0000-0000F22D0000}"/>
    <cellStyle name="Normal 8 11 4 3 2" xfId="11762" xr:uid="{00000000-0005-0000-0000-0000F32D0000}"/>
    <cellStyle name="Normal 8 11 4 3 3" xfId="11763" xr:uid="{00000000-0005-0000-0000-0000F42D0000}"/>
    <cellStyle name="Normal 8 11 4 4" xfId="11764" xr:uid="{00000000-0005-0000-0000-0000F52D0000}"/>
    <cellStyle name="Normal 8 11 4 5" xfId="11765" xr:uid="{00000000-0005-0000-0000-0000F62D0000}"/>
    <cellStyle name="Normal 8 11 4 6" xfId="11766" xr:uid="{00000000-0005-0000-0000-0000F72D0000}"/>
    <cellStyle name="Normal 8 11 4 7" xfId="23123" xr:uid="{C9A4AFA2-26E1-4AE8-8E99-B05C2E86E622}"/>
    <cellStyle name="Normal 8 11 5" xfId="11767" xr:uid="{00000000-0005-0000-0000-0000F82D0000}"/>
    <cellStyle name="Normal 8 11 5 2" xfId="11768" xr:uid="{00000000-0005-0000-0000-0000F92D0000}"/>
    <cellStyle name="Normal 8 11 5 3" xfId="11769" xr:uid="{00000000-0005-0000-0000-0000FA2D0000}"/>
    <cellStyle name="Normal 8 11 5 4" xfId="24347" xr:uid="{40831CF1-9E90-4137-894E-B900B2E7AA94}"/>
    <cellStyle name="Normal 8 11 6" xfId="11770" xr:uid="{00000000-0005-0000-0000-0000FB2D0000}"/>
    <cellStyle name="Normal 8 11 7" xfId="11771" xr:uid="{00000000-0005-0000-0000-0000FC2D0000}"/>
    <cellStyle name="Normal 8 11 8" xfId="11772" xr:uid="{00000000-0005-0000-0000-0000FD2D0000}"/>
    <cellStyle name="Normal 8 11 9" xfId="11773" xr:uid="{00000000-0005-0000-0000-0000FE2D0000}"/>
    <cellStyle name="Normal 8 12" xfId="11774" xr:uid="{00000000-0005-0000-0000-0000FF2D0000}"/>
    <cellStyle name="Normal 8 12 2" xfId="11775" xr:uid="{00000000-0005-0000-0000-0000002E0000}"/>
    <cellStyle name="Normal 8 12 3" xfId="11776" xr:uid="{00000000-0005-0000-0000-0000012E0000}"/>
    <cellStyle name="Normal 8 12 4" xfId="11777" xr:uid="{00000000-0005-0000-0000-0000022E0000}"/>
    <cellStyle name="Normal 8 12 5" xfId="11778" xr:uid="{00000000-0005-0000-0000-0000032E0000}"/>
    <cellStyle name="Normal 8 13" xfId="11779" xr:uid="{00000000-0005-0000-0000-0000042E0000}"/>
    <cellStyle name="Normal 8 13 2" xfId="11780" xr:uid="{00000000-0005-0000-0000-0000052E0000}"/>
    <cellStyle name="Normal 8 13 3" xfId="11781" xr:uid="{00000000-0005-0000-0000-0000062E0000}"/>
    <cellStyle name="Normal 8 13 4" xfId="11782" xr:uid="{00000000-0005-0000-0000-0000072E0000}"/>
    <cellStyle name="Normal 8 14" xfId="11783" xr:uid="{00000000-0005-0000-0000-0000082E0000}"/>
    <cellStyle name="Normal 8 14 2" xfId="23713" xr:uid="{769CB4D3-6C3B-4900-BA49-C2F6DB2AA1A5}"/>
    <cellStyle name="Normal 8 15" xfId="11784" xr:uid="{00000000-0005-0000-0000-0000092E0000}"/>
    <cellStyle name="Normal 8 16" xfId="11785" xr:uid="{00000000-0005-0000-0000-00000A2E0000}"/>
    <cellStyle name="Normal 8 17" xfId="11786" xr:uid="{00000000-0005-0000-0000-00000B2E0000}"/>
    <cellStyle name="Normal 8 18" xfId="18429" xr:uid="{A2D4E0B8-3704-4DF7-A894-98C30DA7F807}"/>
    <cellStyle name="Normal 8 2" xfId="11787" xr:uid="{00000000-0005-0000-0000-00000C2E0000}"/>
    <cellStyle name="Normal 8 2 10" xfId="11788" xr:uid="{00000000-0005-0000-0000-00000D2E0000}"/>
    <cellStyle name="Normal 8 2 11" xfId="11789" xr:uid="{00000000-0005-0000-0000-00000E2E0000}"/>
    <cellStyle name="Normal 8 2 12" xfId="11790" xr:uid="{00000000-0005-0000-0000-00000F2E0000}"/>
    <cellStyle name="Normal 8 2 13" xfId="11791" xr:uid="{00000000-0005-0000-0000-0000102E0000}"/>
    <cellStyle name="Normal 8 2 14" xfId="43503" xr:uid="{7F89E71C-CEB5-446A-A27F-25936DDE76CD}"/>
    <cellStyle name="Normal 8 2 2" xfId="11792" xr:uid="{00000000-0005-0000-0000-0000112E0000}"/>
    <cellStyle name="Normal 8 2 2 2" xfId="11793" xr:uid="{00000000-0005-0000-0000-0000122E0000}"/>
    <cellStyle name="Normal 8 2 2 3" xfId="11794" xr:uid="{00000000-0005-0000-0000-0000132E0000}"/>
    <cellStyle name="Normal 8 2 2 4" xfId="11795" xr:uid="{00000000-0005-0000-0000-0000142E0000}"/>
    <cellStyle name="Normal 8 2 2 5" xfId="11796" xr:uid="{00000000-0005-0000-0000-0000152E0000}"/>
    <cellStyle name="Normal 8 2 3" xfId="11797" xr:uid="{00000000-0005-0000-0000-0000162E0000}"/>
    <cellStyle name="Normal 8 2 3 2" xfId="11798" xr:uid="{00000000-0005-0000-0000-0000172E0000}"/>
    <cellStyle name="Normal 8 2 3 3" xfId="11799" xr:uid="{00000000-0005-0000-0000-0000182E0000}"/>
    <cellStyle name="Normal 8 2 3 4" xfId="11800" xr:uid="{00000000-0005-0000-0000-0000192E0000}"/>
    <cellStyle name="Normal 8 2 3 5" xfId="11801" xr:uid="{00000000-0005-0000-0000-00001A2E0000}"/>
    <cellStyle name="Normal 8 2 4" xfId="11802" xr:uid="{00000000-0005-0000-0000-00001B2E0000}"/>
    <cellStyle name="Normal 8 2 4 2" xfId="11803" xr:uid="{00000000-0005-0000-0000-00001C2E0000}"/>
    <cellStyle name="Normal 8 2 4 3" xfId="11804" xr:uid="{00000000-0005-0000-0000-00001D2E0000}"/>
    <cellStyle name="Normal 8 2 4 4" xfId="11805" xr:uid="{00000000-0005-0000-0000-00001E2E0000}"/>
    <cellStyle name="Normal 8 2 4 5" xfId="11806" xr:uid="{00000000-0005-0000-0000-00001F2E0000}"/>
    <cellStyle name="Normal 8 2 5" xfId="11807" xr:uid="{00000000-0005-0000-0000-0000202E0000}"/>
    <cellStyle name="Normal 8 2 5 2" xfId="11808" xr:uid="{00000000-0005-0000-0000-0000212E0000}"/>
    <cellStyle name="Normal 8 2 5 3" xfId="11809" xr:uid="{00000000-0005-0000-0000-0000222E0000}"/>
    <cellStyle name="Normal 8 2 5 4" xfId="11810" xr:uid="{00000000-0005-0000-0000-0000232E0000}"/>
    <cellStyle name="Normal 8 2 5 5" xfId="11811" xr:uid="{00000000-0005-0000-0000-0000242E0000}"/>
    <cellStyle name="Normal 8 2 6" xfId="11812" xr:uid="{00000000-0005-0000-0000-0000252E0000}"/>
    <cellStyle name="Normal 8 2 6 2" xfId="11813" xr:uid="{00000000-0005-0000-0000-0000262E0000}"/>
    <cellStyle name="Normal 8 2 6 3" xfId="11814" xr:uid="{00000000-0005-0000-0000-0000272E0000}"/>
    <cellStyle name="Normal 8 2 6 4" xfId="11815" xr:uid="{00000000-0005-0000-0000-0000282E0000}"/>
    <cellStyle name="Normal 8 2 6 5" xfId="11816" xr:uid="{00000000-0005-0000-0000-0000292E0000}"/>
    <cellStyle name="Normal 8 2 7" xfId="11817" xr:uid="{00000000-0005-0000-0000-00002A2E0000}"/>
    <cellStyle name="Normal 8 2 7 2" xfId="11818" xr:uid="{00000000-0005-0000-0000-00002B2E0000}"/>
    <cellStyle name="Normal 8 2 7 3" xfId="11819" xr:uid="{00000000-0005-0000-0000-00002C2E0000}"/>
    <cellStyle name="Normal 8 2 7 4" xfId="11820" xr:uid="{00000000-0005-0000-0000-00002D2E0000}"/>
    <cellStyle name="Normal 8 2 7 5" xfId="11821" xr:uid="{00000000-0005-0000-0000-00002E2E0000}"/>
    <cellStyle name="Normal 8 2 8" xfId="11822" xr:uid="{00000000-0005-0000-0000-00002F2E0000}"/>
    <cellStyle name="Normal 8 2 8 2" xfId="11823" xr:uid="{00000000-0005-0000-0000-0000302E0000}"/>
    <cellStyle name="Normal 8 2 8 3" xfId="11824" xr:uid="{00000000-0005-0000-0000-0000312E0000}"/>
    <cellStyle name="Normal 8 2 8 4" xfId="11825" xr:uid="{00000000-0005-0000-0000-0000322E0000}"/>
    <cellStyle name="Normal 8 2 8 5" xfId="11826" xr:uid="{00000000-0005-0000-0000-0000332E0000}"/>
    <cellStyle name="Normal 8 2 9" xfId="11827" xr:uid="{00000000-0005-0000-0000-0000342E0000}"/>
    <cellStyle name="Normal 8 2 9 2" xfId="11828" xr:uid="{00000000-0005-0000-0000-0000352E0000}"/>
    <cellStyle name="Normal 8 2 9 3" xfId="11829" xr:uid="{00000000-0005-0000-0000-0000362E0000}"/>
    <cellStyle name="Normal 8 2 9 4" xfId="11830" xr:uid="{00000000-0005-0000-0000-0000372E0000}"/>
    <cellStyle name="Normal 8 3" xfId="11831" xr:uid="{00000000-0005-0000-0000-0000382E0000}"/>
    <cellStyle name="Normal 8 3 10" xfId="11832" xr:uid="{00000000-0005-0000-0000-0000392E0000}"/>
    <cellStyle name="Normal 8 3 11" xfId="11833" xr:uid="{00000000-0005-0000-0000-00003A2E0000}"/>
    <cellStyle name="Normal 8 3 12" xfId="11834" xr:uid="{00000000-0005-0000-0000-00003B2E0000}"/>
    <cellStyle name="Normal 8 3 2" xfId="11835" xr:uid="{00000000-0005-0000-0000-00003C2E0000}"/>
    <cellStyle name="Normal 8 3 2 2" xfId="11836" xr:uid="{00000000-0005-0000-0000-00003D2E0000}"/>
    <cellStyle name="Normal 8 3 2 3" xfId="11837" xr:uid="{00000000-0005-0000-0000-00003E2E0000}"/>
    <cellStyle name="Normal 8 3 2 4" xfId="11838" xr:uid="{00000000-0005-0000-0000-00003F2E0000}"/>
    <cellStyle name="Normal 8 3 2 5" xfId="11839" xr:uid="{00000000-0005-0000-0000-0000402E0000}"/>
    <cellStyle name="Normal 8 3 3" xfId="11840" xr:uid="{00000000-0005-0000-0000-0000412E0000}"/>
    <cellStyle name="Normal 8 3 3 2" xfId="11841" xr:uid="{00000000-0005-0000-0000-0000422E0000}"/>
    <cellStyle name="Normal 8 3 3 3" xfId="11842" xr:uid="{00000000-0005-0000-0000-0000432E0000}"/>
    <cellStyle name="Normal 8 3 3 4" xfId="11843" xr:uid="{00000000-0005-0000-0000-0000442E0000}"/>
    <cellStyle name="Normal 8 3 3 5" xfId="11844" xr:uid="{00000000-0005-0000-0000-0000452E0000}"/>
    <cellStyle name="Normal 8 3 4" xfId="11845" xr:uid="{00000000-0005-0000-0000-0000462E0000}"/>
    <cellStyle name="Normal 8 3 4 2" xfId="11846" xr:uid="{00000000-0005-0000-0000-0000472E0000}"/>
    <cellStyle name="Normal 8 3 4 3" xfId="11847" xr:uid="{00000000-0005-0000-0000-0000482E0000}"/>
    <cellStyle name="Normal 8 3 4 4" xfId="11848" xr:uid="{00000000-0005-0000-0000-0000492E0000}"/>
    <cellStyle name="Normal 8 3 4 5" xfId="11849" xr:uid="{00000000-0005-0000-0000-00004A2E0000}"/>
    <cellStyle name="Normal 8 3 5" xfId="11850" xr:uid="{00000000-0005-0000-0000-00004B2E0000}"/>
    <cellStyle name="Normal 8 3 5 2" xfId="11851" xr:uid="{00000000-0005-0000-0000-00004C2E0000}"/>
    <cellStyle name="Normal 8 3 5 3" xfId="11852" xr:uid="{00000000-0005-0000-0000-00004D2E0000}"/>
    <cellStyle name="Normal 8 3 5 4" xfId="11853" xr:uid="{00000000-0005-0000-0000-00004E2E0000}"/>
    <cellStyle name="Normal 8 3 5 5" xfId="11854" xr:uid="{00000000-0005-0000-0000-00004F2E0000}"/>
    <cellStyle name="Normal 8 3 6" xfId="11855" xr:uid="{00000000-0005-0000-0000-0000502E0000}"/>
    <cellStyle name="Normal 8 3 6 2" xfId="11856" xr:uid="{00000000-0005-0000-0000-0000512E0000}"/>
    <cellStyle name="Normal 8 3 6 3" xfId="11857" xr:uid="{00000000-0005-0000-0000-0000522E0000}"/>
    <cellStyle name="Normal 8 3 6 4" xfId="11858" xr:uid="{00000000-0005-0000-0000-0000532E0000}"/>
    <cellStyle name="Normal 8 3 6 5" xfId="11859" xr:uid="{00000000-0005-0000-0000-0000542E0000}"/>
    <cellStyle name="Normal 8 3 7" xfId="11860" xr:uid="{00000000-0005-0000-0000-0000552E0000}"/>
    <cellStyle name="Normal 8 3 7 2" xfId="11861" xr:uid="{00000000-0005-0000-0000-0000562E0000}"/>
    <cellStyle name="Normal 8 3 7 3" xfId="11862" xr:uid="{00000000-0005-0000-0000-0000572E0000}"/>
    <cellStyle name="Normal 8 3 7 4" xfId="11863" xr:uid="{00000000-0005-0000-0000-0000582E0000}"/>
    <cellStyle name="Normal 8 3 7 5" xfId="11864" xr:uid="{00000000-0005-0000-0000-0000592E0000}"/>
    <cellStyle name="Normal 8 3 8" xfId="11865" xr:uid="{00000000-0005-0000-0000-00005A2E0000}"/>
    <cellStyle name="Normal 8 3 8 2" xfId="11866" xr:uid="{00000000-0005-0000-0000-00005B2E0000}"/>
    <cellStyle name="Normal 8 3 8 3" xfId="11867" xr:uid="{00000000-0005-0000-0000-00005C2E0000}"/>
    <cellStyle name="Normal 8 3 8 4" xfId="11868" xr:uid="{00000000-0005-0000-0000-00005D2E0000}"/>
    <cellStyle name="Normal 8 3 8 5" xfId="11869" xr:uid="{00000000-0005-0000-0000-00005E2E0000}"/>
    <cellStyle name="Normal 8 3 9" xfId="11870" xr:uid="{00000000-0005-0000-0000-00005F2E0000}"/>
    <cellStyle name="Normal 8 4" xfId="11871" xr:uid="{00000000-0005-0000-0000-0000602E0000}"/>
    <cellStyle name="Normal 8 4 10" xfId="11872" xr:uid="{00000000-0005-0000-0000-0000612E0000}"/>
    <cellStyle name="Normal 8 4 11" xfId="11873" xr:uid="{00000000-0005-0000-0000-0000622E0000}"/>
    <cellStyle name="Normal 8 4 12" xfId="11874" xr:uid="{00000000-0005-0000-0000-0000632E0000}"/>
    <cellStyle name="Normal 8 4 2" xfId="11875" xr:uid="{00000000-0005-0000-0000-0000642E0000}"/>
    <cellStyle name="Normal 8 4 2 2" xfId="11876" xr:uid="{00000000-0005-0000-0000-0000652E0000}"/>
    <cellStyle name="Normal 8 4 2 3" xfId="11877" xr:uid="{00000000-0005-0000-0000-0000662E0000}"/>
    <cellStyle name="Normal 8 4 2 4" xfId="11878" xr:uid="{00000000-0005-0000-0000-0000672E0000}"/>
    <cellStyle name="Normal 8 4 2 5" xfId="11879" xr:uid="{00000000-0005-0000-0000-0000682E0000}"/>
    <cellStyle name="Normal 8 4 3" xfId="11880" xr:uid="{00000000-0005-0000-0000-0000692E0000}"/>
    <cellStyle name="Normal 8 4 3 2" xfId="11881" xr:uid="{00000000-0005-0000-0000-00006A2E0000}"/>
    <cellStyle name="Normal 8 4 3 3" xfId="11882" xr:uid="{00000000-0005-0000-0000-00006B2E0000}"/>
    <cellStyle name="Normal 8 4 3 4" xfId="11883" xr:uid="{00000000-0005-0000-0000-00006C2E0000}"/>
    <cellStyle name="Normal 8 4 3 5" xfId="11884" xr:uid="{00000000-0005-0000-0000-00006D2E0000}"/>
    <cellStyle name="Normal 8 4 4" xfId="11885" xr:uid="{00000000-0005-0000-0000-00006E2E0000}"/>
    <cellStyle name="Normal 8 4 4 2" xfId="11886" xr:uid="{00000000-0005-0000-0000-00006F2E0000}"/>
    <cellStyle name="Normal 8 4 4 3" xfId="11887" xr:uid="{00000000-0005-0000-0000-0000702E0000}"/>
    <cellStyle name="Normal 8 4 4 4" xfId="11888" xr:uid="{00000000-0005-0000-0000-0000712E0000}"/>
    <cellStyle name="Normal 8 4 4 5" xfId="11889" xr:uid="{00000000-0005-0000-0000-0000722E0000}"/>
    <cellStyle name="Normal 8 4 5" xfId="11890" xr:uid="{00000000-0005-0000-0000-0000732E0000}"/>
    <cellStyle name="Normal 8 4 5 2" xfId="11891" xr:uid="{00000000-0005-0000-0000-0000742E0000}"/>
    <cellStyle name="Normal 8 4 5 3" xfId="11892" xr:uid="{00000000-0005-0000-0000-0000752E0000}"/>
    <cellStyle name="Normal 8 4 5 4" xfId="11893" xr:uid="{00000000-0005-0000-0000-0000762E0000}"/>
    <cellStyle name="Normal 8 4 5 5" xfId="11894" xr:uid="{00000000-0005-0000-0000-0000772E0000}"/>
    <cellStyle name="Normal 8 4 6" xfId="11895" xr:uid="{00000000-0005-0000-0000-0000782E0000}"/>
    <cellStyle name="Normal 8 4 6 2" xfId="11896" xr:uid="{00000000-0005-0000-0000-0000792E0000}"/>
    <cellStyle name="Normal 8 4 6 3" xfId="11897" xr:uid="{00000000-0005-0000-0000-00007A2E0000}"/>
    <cellStyle name="Normal 8 4 6 4" xfId="11898" xr:uid="{00000000-0005-0000-0000-00007B2E0000}"/>
    <cellStyle name="Normal 8 4 6 5" xfId="11899" xr:uid="{00000000-0005-0000-0000-00007C2E0000}"/>
    <cellStyle name="Normal 8 4 7" xfId="11900" xr:uid="{00000000-0005-0000-0000-00007D2E0000}"/>
    <cellStyle name="Normal 8 4 7 2" xfId="11901" xr:uid="{00000000-0005-0000-0000-00007E2E0000}"/>
    <cellStyle name="Normal 8 4 7 3" xfId="11902" xr:uid="{00000000-0005-0000-0000-00007F2E0000}"/>
    <cellStyle name="Normal 8 4 7 4" xfId="11903" xr:uid="{00000000-0005-0000-0000-0000802E0000}"/>
    <cellStyle name="Normal 8 4 7 5" xfId="11904" xr:uid="{00000000-0005-0000-0000-0000812E0000}"/>
    <cellStyle name="Normal 8 4 8" xfId="11905" xr:uid="{00000000-0005-0000-0000-0000822E0000}"/>
    <cellStyle name="Normal 8 4 8 2" xfId="11906" xr:uid="{00000000-0005-0000-0000-0000832E0000}"/>
    <cellStyle name="Normal 8 4 8 3" xfId="11907" xr:uid="{00000000-0005-0000-0000-0000842E0000}"/>
    <cellStyle name="Normal 8 4 8 4" xfId="11908" xr:uid="{00000000-0005-0000-0000-0000852E0000}"/>
    <cellStyle name="Normal 8 4 8 5" xfId="11909" xr:uid="{00000000-0005-0000-0000-0000862E0000}"/>
    <cellStyle name="Normal 8 4 9" xfId="11910" xr:uid="{00000000-0005-0000-0000-0000872E0000}"/>
    <cellStyle name="Normal 8 4 9 2" xfId="23714" xr:uid="{6945154F-C44D-4461-9879-E4334B6D72DC}"/>
    <cellStyle name="Normal 8 5" xfId="11911" xr:uid="{00000000-0005-0000-0000-0000882E0000}"/>
    <cellStyle name="Normal 8 5 10" xfId="11912" xr:uid="{00000000-0005-0000-0000-0000892E0000}"/>
    <cellStyle name="Normal 8 5 11" xfId="11913" xr:uid="{00000000-0005-0000-0000-00008A2E0000}"/>
    <cellStyle name="Normal 8 5 12" xfId="11914" xr:uid="{00000000-0005-0000-0000-00008B2E0000}"/>
    <cellStyle name="Normal 8 5 2" xfId="11915" xr:uid="{00000000-0005-0000-0000-00008C2E0000}"/>
    <cellStyle name="Normal 8 5 2 2" xfId="11916" xr:uid="{00000000-0005-0000-0000-00008D2E0000}"/>
    <cellStyle name="Normal 8 5 2 3" xfId="11917" xr:uid="{00000000-0005-0000-0000-00008E2E0000}"/>
    <cellStyle name="Normal 8 5 2 4" xfId="11918" xr:uid="{00000000-0005-0000-0000-00008F2E0000}"/>
    <cellStyle name="Normal 8 5 2 5" xfId="11919" xr:uid="{00000000-0005-0000-0000-0000902E0000}"/>
    <cellStyle name="Normal 8 5 3" xfId="11920" xr:uid="{00000000-0005-0000-0000-0000912E0000}"/>
    <cellStyle name="Normal 8 5 3 2" xfId="11921" xr:uid="{00000000-0005-0000-0000-0000922E0000}"/>
    <cellStyle name="Normal 8 5 3 3" xfId="11922" xr:uid="{00000000-0005-0000-0000-0000932E0000}"/>
    <cellStyle name="Normal 8 5 3 4" xfId="11923" xr:uid="{00000000-0005-0000-0000-0000942E0000}"/>
    <cellStyle name="Normal 8 5 3 5" xfId="11924" xr:uid="{00000000-0005-0000-0000-0000952E0000}"/>
    <cellStyle name="Normal 8 5 4" xfId="11925" xr:uid="{00000000-0005-0000-0000-0000962E0000}"/>
    <cellStyle name="Normal 8 5 4 2" xfId="11926" xr:uid="{00000000-0005-0000-0000-0000972E0000}"/>
    <cellStyle name="Normal 8 5 4 3" xfId="11927" xr:uid="{00000000-0005-0000-0000-0000982E0000}"/>
    <cellStyle name="Normal 8 5 4 4" xfId="11928" xr:uid="{00000000-0005-0000-0000-0000992E0000}"/>
    <cellStyle name="Normal 8 5 4 5" xfId="11929" xr:uid="{00000000-0005-0000-0000-00009A2E0000}"/>
    <cellStyle name="Normal 8 5 5" xfId="11930" xr:uid="{00000000-0005-0000-0000-00009B2E0000}"/>
    <cellStyle name="Normal 8 5 5 2" xfId="11931" xr:uid="{00000000-0005-0000-0000-00009C2E0000}"/>
    <cellStyle name="Normal 8 5 5 3" xfId="11932" xr:uid="{00000000-0005-0000-0000-00009D2E0000}"/>
    <cellStyle name="Normal 8 5 5 4" xfId="11933" xr:uid="{00000000-0005-0000-0000-00009E2E0000}"/>
    <cellStyle name="Normal 8 5 5 5" xfId="11934" xr:uid="{00000000-0005-0000-0000-00009F2E0000}"/>
    <cellStyle name="Normal 8 5 6" xfId="11935" xr:uid="{00000000-0005-0000-0000-0000A02E0000}"/>
    <cellStyle name="Normal 8 5 6 2" xfId="11936" xr:uid="{00000000-0005-0000-0000-0000A12E0000}"/>
    <cellStyle name="Normal 8 5 6 3" xfId="11937" xr:uid="{00000000-0005-0000-0000-0000A22E0000}"/>
    <cellStyle name="Normal 8 5 6 4" xfId="11938" xr:uid="{00000000-0005-0000-0000-0000A32E0000}"/>
    <cellStyle name="Normal 8 5 6 5" xfId="11939" xr:uid="{00000000-0005-0000-0000-0000A42E0000}"/>
    <cellStyle name="Normal 8 5 7" xfId="11940" xr:uid="{00000000-0005-0000-0000-0000A52E0000}"/>
    <cellStyle name="Normal 8 5 7 2" xfId="11941" xr:uid="{00000000-0005-0000-0000-0000A62E0000}"/>
    <cellStyle name="Normal 8 5 7 3" xfId="11942" xr:uid="{00000000-0005-0000-0000-0000A72E0000}"/>
    <cellStyle name="Normal 8 5 7 4" xfId="11943" xr:uid="{00000000-0005-0000-0000-0000A82E0000}"/>
    <cellStyle name="Normal 8 5 7 5" xfId="11944" xr:uid="{00000000-0005-0000-0000-0000A92E0000}"/>
    <cellStyle name="Normal 8 5 8" xfId="11945" xr:uid="{00000000-0005-0000-0000-0000AA2E0000}"/>
    <cellStyle name="Normal 8 5 8 2" xfId="11946" xr:uid="{00000000-0005-0000-0000-0000AB2E0000}"/>
    <cellStyle name="Normal 8 5 8 3" xfId="11947" xr:uid="{00000000-0005-0000-0000-0000AC2E0000}"/>
    <cellStyle name="Normal 8 5 8 4" xfId="11948" xr:uid="{00000000-0005-0000-0000-0000AD2E0000}"/>
    <cellStyle name="Normal 8 5 8 5" xfId="11949" xr:uid="{00000000-0005-0000-0000-0000AE2E0000}"/>
    <cellStyle name="Normal 8 5 9" xfId="11950" xr:uid="{00000000-0005-0000-0000-0000AF2E0000}"/>
    <cellStyle name="Normal 8 6" xfId="11951" xr:uid="{00000000-0005-0000-0000-0000B02E0000}"/>
    <cellStyle name="Normal 8 6 2" xfId="11952" xr:uid="{00000000-0005-0000-0000-0000B12E0000}"/>
    <cellStyle name="Normal 8 6 3" xfId="11953" xr:uid="{00000000-0005-0000-0000-0000B22E0000}"/>
    <cellStyle name="Normal 8 6 4" xfId="11954" xr:uid="{00000000-0005-0000-0000-0000B32E0000}"/>
    <cellStyle name="Normal 8 6 5" xfId="11955" xr:uid="{00000000-0005-0000-0000-0000B42E0000}"/>
    <cellStyle name="Normal 8 7" xfId="11956" xr:uid="{00000000-0005-0000-0000-0000B52E0000}"/>
    <cellStyle name="Normal 8 7 2" xfId="11957" xr:uid="{00000000-0005-0000-0000-0000B62E0000}"/>
    <cellStyle name="Normal 8 7 3" xfId="11958" xr:uid="{00000000-0005-0000-0000-0000B72E0000}"/>
    <cellStyle name="Normal 8 7 4" xfId="11959" xr:uid="{00000000-0005-0000-0000-0000B82E0000}"/>
    <cellStyle name="Normal 8 7 5" xfId="11960" xr:uid="{00000000-0005-0000-0000-0000B92E0000}"/>
    <cellStyle name="Normal 8 8" xfId="11961" xr:uid="{00000000-0005-0000-0000-0000BA2E0000}"/>
    <cellStyle name="Normal 8 8 2" xfId="11962" xr:uid="{00000000-0005-0000-0000-0000BB2E0000}"/>
    <cellStyle name="Normal 8 8 3" xfId="11963" xr:uid="{00000000-0005-0000-0000-0000BC2E0000}"/>
    <cellStyle name="Normal 8 8 4" xfId="11964" xr:uid="{00000000-0005-0000-0000-0000BD2E0000}"/>
    <cellStyle name="Normal 8 8 5" xfId="11965" xr:uid="{00000000-0005-0000-0000-0000BE2E0000}"/>
    <cellStyle name="Normal 8 9" xfId="11966" xr:uid="{00000000-0005-0000-0000-0000BF2E0000}"/>
    <cellStyle name="Normal 8 9 2" xfId="11967" xr:uid="{00000000-0005-0000-0000-0000C02E0000}"/>
    <cellStyle name="Normal 8 9 3" xfId="11968" xr:uid="{00000000-0005-0000-0000-0000C12E0000}"/>
    <cellStyle name="Normal 8 9 4" xfId="11969" xr:uid="{00000000-0005-0000-0000-0000C22E0000}"/>
    <cellStyle name="Normal 8 9 5" xfId="11970" xr:uid="{00000000-0005-0000-0000-0000C32E0000}"/>
    <cellStyle name="Normal 9" xfId="11971" xr:uid="{00000000-0005-0000-0000-0000C42E0000}"/>
    <cellStyle name="Normal 9 10" xfId="11972" xr:uid="{00000000-0005-0000-0000-0000C52E0000}"/>
    <cellStyle name="Normal 9 10 2" xfId="11973" xr:uid="{00000000-0005-0000-0000-0000C62E0000}"/>
    <cellStyle name="Normal 9 10 2 2" xfId="11974" xr:uid="{00000000-0005-0000-0000-0000C72E0000}"/>
    <cellStyle name="Normal 9 10 2 2 2" xfId="11975" xr:uid="{00000000-0005-0000-0000-0000C82E0000}"/>
    <cellStyle name="Normal 9 10 2 2 2 2" xfId="11976" xr:uid="{00000000-0005-0000-0000-0000C92E0000}"/>
    <cellStyle name="Normal 9 10 2 2 2 3" xfId="11977" xr:uid="{00000000-0005-0000-0000-0000CA2E0000}"/>
    <cellStyle name="Normal 9 10 2 2 3" xfId="11978" xr:uid="{00000000-0005-0000-0000-0000CB2E0000}"/>
    <cellStyle name="Normal 9 10 2 2 4" xfId="11979" xr:uid="{00000000-0005-0000-0000-0000CC2E0000}"/>
    <cellStyle name="Normal 9 10 2 3" xfId="11980" xr:uid="{00000000-0005-0000-0000-0000CD2E0000}"/>
    <cellStyle name="Normal 9 10 2 3 2" xfId="11981" xr:uid="{00000000-0005-0000-0000-0000CE2E0000}"/>
    <cellStyle name="Normal 9 10 2 3 2 2" xfId="11982" xr:uid="{00000000-0005-0000-0000-0000CF2E0000}"/>
    <cellStyle name="Normal 9 10 2 3 2 3" xfId="11983" xr:uid="{00000000-0005-0000-0000-0000D02E0000}"/>
    <cellStyle name="Normal 9 10 2 3 3" xfId="11984" xr:uid="{00000000-0005-0000-0000-0000D12E0000}"/>
    <cellStyle name="Normal 9 10 2 3 4" xfId="11985" xr:uid="{00000000-0005-0000-0000-0000D22E0000}"/>
    <cellStyle name="Normal 9 10 2 3 5" xfId="24106" xr:uid="{3DC8F330-F7CC-45F2-A6DB-6C9E128F0C89}"/>
    <cellStyle name="Normal 9 10 2 4" xfId="11986" xr:uid="{00000000-0005-0000-0000-0000D32E0000}"/>
    <cellStyle name="Normal 9 10 2 4 2" xfId="11987" xr:uid="{00000000-0005-0000-0000-0000D42E0000}"/>
    <cellStyle name="Normal 9 10 2 4 3" xfId="11988" xr:uid="{00000000-0005-0000-0000-0000D52E0000}"/>
    <cellStyle name="Normal 9 10 2 5" xfId="11989" xr:uid="{00000000-0005-0000-0000-0000D62E0000}"/>
    <cellStyle name="Normal 9 10 2 6" xfId="11990" xr:uid="{00000000-0005-0000-0000-0000D72E0000}"/>
    <cellStyle name="Normal 9 10 2 7" xfId="11991" xr:uid="{00000000-0005-0000-0000-0000D82E0000}"/>
    <cellStyle name="Normal 9 10 2 8" xfId="23125" xr:uid="{EAD65A2B-583E-4B65-8765-A03E508D2857}"/>
    <cellStyle name="Normal 9 10 3" xfId="11992" xr:uid="{00000000-0005-0000-0000-0000D92E0000}"/>
    <cellStyle name="Normal 9 10 3 2" xfId="11993" xr:uid="{00000000-0005-0000-0000-0000DA2E0000}"/>
    <cellStyle name="Normal 9 10 3 2 2" xfId="11994" xr:uid="{00000000-0005-0000-0000-0000DB2E0000}"/>
    <cellStyle name="Normal 9 10 3 2 3" xfId="11995" xr:uid="{00000000-0005-0000-0000-0000DC2E0000}"/>
    <cellStyle name="Normal 9 10 3 3" xfId="11996" xr:uid="{00000000-0005-0000-0000-0000DD2E0000}"/>
    <cellStyle name="Normal 9 10 3 4" xfId="11997" xr:uid="{00000000-0005-0000-0000-0000DE2E0000}"/>
    <cellStyle name="Normal 9 10 3 5" xfId="24348" xr:uid="{02D898DF-8F61-4256-9CC5-589566098051}"/>
    <cellStyle name="Normal 9 10 4" xfId="11998" xr:uid="{00000000-0005-0000-0000-0000DF2E0000}"/>
    <cellStyle name="Normal 9 10 4 2" xfId="11999" xr:uid="{00000000-0005-0000-0000-0000E02E0000}"/>
    <cellStyle name="Normal 9 10 4 2 2" xfId="12000" xr:uid="{00000000-0005-0000-0000-0000E12E0000}"/>
    <cellStyle name="Normal 9 10 4 2 3" xfId="12001" xr:uid="{00000000-0005-0000-0000-0000E22E0000}"/>
    <cellStyle name="Normal 9 10 4 3" xfId="12002" xr:uid="{00000000-0005-0000-0000-0000E32E0000}"/>
    <cellStyle name="Normal 9 10 4 4" xfId="12003" xr:uid="{00000000-0005-0000-0000-0000E42E0000}"/>
    <cellStyle name="Normal 9 10 4 5" xfId="24105" xr:uid="{4D37608E-624B-4372-AC39-DB573827D12C}"/>
    <cellStyle name="Normal 9 10 5" xfId="12004" xr:uid="{00000000-0005-0000-0000-0000E52E0000}"/>
    <cellStyle name="Normal 9 10 5 2" xfId="12005" xr:uid="{00000000-0005-0000-0000-0000E62E0000}"/>
    <cellStyle name="Normal 9 10 5 3" xfId="12006" xr:uid="{00000000-0005-0000-0000-0000E72E0000}"/>
    <cellStyle name="Normal 9 10 6" xfId="12007" xr:uid="{00000000-0005-0000-0000-0000E82E0000}"/>
    <cellStyle name="Normal 9 10 7" xfId="12008" xr:uid="{00000000-0005-0000-0000-0000E92E0000}"/>
    <cellStyle name="Normal 9 10 8" xfId="12009" xr:uid="{00000000-0005-0000-0000-0000EA2E0000}"/>
    <cellStyle name="Normal 9 10 9" xfId="23124" xr:uid="{B94DBE05-B702-4F71-9C7D-28C5C490C9EC}"/>
    <cellStyle name="Normal 9 11" xfId="12010" xr:uid="{00000000-0005-0000-0000-0000EB2E0000}"/>
    <cellStyle name="Normal 9 11 2" xfId="12011" xr:uid="{00000000-0005-0000-0000-0000EC2E0000}"/>
    <cellStyle name="Normal 9 11 2 2" xfId="12012" xr:uid="{00000000-0005-0000-0000-0000ED2E0000}"/>
    <cellStyle name="Normal 9 11 2 2 2" xfId="12013" xr:uid="{00000000-0005-0000-0000-0000EE2E0000}"/>
    <cellStyle name="Normal 9 11 2 2 2 2" xfId="12014" xr:uid="{00000000-0005-0000-0000-0000EF2E0000}"/>
    <cellStyle name="Normal 9 11 2 2 2 3" xfId="12015" xr:uid="{00000000-0005-0000-0000-0000F02E0000}"/>
    <cellStyle name="Normal 9 11 2 2 3" xfId="12016" xr:uid="{00000000-0005-0000-0000-0000F12E0000}"/>
    <cellStyle name="Normal 9 11 2 2 4" xfId="12017" xr:uid="{00000000-0005-0000-0000-0000F22E0000}"/>
    <cellStyle name="Normal 9 11 2 2 5" xfId="24108" xr:uid="{96521AC4-7B43-4575-BD5A-6B3FD78D13C7}"/>
    <cellStyle name="Normal 9 11 2 3" xfId="12018" xr:uid="{00000000-0005-0000-0000-0000F32E0000}"/>
    <cellStyle name="Normal 9 11 2 3 2" xfId="12019" xr:uid="{00000000-0005-0000-0000-0000F42E0000}"/>
    <cellStyle name="Normal 9 11 2 3 2 2" xfId="12020" xr:uid="{00000000-0005-0000-0000-0000F52E0000}"/>
    <cellStyle name="Normal 9 11 2 3 2 3" xfId="12021" xr:uid="{00000000-0005-0000-0000-0000F62E0000}"/>
    <cellStyle name="Normal 9 11 2 3 3" xfId="12022" xr:uid="{00000000-0005-0000-0000-0000F72E0000}"/>
    <cellStyle name="Normal 9 11 2 3 4" xfId="12023" xr:uid="{00000000-0005-0000-0000-0000F82E0000}"/>
    <cellStyle name="Normal 9 11 2 4" xfId="12024" xr:uid="{00000000-0005-0000-0000-0000F92E0000}"/>
    <cellStyle name="Normal 9 11 2 4 2" xfId="12025" xr:uid="{00000000-0005-0000-0000-0000FA2E0000}"/>
    <cellStyle name="Normal 9 11 2 4 3" xfId="12026" xr:uid="{00000000-0005-0000-0000-0000FB2E0000}"/>
    <cellStyle name="Normal 9 11 2 5" xfId="12027" xr:uid="{00000000-0005-0000-0000-0000FC2E0000}"/>
    <cellStyle name="Normal 9 11 2 6" xfId="12028" xr:uid="{00000000-0005-0000-0000-0000FD2E0000}"/>
    <cellStyle name="Normal 9 11 2 7" xfId="12029" xr:uid="{00000000-0005-0000-0000-0000FE2E0000}"/>
    <cellStyle name="Normal 9 11 2 8" xfId="23127" xr:uid="{0EC7FA9D-2918-422B-A40C-1469CAC1CC70}"/>
    <cellStyle name="Normal 9 11 3" xfId="12030" xr:uid="{00000000-0005-0000-0000-0000FF2E0000}"/>
    <cellStyle name="Normal 9 11 3 2" xfId="12031" xr:uid="{00000000-0005-0000-0000-0000002F0000}"/>
    <cellStyle name="Normal 9 11 3 2 2" xfId="12032" xr:uid="{00000000-0005-0000-0000-0000012F0000}"/>
    <cellStyle name="Normal 9 11 3 2 3" xfId="12033" xr:uid="{00000000-0005-0000-0000-0000022F0000}"/>
    <cellStyle name="Normal 9 11 3 3" xfId="12034" xr:uid="{00000000-0005-0000-0000-0000032F0000}"/>
    <cellStyle name="Normal 9 11 3 4" xfId="12035" xr:uid="{00000000-0005-0000-0000-0000042F0000}"/>
    <cellStyle name="Normal 9 11 3 5" xfId="25998" xr:uid="{61FF4A62-7EF0-45F9-A49D-6B028B509A4B}"/>
    <cellStyle name="Normal 9 11 4" xfId="12036" xr:uid="{00000000-0005-0000-0000-0000052F0000}"/>
    <cellStyle name="Normal 9 11 4 2" xfId="12037" xr:uid="{00000000-0005-0000-0000-0000062F0000}"/>
    <cellStyle name="Normal 9 11 4 2 2" xfId="12038" xr:uid="{00000000-0005-0000-0000-0000072F0000}"/>
    <cellStyle name="Normal 9 11 4 2 3" xfId="12039" xr:uid="{00000000-0005-0000-0000-0000082F0000}"/>
    <cellStyle name="Normal 9 11 4 3" xfId="12040" xr:uid="{00000000-0005-0000-0000-0000092F0000}"/>
    <cellStyle name="Normal 9 11 4 4" xfId="12041" xr:uid="{00000000-0005-0000-0000-00000A2F0000}"/>
    <cellStyle name="Normal 9 11 4 5" xfId="24107" xr:uid="{C3C9007D-A360-4479-9DB1-B1408EC631F1}"/>
    <cellStyle name="Normal 9 11 5" xfId="12042" xr:uid="{00000000-0005-0000-0000-00000B2F0000}"/>
    <cellStyle name="Normal 9 11 5 2" xfId="12043" xr:uid="{00000000-0005-0000-0000-00000C2F0000}"/>
    <cellStyle name="Normal 9 11 5 3" xfId="12044" xr:uid="{00000000-0005-0000-0000-00000D2F0000}"/>
    <cellStyle name="Normal 9 11 6" xfId="12045" xr:uid="{00000000-0005-0000-0000-00000E2F0000}"/>
    <cellStyle name="Normal 9 11 7" xfId="12046" xr:uid="{00000000-0005-0000-0000-00000F2F0000}"/>
    <cellStyle name="Normal 9 11 8" xfId="12047" xr:uid="{00000000-0005-0000-0000-0000102F0000}"/>
    <cellStyle name="Normal 9 11 9" xfId="23126" xr:uid="{D22F8A35-13E0-4123-95FF-292A091A67DD}"/>
    <cellStyle name="Normal 9 12" xfId="12048" xr:uid="{00000000-0005-0000-0000-0000112F0000}"/>
    <cellStyle name="Normal 9 12 2" xfId="12049" xr:uid="{00000000-0005-0000-0000-0000122F0000}"/>
    <cellStyle name="Normal 9 12 2 2" xfId="12050" xr:uid="{00000000-0005-0000-0000-0000132F0000}"/>
    <cellStyle name="Normal 9 12 2 2 2" xfId="12051" xr:uid="{00000000-0005-0000-0000-0000142F0000}"/>
    <cellStyle name="Normal 9 12 2 2 3" xfId="12052" xr:uid="{00000000-0005-0000-0000-0000152F0000}"/>
    <cellStyle name="Normal 9 12 2 3" xfId="12053" xr:uid="{00000000-0005-0000-0000-0000162F0000}"/>
    <cellStyle name="Normal 9 12 2 4" xfId="12054" xr:uid="{00000000-0005-0000-0000-0000172F0000}"/>
    <cellStyle name="Normal 9 12 2 5" xfId="24109" xr:uid="{F33DFFB2-AE5C-4B63-BC45-99C98453D349}"/>
    <cellStyle name="Normal 9 12 3" xfId="12055" xr:uid="{00000000-0005-0000-0000-0000182F0000}"/>
    <cellStyle name="Normal 9 12 3 2" xfId="12056" xr:uid="{00000000-0005-0000-0000-0000192F0000}"/>
    <cellStyle name="Normal 9 12 3 2 2" xfId="12057" xr:uid="{00000000-0005-0000-0000-00001A2F0000}"/>
    <cellStyle name="Normal 9 12 3 2 3" xfId="12058" xr:uid="{00000000-0005-0000-0000-00001B2F0000}"/>
    <cellStyle name="Normal 9 12 3 3" xfId="12059" xr:uid="{00000000-0005-0000-0000-00001C2F0000}"/>
    <cellStyle name="Normal 9 12 3 4" xfId="12060" xr:uid="{00000000-0005-0000-0000-00001D2F0000}"/>
    <cellStyle name="Normal 9 12 4" xfId="12061" xr:uid="{00000000-0005-0000-0000-00001E2F0000}"/>
    <cellStyle name="Normal 9 12 4 2" xfId="12062" xr:uid="{00000000-0005-0000-0000-00001F2F0000}"/>
    <cellStyle name="Normal 9 12 4 3" xfId="12063" xr:uid="{00000000-0005-0000-0000-0000202F0000}"/>
    <cellStyle name="Normal 9 12 5" xfId="12064" xr:uid="{00000000-0005-0000-0000-0000212F0000}"/>
    <cellStyle name="Normal 9 12 6" xfId="12065" xr:uid="{00000000-0005-0000-0000-0000222F0000}"/>
    <cellStyle name="Normal 9 12 7" xfId="12066" xr:uid="{00000000-0005-0000-0000-0000232F0000}"/>
    <cellStyle name="Normal 9 12 8" xfId="23128" xr:uid="{75CA6B14-1029-4D96-96AA-2233566562E8}"/>
    <cellStyle name="Normal 9 13" xfId="12067" xr:uid="{00000000-0005-0000-0000-0000242F0000}"/>
    <cellStyle name="Normal 9 13 2" xfId="12068" xr:uid="{00000000-0005-0000-0000-0000252F0000}"/>
    <cellStyle name="Normal 9 13 2 2" xfId="12069" xr:uid="{00000000-0005-0000-0000-0000262F0000}"/>
    <cellStyle name="Normal 9 13 2 2 2" xfId="12070" xr:uid="{00000000-0005-0000-0000-0000272F0000}"/>
    <cellStyle name="Normal 9 13 2 2 3" xfId="12071" xr:uid="{00000000-0005-0000-0000-0000282F0000}"/>
    <cellStyle name="Normal 9 13 2 3" xfId="12072" xr:uid="{00000000-0005-0000-0000-0000292F0000}"/>
    <cellStyle name="Normal 9 13 2 4" xfId="12073" xr:uid="{00000000-0005-0000-0000-00002A2F0000}"/>
    <cellStyle name="Normal 9 13 2 5" xfId="24110" xr:uid="{A63C94F8-F9D0-4E40-AEEF-49D1995B6C1F}"/>
    <cellStyle name="Normal 9 13 3" xfId="12074" xr:uid="{00000000-0005-0000-0000-00002B2F0000}"/>
    <cellStyle name="Normal 9 13 3 2" xfId="12075" xr:uid="{00000000-0005-0000-0000-00002C2F0000}"/>
    <cellStyle name="Normal 9 13 3 3" xfId="12076" xr:uid="{00000000-0005-0000-0000-00002D2F0000}"/>
    <cellStyle name="Normal 9 13 4" xfId="12077" xr:uid="{00000000-0005-0000-0000-00002E2F0000}"/>
    <cellStyle name="Normal 9 13 5" xfId="12078" xr:uid="{00000000-0005-0000-0000-00002F2F0000}"/>
    <cellStyle name="Normal 9 13 6" xfId="12079" xr:uid="{00000000-0005-0000-0000-0000302F0000}"/>
    <cellStyle name="Normal 9 13 7" xfId="23129" xr:uid="{214C986E-2D36-45BD-AF7B-7D0CE6BBD562}"/>
    <cellStyle name="Normal 9 14" xfId="12080" xr:uid="{00000000-0005-0000-0000-0000312F0000}"/>
    <cellStyle name="Normal 9 14 2" xfId="12081" xr:uid="{00000000-0005-0000-0000-0000322F0000}"/>
    <cellStyle name="Normal 9 14 2 2" xfId="24169" xr:uid="{ED8EA4C8-77D3-4C0E-958D-C6A849C1C393}"/>
    <cellStyle name="Normal 9 14 3" xfId="12082" xr:uid="{00000000-0005-0000-0000-0000332F0000}"/>
    <cellStyle name="Normal 9 14 4" xfId="23715" xr:uid="{3866FC0A-BDC1-44D7-8FEB-574B7C77783E}"/>
    <cellStyle name="Normal 9 15" xfId="12083" xr:uid="{00000000-0005-0000-0000-0000342F0000}"/>
    <cellStyle name="Normal 9 16" xfId="12084" xr:uid="{00000000-0005-0000-0000-0000352F0000}"/>
    <cellStyle name="Normal 9 17" xfId="12085" xr:uid="{00000000-0005-0000-0000-0000362F0000}"/>
    <cellStyle name="Normal 9 18" xfId="12086" xr:uid="{00000000-0005-0000-0000-0000372F0000}"/>
    <cellStyle name="Normal 9 2" xfId="12087" xr:uid="{00000000-0005-0000-0000-0000382F0000}"/>
    <cellStyle name="Normal 9 2 10" xfId="12088" xr:uid="{00000000-0005-0000-0000-0000392F0000}"/>
    <cellStyle name="Normal 9 2 11" xfId="12089" xr:uid="{00000000-0005-0000-0000-00003A2F0000}"/>
    <cellStyle name="Normal 9 2 2" xfId="12090" xr:uid="{00000000-0005-0000-0000-00003B2F0000}"/>
    <cellStyle name="Normal 9 2 2 10" xfId="23130" xr:uid="{61F4B40A-C8B6-46F2-8981-6CCA81B7D84F}"/>
    <cellStyle name="Normal 9 2 2 2" xfId="12091" xr:uid="{00000000-0005-0000-0000-00003C2F0000}"/>
    <cellStyle name="Normal 9 2 2 2 2" xfId="12092" xr:uid="{00000000-0005-0000-0000-00003D2F0000}"/>
    <cellStyle name="Normal 9 2 2 2 3" xfId="12093" xr:uid="{00000000-0005-0000-0000-00003E2F0000}"/>
    <cellStyle name="Normal 9 2 2 2 4" xfId="12094" xr:uid="{00000000-0005-0000-0000-00003F2F0000}"/>
    <cellStyle name="Normal 9 2 2 3" xfId="12095" xr:uid="{00000000-0005-0000-0000-0000402F0000}"/>
    <cellStyle name="Normal 9 2 2 3 2" xfId="12096" xr:uid="{00000000-0005-0000-0000-0000412F0000}"/>
    <cellStyle name="Normal 9 2 2 3 2 2" xfId="12097" xr:uid="{00000000-0005-0000-0000-0000422F0000}"/>
    <cellStyle name="Normal 9 2 2 3 2 2 2" xfId="12098" xr:uid="{00000000-0005-0000-0000-0000432F0000}"/>
    <cellStyle name="Normal 9 2 2 3 2 2 3" xfId="12099" xr:uid="{00000000-0005-0000-0000-0000442F0000}"/>
    <cellStyle name="Normal 9 2 2 3 2 3" xfId="12100" xr:uid="{00000000-0005-0000-0000-0000452F0000}"/>
    <cellStyle name="Normal 9 2 2 3 2 4" xfId="12101" xr:uid="{00000000-0005-0000-0000-0000462F0000}"/>
    <cellStyle name="Normal 9 2 2 3 2 5" xfId="24112" xr:uid="{41A56E98-5F82-4568-A01E-7D1FAECF5FE5}"/>
    <cellStyle name="Normal 9 2 2 3 3" xfId="12102" xr:uid="{00000000-0005-0000-0000-0000472F0000}"/>
    <cellStyle name="Normal 9 2 2 3 3 2" xfId="12103" xr:uid="{00000000-0005-0000-0000-0000482F0000}"/>
    <cellStyle name="Normal 9 2 2 3 3 2 2" xfId="12104" xr:uid="{00000000-0005-0000-0000-0000492F0000}"/>
    <cellStyle name="Normal 9 2 2 3 3 2 3" xfId="12105" xr:uid="{00000000-0005-0000-0000-00004A2F0000}"/>
    <cellStyle name="Normal 9 2 2 3 3 3" xfId="12106" xr:uid="{00000000-0005-0000-0000-00004B2F0000}"/>
    <cellStyle name="Normal 9 2 2 3 3 4" xfId="12107" xr:uid="{00000000-0005-0000-0000-00004C2F0000}"/>
    <cellStyle name="Normal 9 2 2 3 4" xfId="12108" xr:uid="{00000000-0005-0000-0000-00004D2F0000}"/>
    <cellStyle name="Normal 9 2 2 3 4 2" xfId="12109" xr:uid="{00000000-0005-0000-0000-00004E2F0000}"/>
    <cellStyle name="Normal 9 2 2 3 4 3" xfId="12110" xr:uid="{00000000-0005-0000-0000-00004F2F0000}"/>
    <cellStyle name="Normal 9 2 2 3 5" xfId="12111" xr:uid="{00000000-0005-0000-0000-0000502F0000}"/>
    <cellStyle name="Normal 9 2 2 3 6" xfId="12112" xr:uid="{00000000-0005-0000-0000-0000512F0000}"/>
    <cellStyle name="Normal 9 2 2 3 7" xfId="12113" xr:uid="{00000000-0005-0000-0000-0000522F0000}"/>
    <cellStyle name="Normal 9 2 2 3 8" xfId="23131" xr:uid="{A4FA73F2-12D5-4C14-84E5-23412D873EFB}"/>
    <cellStyle name="Normal 9 2 2 4" xfId="12114" xr:uid="{00000000-0005-0000-0000-0000532F0000}"/>
    <cellStyle name="Normal 9 2 2 4 2" xfId="12115" xr:uid="{00000000-0005-0000-0000-0000542F0000}"/>
    <cellStyle name="Normal 9 2 2 4 2 2" xfId="12116" xr:uid="{00000000-0005-0000-0000-0000552F0000}"/>
    <cellStyle name="Normal 9 2 2 4 2 3" xfId="12117" xr:uid="{00000000-0005-0000-0000-0000562F0000}"/>
    <cellStyle name="Normal 9 2 2 4 3" xfId="12118" xr:uid="{00000000-0005-0000-0000-0000572F0000}"/>
    <cellStyle name="Normal 9 2 2 4 4" xfId="12119" xr:uid="{00000000-0005-0000-0000-0000582F0000}"/>
    <cellStyle name="Normal 9 2 2 4 5" xfId="24266" xr:uid="{7821B14D-A22F-4DF3-A7C6-B9689FFCB727}"/>
    <cellStyle name="Normal 9 2 2 5" xfId="12120" xr:uid="{00000000-0005-0000-0000-0000592F0000}"/>
    <cellStyle name="Normal 9 2 2 5 2" xfId="12121" xr:uid="{00000000-0005-0000-0000-00005A2F0000}"/>
    <cellStyle name="Normal 9 2 2 5 2 2" xfId="12122" xr:uid="{00000000-0005-0000-0000-00005B2F0000}"/>
    <cellStyle name="Normal 9 2 2 5 2 3" xfId="12123" xr:uid="{00000000-0005-0000-0000-00005C2F0000}"/>
    <cellStyle name="Normal 9 2 2 5 3" xfId="12124" xr:uid="{00000000-0005-0000-0000-00005D2F0000}"/>
    <cellStyle name="Normal 9 2 2 5 4" xfId="12125" xr:uid="{00000000-0005-0000-0000-00005E2F0000}"/>
    <cellStyle name="Normal 9 2 2 5 5" xfId="24111" xr:uid="{7B487A4C-DB59-49ED-BD44-189D7D261363}"/>
    <cellStyle name="Normal 9 2 2 6" xfId="12126" xr:uid="{00000000-0005-0000-0000-00005F2F0000}"/>
    <cellStyle name="Normal 9 2 2 6 2" xfId="12127" xr:uid="{00000000-0005-0000-0000-0000602F0000}"/>
    <cellStyle name="Normal 9 2 2 6 3" xfId="12128" xr:uid="{00000000-0005-0000-0000-0000612F0000}"/>
    <cellStyle name="Normal 9 2 2 7" xfId="12129" xr:uid="{00000000-0005-0000-0000-0000622F0000}"/>
    <cellStyle name="Normal 9 2 2 8" xfId="12130" xr:uid="{00000000-0005-0000-0000-0000632F0000}"/>
    <cellStyle name="Normal 9 2 2 9" xfId="12131" xr:uid="{00000000-0005-0000-0000-0000642F0000}"/>
    <cellStyle name="Normal 9 2 3" xfId="12132" xr:uid="{00000000-0005-0000-0000-0000652F0000}"/>
    <cellStyle name="Normal 9 2 3 2" xfId="12133" xr:uid="{00000000-0005-0000-0000-0000662F0000}"/>
    <cellStyle name="Normal 9 2 3 2 2" xfId="12134" xr:uid="{00000000-0005-0000-0000-0000672F0000}"/>
    <cellStyle name="Normal 9 2 3 2 2 2" xfId="12135" xr:uid="{00000000-0005-0000-0000-0000682F0000}"/>
    <cellStyle name="Normal 9 2 3 2 2 2 2" xfId="12136" xr:uid="{00000000-0005-0000-0000-0000692F0000}"/>
    <cellStyle name="Normal 9 2 3 2 2 2 3" xfId="12137" xr:uid="{00000000-0005-0000-0000-00006A2F0000}"/>
    <cellStyle name="Normal 9 2 3 2 2 3" xfId="12138" xr:uid="{00000000-0005-0000-0000-00006B2F0000}"/>
    <cellStyle name="Normal 9 2 3 2 2 4" xfId="12139" xr:uid="{00000000-0005-0000-0000-00006C2F0000}"/>
    <cellStyle name="Normal 9 2 3 2 2 5" xfId="24114" xr:uid="{B499DD17-EDBC-4D15-8293-E866CBC85C14}"/>
    <cellStyle name="Normal 9 2 3 2 3" xfId="12140" xr:uid="{00000000-0005-0000-0000-00006D2F0000}"/>
    <cellStyle name="Normal 9 2 3 2 3 2" xfId="12141" xr:uid="{00000000-0005-0000-0000-00006E2F0000}"/>
    <cellStyle name="Normal 9 2 3 2 3 2 2" xfId="12142" xr:uid="{00000000-0005-0000-0000-00006F2F0000}"/>
    <cellStyle name="Normal 9 2 3 2 3 2 3" xfId="12143" xr:uid="{00000000-0005-0000-0000-0000702F0000}"/>
    <cellStyle name="Normal 9 2 3 2 3 3" xfId="12144" xr:uid="{00000000-0005-0000-0000-0000712F0000}"/>
    <cellStyle name="Normal 9 2 3 2 3 4" xfId="12145" xr:uid="{00000000-0005-0000-0000-0000722F0000}"/>
    <cellStyle name="Normal 9 2 3 2 4" xfId="12146" xr:uid="{00000000-0005-0000-0000-0000732F0000}"/>
    <cellStyle name="Normal 9 2 3 2 4 2" xfId="12147" xr:uid="{00000000-0005-0000-0000-0000742F0000}"/>
    <cellStyle name="Normal 9 2 3 2 4 3" xfId="12148" xr:uid="{00000000-0005-0000-0000-0000752F0000}"/>
    <cellStyle name="Normal 9 2 3 2 5" xfId="12149" xr:uid="{00000000-0005-0000-0000-0000762F0000}"/>
    <cellStyle name="Normal 9 2 3 2 6" xfId="12150" xr:uid="{00000000-0005-0000-0000-0000772F0000}"/>
    <cellStyle name="Normal 9 2 3 2 7" xfId="12151" xr:uid="{00000000-0005-0000-0000-0000782F0000}"/>
    <cellStyle name="Normal 9 2 3 2 8" xfId="23133" xr:uid="{28C9C27D-123C-495C-A066-922729D90FD6}"/>
    <cellStyle name="Normal 9 2 3 3" xfId="12152" xr:uid="{00000000-0005-0000-0000-0000792F0000}"/>
    <cellStyle name="Normal 9 2 3 3 2" xfId="12153" xr:uid="{00000000-0005-0000-0000-00007A2F0000}"/>
    <cellStyle name="Normal 9 2 3 3 2 2" xfId="12154" xr:uid="{00000000-0005-0000-0000-00007B2F0000}"/>
    <cellStyle name="Normal 9 2 3 3 2 3" xfId="12155" xr:uid="{00000000-0005-0000-0000-00007C2F0000}"/>
    <cellStyle name="Normal 9 2 3 3 3" xfId="12156" xr:uid="{00000000-0005-0000-0000-00007D2F0000}"/>
    <cellStyle name="Normal 9 2 3 3 4" xfId="12157" xr:uid="{00000000-0005-0000-0000-00007E2F0000}"/>
    <cellStyle name="Normal 9 2 3 3 5" xfId="24349" xr:uid="{9980AFEA-72DD-4A54-B338-EFFD85F2723B}"/>
    <cellStyle name="Normal 9 2 3 4" xfId="12158" xr:uid="{00000000-0005-0000-0000-00007F2F0000}"/>
    <cellStyle name="Normal 9 2 3 4 2" xfId="12159" xr:uid="{00000000-0005-0000-0000-0000802F0000}"/>
    <cellStyle name="Normal 9 2 3 4 2 2" xfId="12160" xr:uid="{00000000-0005-0000-0000-0000812F0000}"/>
    <cellStyle name="Normal 9 2 3 4 2 3" xfId="12161" xr:uid="{00000000-0005-0000-0000-0000822F0000}"/>
    <cellStyle name="Normal 9 2 3 4 3" xfId="12162" xr:uid="{00000000-0005-0000-0000-0000832F0000}"/>
    <cellStyle name="Normal 9 2 3 4 4" xfId="12163" xr:uid="{00000000-0005-0000-0000-0000842F0000}"/>
    <cellStyle name="Normal 9 2 3 4 5" xfId="24113" xr:uid="{C82A713A-10EC-4D30-98D7-EA10868AF5E9}"/>
    <cellStyle name="Normal 9 2 3 5" xfId="12164" xr:uid="{00000000-0005-0000-0000-0000852F0000}"/>
    <cellStyle name="Normal 9 2 3 5 2" xfId="12165" xr:uid="{00000000-0005-0000-0000-0000862F0000}"/>
    <cellStyle name="Normal 9 2 3 5 3" xfId="12166" xr:uid="{00000000-0005-0000-0000-0000872F0000}"/>
    <cellStyle name="Normal 9 2 3 6" xfId="12167" xr:uid="{00000000-0005-0000-0000-0000882F0000}"/>
    <cellStyle name="Normal 9 2 3 7" xfId="12168" xr:uid="{00000000-0005-0000-0000-0000892F0000}"/>
    <cellStyle name="Normal 9 2 3 8" xfId="12169" xr:uid="{00000000-0005-0000-0000-00008A2F0000}"/>
    <cellStyle name="Normal 9 2 3 9" xfId="23132" xr:uid="{8FAB7489-F839-49DD-B0C4-30F11E5C47D2}"/>
    <cellStyle name="Normal 9 2 4" xfId="12170" xr:uid="{00000000-0005-0000-0000-00008B2F0000}"/>
    <cellStyle name="Normal 9 2 4 2" xfId="12171" xr:uid="{00000000-0005-0000-0000-00008C2F0000}"/>
    <cellStyle name="Normal 9 2 4 2 2" xfId="12172" xr:uid="{00000000-0005-0000-0000-00008D2F0000}"/>
    <cellStyle name="Normal 9 2 4 2 2 2" xfId="12173" xr:uid="{00000000-0005-0000-0000-00008E2F0000}"/>
    <cellStyle name="Normal 9 2 4 2 2 2 2" xfId="12174" xr:uid="{00000000-0005-0000-0000-00008F2F0000}"/>
    <cellStyle name="Normal 9 2 4 2 2 2 3" xfId="12175" xr:uid="{00000000-0005-0000-0000-0000902F0000}"/>
    <cellStyle name="Normal 9 2 4 2 2 3" xfId="12176" xr:uid="{00000000-0005-0000-0000-0000912F0000}"/>
    <cellStyle name="Normal 9 2 4 2 2 4" xfId="12177" xr:uid="{00000000-0005-0000-0000-0000922F0000}"/>
    <cellStyle name="Normal 9 2 4 2 2 5" xfId="24116" xr:uid="{7428CD1C-961B-401E-A957-0726509744CC}"/>
    <cellStyle name="Normal 9 2 4 2 3" xfId="12178" xr:uid="{00000000-0005-0000-0000-0000932F0000}"/>
    <cellStyle name="Normal 9 2 4 2 3 2" xfId="12179" xr:uid="{00000000-0005-0000-0000-0000942F0000}"/>
    <cellStyle name="Normal 9 2 4 2 3 2 2" xfId="12180" xr:uid="{00000000-0005-0000-0000-0000952F0000}"/>
    <cellStyle name="Normal 9 2 4 2 3 2 3" xfId="12181" xr:uid="{00000000-0005-0000-0000-0000962F0000}"/>
    <cellStyle name="Normal 9 2 4 2 3 3" xfId="12182" xr:uid="{00000000-0005-0000-0000-0000972F0000}"/>
    <cellStyle name="Normal 9 2 4 2 3 4" xfId="12183" xr:uid="{00000000-0005-0000-0000-0000982F0000}"/>
    <cellStyle name="Normal 9 2 4 2 4" xfId="12184" xr:uid="{00000000-0005-0000-0000-0000992F0000}"/>
    <cellStyle name="Normal 9 2 4 2 4 2" xfId="12185" xr:uid="{00000000-0005-0000-0000-00009A2F0000}"/>
    <cellStyle name="Normal 9 2 4 2 4 3" xfId="12186" xr:uid="{00000000-0005-0000-0000-00009B2F0000}"/>
    <cellStyle name="Normal 9 2 4 2 5" xfId="12187" xr:uid="{00000000-0005-0000-0000-00009C2F0000}"/>
    <cellStyle name="Normal 9 2 4 2 6" xfId="12188" xr:uid="{00000000-0005-0000-0000-00009D2F0000}"/>
    <cellStyle name="Normal 9 2 4 2 7" xfId="12189" xr:uid="{00000000-0005-0000-0000-00009E2F0000}"/>
    <cellStyle name="Normal 9 2 4 2 8" xfId="23135" xr:uid="{F139943A-8B1E-43B1-B637-20C711D38BE1}"/>
    <cellStyle name="Normal 9 2 4 3" xfId="12190" xr:uid="{00000000-0005-0000-0000-00009F2F0000}"/>
    <cellStyle name="Normal 9 2 4 3 2" xfId="12191" xr:uid="{00000000-0005-0000-0000-0000A02F0000}"/>
    <cellStyle name="Normal 9 2 4 3 2 2" xfId="12192" xr:uid="{00000000-0005-0000-0000-0000A12F0000}"/>
    <cellStyle name="Normal 9 2 4 3 2 3" xfId="12193" xr:uid="{00000000-0005-0000-0000-0000A22F0000}"/>
    <cellStyle name="Normal 9 2 4 3 3" xfId="12194" xr:uid="{00000000-0005-0000-0000-0000A32F0000}"/>
    <cellStyle name="Normal 9 2 4 3 4" xfId="12195" xr:uid="{00000000-0005-0000-0000-0000A42F0000}"/>
    <cellStyle name="Normal 9 2 4 3 5" xfId="25999" xr:uid="{9EE5A7B8-779F-4B51-BFF3-0728D1EB3822}"/>
    <cellStyle name="Normal 9 2 4 4" xfId="12196" xr:uid="{00000000-0005-0000-0000-0000A52F0000}"/>
    <cellStyle name="Normal 9 2 4 4 2" xfId="12197" xr:uid="{00000000-0005-0000-0000-0000A62F0000}"/>
    <cellStyle name="Normal 9 2 4 4 2 2" xfId="12198" xr:uid="{00000000-0005-0000-0000-0000A72F0000}"/>
    <cellStyle name="Normal 9 2 4 4 2 3" xfId="12199" xr:uid="{00000000-0005-0000-0000-0000A82F0000}"/>
    <cellStyle name="Normal 9 2 4 4 3" xfId="12200" xr:uid="{00000000-0005-0000-0000-0000A92F0000}"/>
    <cellStyle name="Normal 9 2 4 4 4" xfId="12201" xr:uid="{00000000-0005-0000-0000-0000AA2F0000}"/>
    <cellStyle name="Normal 9 2 4 4 5" xfId="24115" xr:uid="{0CD96673-3825-409D-A104-9E8E252E963D}"/>
    <cellStyle name="Normal 9 2 4 5" xfId="12202" xr:uid="{00000000-0005-0000-0000-0000AB2F0000}"/>
    <cellStyle name="Normal 9 2 4 5 2" xfId="12203" xr:uid="{00000000-0005-0000-0000-0000AC2F0000}"/>
    <cellStyle name="Normal 9 2 4 5 3" xfId="12204" xr:uid="{00000000-0005-0000-0000-0000AD2F0000}"/>
    <cellStyle name="Normal 9 2 4 6" xfId="12205" xr:uid="{00000000-0005-0000-0000-0000AE2F0000}"/>
    <cellStyle name="Normal 9 2 4 7" xfId="12206" xr:uid="{00000000-0005-0000-0000-0000AF2F0000}"/>
    <cellStyle name="Normal 9 2 4 8" xfId="12207" xr:uid="{00000000-0005-0000-0000-0000B02F0000}"/>
    <cellStyle name="Normal 9 2 4 9" xfId="23134" xr:uid="{80A398BE-7AB8-4B60-9307-318192B5A07C}"/>
    <cellStyle name="Normal 9 2 5" xfId="12208" xr:uid="{00000000-0005-0000-0000-0000B12F0000}"/>
    <cellStyle name="Normal 9 2 5 2" xfId="12209" xr:uid="{00000000-0005-0000-0000-0000B22F0000}"/>
    <cellStyle name="Normal 9 2 5 2 2" xfId="12210" xr:uid="{00000000-0005-0000-0000-0000B32F0000}"/>
    <cellStyle name="Normal 9 2 5 2 2 2" xfId="12211" xr:uid="{00000000-0005-0000-0000-0000B42F0000}"/>
    <cellStyle name="Normal 9 2 5 2 2 3" xfId="12212" xr:uid="{00000000-0005-0000-0000-0000B52F0000}"/>
    <cellStyle name="Normal 9 2 5 2 3" xfId="12213" xr:uid="{00000000-0005-0000-0000-0000B62F0000}"/>
    <cellStyle name="Normal 9 2 5 2 4" xfId="12214" xr:uid="{00000000-0005-0000-0000-0000B72F0000}"/>
    <cellStyle name="Normal 9 2 5 2 5" xfId="24117" xr:uid="{1EDAEF87-5121-4056-8B3F-E20B4ABF85B1}"/>
    <cellStyle name="Normal 9 2 5 3" xfId="12215" xr:uid="{00000000-0005-0000-0000-0000B82F0000}"/>
    <cellStyle name="Normal 9 2 5 3 2" xfId="12216" xr:uid="{00000000-0005-0000-0000-0000B92F0000}"/>
    <cellStyle name="Normal 9 2 5 3 2 2" xfId="12217" xr:uid="{00000000-0005-0000-0000-0000BA2F0000}"/>
    <cellStyle name="Normal 9 2 5 3 2 3" xfId="12218" xr:uid="{00000000-0005-0000-0000-0000BB2F0000}"/>
    <cellStyle name="Normal 9 2 5 3 3" xfId="12219" xr:uid="{00000000-0005-0000-0000-0000BC2F0000}"/>
    <cellStyle name="Normal 9 2 5 3 4" xfId="12220" xr:uid="{00000000-0005-0000-0000-0000BD2F0000}"/>
    <cellStyle name="Normal 9 2 5 4" xfId="12221" xr:uid="{00000000-0005-0000-0000-0000BE2F0000}"/>
    <cellStyle name="Normal 9 2 5 4 2" xfId="12222" xr:uid="{00000000-0005-0000-0000-0000BF2F0000}"/>
    <cellStyle name="Normal 9 2 5 4 3" xfId="12223" xr:uid="{00000000-0005-0000-0000-0000C02F0000}"/>
    <cellStyle name="Normal 9 2 5 5" xfId="12224" xr:uid="{00000000-0005-0000-0000-0000C12F0000}"/>
    <cellStyle name="Normal 9 2 5 6" xfId="12225" xr:uid="{00000000-0005-0000-0000-0000C22F0000}"/>
    <cellStyle name="Normal 9 2 5 7" xfId="12226" xr:uid="{00000000-0005-0000-0000-0000C32F0000}"/>
    <cellStyle name="Normal 9 2 5 8" xfId="23136" xr:uid="{C30A202A-F3C0-4290-8034-723717954D74}"/>
    <cellStyle name="Normal 9 2 6" xfId="12227" xr:uid="{00000000-0005-0000-0000-0000C42F0000}"/>
    <cellStyle name="Normal 9 2 6 2" xfId="12228" xr:uid="{00000000-0005-0000-0000-0000C52F0000}"/>
    <cellStyle name="Normal 9 2 6 2 2" xfId="12229" xr:uid="{00000000-0005-0000-0000-0000C62F0000}"/>
    <cellStyle name="Normal 9 2 6 2 2 2" xfId="12230" xr:uid="{00000000-0005-0000-0000-0000C72F0000}"/>
    <cellStyle name="Normal 9 2 6 2 2 3" xfId="12231" xr:uid="{00000000-0005-0000-0000-0000C82F0000}"/>
    <cellStyle name="Normal 9 2 6 2 3" xfId="12232" xr:uid="{00000000-0005-0000-0000-0000C92F0000}"/>
    <cellStyle name="Normal 9 2 6 2 4" xfId="12233" xr:uid="{00000000-0005-0000-0000-0000CA2F0000}"/>
    <cellStyle name="Normal 9 2 6 2 5" xfId="24118" xr:uid="{9F10F13B-9E03-4B2F-A9A9-73CB2E1AE191}"/>
    <cellStyle name="Normal 9 2 6 3" xfId="12234" xr:uid="{00000000-0005-0000-0000-0000CB2F0000}"/>
    <cellStyle name="Normal 9 2 6 3 2" xfId="12235" xr:uid="{00000000-0005-0000-0000-0000CC2F0000}"/>
    <cellStyle name="Normal 9 2 6 3 3" xfId="12236" xr:uid="{00000000-0005-0000-0000-0000CD2F0000}"/>
    <cellStyle name="Normal 9 2 6 4" xfId="12237" xr:uid="{00000000-0005-0000-0000-0000CE2F0000}"/>
    <cellStyle name="Normal 9 2 6 5" xfId="12238" xr:uid="{00000000-0005-0000-0000-0000CF2F0000}"/>
    <cellStyle name="Normal 9 2 6 6" xfId="12239" xr:uid="{00000000-0005-0000-0000-0000D02F0000}"/>
    <cellStyle name="Normal 9 2 6 7" xfId="23137" xr:uid="{8101770E-807A-44CF-B3C3-6F0F05EBDC28}"/>
    <cellStyle name="Normal 9 2 7" xfId="12240" xr:uid="{00000000-0005-0000-0000-0000D12F0000}"/>
    <cellStyle name="Normal 9 2 7 2" xfId="12241" xr:uid="{00000000-0005-0000-0000-0000D22F0000}"/>
    <cellStyle name="Normal 9 2 7 2 2" xfId="24170" xr:uid="{0806CF59-B8CA-4FC1-9C19-556920523ABC}"/>
    <cellStyle name="Normal 9 2 7 3" xfId="12242" xr:uid="{00000000-0005-0000-0000-0000D32F0000}"/>
    <cellStyle name="Normal 9 2 7 4" xfId="23716" xr:uid="{36B30ABC-28DB-485F-A4E8-F2311F656947}"/>
    <cellStyle name="Normal 9 2 8" xfId="12243" xr:uid="{00000000-0005-0000-0000-0000D42F0000}"/>
    <cellStyle name="Normal 9 2 9" xfId="12244" xr:uid="{00000000-0005-0000-0000-0000D52F0000}"/>
    <cellStyle name="Normal 9 3" xfId="12245" xr:uid="{00000000-0005-0000-0000-0000D62F0000}"/>
    <cellStyle name="Normal 9 3 2" xfId="12246" xr:uid="{00000000-0005-0000-0000-0000D72F0000}"/>
    <cellStyle name="Normal 9 3 2 2" xfId="12247" xr:uid="{00000000-0005-0000-0000-0000D82F0000}"/>
    <cellStyle name="Normal 9 3 2 3" xfId="12248" xr:uid="{00000000-0005-0000-0000-0000D92F0000}"/>
    <cellStyle name="Normal 9 3 2 4" xfId="12249" xr:uid="{00000000-0005-0000-0000-0000DA2F0000}"/>
    <cellStyle name="Normal 9 3 3" xfId="12250" xr:uid="{00000000-0005-0000-0000-0000DB2F0000}"/>
    <cellStyle name="Normal 9 3 3 2" xfId="12251" xr:uid="{00000000-0005-0000-0000-0000DC2F0000}"/>
    <cellStyle name="Normal 9 3 3 2 2" xfId="12252" xr:uid="{00000000-0005-0000-0000-0000DD2F0000}"/>
    <cellStyle name="Normal 9 3 3 2 2 2" xfId="12253" xr:uid="{00000000-0005-0000-0000-0000DE2F0000}"/>
    <cellStyle name="Normal 9 3 3 2 2 3" xfId="12254" xr:uid="{00000000-0005-0000-0000-0000DF2F0000}"/>
    <cellStyle name="Normal 9 3 3 2 3" xfId="12255" xr:uid="{00000000-0005-0000-0000-0000E02F0000}"/>
    <cellStyle name="Normal 9 3 3 2 4" xfId="12256" xr:uid="{00000000-0005-0000-0000-0000E12F0000}"/>
    <cellStyle name="Normal 9 3 3 2 5" xfId="24119" xr:uid="{6DDC2A87-68B9-418A-8FAE-F870E7C67660}"/>
    <cellStyle name="Normal 9 3 3 3" xfId="12257" xr:uid="{00000000-0005-0000-0000-0000E22F0000}"/>
    <cellStyle name="Normal 9 3 3 3 2" xfId="12258" xr:uid="{00000000-0005-0000-0000-0000E32F0000}"/>
    <cellStyle name="Normal 9 3 3 3 2 2" xfId="12259" xr:uid="{00000000-0005-0000-0000-0000E42F0000}"/>
    <cellStyle name="Normal 9 3 3 3 2 3" xfId="12260" xr:uid="{00000000-0005-0000-0000-0000E52F0000}"/>
    <cellStyle name="Normal 9 3 3 3 3" xfId="12261" xr:uid="{00000000-0005-0000-0000-0000E62F0000}"/>
    <cellStyle name="Normal 9 3 3 3 4" xfId="12262" xr:uid="{00000000-0005-0000-0000-0000E72F0000}"/>
    <cellStyle name="Normal 9 3 3 4" xfId="12263" xr:uid="{00000000-0005-0000-0000-0000E82F0000}"/>
    <cellStyle name="Normal 9 3 3 4 2" xfId="12264" xr:uid="{00000000-0005-0000-0000-0000E92F0000}"/>
    <cellStyle name="Normal 9 3 3 4 3" xfId="12265" xr:uid="{00000000-0005-0000-0000-0000EA2F0000}"/>
    <cellStyle name="Normal 9 3 3 5" xfId="12266" xr:uid="{00000000-0005-0000-0000-0000EB2F0000}"/>
    <cellStyle name="Normal 9 3 3 6" xfId="12267" xr:uid="{00000000-0005-0000-0000-0000EC2F0000}"/>
    <cellStyle name="Normal 9 3 3 7" xfId="12268" xr:uid="{00000000-0005-0000-0000-0000ED2F0000}"/>
    <cellStyle name="Normal 9 3 3 8" xfId="23138" xr:uid="{077529CC-196C-441D-9EC6-2093DDF6AA63}"/>
    <cellStyle name="Normal 9 3 4" xfId="12269" xr:uid="{00000000-0005-0000-0000-0000EE2F0000}"/>
    <cellStyle name="Normal 9 3 4 2" xfId="12270" xr:uid="{00000000-0005-0000-0000-0000EF2F0000}"/>
    <cellStyle name="Normal 9 3 4 2 2" xfId="12271" xr:uid="{00000000-0005-0000-0000-0000F02F0000}"/>
    <cellStyle name="Normal 9 3 4 2 2 2" xfId="12272" xr:uid="{00000000-0005-0000-0000-0000F12F0000}"/>
    <cellStyle name="Normal 9 3 4 2 2 3" xfId="12273" xr:uid="{00000000-0005-0000-0000-0000F22F0000}"/>
    <cellStyle name="Normal 9 3 4 2 3" xfId="12274" xr:uid="{00000000-0005-0000-0000-0000F32F0000}"/>
    <cellStyle name="Normal 9 3 4 2 4" xfId="12275" xr:uid="{00000000-0005-0000-0000-0000F42F0000}"/>
    <cellStyle name="Normal 9 3 4 2 5" xfId="24120" xr:uid="{4D5B502A-6FD4-44BD-B606-31DA6E497018}"/>
    <cellStyle name="Normal 9 3 4 3" xfId="12276" xr:uid="{00000000-0005-0000-0000-0000F52F0000}"/>
    <cellStyle name="Normal 9 3 4 3 2" xfId="12277" xr:uid="{00000000-0005-0000-0000-0000F62F0000}"/>
    <cellStyle name="Normal 9 3 4 3 3" xfId="12278" xr:uid="{00000000-0005-0000-0000-0000F72F0000}"/>
    <cellStyle name="Normal 9 3 4 4" xfId="12279" xr:uid="{00000000-0005-0000-0000-0000F82F0000}"/>
    <cellStyle name="Normal 9 3 4 5" xfId="12280" xr:uid="{00000000-0005-0000-0000-0000F92F0000}"/>
    <cellStyle name="Normal 9 3 4 6" xfId="12281" xr:uid="{00000000-0005-0000-0000-0000FA2F0000}"/>
    <cellStyle name="Normal 9 3 4 7" xfId="23139" xr:uid="{2D1E6DB9-8C0C-49FF-AB89-5C2C0CCA0947}"/>
    <cellStyle name="Normal 9 3 5" xfId="12282" xr:uid="{00000000-0005-0000-0000-0000FB2F0000}"/>
    <cellStyle name="Normal 9 3 5 2" xfId="12283" xr:uid="{00000000-0005-0000-0000-0000FC2F0000}"/>
    <cellStyle name="Normal 9 3 5 3" xfId="12284" xr:uid="{00000000-0005-0000-0000-0000FD2F0000}"/>
    <cellStyle name="Normal 9 3 5 4" xfId="24265" xr:uid="{3D96D15F-6FDF-4715-859E-D114654AB500}"/>
    <cellStyle name="Normal 9 3 6" xfId="12285" xr:uid="{00000000-0005-0000-0000-0000FE2F0000}"/>
    <cellStyle name="Normal 9 3 7" xfId="12286" xr:uid="{00000000-0005-0000-0000-0000FF2F0000}"/>
    <cellStyle name="Normal 9 3 8" xfId="12287" xr:uid="{00000000-0005-0000-0000-000000300000}"/>
    <cellStyle name="Normal 9 3 9" xfId="12288" xr:uid="{00000000-0005-0000-0000-000001300000}"/>
    <cellStyle name="Normal 9 4" xfId="12289" xr:uid="{00000000-0005-0000-0000-000002300000}"/>
    <cellStyle name="Normal 9 4 2" xfId="12290" xr:uid="{00000000-0005-0000-0000-000003300000}"/>
    <cellStyle name="Normal 9 4 3" xfId="12291" xr:uid="{00000000-0005-0000-0000-000004300000}"/>
    <cellStyle name="Normal 9 4 4" xfId="12292" xr:uid="{00000000-0005-0000-0000-000005300000}"/>
    <cellStyle name="Normal 9 4 5" xfId="12293" xr:uid="{00000000-0005-0000-0000-000006300000}"/>
    <cellStyle name="Normal 9 5" xfId="12294" xr:uid="{00000000-0005-0000-0000-000007300000}"/>
    <cellStyle name="Normal 9 5 2" xfId="12295" xr:uid="{00000000-0005-0000-0000-000008300000}"/>
    <cellStyle name="Normal 9 5 3" xfId="12296" xr:uid="{00000000-0005-0000-0000-000009300000}"/>
    <cellStyle name="Normal 9 5 4" xfId="12297" xr:uid="{00000000-0005-0000-0000-00000A300000}"/>
    <cellStyle name="Normal 9 5 5" xfId="12298" xr:uid="{00000000-0005-0000-0000-00000B300000}"/>
    <cellStyle name="Normal 9 6" xfId="12299" xr:uid="{00000000-0005-0000-0000-00000C300000}"/>
    <cellStyle name="Normal 9 6 2" xfId="12300" xr:uid="{00000000-0005-0000-0000-00000D300000}"/>
    <cellStyle name="Normal 9 6 3" xfId="12301" xr:uid="{00000000-0005-0000-0000-00000E300000}"/>
    <cellStyle name="Normal 9 6 4" xfId="12302" xr:uid="{00000000-0005-0000-0000-00000F300000}"/>
    <cellStyle name="Normal 9 6 5" xfId="12303" xr:uid="{00000000-0005-0000-0000-000010300000}"/>
    <cellStyle name="Normal 9 7" xfId="12304" xr:uid="{00000000-0005-0000-0000-000011300000}"/>
    <cellStyle name="Normal 9 7 2" xfId="12305" xr:uid="{00000000-0005-0000-0000-000012300000}"/>
    <cellStyle name="Normal 9 7 3" xfId="12306" xr:uid="{00000000-0005-0000-0000-000013300000}"/>
    <cellStyle name="Normal 9 7 4" xfId="12307" xr:uid="{00000000-0005-0000-0000-000014300000}"/>
    <cellStyle name="Normal 9 7 5" xfId="12308" xr:uid="{00000000-0005-0000-0000-000015300000}"/>
    <cellStyle name="Normal 9 8" xfId="12309" xr:uid="{00000000-0005-0000-0000-000016300000}"/>
    <cellStyle name="Normal 9 8 2" xfId="12310" xr:uid="{00000000-0005-0000-0000-000017300000}"/>
    <cellStyle name="Normal 9 8 3" xfId="12311" xr:uid="{00000000-0005-0000-0000-000018300000}"/>
    <cellStyle name="Normal 9 8 4" xfId="12312" xr:uid="{00000000-0005-0000-0000-000019300000}"/>
    <cellStyle name="Normal 9 8 5" xfId="12313" xr:uid="{00000000-0005-0000-0000-00001A300000}"/>
    <cellStyle name="Normal 9 9" xfId="12314" xr:uid="{00000000-0005-0000-0000-00001B300000}"/>
    <cellStyle name="Normal 9 9 2" xfId="12315" xr:uid="{00000000-0005-0000-0000-00001C300000}"/>
    <cellStyle name="Normal 9 9 2 2" xfId="23140" xr:uid="{73230CB7-C8C2-41C2-A6C0-37775C3E50EE}"/>
    <cellStyle name="Normal 9 9 3" xfId="12316" xr:uid="{00000000-0005-0000-0000-00001D300000}"/>
    <cellStyle name="Normal 9 9 4" xfId="12317" xr:uid="{00000000-0005-0000-0000-00001E300000}"/>
    <cellStyle name="Normal 9 9 5" xfId="22626" xr:uid="{042B9181-8CD1-4AC1-8A9C-9E5E28EFD146}"/>
    <cellStyle name="Normal GHG Numbers (0.00)" xfId="12318" xr:uid="{00000000-0005-0000-0000-00001F300000}"/>
    <cellStyle name="Normal GHG Numbers (0.00) 2" xfId="12319" xr:uid="{00000000-0005-0000-0000-000020300000}"/>
    <cellStyle name="Normal GHG Numbers (0.00) 3" xfId="12320" xr:uid="{00000000-0005-0000-0000-000021300000}"/>
    <cellStyle name="Normal GHG Numbers (0.00) 4" xfId="12321" xr:uid="{00000000-0005-0000-0000-000022300000}"/>
    <cellStyle name="Normal GHG Numbers (0.00) 5" xfId="12322" xr:uid="{00000000-0005-0000-0000-000023300000}"/>
    <cellStyle name="Normal GHG Numbers (0.00) 6" xfId="12323" xr:uid="{00000000-0005-0000-0000-000024300000}"/>
    <cellStyle name="Normal GHG Numbers (0.00) 7" xfId="22006" xr:uid="{A2286FC8-57F8-436A-9AC9-19A7DF64CC3D}"/>
    <cellStyle name="Normal GHG Textfiels Bold" xfId="12324" xr:uid="{00000000-0005-0000-0000-000025300000}"/>
    <cellStyle name="Normal GHG Textfiels Bold 2" xfId="12325" xr:uid="{00000000-0005-0000-0000-000026300000}"/>
    <cellStyle name="Normal GHG Textfiels Bold 3" xfId="12326" xr:uid="{00000000-0005-0000-0000-000027300000}"/>
    <cellStyle name="Normal GHG Textfiels Bold 4" xfId="12327" xr:uid="{00000000-0005-0000-0000-000028300000}"/>
    <cellStyle name="Normal GHG Textfiels Bold 5" xfId="12328" xr:uid="{00000000-0005-0000-0000-000029300000}"/>
    <cellStyle name="Normal GHG Textfiels Bold 6" xfId="22007" xr:uid="{C6EE7616-910B-4B10-BD74-CBCD95459E4C}"/>
    <cellStyle name="Normal GHG whole table" xfId="12329" xr:uid="{00000000-0005-0000-0000-00002A300000}"/>
    <cellStyle name="Normal GHG whole table 2" xfId="12330" xr:uid="{00000000-0005-0000-0000-00002B300000}"/>
    <cellStyle name="Normal GHG whole table 3" xfId="12331" xr:uid="{00000000-0005-0000-0000-00002C300000}"/>
    <cellStyle name="Normal GHG whole table 4" xfId="12332" xr:uid="{00000000-0005-0000-0000-00002D300000}"/>
    <cellStyle name="Normal GHG whole table 5" xfId="12333" xr:uid="{00000000-0005-0000-0000-00002E300000}"/>
    <cellStyle name="Normal GHG whole table 6" xfId="23141" xr:uid="{559CAA00-83B7-46DE-B2AE-A3DA2B06BE5F}"/>
    <cellStyle name="Normal GHG-Shade" xfId="12334" xr:uid="{00000000-0005-0000-0000-00002F300000}"/>
    <cellStyle name="Normal GHG-Shade 2" xfId="12335" xr:uid="{00000000-0005-0000-0000-000030300000}"/>
    <cellStyle name="Normal GHG-Shade 2 2" xfId="23718" xr:uid="{4CCAFE77-534B-4934-92C8-9765BA651E81}"/>
    <cellStyle name="Normal GHG-Shade 3" xfId="12336" xr:uid="{00000000-0005-0000-0000-000031300000}"/>
    <cellStyle name="Normal GHG-Shade 3 2" xfId="23717" xr:uid="{A33A9C73-59E9-4670-B7AB-D340B8579AB5}"/>
    <cellStyle name="Normal GHG-Shade 4" xfId="12337" xr:uid="{00000000-0005-0000-0000-000032300000}"/>
    <cellStyle name="Normal GHG-Shade 5" xfId="12338" xr:uid="{00000000-0005-0000-0000-000033300000}"/>
    <cellStyle name="Normal GHG-Shade 6" xfId="12339" xr:uid="{00000000-0005-0000-0000-000034300000}"/>
    <cellStyle name="Normal GHG-Shade 7" xfId="12340" xr:uid="{00000000-0005-0000-0000-000035300000}"/>
    <cellStyle name="Normal GHG-Shade 8" xfId="22008" xr:uid="{77195A69-E521-4A77-8A7E-851D89EA69B0}"/>
    <cellStyle name="Normál_Munka1" xfId="12341" xr:uid="{00000000-0005-0000-0000-000036300000}"/>
    <cellStyle name="Normale 2" xfId="22573" xr:uid="{3E3D8D20-2731-4BA8-925B-3618799A69D5}"/>
    <cellStyle name="Normale 2 2" xfId="43334" xr:uid="{716A59DF-D476-48A4-B7AE-0326734AD20B}"/>
    <cellStyle name="Normale 2 2 2" xfId="43408" xr:uid="{887E921B-1743-4D3F-BDC1-F34A0C6C4159}"/>
    <cellStyle name="Normale 2 2 3" xfId="43409" xr:uid="{E7323B64-EBCC-470B-906C-425D98E16CB4}"/>
    <cellStyle name="Normale 2 3" xfId="43440" xr:uid="{191261D9-A690-48DC-85B7-D2EB97369438}"/>
    <cellStyle name="Normale 3" xfId="43320" xr:uid="{EB1A41BB-6661-417E-887D-EFC2EE351B8B}"/>
    <cellStyle name="Normale 3 2" xfId="43335" xr:uid="{84B5C49D-A5B0-4574-A5DF-234207AA83CA}"/>
    <cellStyle name="Normale 3 3" xfId="43336" xr:uid="{187BC42F-E83E-4897-8D0E-5E21EFAF6B8A}"/>
    <cellStyle name="Normale 3 3 2" xfId="43371" xr:uid="{2CFC0D32-4602-42A5-9CB5-8E080067DD8B}"/>
    <cellStyle name="Normale 3 3 3" xfId="43388" xr:uid="{786FBC0A-7AD8-434F-A08D-172FD988D9E3}"/>
    <cellStyle name="Normale 3 3 4" xfId="43410" xr:uid="{8B238955-885B-495C-8A0E-8290874D3529}"/>
    <cellStyle name="Normale 3 3 5" xfId="43441" xr:uid="{7991FC72-7E63-4067-9469-A9F66F0389F2}"/>
    <cellStyle name="Normale 4" xfId="43337" xr:uid="{637F0C6E-88D9-4301-9907-5C09F5DAA308}"/>
    <cellStyle name="Normale 4 2" xfId="43321" xr:uid="{C84E5A9B-9813-43D0-9AD1-83046D6DEB8B}"/>
    <cellStyle name="Normale 4 2 2" xfId="43339" xr:uid="{C829CE03-4489-45D0-B9DC-1161E5FFC2B0}"/>
    <cellStyle name="Normale 4 2 3" xfId="43338" xr:uid="{2DF93B0D-19F5-4F6C-BA43-718C15807AE8}"/>
    <cellStyle name="Normale 4 2 4" xfId="43442" xr:uid="{A53DF7AE-7E62-4935-9C3E-277615DE4FDA}"/>
    <cellStyle name="Normale 4 3" xfId="43322" xr:uid="{2420AA22-0334-40B0-8681-53262D04DCB8}"/>
    <cellStyle name="Normale 4 3 2" xfId="43340" xr:uid="{CD028018-EC3C-42EA-9955-AF45A51922D5}"/>
    <cellStyle name="Normale 4 3 2 2" xfId="43412" xr:uid="{AB0991FF-1350-4ACB-A0CC-89C76BAFED57}"/>
    <cellStyle name="Normale 4 3 3" xfId="43362" xr:uid="{C31DBEED-F2F7-48DA-9D44-542B0FFAD1AB}"/>
    <cellStyle name="Normale 4 3 3 2" xfId="43413" xr:uid="{327FF860-BD17-4413-AC55-5DCCE18A8837}"/>
    <cellStyle name="Normale 4 3 4" xfId="43373" xr:uid="{7236CDF7-543C-4ADC-B746-B8DB1050EAF8}"/>
    <cellStyle name="Normale 4 3 5" xfId="43390" xr:uid="{918D7DCC-CFFD-49C1-B4D2-436FD5D04E43}"/>
    <cellStyle name="Normale 4 3 6" xfId="43411" xr:uid="{CAD18490-A307-474C-ACAD-9A5CD9AF0E85}"/>
    <cellStyle name="Normale 4 3 7" xfId="43443" xr:uid="{548224E7-BC9F-4A77-BDE4-9801E33AC35A}"/>
    <cellStyle name="Normale 4 4" xfId="43374" xr:uid="{B5BD1287-19A3-4904-A7CC-3F8B327E4609}"/>
    <cellStyle name="Normale 4 5" xfId="43372" xr:uid="{C5E6BBFA-B285-4082-86EC-B2FC1E704465}"/>
    <cellStyle name="Normale 4 5 2" xfId="43414" xr:uid="{7B35A375-E863-4054-A392-64EF462CB4B1}"/>
    <cellStyle name="Normale 4 6" xfId="43389" xr:uid="{7B7C8FE8-13F6-40DC-A280-4FAD2F334105}"/>
    <cellStyle name="Normale 5" xfId="43341" xr:uid="{AF41FCE5-963D-4DDE-8139-0DF535556177}"/>
    <cellStyle name="Normale 5 2" xfId="43323" xr:uid="{36D993CA-7A7B-4296-B359-3112653E30A0}"/>
    <cellStyle name="Normale 5 3" xfId="43376" xr:uid="{20BBD619-F9DE-4BF7-A4A3-38DB3AB606F5}"/>
    <cellStyle name="Normale 5 3 2" xfId="43392" xr:uid="{19DD4E3C-E323-4B66-A563-796528ABC2F3}"/>
    <cellStyle name="Normale 5 3 3" xfId="43415" xr:uid="{2BEE7756-BC26-44AE-B6CB-862A22552A09}"/>
    <cellStyle name="Normale 5 3 4" xfId="43445" xr:uid="{9B886890-21B5-49A3-BFBB-EF888CBC5672}"/>
    <cellStyle name="Normale 5 4" xfId="43375" xr:uid="{F75A0915-D7D2-4A54-8345-9A4510B860E2}"/>
    <cellStyle name="Normale 5 4 2" xfId="43416" xr:uid="{678B42DE-CE1C-4731-9DD9-6B026B57B800}"/>
    <cellStyle name="Normale 5 5" xfId="43391" xr:uid="{F5A647F9-0042-48C2-8A17-A31824BD2459}"/>
    <cellStyle name="Normale 5 6" xfId="43444" xr:uid="{C44868F0-CECB-4966-B59C-218BD4838E2F}"/>
    <cellStyle name="Normale_B2020" xfId="12342" xr:uid="{00000000-0005-0000-0000-000037300000}"/>
    <cellStyle name="Note 10" xfId="12343" xr:uid="{00000000-0005-0000-0000-000038300000}"/>
    <cellStyle name="Note 10 2" xfId="12344" xr:uid="{00000000-0005-0000-0000-000039300000}"/>
    <cellStyle name="Note 10 2 2" xfId="12345" xr:uid="{00000000-0005-0000-0000-00003A300000}"/>
    <cellStyle name="Note 10 2 3" xfId="12346" xr:uid="{00000000-0005-0000-0000-00003B300000}"/>
    <cellStyle name="Note 10 2 4" xfId="12347" xr:uid="{00000000-0005-0000-0000-00003C300000}"/>
    <cellStyle name="Note 10 2 5" xfId="12348" xr:uid="{00000000-0005-0000-0000-00003D300000}"/>
    <cellStyle name="Note 10 2 6" xfId="23143" xr:uid="{9521BD61-4B6B-46DA-862E-C7959E2014B6}"/>
    <cellStyle name="Note 10 3" xfId="12349" xr:uid="{00000000-0005-0000-0000-00003E300000}"/>
    <cellStyle name="Note 10 3 2" xfId="12350" xr:uid="{00000000-0005-0000-0000-00003F300000}"/>
    <cellStyle name="Note 10 3 2 2" xfId="12351" xr:uid="{00000000-0005-0000-0000-000040300000}"/>
    <cellStyle name="Note 10 3 2 3" xfId="12352" xr:uid="{00000000-0005-0000-0000-000041300000}"/>
    <cellStyle name="Note 10 3 2 4" xfId="12353" xr:uid="{00000000-0005-0000-0000-000042300000}"/>
    <cellStyle name="Note 10 3 2 5" xfId="23145" xr:uid="{2BC8EDD9-760F-4C96-BFDD-1EA534E858F7}"/>
    <cellStyle name="Note 10 3 3" xfId="12354" xr:uid="{00000000-0005-0000-0000-000043300000}"/>
    <cellStyle name="Note 10 3 4" xfId="12355" xr:uid="{00000000-0005-0000-0000-000044300000}"/>
    <cellStyle name="Note 10 3 5" xfId="12356" xr:uid="{00000000-0005-0000-0000-000045300000}"/>
    <cellStyle name="Note 10 3 6" xfId="23144" xr:uid="{185E0A80-DBF5-4BA7-8910-CDEF3E74883A}"/>
    <cellStyle name="Note 10 3_ELC_final" xfId="12357" xr:uid="{00000000-0005-0000-0000-000046300000}"/>
    <cellStyle name="Note 10 4" xfId="12358" xr:uid="{00000000-0005-0000-0000-000047300000}"/>
    <cellStyle name="Note 10 4 2" xfId="23142" xr:uid="{856390CF-FBFB-41AC-B682-3E47A1298D89}"/>
    <cellStyle name="Note 10 5" xfId="12359" xr:uid="{00000000-0005-0000-0000-000048300000}"/>
    <cellStyle name="Note 10 6" xfId="12360" xr:uid="{00000000-0005-0000-0000-000049300000}"/>
    <cellStyle name="Note 10 7" xfId="12361" xr:uid="{00000000-0005-0000-0000-00004A300000}"/>
    <cellStyle name="Note 10 8" xfId="22627" xr:uid="{D14334A5-DE72-40AC-9067-92E2093B8D2E}"/>
    <cellStyle name="Note 10_ELC_final" xfId="12362" xr:uid="{00000000-0005-0000-0000-00004B300000}"/>
    <cellStyle name="Note 11" xfId="12363" xr:uid="{00000000-0005-0000-0000-00004C300000}"/>
    <cellStyle name="Note 11 2" xfId="12364" xr:uid="{00000000-0005-0000-0000-00004D300000}"/>
    <cellStyle name="Note 11 2 2" xfId="12365" xr:uid="{00000000-0005-0000-0000-00004E300000}"/>
    <cellStyle name="Note 11 2 3" xfId="12366" xr:uid="{00000000-0005-0000-0000-00004F300000}"/>
    <cellStyle name="Note 11 2 4" xfId="12367" xr:uid="{00000000-0005-0000-0000-000050300000}"/>
    <cellStyle name="Note 11 2 5" xfId="12368" xr:uid="{00000000-0005-0000-0000-000051300000}"/>
    <cellStyle name="Note 11 2 6" xfId="23147" xr:uid="{5180F245-3051-4A34-B59E-9E86A15CC126}"/>
    <cellStyle name="Note 11 3" xfId="12369" xr:uid="{00000000-0005-0000-0000-000052300000}"/>
    <cellStyle name="Note 11 4" xfId="12370" xr:uid="{00000000-0005-0000-0000-000053300000}"/>
    <cellStyle name="Note 11 5" xfId="12371" xr:uid="{00000000-0005-0000-0000-000054300000}"/>
    <cellStyle name="Note 11 6" xfId="12372" xr:uid="{00000000-0005-0000-0000-000055300000}"/>
    <cellStyle name="Note 11 7" xfId="23146" xr:uid="{47B2F284-8075-40AE-8597-DE48CF84D470}"/>
    <cellStyle name="Note 11_ELC_final" xfId="12373" xr:uid="{00000000-0005-0000-0000-000056300000}"/>
    <cellStyle name="Note 12" xfId="12374" xr:uid="{00000000-0005-0000-0000-000057300000}"/>
    <cellStyle name="Note 12 2" xfId="12375" xr:uid="{00000000-0005-0000-0000-000058300000}"/>
    <cellStyle name="Note 12 2 2" xfId="12376" xr:uid="{00000000-0005-0000-0000-000059300000}"/>
    <cellStyle name="Note 12 2 3" xfId="12377" xr:uid="{00000000-0005-0000-0000-00005A300000}"/>
    <cellStyle name="Note 12 2 4" xfId="12378" xr:uid="{00000000-0005-0000-0000-00005B300000}"/>
    <cellStyle name="Note 12 2 5" xfId="23149" xr:uid="{D85B79C7-133B-4DFB-8409-5E75328A0971}"/>
    <cellStyle name="Note 12 3" xfId="12379" xr:uid="{00000000-0005-0000-0000-00005C300000}"/>
    <cellStyle name="Note 12 4" xfId="12380" xr:uid="{00000000-0005-0000-0000-00005D300000}"/>
    <cellStyle name="Note 12 5" xfId="12381" xr:uid="{00000000-0005-0000-0000-00005E300000}"/>
    <cellStyle name="Note 12 6" xfId="23148" xr:uid="{FA3A3EB7-DD27-4A9F-8A37-602E57E4E9EC}"/>
    <cellStyle name="Note 12_ELC_final" xfId="12382" xr:uid="{00000000-0005-0000-0000-00005F300000}"/>
    <cellStyle name="Note 13" xfId="12383" xr:uid="{00000000-0005-0000-0000-000060300000}"/>
    <cellStyle name="Note 13 2" xfId="12384" xr:uid="{00000000-0005-0000-0000-000061300000}"/>
    <cellStyle name="Note 13 2 2" xfId="12385" xr:uid="{00000000-0005-0000-0000-000062300000}"/>
    <cellStyle name="Note 13 2 3" xfId="12386" xr:uid="{00000000-0005-0000-0000-000063300000}"/>
    <cellStyle name="Note 13 2 4" xfId="12387" xr:uid="{00000000-0005-0000-0000-000064300000}"/>
    <cellStyle name="Note 13 2 5" xfId="23151" xr:uid="{6DA9D1C2-168E-4D77-91E2-3B89DA9435DA}"/>
    <cellStyle name="Note 13 3" xfId="12388" xr:uid="{00000000-0005-0000-0000-000065300000}"/>
    <cellStyle name="Note 13 4" xfId="12389" xr:uid="{00000000-0005-0000-0000-000066300000}"/>
    <cellStyle name="Note 13 5" xfId="12390" xr:uid="{00000000-0005-0000-0000-000067300000}"/>
    <cellStyle name="Note 13 6" xfId="23150" xr:uid="{8274F849-38AA-4A41-9140-77C5215451A2}"/>
    <cellStyle name="Note 13_ELC_final" xfId="12391" xr:uid="{00000000-0005-0000-0000-000068300000}"/>
    <cellStyle name="Note 14" xfId="12392" xr:uid="{00000000-0005-0000-0000-000069300000}"/>
    <cellStyle name="Note 14 2" xfId="12393" xr:uid="{00000000-0005-0000-0000-00006A300000}"/>
    <cellStyle name="Note 14 2 2" xfId="12394" xr:uid="{00000000-0005-0000-0000-00006B300000}"/>
    <cellStyle name="Note 14 2 3" xfId="12395" xr:uid="{00000000-0005-0000-0000-00006C300000}"/>
    <cellStyle name="Note 14 2 4" xfId="12396" xr:uid="{00000000-0005-0000-0000-00006D300000}"/>
    <cellStyle name="Note 14 2 5" xfId="23153" xr:uid="{6705726C-9506-4DB1-A0CB-49BBE90BFA09}"/>
    <cellStyle name="Note 14 3" xfId="12397" xr:uid="{00000000-0005-0000-0000-00006E300000}"/>
    <cellStyle name="Note 14 4" xfId="12398" xr:uid="{00000000-0005-0000-0000-00006F300000}"/>
    <cellStyle name="Note 14 5" xfId="12399" xr:uid="{00000000-0005-0000-0000-000070300000}"/>
    <cellStyle name="Note 14 6" xfId="23152" xr:uid="{AF0AD3A4-6CBF-4EFB-AF60-7D659233A53E}"/>
    <cellStyle name="Note 14_ELC_final" xfId="12400" xr:uid="{00000000-0005-0000-0000-000071300000}"/>
    <cellStyle name="Note 15" xfId="12401" xr:uid="{00000000-0005-0000-0000-000072300000}"/>
    <cellStyle name="Note 15 2" xfId="12402" xr:uid="{00000000-0005-0000-0000-000073300000}"/>
    <cellStyle name="Note 15 2 2" xfId="12403" xr:uid="{00000000-0005-0000-0000-000074300000}"/>
    <cellStyle name="Note 15 2 3" xfId="12404" xr:uid="{00000000-0005-0000-0000-000075300000}"/>
    <cellStyle name="Note 15 2 4" xfId="12405" xr:uid="{00000000-0005-0000-0000-000076300000}"/>
    <cellStyle name="Note 15 2 5" xfId="23155" xr:uid="{E7572FFA-14BF-495B-86B6-48ED88556739}"/>
    <cellStyle name="Note 15 3" xfId="12406" xr:uid="{00000000-0005-0000-0000-000077300000}"/>
    <cellStyle name="Note 15 4" xfId="12407" xr:uid="{00000000-0005-0000-0000-000078300000}"/>
    <cellStyle name="Note 15 5" xfId="12408" xr:uid="{00000000-0005-0000-0000-000079300000}"/>
    <cellStyle name="Note 15 6" xfId="23154" xr:uid="{457D06E3-17EC-4DB3-9031-79CA76C37744}"/>
    <cellStyle name="Note 15_ELC_final" xfId="12409" xr:uid="{00000000-0005-0000-0000-00007A300000}"/>
    <cellStyle name="Note 16" xfId="12410" xr:uid="{00000000-0005-0000-0000-00007B300000}"/>
    <cellStyle name="Note 16 2" xfId="12411" xr:uid="{00000000-0005-0000-0000-00007C300000}"/>
    <cellStyle name="Note 16 2 2" xfId="12412" xr:uid="{00000000-0005-0000-0000-00007D300000}"/>
    <cellStyle name="Note 16 2 3" xfId="12413" xr:uid="{00000000-0005-0000-0000-00007E300000}"/>
    <cellStyle name="Note 16 2 4" xfId="12414" xr:uid="{00000000-0005-0000-0000-00007F300000}"/>
    <cellStyle name="Note 16 2 5" xfId="23157" xr:uid="{690B8EC8-C548-468D-B73F-E265A3EA0502}"/>
    <cellStyle name="Note 16 3" xfId="12415" xr:uid="{00000000-0005-0000-0000-000080300000}"/>
    <cellStyle name="Note 16 4" xfId="12416" xr:uid="{00000000-0005-0000-0000-000081300000}"/>
    <cellStyle name="Note 16 5" xfId="12417" xr:uid="{00000000-0005-0000-0000-000082300000}"/>
    <cellStyle name="Note 16 6" xfId="23156" xr:uid="{5EB82051-8C5C-496A-A2D3-16DEC330C3C3}"/>
    <cellStyle name="Note 16_ELC_final" xfId="12418" xr:uid="{00000000-0005-0000-0000-000083300000}"/>
    <cellStyle name="Note 17" xfId="12419" xr:uid="{00000000-0005-0000-0000-000084300000}"/>
    <cellStyle name="Note 17 2" xfId="12420" xr:uid="{00000000-0005-0000-0000-000085300000}"/>
    <cellStyle name="Note 17 2 2" xfId="12421" xr:uid="{00000000-0005-0000-0000-000086300000}"/>
    <cellStyle name="Note 17 2 3" xfId="12422" xr:uid="{00000000-0005-0000-0000-000087300000}"/>
    <cellStyle name="Note 17 2 4" xfId="12423" xr:uid="{00000000-0005-0000-0000-000088300000}"/>
    <cellStyle name="Note 17 2 5" xfId="23159" xr:uid="{57696889-00D7-42B8-97ED-8CAC07274A9C}"/>
    <cellStyle name="Note 17 3" xfId="12424" xr:uid="{00000000-0005-0000-0000-000089300000}"/>
    <cellStyle name="Note 17 4" xfId="12425" xr:uid="{00000000-0005-0000-0000-00008A300000}"/>
    <cellStyle name="Note 17 5" xfId="12426" xr:uid="{00000000-0005-0000-0000-00008B300000}"/>
    <cellStyle name="Note 17 6" xfId="23158" xr:uid="{F78BE974-590B-4CB7-9CBE-CB90D4082BEC}"/>
    <cellStyle name="Note 17_ELC_final" xfId="12427" xr:uid="{00000000-0005-0000-0000-00008C300000}"/>
    <cellStyle name="Note 18" xfId="12428" xr:uid="{00000000-0005-0000-0000-00008D300000}"/>
    <cellStyle name="Note 18 2" xfId="12429" xr:uid="{00000000-0005-0000-0000-00008E300000}"/>
    <cellStyle name="Note 18 2 2" xfId="12430" xr:uid="{00000000-0005-0000-0000-00008F300000}"/>
    <cellStyle name="Note 18 2 3" xfId="12431" xr:uid="{00000000-0005-0000-0000-000090300000}"/>
    <cellStyle name="Note 18 2 4" xfId="12432" xr:uid="{00000000-0005-0000-0000-000091300000}"/>
    <cellStyle name="Note 18 2 5" xfId="23161" xr:uid="{01F23E36-406C-462A-AE05-C8EBC1CABCBC}"/>
    <cellStyle name="Note 18 3" xfId="12433" xr:uid="{00000000-0005-0000-0000-000092300000}"/>
    <cellStyle name="Note 18 4" xfId="12434" xr:uid="{00000000-0005-0000-0000-000093300000}"/>
    <cellStyle name="Note 18 5" xfId="12435" xr:uid="{00000000-0005-0000-0000-000094300000}"/>
    <cellStyle name="Note 18 6" xfId="23160" xr:uid="{9A7A07EA-F7A9-49E7-A0C7-87BFDCB1413E}"/>
    <cellStyle name="Note 18_ELC_final" xfId="12436" xr:uid="{00000000-0005-0000-0000-000095300000}"/>
    <cellStyle name="Note 19" xfId="12437" xr:uid="{00000000-0005-0000-0000-000096300000}"/>
    <cellStyle name="Note 19 2" xfId="12438" xr:uid="{00000000-0005-0000-0000-000097300000}"/>
    <cellStyle name="Note 19 3" xfId="12439" xr:uid="{00000000-0005-0000-0000-000098300000}"/>
    <cellStyle name="Note 19 4" xfId="12440" xr:uid="{00000000-0005-0000-0000-000099300000}"/>
    <cellStyle name="Note 19 5" xfId="23162" xr:uid="{4298C808-9010-4BB0-B6C3-685AB233BA16}"/>
    <cellStyle name="Note 2" xfId="12441" xr:uid="{00000000-0005-0000-0000-00009A300000}"/>
    <cellStyle name="Note 2 10" xfId="12442" xr:uid="{00000000-0005-0000-0000-00009B300000}"/>
    <cellStyle name="Note 2 10 2" xfId="12443" xr:uid="{00000000-0005-0000-0000-00009C300000}"/>
    <cellStyle name="Note 2 10 3" xfId="12444" xr:uid="{00000000-0005-0000-0000-00009D300000}"/>
    <cellStyle name="Note 2 10 4" xfId="12445" xr:uid="{00000000-0005-0000-0000-00009E300000}"/>
    <cellStyle name="Note 2 10 5" xfId="12446" xr:uid="{00000000-0005-0000-0000-00009F300000}"/>
    <cellStyle name="Note 2 10 6" xfId="22010" xr:uid="{3CAF08AE-7DBA-426F-950F-87F9F1386579}"/>
    <cellStyle name="Note 2 11" xfId="12447" xr:uid="{00000000-0005-0000-0000-0000A0300000}"/>
    <cellStyle name="Note 2 11 2" xfId="12448" xr:uid="{00000000-0005-0000-0000-0000A1300000}"/>
    <cellStyle name="Note 2 11 3" xfId="12449" xr:uid="{00000000-0005-0000-0000-0000A2300000}"/>
    <cellStyle name="Note 2 11 4" xfId="12450" xr:uid="{00000000-0005-0000-0000-0000A3300000}"/>
    <cellStyle name="Note 2 11 5" xfId="12451" xr:uid="{00000000-0005-0000-0000-0000A4300000}"/>
    <cellStyle name="Note 2 11 6" xfId="22011" xr:uid="{90B3DDC9-A3D2-45D7-9CFD-4C44BD31E119}"/>
    <cellStyle name="Note 2 12" xfId="12452" xr:uid="{00000000-0005-0000-0000-0000A5300000}"/>
    <cellStyle name="Note 2 12 2" xfId="12453" xr:uid="{00000000-0005-0000-0000-0000A6300000}"/>
    <cellStyle name="Note 2 12 3" xfId="12454" xr:uid="{00000000-0005-0000-0000-0000A7300000}"/>
    <cellStyle name="Note 2 12 4" xfId="12455" xr:uid="{00000000-0005-0000-0000-0000A8300000}"/>
    <cellStyle name="Note 2 12 5" xfId="12456" xr:uid="{00000000-0005-0000-0000-0000A9300000}"/>
    <cellStyle name="Note 2 12 6" xfId="22012" xr:uid="{7D945A8B-C1C1-40E1-BFD1-02906FE1D86B}"/>
    <cellStyle name="Note 2 13" xfId="12457" xr:uid="{00000000-0005-0000-0000-0000AA300000}"/>
    <cellStyle name="Note 2 13 2" xfId="12458" xr:uid="{00000000-0005-0000-0000-0000AB300000}"/>
    <cellStyle name="Note 2 13 3" xfId="12459" xr:uid="{00000000-0005-0000-0000-0000AC300000}"/>
    <cellStyle name="Note 2 13 4" xfId="12460" xr:uid="{00000000-0005-0000-0000-0000AD300000}"/>
    <cellStyle name="Note 2 13 5" xfId="12461" xr:uid="{00000000-0005-0000-0000-0000AE300000}"/>
    <cellStyle name="Note 2 13 6" xfId="22013" xr:uid="{A4FFE531-8673-406F-A79F-24AB8B70ED81}"/>
    <cellStyle name="Note 2 14" xfId="12462" xr:uid="{00000000-0005-0000-0000-0000AF300000}"/>
    <cellStyle name="Note 2 14 2" xfId="12463" xr:uid="{00000000-0005-0000-0000-0000B0300000}"/>
    <cellStyle name="Note 2 14 3" xfId="12464" xr:uid="{00000000-0005-0000-0000-0000B1300000}"/>
    <cellStyle name="Note 2 14 4" xfId="12465" xr:uid="{00000000-0005-0000-0000-0000B2300000}"/>
    <cellStyle name="Note 2 14 5" xfId="12466" xr:uid="{00000000-0005-0000-0000-0000B3300000}"/>
    <cellStyle name="Note 2 14 6" xfId="22014" xr:uid="{482E57C2-D3B1-4BDB-B315-3BDE485E89C7}"/>
    <cellStyle name="Note 2 15" xfId="12467" xr:uid="{00000000-0005-0000-0000-0000B4300000}"/>
    <cellStyle name="Note 2 15 2" xfId="12468" xr:uid="{00000000-0005-0000-0000-0000B5300000}"/>
    <cellStyle name="Note 2 15 3" xfId="12469" xr:uid="{00000000-0005-0000-0000-0000B6300000}"/>
    <cellStyle name="Note 2 15 4" xfId="12470" xr:uid="{00000000-0005-0000-0000-0000B7300000}"/>
    <cellStyle name="Note 2 15 5" xfId="12471" xr:uid="{00000000-0005-0000-0000-0000B8300000}"/>
    <cellStyle name="Note 2 15 6" xfId="22015" xr:uid="{30F65252-3BFF-436A-8E33-7D809D35C7D4}"/>
    <cellStyle name="Note 2 16" xfId="12472" xr:uid="{00000000-0005-0000-0000-0000B9300000}"/>
    <cellStyle name="Note 2 16 2" xfId="26000" xr:uid="{9AA94094-E4B8-4616-AF44-EF74901897A4}"/>
    <cellStyle name="Note 2 17" xfId="12473" xr:uid="{00000000-0005-0000-0000-0000BA300000}"/>
    <cellStyle name="Note 2 18" xfId="12474" xr:uid="{00000000-0005-0000-0000-0000BB300000}"/>
    <cellStyle name="Note 2 19" xfId="12475" xr:uid="{00000000-0005-0000-0000-0000BC300000}"/>
    <cellStyle name="Note 2 2" xfId="12476" xr:uid="{00000000-0005-0000-0000-0000BD300000}"/>
    <cellStyle name="Note 2 2 2" xfId="12477" xr:uid="{00000000-0005-0000-0000-0000BE300000}"/>
    <cellStyle name="Note 2 2 2 2" xfId="12478" xr:uid="{00000000-0005-0000-0000-0000BF300000}"/>
    <cellStyle name="Note 2 2 2 2 2" xfId="26001" xr:uid="{048EEBC1-0F64-4259-B0F6-8A9F91500894}"/>
    <cellStyle name="Note 2 2 2 2 3" xfId="23720" xr:uid="{82DAE1FC-CCF9-4D62-BAB4-CD9055C8ADC8}"/>
    <cellStyle name="Note 2 2 2 3" xfId="12479" xr:uid="{00000000-0005-0000-0000-0000C0300000}"/>
    <cellStyle name="Note 2 2 2 4" xfId="12480" xr:uid="{00000000-0005-0000-0000-0000C1300000}"/>
    <cellStyle name="Note 2 2 2 5" xfId="23163" xr:uid="{B5262FE9-B93C-4244-A09F-8E9C3C1B71D5}"/>
    <cellStyle name="Note 2 2 3" xfId="12481" xr:uid="{00000000-0005-0000-0000-0000C2300000}"/>
    <cellStyle name="Note 2 2 3 2" xfId="23719" xr:uid="{3E0D6E98-6848-40BF-B59B-574D832F031E}"/>
    <cellStyle name="Note 2 2 4" xfId="12482" xr:uid="{00000000-0005-0000-0000-0000C3300000}"/>
    <cellStyle name="Note 2 2 5" xfId="12483" xr:uid="{00000000-0005-0000-0000-0000C4300000}"/>
    <cellStyle name="Note 2 2 6" xfId="12484" xr:uid="{00000000-0005-0000-0000-0000C5300000}"/>
    <cellStyle name="Note 2 2 7" xfId="22016" xr:uid="{B326A042-EA70-4115-9CAD-67FB8943145E}"/>
    <cellStyle name="Note 2 20" xfId="12485" xr:uid="{00000000-0005-0000-0000-0000C6300000}"/>
    <cellStyle name="Note 2 21" xfId="22009" xr:uid="{7B95BC6C-B42E-4363-A45D-BFB559681BD4}"/>
    <cellStyle name="Note 2 22" xfId="43488" xr:uid="{78BC54BF-5F44-419D-B879-E54BA6FB0CDC}"/>
    <cellStyle name="Note 2 3" xfId="12486" xr:uid="{00000000-0005-0000-0000-0000C7300000}"/>
    <cellStyle name="Note 2 3 2" xfId="12487" xr:uid="{00000000-0005-0000-0000-0000C8300000}"/>
    <cellStyle name="Note 2 3 3" xfId="12488" xr:uid="{00000000-0005-0000-0000-0000C9300000}"/>
    <cellStyle name="Note 2 3 4" xfId="12489" xr:uid="{00000000-0005-0000-0000-0000CA300000}"/>
    <cellStyle name="Note 2 3 5" xfId="12490" xr:uid="{00000000-0005-0000-0000-0000CB300000}"/>
    <cellStyle name="Note 2 3 6" xfId="22017" xr:uid="{BCABBC5D-3AD1-43C0-B029-A650702E1569}"/>
    <cellStyle name="Note 2 4" xfId="12491" xr:uid="{00000000-0005-0000-0000-0000CC300000}"/>
    <cellStyle name="Note 2 4 2" xfId="12492" xr:uid="{00000000-0005-0000-0000-0000CD300000}"/>
    <cellStyle name="Note 2 4 3" xfId="12493" xr:uid="{00000000-0005-0000-0000-0000CE300000}"/>
    <cellStyle name="Note 2 4 4" xfId="12494" xr:uid="{00000000-0005-0000-0000-0000CF300000}"/>
    <cellStyle name="Note 2 4 5" xfId="12495" xr:uid="{00000000-0005-0000-0000-0000D0300000}"/>
    <cellStyle name="Note 2 4 6" xfId="22018" xr:uid="{63E06091-DF49-4D2C-883F-AF9A17811843}"/>
    <cellStyle name="Note 2 5" xfId="12496" xr:uid="{00000000-0005-0000-0000-0000D1300000}"/>
    <cellStyle name="Note 2 5 2" xfId="12497" xr:uid="{00000000-0005-0000-0000-0000D2300000}"/>
    <cellStyle name="Note 2 5 3" xfId="12498" xr:uid="{00000000-0005-0000-0000-0000D3300000}"/>
    <cellStyle name="Note 2 5 4" xfId="12499" xr:uid="{00000000-0005-0000-0000-0000D4300000}"/>
    <cellStyle name="Note 2 5 5" xfId="12500" xr:uid="{00000000-0005-0000-0000-0000D5300000}"/>
    <cellStyle name="Note 2 5 6" xfId="22019" xr:uid="{F5E8C932-FA2D-4008-905B-A8FFBC79AB13}"/>
    <cellStyle name="Note 2 6" xfId="12501" xr:uid="{00000000-0005-0000-0000-0000D6300000}"/>
    <cellStyle name="Note 2 6 2" xfId="12502" xr:uid="{00000000-0005-0000-0000-0000D7300000}"/>
    <cellStyle name="Note 2 6 3" xfId="12503" xr:uid="{00000000-0005-0000-0000-0000D8300000}"/>
    <cellStyle name="Note 2 6 4" xfId="12504" xr:uid="{00000000-0005-0000-0000-0000D9300000}"/>
    <cellStyle name="Note 2 6 5" xfId="12505" xr:uid="{00000000-0005-0000-0000-0000DA300000}"/>
    <cellStyle name="Note 2 6 6" xfId="22020" xr:uid="{0106AFA6-16E6-4F4B-83DD-80E5EDC91793}"/>
    <cellStyle name="Note 2 7" xfId="12506" xr:uid="{00000000-0005-0000-0000-0000DB300000}"/>
    <cellStyle name="Note 2 7 2" xfId="12507" xr:uid="{00000000-0005-0000-0000-0000DC300000}"/>
    <cellStyle name="Note 2 7 3" xfId="12508" xr:uid="{00000000-0005-0000-0000-0000DD300000}"/>
    <cellStyle name="Note 2 7 4" xfId="12509" xr:uid="{00000000-0005-0000-0000-0000DE300000}"/>
    <cellStyle name="Note 2 7 5" xfId="12510" xr:uid="{00000000-0005-0000-0000-0000DF300000}"/>
    <cellStyle name="Note 2 7 6" xfId="22021" xr:uid="{CEB581E0-BD62-40DB-8D27-E38F095F8FD6}"/>
    <cellStyle name="Note 2 8" xfId="12511" xr:uid="{00000000-0005-0000-0000-0000E0300000}"/>
    <cellStyle name="Note 2 8 2" xfId="12512" xr:uid="{00000000-0005-0000-0000-0000E1300000}"/>
    <cellStyle name="Note 2 8 3" xfId="12513" xr:uid="{00000000-0005-0000-0000-0000E2300000}"/>
    <cellStyle name="Note 2 8 4" xfId="12514" xr:uid="{00000000-0005-0000-0000-0000E3300000}"/>
    <cellStyle name="Note 2 8 5" xfId="12515" xr:uid="{00000000-0005-0000-0000-0000E4300000}"/>
    <cellStyle name="Note 2 8 6" xfId="22022" xr:uid="{59607445-DED7-4B4E-B1D3-4FF1900F128A}"/>
    <cellStyle name="Note 2 9" xfId="12516" xr:uid="{00000000-0005-0000-0000-0000E5300000}"/>
    <cellStyle name="Note 2 9 2" xfId="12517" xr:uid="{00000000-0005-0000-0000-0000E6300000}"/>
    <cellStyle name="Note 2 9 3" xfId="12518" xr:uid="{00000000-0005-0000-0000-0000E7300000}"/>
    <cellStyle name="Note 2 9 4" xfId="12519" xr:uid="{00000000-0005-0000-0000-0000E8300000}"/>
    <cellStyle name="Note 2 9 5" xfId="12520" xr:uid="{00000000-0005-0000-0000-0000E9300000}"/>
    <cellStyle name="Note 2 9 6" xfId="22023" xr:uid="{F26D7235-AE83-4F31-86DD-822BEF29D69D}"/>
    <cellStyle name="Note 2_PrimaryEnergyPrices_TIMES" xfId="12521" xr:uid="{00000000-0005-0000-0000-0000EA300000}"/>
    <cellStyle name="Note 20" xfId="12522" xr:uid="{00000000-0005-0000-0000-0000EB300000}"/>
    <cellStyle name="Note 20 2" xfId="12523" xr:uid="{00000000-0005-0000-0000-0000EC300000}"/>
    <cellStyle name="Note 20 3" xfId="12524" xr:uid="{00000000-0005-0000-0000-0000ED300000}"/>
    <cellStyle name="Note 20 4" xfId="12525" xr:uid="{00000000-0005-0000-0000-0000EE300000}"/>
    <cellStyle name="Note 20 5" xfId="23164" xr:uid="{65954200-63B7-4D8A-83E7-B08457689A26}"/>
    <cellStyle name="Note 21" xfId="12526" xr:uid="{00000000-0005-0000-0000-0000EF300000}"/>
    <cellStyle name="Note 21 2" xfId="12527" xr:uid="{00000000-0005-0000-0000-0000F0300000}"/>
    <cellStyle name="Note 21 3" xfId="12528" xr:uid="{00000000-0005-0000-0000-0000F1300000}"/>
    <cellStyle name="Note 21 4" xfId="12529" xr:uid="{00000000-0005-0000-0000-0000F2300000}"/>
    <cellStyle name="Note 21 5" xfId="23165" xr:uid="{A3070F8B-ECE3-423B-AD3C-CB8EFC8EC5E6}"/>
    <cellStyle name="Note 22" xfId="12530" xr:uid="{00000000-0005-0000-0000-0000F3300000}"/>
    <cellStyle name="Note 22 2" xfId="12531" xr:uid="{00000000-0005-0000-0000-0000F4300000}"/>
    <cellStyle name="Note 22 3" xfId="12532" xr:uid="{00000000-0005-0000-0000-0000F5300000}"/>
    <cellStyle name="Note 22 4" xfId="12533" xr:uid="{00000000-0005-0000-0000-0000F6300000}"/>
    <cellStyle name="Note 22 5" xfId="23166" xr:uid="{9053E148-B82B-4F1A-B383-A210DFEA541D}"/>
    <cellStyle name="Note 23" xfId="12534" xr:uid="{00000000-0005-0000-0000-0000F7300000}"/>
    <cellStyle name="Note 23 2" xfId="12535" xr:uid="{00000000-0005-0000-0000-0000F8300000}"/>
    <cellStyle name="Note 23 3" xfId="12536" xr:uid="{00000000-0005-0000-0000-0000F9300000}"/>
    <cellStyle name="Note 23 4" xfId="12537" xr:uid="{00000000-0005-0000-0000-0000FA300000}"/>
    <cellStyle name="Note 23 5" xfId="23167" xr:uid="{A7AAAA33-6E82-4955-BB26-3B6CAAD969D8}"/>
    <cellStyle name="Note 24" xfId="12538" xr:uid="{00000000-0005-0000-0000-0000FB300000}"/>
    <cellStyle name="Note 24 2" xfId="12539" xr:uid="{00000000-0005-0000-0000-0000FC300000}"/>
    <cellStyle name="Note 24 3" xfId="12540" xr:uid="{00000000-0005-0000-0000-0000FD300000}"/>
    <cellStyle name="Note 24 4" xfId="12541" xr:uid="{00000000-0005-0000-0000-0000FE300000}"/>
    <cellStyle name="Note 24 5" xfId="23168" xr:uid="{CA6B19CA-A9CB-47D1-887F-DCB778E5B010}"/>
    <cellStyle name="Note 25" xfId="12542" xr:uid="{00000000-0005-0000-0000-0000FF300000}"/>
    <cellStyle name="Note 25 2" xfId="12543" xr:uid="{00000000-0005-0000-0000-000000310000}"/>
    <cellStyle name="Note 25 3" xfId="12544" xr:uid="{00000000-0005-0000-0000-000001310000}"/>
    <cellStyle name="Note 25 4" xfId="12545" xr:uid="{00000000-0005-0000-0000-000002310000}"/>
    <cellStyle name="Note 25 5" xfId="23169" xr:uid="{196E1791-E7A5-41BD-830B-EDF42A9D360D}"/>
    <cellStyle name="Note 26" xfId="12546" xr:uid="{00000000-0005-0000-0000-000003310000}"/>
    <cellStyle name="Note 26 2" xfId="12547" xr:uid="{00000000-0005-0000-0000-000004310000}"/>
    <cellStyle name="Note 26 3" xfId="12548" xr:uid="{00000000-0005-0000-0000-000005310000}"/>
    <cellStyle name="Note 26 4" xfId="12549" xr:uid="{00000000-0005-0000-0000-000006310000}"/>
    <cellStyle name="Note 26 5" xfId="23170" xr:uid="{BCF20AB5-CA0E-436F-BB01-CE99118A9F9D}"/>
    <cellStyle name="Note 27" xfId="12550" xr:uid="{00000000-0005-0000-0000-000007310000}"/>
    <cellStyle name="Note 27 2" xfId="12551" xr:uid="{00000000-0005-0000-0000-000008310000}"/>
    <cellStyle name="Note 27 3" xfId="12552" xr:uid="{00000000-0005-0000-0000-000009310000}"/>
    <cellStyle name="Note 27 4" xfId="12553" xr:uid="{00000000-0005-0000-0000-00000A310000}"/>
    <cellStyle name="Note 27 5" xfId="23171" xr:uid="{C62E02C8-89D8-411D-8E81-DB1669664077}"/>
    <cellStyle name="Note 28" xfId="12554" xr:uid="{00000000-0005-0000-0000-00000B310000}"/>
    <cellStyle name="Note 28 2" xfId="12555" xr:uid="{00000000-0005-0000-0000-00000C310000}"/>
    <cellStyle name="Note 28 3" xfId="12556" xr:uid="{00000000-0005-0000-0000-00000D310000}"/>
    <cellStyle name="Note 28 4" xfId="12557" xr:uid="{00000000-0005-0000-0000-00000E310000}"/>
    <cellStyle name="Note 28 5" xfId="23172" xr:uid="{25B49519-C2F6-4354-B0D7-D96A336977CF}"/>
    <cellStyle name="Note 29" xfId="12558" xr:uid="{00000000-0005-0000-0000-00000F310000}"/>
    <cellStyle name="Note 29 2" xfId="12559" xr:uid="{00000000-0005-0000-0000-000010310000}"/>
    <cellStyle name="Note 29 3" xfId="12560" xr:uid="{00000000-0005-0000-0000-000011310000}"/>
    <cellStyle name="Note 29 4" xfId="12561" xr:uid="{00000000-0005-0000-0000-000012310000}"/>
    <cellStyle name="Note 29 5" xfId="23173" xr:uid="{0DB04987-3FD1-4DAD-973E-E1A1C75653D3}"/>
    <cellStyle name="Note 3" xfId="12562" xr:uid="{00000000-0005-0000-0000-000013310000}"/>
    <cellStyle name="Note 3 10" xfId="12563" xr:uid="{00000000-0005-0000-0000-000014310000}"/>
    <cellStyle name="Note 3 11" xfId="12564" xr:uid="{00000000-0005-0000-0000-000015310000}"/>
    <cellStyle name="Note 3 12" xfId="22024" xr:uid="{D0FF88D2-A58D-44CE-907F-991F10B4AA91}"/>
    <cellStyle name="Note 3 2" xfId="12565" xr:uid="{00000000-0005-0000-0000-000016310000}"/>
    <cellStyle name="Note 3 2 2" xfId="12566" xr:uid="{00000000-0005-0000-0000-000017310000}"/>
    <cellStyle name="Note 3 2 2 2" xfId="12567" xr:uid="{00000000-0005-0000-0000-000018310000}"/>
    <cellStyle name="Note 3 2 2 3" xfId="12568" xr:uid="{00000000-0005-0000-0000-000019310000}"/>
    <cellStyle name="Note 3 2 2 4" xfId="12569" xr:uid="{00000000-0005-0000-0000-00001A310000}"/>
    <cellStyle name="Note 3 2 2 5" xfId="23174" xr:uid="{2F14CB2E-DDF1-4DAA-A1FB-E306A64CBD89}"/>
    <cellStyle name="Note 3 2 3" xfId="12570" xr:uid="{00000000-0005-0000-0000-00001B310000}"/>
    <cellStyle name="Note 3 2 4" xfId="12571" xr:uid="{00000000-0005-0000-0000-00001C310000}"/>
    <cellStyle name="Note 3 2 5" xfId="12572" xr:uid="{00000000-0005-0000-0000-00001D310000}"/>
    <cellStyle name="Note 3 2 6" xfId="22025" xr:uid="{328E1A8F-8E3D-4C5F-8ED7-30128F018E9B}"/>
    <cellStyle name="Note 3 3" xfId="12573" xr:uid="{00000000-0005-0000-0000-00001E310000}"/>
    <cellStyle name="Note 3 3 2" xfId="12574" xr:uid="{00000000-0005-0000-0000-00001F310000}"/>
    <cellStyle name="Note 3 3 3" xfId="12575" xr:uid="{00000000-0005-0000-0000-000020310000}"/>
    <cellStyle name="Note 3 3 4" xfId="12576" xr:uid="{00000000-0005-0000-0000-000021310000}"/>
    <cellStyle name="Note 3 3 5" xfId="23175" xr:uid="{09E500F3-0B51-4DBA-B4E9-9BA2D5E0953F}"/>
    <cellStyle name="Note 3 4" xfId="12577" xr:uid="{00000000-0005-0000-0000-000022310000}"/>
    <cellStyle name="Note 3 4 2" xfId="12578" xr:uid="{00000000-0005-0000-0000-000023310000}"/>
    <cellStyle name="Note 3 4 2 2" xfId="12579" xr:uid="{00000000-0005-0000-0000-000024310000}"/>
    <cellStyle name="Note 3 4 2 3" xfId="12580" xr:uid="{00000000-0005-0000-0000-000025310000}"/>
    <cellStyle name="Note 3 4 2 4" xfId="12581" xr:uid="{00000000-0005-0000-0000-000026310000}"/>
    <cellStyle name="Note 3 4 2 5" xfId="23177" xr:uid="{2138D654-C08B-4461-BEED-3C6F8D238338}"/>
    <cellStyle name="Note 3 4 3" xfId="12582" xr:uid="{00000000-0005-0000-0000-000027310000}"/>
    <cellStyle name="Note 3 4 3 2" xfId="12583" xr:uid="{00000000-0005-0000-0000-000028310000}"/>
    <cellStyle name="Note 3 4 3 3" xfId="12584" xr:uid="{00000000-0005-0000-0000-000029310000}"/>
    <cellStyle name="Note 3 4 3 4" xfId="12585" xr:uid="{00000000-0005-0000-0000-00002A310000}"/>
    <cellStyle name="Note 3 4 3 5" xfId="23178" xr:uid="{2B66B7BD-93FD-46EA-9F53-EE85D8ED504A}"/>
    <cellStyle name="Note 3 4 4" xfId="12586" xr:uid="{00000000-0005-0000-0000-00002B310000}"/>
    <cellStyle name="Note 3 4 5" xfId="12587" xr:uid="{00000000-0005-0000-0000-00002C310000}"/>
    <cellStyle name="Note 3 4 6" xfId="12588" xr:uid="{00000000-0005-0000-0000-00002D310000}"/>
    <cellStyle name="Note 3 4 7" xfId="23176" xr:uid="{B33C34E3-288D-4D03-848E-6C140F4D96D4}"/>
    <cellStyle name="Note 3 5" xfId="12589" xr:uid="{00000000-0005-0000-0000-00002E310000}"/>
    <cellStyle name="Note 3 5 2" xfId="12590" xr:uid="{00000000-0005-0000-0000-00002F310000}"/>
    <cellStyle name="Note 3 5 3" xfId="12591" xr:uid="{00000000-0005-0000-0000-000030310000}"/>
    <cellStyle name="Note 3 5 4" xfId="12592" xr:uid="{00000000-0005-0000-0000-000031310000}"/>
    <cellStyle name="Note 3 5 5" xfId="23179" xr:uid="{C5241175-69C0-4A05-8D42-2CB87106A641}"/>
    <cellStyle name="Note 3 6" xfId="12593" xr:uid="{00000000-0005-0000-0000-000032310000}"/>
    <cellStyle name="Note 3 6 2" xfId="12594" xr:uid="{00000000-0005-0000-0000-000033310000}"/>
    <cellStyle name="Note 3 6 3" xfId="12595" xr:uid="{00000000-0005-0000-0000-000034310000}"/>
    <cellStyle name="Note 3 6 4" xfId="12596" xr:uid="{00000000-0005-0000-0000-000035310000}"/>
    <cellStyle name="Note 3 6 5" xfId="23180" xr:uid="{4A87DEEF-F16A-4ED0-A1AA-6A6641ADE1CB}"/>
    <cellStyle name="Note 3 7" xfId="12597" xr:uid="{00000000-0005-0000-0000-000036310000}"/>
    <cellStyle name="Note 3 7 2" xfId="12598" xr:uid="{00000000-0005-0000-0000-000037310000}"/>
    <cellStyle name="Note 3 7 3" xfId="12599" xr:uid="{00000000-0005-0000-0000-000038310000}"/>
    <cellStyle name="Note 3 7 4" xfId="12600" xr:uid="{00000000-0005-0000-0000-000039310000}"/>
    <cellStyle name="Note 3 7 5" xfId="23181" xr:uid="{0E60BDEE-5DDB-4180-AB28-30B1B6EF6214}"/>
    <cellStyle name="Note 3 8" xfId="12601" xr:uid="{00000000-0005-0000-0000-00003A310000}"/>
    <cellStyle name="Note 3 9" xfId="12602" xr:uid="{00000000-0005-0000-0000-00003B310000}"/>
    <cellStyle name="Note 3_PrimaryEnergyPrices_TIMES" xfId="26002" xr:uid="{55BC92C3-DD1E-49D2-8ADA-46CD1E29BDE0}"/>
    <cellStyle name="Note 30" xfId="12603" xr:uid="{00000000-0005-0000-0000-00003C310000}"/>
    <cellStyle name="Note 30 2" xfId="12604" xr:uid="{00000000-0005-0000-0000-00003D310000}"/>
    <cellStyle name="Note 30 3" xfId="12605" xr:uid="{00000000-0005-0000-0000-00003E310000}"/>
    <cellStyle name="Note 30 4" xfId="12606" xr:uid="{00000000-0005-0000-0000-00003F310000}"/>
    <cellStyle name="Note 30 5" xfId="23182" xr:uid="{9529F0B7-65E6-4125-BDB7-5F33A16F0856}"/>
    <cellStyle name="Note 31" xfId="12607" xr:uid="{00000000-0005-0000-0000-000040310000}"/>
    <cellStyle name="Note 31 2" xfId="12608" xr:uid="{00000000-0005-0000-0000-000041310000}"/>
    <cellStyle name="Note 31 3" xfId="12609" xr:uid="{00000000-0005-0000-0000-000042310000}"/>
    <cellStyle name="Note 31 4" xfId="12610" xr:uid="{00000000-0005-0000-0000-000043310000}"/>
    <cellStyle name="Note 31 5" xfId="23183" xr:uid="{75DB7EF9-5E6C-4446-A0EF-2B8210737AEF}"/>
    <cellStyle name="Note 32" xfId="12611" xr:uid="{00000000-0005-0000-0000-000044310000}"/>
    <cellStyle name="Note 32 2" xfId="12612" xr:uid="{00000000-0005-0000-0000-000045310000}"/>
    <cellStyle name="Note 32 3" xfId="12613" xr:uid="{00000000-0005-0000-0000-000046310000}"/>
    <cellStyle name="Note 32 4" xfId="12614" xr:uid="{00000000-0005-0000-0000-000047310000}"/>
    <cellStyle name="Note 32 5" xfId="23184" xr:uid="{4B37C899-A6BB-44C8-81AD-6471CC3DBF52}"/>
    <cellStyle name="Note 33" xfId="12615" xr:uid="{00000000-0005-0000-0000-000048310000}"/>
    <cellStyle name="Note 33 2" xfId="12616" xr:uid="{00000000-0005-0000-0000-000049310000}"/>
    <cellStyle name="Note 33 3" xfId="12617" xr:uid="{00000000-0005-0000-0000-00004A310000}"/>
    <cellStyle name="Note 33 4" xfId="12618" xr:uid="{00000000-0005-0000-0000-00004B310000}"/>
    <cellStyle name="Note 33 5" xfId="23185" xr:uid="{77FBA4A8-06C5-45DC-B76D-22FDC5F22AD7}"/>
    <cellStyle name="Note 34" xfId="12619" xr:uid="{00000000-0005-0000-0000-00004C310000}"/>
    <cellStyle name="Note 34 2" xfId="12620" xr:uid="{00000000-0005-0000-0000-00004D310000}"/>
    <cellStyle name="Note 34 3" xfId="12621" xr:uid="{00000000-0005-0000-0000-00004E310000}"/>
    <cellStyle name="Note 34 4" xfId="12622" xr:uid="{00000000-0005-0000-0000-00004F310000}"/>
    <cellStyle name="Note 34 5" xfId="23186" xr:uid="{AD332786-9C88-4AE0-9089-C0203E91AF32}"/>
    <cellStyle name="Note 35" xfId="12623" xr:uid="{00000000-0005-0000-0000-000050310000}"/>
    <cellStyle name="Note 35 2" xfId="12624" xr:uid="{00000000-0005-0000-0000-000051310000}"/>
    <cellStyle name="Note 35 3" xfId="12625" xr:uid="{00000000-0005-0000-0000-000052310000}"/>
    <cellStyle name="Note 35 4" xfId="12626" xr:uid="{00000000-0005-0000-0000-000053310000}"/>
    <cellStyle name="Note 35 5" xfId="23187" xr:uid="{1AB0864A-532A-4377-B00C-51473FBAA336}"/>
    <cellStyle name="Note 36" xfId="12627" xr:uid="{00000000-0005-0000-0000-000054310000}"/>
    <cellStyle name="Note 36 2" xfId="12628" xr:uid="{00000000-0005-0000-0000-000055310000}"/>
    <cellStyle name="Note 36 3" xfId="12629" xr:uid="{00000000-0005-0000-0000-000056310000}"/>
    <cellStyle name="Note 36 4" xfId="12630" xr:uid="{00000000-0005-0000-0000-000057310000}"/>
    <cellStyle name="Note 36 5" xfId="23188" xr:uid="{C003B566-85C7-4846-89B5-47C54E79EFCC}"/>
    <cellStyle name="Note 37" xfId="12631" xr:uid="{00000000-0005-0000-0000-000058310000}"/>
    <cellStyle name="Note 37 2" xfId="12632" xr:uid="{00000000-0005-0000-0000-000059310000}"/>
    <cellStyle name="Note 37 3" xfId="12633" xr:uid="{00000000-0005-0000-0000-00005A310000}"/>
    <cellStyle name="Note 37 4" xfId="12634" xr:uid="{00000000-0005-0000-0000-00005B310000}"/>
    <cellStyle name="Note 37 5" xfId="23189" xr:uid="{1C42F33A-F147-4F28-A61E-B5CA5DB362F7}"/>
    <cellStyle name="Note 38" xfId="12635" xr:uid="{00000000-0005-0000-0000-00005C310000}"/>
    <cellStyle name="Note 38 2" xfId="12636" xr:uid="{00000000-0005-0000-0000-00005D310000}"/>
    <cellStyle name="Note 38 3" xfId="12637" xr:uid="{00000000-0005-0000-0000-00005E310000}"/>
    <cellStyle name="Note 38 4" xfId="12638" xr:uid="{00000000-0005-0000-0000-00005F310000}"/>
    <cellStyle name="Note 38 5" xfId="23190" xr:uid="{F0AFAFBC-B8D7-4050-A837-81FD1CD08A43}"/>
    <cellStyle name="Note 39" xfId="12639" xr:uid="{00000000-0005-0000-0000-000060310000}"/>
    <cellStyle name="Note 39 2" xfId="12640" xr:uid="{00000000-0005-0000-0000-000061310000}"/>
    <cellStyle name="Note 39 3" xfId="12641" xr:uid="{00000000-0005-0000-0000-000062310000}"/>
    <cellStyle name="Note 39 4" xfId="12642" xr:uid="{00000000-0005-0000-0000-000063310000}"/>
    <cellStyle name="Note 39 5" xfId="23191" xr:uid="{0E65D68F-03EB-4948-83FF-C560AB3A1EBC}"/>
    <cellStyle name="Note 4" xfId="12643" xr:uid="{00000000-0005-0000-0000-000064310000}"/>
    <cellStyle name="Note 4 2" xfId="12644" xr:uid="{00000000-0005-0000-0000-000065310000}"/>
    <cellStyle name="Note 4 2 2" xfId="12645" xr:uid="{00000000-0005-0000-0000-000066310000}"/>
    <cellStyle name="Note 4 2 3" xfId="12646" xr:uid="{00000000-0005-0000-0000-000067310000}"/>
    <cellStyle name="Note 4 2 4" xfId="12647" xr:uid="{00000000-0005-0000-0000-000068310000}"/>
    <cellStyle name="Note 4 2 5" xfId="22629" xr:uid="{B4EE5671-1A57-4D8A-9D09-AD285D7AF164}"/>
    <cellStyle name="Note 4 3" xfId="12648" xr:uid="{00000000-0005-0000-0000-000069310000}"/>
    <cellStyle name="Note 4 3 2" xfId="12649" xr:uid="{00000000-0005-0000-0000-00006A310000}"/>
    <cellStyle name="Note 4 3 2 2" xfId="12650" xr:uid="{00000000-0005-0000-0000-00006B310000}"/>
    <cellStyle name="Note 4 3 2 3" xfId="12651" xr:uid="{00000000-0005-0000-0000-00006C310000}"/>
    <cellStyle name="Note 4 3 2 4" xfId="12652" xr:uid="{00000000-0005-0000-0000-00006D310000}"/>
    <cellStyle name="Note 4 3 2 5" xfId="23192" xr:uid="{47D1CA9F-06F3-4BDF-A2F1-28E9883DB4DC}"/>
    <cellStyle name="Note 4 3 3" xfId="12653" xr:uid="{00000000-0005-0000-0000-00006E310000}"/>
    <cellStyle name="Note 4 3 4" xfId="12654" xr:uid="{00000000-0005-0000-0000-00006F310000}"/>
    <cellStyle name="Note 4 3 5" xfId="12655" xr:uid="{00000000-0005-0000-0000-000070310000}"/>
    <cellStyle name="Note 4 3 6" xfId="22630" xr:uid="{1B6CE8CE-CA52-437B-98D0-6F2130F60E37}"/>
    <cellStyle name="Note 4 3_ELC_final" xfId="12656" xr:uid="{00000000-0005-0000-0000-000071310000}"/>
    <cellStyle name="Note 4 4" xfId="12657" xr:uid="{00000000-0005-0000-0000-000072310000}"/>
    <cellStyle name="Note 4 4 2" xfId="12658" xr:uid="{00000000-0005-0000-0000-000073310000}"/>
    <cellStyle name="Note 4 4 3" xfId="12659" xr:uid="{00000000-0005-0000-0000-000074310000}"/>
    <cellStyle name="Note 4 4 4" xfId="12660" xr:uid="{00000000-0005-0000-0000-000075310000}"/>
    <cellStyle name="Note 4 4 5" xfId="23193" xr:uid="{48BE128E-1C8E-4DD8-9E19-637F19ECCDC8}"/>
    <cellStyle name="Note 4 5" xfId="12661" xr:uid="{00000000-0005-0000-0000-000076310000}"/>
    <cellStyle name="Note 4 6" xfId="12662" xr:uid="{00000000-0005-0000-0000-000077310000}"/>
    <cellStyle name="Note 4 7" xfId="12663" xr:uid="{00000000-0005-0000-0000-000078310000}"/>
    <cellStyle name="Note 4 8" xfId="12664" xr:uid="{00000000-0005-0000-0000-000079310000}"/>
    <cellStyle name="Note 4 9" xfId="22026" xr:uid="{4278D0F8-8282-4E0C-9430-EB0C4E7C3035}"/>
    <cellStyle name="Note 4_ELC_final" xfId="12665" xr:uid="{00000000-0005-0000-0000-00007A310000}"/>
    <cellStyle name="Note 40" xfId="12666" xr:uid="{00000000-0005-0000-0000-00007B310000}"/>
    <cellStyle name="Note 40 2" xfId="12667" xr:uid="{00000000-0005-0000-0000-00007C310000}"/>
    <cellStyle name="Note 40 3" xfId="12668" xr:uid="{00000000-0005-0000-0000-00007D310000}"/>
    <cellStyle name="Note 40 4" xfId="12669" xr:uid="{00000000-0005-0000-0000-00007E310000}"/>
    <cellStyle name="Note 40 5" xfId="23194" xr:uid="{5F4268D5-6D41-49BA-9FC6-144207157030}"/>
    <cellStyle name="Note 41" xfId="12670" xr:uid="{00000000-0005-0000-0000-00007F310000}"/>
    <cellStyle name="Note 41 2" xfId="12671" xr:uid="{00000000-0005-0000-0000-000080310000}"/>
    <cellStyle name="Note 41 3" xfId="12672" xr:uid="{00000000-0005-0000-0000-000081310000}"/>
    <cellStyle name="Note 41 4" xfId="12673" xr:uid="{00000000-0005-0000-0000-000082310000}"/>
    <cellStyle name="Note 41 5" xfId="23195" xr:uid="{FA0193D9-5303-4F0B-8F97-48F0EB501BDF}"/>
    <cellStyle name="Note 42" xfId="12674" xr:uid="{00000000-0005-0000-0000-000083310000}"/>
    <cellStyle name="Note 42 2" xfId="26003" xr:uid="{CF25D7DC-5BD8-475B-908A-46875C3F06E1}"/>
    <cellStyle name="Note 43" xfId="12675" xr:uid="{00000000-0005-0000-0000-000084310000}"/>
    <cellStyle name="Note 43 2" xfId="24123" xr:uid="{8E8E3FD8-3D37-4C75-ADBF-FF3EB5852273}"/>
    <cellStyle name="Note 5" xfId="12676" xr:uid="{00000000-0005-0000-0000-000085310000}"/>
    <cellStyle name="Note 5 2" xfId="12677" xr:uid="{00000000-0005-0000-0000-000086310000}"/>
    <cellStyle name="Note 5 2 2" xfId="12678" xr:uid="{00000000-0005-0000-0000-000087310000}"/>
    <cellStyle name="Note 5 2 3" xfId="12679" xr:uid="{00000000-0005-0000-0000-000088310000}"/>
    <cellStyle name="Note 5 2 4" xfId="12680" xr:uid="{00000000-0005-0000-0000-000089310000}"/>
    <cellStyle name="Note 5 2 5" xfId="23196" xr:uid="{F6E76F95-A8BE-4CDE-9840-16F9A78AA7BF}"/>
    <cellStyle name="Note 5 3" xfId="12681" xr:uid="{00000000-0005-0000-0000-00008A310000}"/>
    <cellStyle name="Note 5 3 2" xfId="12682" xr:uid="{00000000-0005-0000-0000-00008B310000}"/>
    <cellStyle name="Note 5 3 2 2" xfId="12683" xr:uid="{00000000-0005-0000-0000-00008C310000}"/>
    <cellStyle name="Note 5 3 2 3" xfId="12684" xr:uid="{00000000-0005-0000-0000-00008D310000}"/>
    <cellStyle name="Note 5 3 2 4" xfId="12685" xr:uid="{00000000-0005-0000-0000-00008E310000}"/>
    <cellStyle name="Note 5 3 2 5" xfId="23198" xr:uid="{3975536A-123E-4165-893E-2B3B93EDCF3D}"/>
    <cellStyle name="Note 5 3 3" xfId="12686" xr:uid="{00000000-0005-0000-0000-00008F310000}"/>
    <cellStyle name="Note 5 3 4" xfId="12687" xr:uid="{00000000-0005-0000-0000-000090310000}"/>
    <cellStyle name="Note 5 3 5" xfId="12688" xr:uid="{00000000-0005-0000-0000-000091310000}"/>
    <cellStyle name="Note 5 3 6" xfId="23197" xr:uid="{DAED5A55-CE92-4751-9AC2-C682571F1651}"/>
    <cellStyle name="Note 5 3_ELC_final" xfId="12689" xr:uid="{00000000-0005-0000-0000-000092310000}"/>
    <cellStyle name="Note 5 4" xfId="12690" xr:uid="{00000000-0005-0000-0000-000093310000}"/>
    <cellStyle name="Note 5 4 2" xfId="12691" xr:uid="{00000000-0005-0000-0000-000094310000}"/>
    <cellStyle name="Note 5 4 3" xfId="12692" xr:uid="{00000000-0005-0000-0000-000095310000}"/>
    <cellStyle name="Note 5 4 4" xfId="12693" xr:uid="{00000000-0005-0000-0000-000096310000}"/>
    <cellStyle name="Note 5 4 5" xfId="23199" xr:uid="{AF362E55-1799-4713-8079-E63FDF6755D0}"/>
    <cellStyle name="Note 5 5" xfId="12694" xr:uid="{00000000-0005-0000-0000-000097310000}"/>
    <cellStyle name="Note 5 6" xfId="12695" xr:uid="{00000000-0005-0000-0000-000098310000}"/>
    <cellStyle name="Note 5 7" xfId="12696" xr:uid="{00000000-0005-0000-0000-000099310000}"/>
    <cellStyle name="Note 5 8" xfId="12697" xr:uid="{00000000-0005-0000-0000-00009A310000}"/>
    <cellStyle name="Note 5 9" xfId="22027" xr:uid="{8B5E9DA7-E623-4F8F-997A-01503B0DF278}"/>
    <cellStyle name="Note 5_ELC_final" xfId="12698" xr:uid="{00000000-0005-0000-0000-00009B310000}"/>
    <cellStyle name="Note 6" xfId="12699" xr:uid="{00000000-0005-0000-0000-00009C310000}"/>
    <cellStyle name="Note 6 2" xfId="12700" xr:uid="{00000000-0005-0000-0000-00009D310000}"/>
    <cellStyle name="Note 6 2 2" xfId="12701" xr:uid="{00000000-0005-0000-0000-00009E310000}"/>
    <cellStyle name="Note 6 2 3" xfId="12702" xr:uid="{00000000-0005-0000-0000-00009F310000}"/>
    <cellStyle name="Note 6 2 4" xfId="12703" xr:uid="{00000000-0005-0000-0000-0000A0310000}"/>
    <cellStyle name="Note 6 2 5" xfId="22631" xr:uid="{D1F126FD-F60C-42D2-8C1F-A3BB0E917E3D}"/>
    <cellStyle name="Note 6 3" xfId="12704" xr:uid="{00000000-0005-0000-0000-0000A1310000}"/>
    <cellStyle name="Note 6 3 2" xfId="12705" xr:uid="{00000000-0005-0000-0000-0000A2310000}"/>
    <cellStyle name="Note 6 3 2 2" xfId="12706" xr:uid="{00000000-0005-0000-0000-0000A3310000}"/>
    <cellStyle name="Note 6 3 2 3" xfId="12707" xr:uid="{00000000-0005-0000-0000-0000A4310000}"/>
    <cellStyle name="Note 6 3 2 4" xfId="12708" xr:uid="{00000000-0005-0000-0000-0000A5310000}"/>
    <cellStyle name="Note 6 3 2 5" xfId="23200" xr:uid="{6E70CCF2-8E6A-405F-BAF5-58585CE3B29B}"/>
    <cellStyle name="Note 6 3 3" xfId="12709" xr:uid="{00000000-0005-0000-0000-0000A6310000}"/>
    <cellStyle name="Note 6 3 4" xfId="12710" xr:uid="{00000000-0005-0000-0000-0000A7310000}"/>
    <cellStyle name="Note 6 3 5" xfId="12711" xr:uid="{00000000-0005-0000-0000-0000A8310000}"/>
    <cellStyle name="Note 6 3 6" xfId="22632" xr:uid="{65268E41-703B-4808-8B5A-E2775BE44683}"/>
    <cellStyle name="Note 6 3_ELC_final" xfId="12712" xr:uid="{00000000-0005-0000-0000-0000A9310000}"/>
    <cellStyle name="Note 6 4" xfId="12713" xr:uid="{00000000-0005-0000-0000-0000AA310000}"/>
    <cellStyle name="Note 6 4 2" xfId="12714" xr:uid="{00000000-0005-0000-0000-0000AB310000}"/>
    <cellStyle name="Note 6 4 3" xfId="12715" xr:uid="{00000000-0005-0000-0000-0000AC310000}"/>
    <cellStyle name="Note 6 4 4" xfId="12716" xr:uid="{00000000-0005-0000-0000-0000AD310000}"/>
    <cellStyle name="Note 6 4 5" xfId="23201" xr:uid="{191F8C6F-71F4-43C6-B888-C4E55A7101B1}"/>
    <cellStyle name="Note 6 5" xfId="12717" xr:uid="{00000000-0005-0000-0000-0000AE310000}"/>
    <cellStyle name="Note 6 6" xfId="12718" xr:uid="{00000000-0005-0000-0000-0000AF310000}"/>
    <cellStyle name="Note 6 7" xfId="12719" xr:uid="{00000000-0005-0000-0000-0000B0310000}"/>
    <cellStyle name="Note 6 8" xfId="12720" xr:uid="{00000000-0005-0000-0000-0000B1310000}"/>
    <cellStyle name="Note 6 9" xfId="22028" xr:uid="{782AFF6C-D957-495D-BB6C-5A8834806D3E}"/>
    <cellStyle name="Note 6_ELC_final" xfId="12721" xr:uid="{00000000-0005-0000-0000-0000B2310000}"/>
    <cellStyle name="Note 7" xfId="12722" xr:uid="{00000000-0005-0000-0000-0000B3310000}"/>
    <cellStyle name="Note 7 2" xfId="12723" xr:uid="{00000000-0005-0000-0000-0000B4310000}"/>
    <cellStyle name="Note 7 2 2" xfId="12724" xr:uid="{00000000-0005-0000-0000-0000B5310000}"/>
    <cellStyle name="Note 7 2 2 2" xfId="23202" xr:uid="{9A429C42-4249-4045-878C-98AD4CF98C66}"/>
    <cellStyle name="Note 7 2 3" xfId="12725" xr:uid="{00000000-0005-0000-0000-0000B6310000}"/>
    <cellStyle name="Note 7 2 4" xfId="12726" xr:uid="{00000000-0005-0000-0000-0000B7310000}"/>
    <cellStyle name="Note 7 2 5" xfId="22633" xr:uid="{9EFB9EBB-7D1E-4CE8-851E-AF6F5704FA46}"/>
    <cellStyle name="Note 7 3" xfId="12727" xr:uid="{00000000-0005-0000-0000-0000B8310000}"/>
    <cellStyle name="Note 7 3 2" xfId="12728" xr:uid="{00000000-0005-0000-0000-0000B9310000}"/>
    <cellStyle name="Note 7 3 2 2" xfId="12729" xr:uid="{00000000-0005-0000-0000-0000BA310000}"/>
    <cellStyle name="Note 7 3 2 3" xfId="12730" xr:uid="{00000000-0005-0000-0000-0000BB310000}"/>
    <cellStyle name="Note 7 3 2 4" xfId="12731" xr:uid="{00000000-0005-0000-0000-0000BC310000}"/>
    <cellStyle name="Note 7 3 2 5" xfId="23204" xr:uid="{191147A4-804D-47FD-A7F2-4917359AEBC3}"/>
    <cellStyle name="Note 7 3 3" xfId="12732" xr:uid="{00000000-0005-0000-0000-0000BD310000}"/>
    <cellStyle name="Note 7 3 4" xfId="12733" xr:uid="{00000000-0005-0000-0000-0000BE310000}"/>
    <cellStyle name="Note 7 3 5" xfId="12734" xr:uid="{00000000-0005-0000-0000-0000BF310000}"/>
    <cellStyle name="Note 7 3 6" xfId="23203" xr:uid="{30335691-E76F-4091-AB24-4F26FB98299A}"/>
    <cellStyle name="Note 7 3_ELC_final" xfId="12735" xr:uid="{00000000-0005-0000-0000-0000C0310000}"/>
    <cellStyle name="Note 7 4" xfId="12736" xr:uid="{00000000-0005-0000-0000-0000C1310000}"/>
    <cellStyle name="Note 7 4 2" xfId="12737" xr:uid="{00000000-0005-0000-0000-0000C2310000}"/>
    <cellStyle name="Note 7 4 3" xfId="12738" xr:uid="{00000000-0005-0000-0000-0000C3310000}"/>
    <cellStyle name="Note 7 4 4" xfId="12739" xr:uid="{00000000-0005-0000-0000-0000C4310000}"/>
    <cellStyle name="Note 7 4 5" xfId="23205" xr:uid="{ECD10889-55D8-49DD-A6D7-74BE126A5B7E}"/>
    <cellStyle name="Note 7 5" xfId="12740" xr:uid="{00000000-0005-0000-0000-0000C5310000}"/>
    <cellStyle name="Note 7 6" xfId="12741" xr:uid="{00000000-0005-0000-0000-0000C6310000}"/>
    <cellStyle name="Note 7 7" xfId="12742" xr:uid="{00000000-0005-0000-0000-0000C7310000}"/>
    <cellStyle name="Note 7 8" xfId="12743" xr:uid="{00000000-0005-0000-0000-0000C8310000}"/>
    <cellStyle name="Note 7 9" xfId="22029" xr:uid="{B9DF7D72-32FB-4368-A6C7-266A0D1598A2}"/>
    <cellStyle name="Note 7_ELC_final" xfId="12744" xr:uid="{00000000-0005-0000-0000-0000C9310000}"/>
    <cellStyle name="Note 8" xfId="12745" xr:uid="{00000000-0005-0000-0000-0000CA310000}"/>
    <cellStyle name="Note 8 2" xfId="12746" xr:uid="{00000000-0005-0000-0000-0000CB310000}"/>
    <cellStyle name="Note 8 2 2" xfId="12747" xr:uid="{00000000-0005-0000-0000-0000CC310000}"/>
    <cellStyle name="Note 8 2 3" xfId="12748" xr:uid="{00000000-0005-0000-0000-0000CD310000}"/>
    <cellStyle name="Note 8 2 4" xfId="12749" xr:uid="{00000000-0005-0000-0000-0000CE310000}"/>
    <cellStyle name="Note 8 2 5" xfId="23206" xr:uid="{B5B5FA6D-E473-4365-AFA6-5E12CD5D71A9}"/>
    <cellStyle name="Note 8 3" xfId="12750" xr:uid="{00000000-0005-0000-0000-0000CF310000}"/>
    <cellStyle name="Note 8 3 2" xfId="12751" xr:uid="{00000000-0005-0000-0000-0000D0310000}"/>
    <cellStyle name="Note 8 3 2 2" xfId="12752" xr:uid="{00000000-0005-0000-0000-0000D1310000}"/>
    <cellStyle name="Note 8 3 2 3" xfId="12753" xr:uid="{00000000-0005-0000-0000-0000D2310000}"/>
    <cellStyle name="Note 8 3 2 4" xfId="12754" xr:uid="{00000000-0005-0000-0000-0000D3310000}"/>
    <cellStyle name="Note 8 3 2 5" xfId="23208" xr:uid="{A412C61B-537E-4917-91ED-D642CBC105F1}"/>
    <cellStyle name="Note 8 3 3" xfId="12755" xr:uid="{00000000-0005-0000-0000-0000D4310000}"/>
    <cellStyle name="Note 8 3 4" xfId="12756" xr:uid="{00000000-0005-0000-0000-0000D5310000}"/>
    <cellStyle name="Note 8 3 5" xfId="12757" xr:uid="{00000000-0005-0000-0000-0000D6310000}"/>
    <cellStyle name="Note 8 3 6" xfId="23207" xr:uid="{8A37A805-0492-44D9-95A2-DBEC9DEB1C6C}"/>
    <cellStyle name="Note 8 3_ELC_final" xfId="12758" xr:uid="{00000000-0005-0000-0000-0000D7310000}"/>
    <cellStyle name="Note 8 4" xfId="12759" xr:uid="{00000000-0005-0000-0000-0000D8310000}"/>
    <cellStyle name="Note 8 4 2" xfId="12760" xr:uid="{00000000-0005-0000-0000-0000D9310000}"/>
    <cellStyle name="Note 8 4 3" xfId="12761" xr:uid="{00000000-0005-0000-0000-0000DA310000}"/>
    <cellStyle name="Note 8 4 4" xfId="12762" xr:uid="{00000000-0005-0000-0000-0000DB310000}"/>
    <cellStyle name="Note 8 4 5" xfId="23209" xr:uid="{FEDA3203-2EDC-427A-84B3-91EB90457AD7}"/>
    <cellStyle name="Note 8 5" xfId="12763" xr:uid="{00000000-0005-0000-0000-0000DC310000}"/>
    <cellStyle name="Note 8 6" xfId="12764" xr:uid="{00000000-0005-0000-0000-0000DD310000}"/>
    <cellStyle name="Note 8 7" xfId="12765" xr:uid="{00000000-0005-0000-0000-0000DE310000}"/>
    <cellStyle name="Note 8 8" xfId="12766" xr:uid="{00000000-0005-0000-0000-0000DF310000}"/>
    <cellStyle name="Note 8 9" xfId="22030" xr:uid="{51A89008-547B-4C2F-9BA7-A93B8C797138}"/>
    <cellStyle name="Note 8_ELC_final" xfId="12767" xr:uid="{00000000-0005-0000-0000-0000E0310000}"/>
    <cellStyle name="Note 9" xfId="12768" xr:uid="{00000000-0005-0000-0000-0000E1310000}"/>
    <cellStyle name="Note 9 2" xfId="12769" xr:uid="{00000000-0005-0000-0000-0000E2310000}"/>
    <cellStyle name="Note 9 2 2" xfId="12770" xr:uid="{00000000-0005-0000-0000-0000E3310000}"/>
    <cellStyle name="Note 9 2 3" xfId="12771" xr:uid="{00000000-0005-0000-0000-0000E4310000}"/>
    <cellStyle name="Note 9 2 4" xfId="12772" xr:uid="{00000000-0005-0000-0000-0000E5310000}"/>
    <cellStyle name="Note 9 2 5" xfId="12773" xr:uid="{00000000-0005-0000-0000-0000E6310000}"/>
    <cellStyle name="Note 9 2 6" xfId="23211" xr:uid="{074A2947-BD5D-42E5-B5EA-5BA020857D83}"/>
    <cellStyle name="Note 9 3" xfId="12774" xr:uid="{00000000-0005-0000-0000-0000E7310000}"/>
    <cellStyle name="Note 9 3 2" xfId="12775" xr:uid="{00000000-0005-0000-0000-0000E8310000}"/>
    <cellStyle name="Note 9 3 2 2" xfId="12776" xr:uid="{00000000-0005-0000-0000-0000E9310000}"/>
    <cellStyle name="Note 9 3 2 3" xfId="12777" xr:uid="{00000000-0005-0000-0000-0000EA310000}"/>
    <cellStyle name="Note 9 3 2 4" xfId="12778" xr:uid="{00000000-0005-0000-0000-0000EB310000}"/>
    <cellStyle name="Note 9 3 2 5" xfId="23213" xr:uid="{34FB5B17-2E9A-4317-BDB4-B0D659FDF29F}"/>
    <cellStyle name="Note 9 3 3" xfId="12779" xr:uid="{00000000-0005-0000-0000-0000EC310000}"/>
    <cellStyle name="Note 9 3 4" xfId="12780" xr:uid="{00000000-0005-0000-0000-0000ED310000}"/>
    <cellStyle name="Note 9 3 5" xfId="12781" xr:uid="{00000000-0005-0000-0000-0000EE310000}"/>
    <cellStyle name="Note 9 3 6" xfId="23212" xr:uid="{44A4A935-7E9D-4893-8DB3-C4CA303AB34E}"/>
    <cellStyle name="Note 9 3_ELC_final" xfId="12782" xr:uid="{00000000-0005-0000-0000-0000EF310000}"/>
    <cellStyle name="Note 9 4" xfId="12783" xr:uid="{00000000-0005-0000-0000-0000F0310000}"/>
    <cellStyle name="Note 9 4 2" xfId="12784" xr:uid="{00000000-0005-0000-0000-0000F1310000}"/>
    <cellStyle name="Note 9 4 3" xfId="12785" xr:uid="{00000000-0005-0000-0000-0000F2310000}"/>
    <cellStyle name="Note 9 4 4" xfId="12786" xr:uid="{00000000-0005-0000-0000-0000F3310000}"/>
    <cellStyle name="Note 9 4 5" xfId="23214" xr:uid="{6A2E65E2-C869-479E-8E4B-DF6E07B69168}"/>
    <cellStyle name="Note 9 5" xfId="12787" xr:uid="{00000000-0005-0000-0000-0000F4310000}"/>
    <cellStyle name="Note 9 5 2" xfId="23210" xr:uid="{AB9B7C82-68F3-4956-8DFC-F9B27816654F}"/>
    <cellStyle name="Note 9 6" xfId="12788" xr:uid="{00000000-0005-0000-0000-0000F5310000}"/>
    <cellStyle name="Note 9 7" xfId="12789" xr:uid="{00000000-0005-0000-0000-0000F6310000}"/>
    <cellStyle name="Note 9 8" xfId="12790" xr:uid="{00000000-0005-0000-0000-0000F7310000}"/>
    <cellStyle name="Note 9 9" xfId="22486" xr:uid="{F1B41539-0059-415E-AF27-9E58B4C1C9FA}"/>
    <cellStyle name="Note 9_ELC_final" xfId="12791" xr:uid="{00000000-0005-0000-0000-0000F8310000}"/>
    <cellStyle name="Notiz" xfId="12792" xr:uid="{00000000-0005-0000-0000-0000F9310000}"/>
    <cellStyle name="Notiz 2" xfId="12793" xr:uid="{00000000-0005-0000-0000-0000FA310000}"/>
    <cellStyle name="Notiz 2 2" xfId="12794" xr:uid="{00000000-0005-0000-0000-0000FB310000}"/>
    <cellStyle name="Notiz 2 3" xfId="12795" xr:uid="{00000000-0005-0000-0000-0000FC310000}"/>
    <cellStyle name="Notiz 2 4" xfId="12796" xr:uid="{00000000-0005-0000-0000-0000FD310000}"/>
    <cellStyle name="Notiz 2 5" xfId="23216" xr:uid="{468CA9B6-0883-41BE-8EAE-C3BCAF8F2E95}"/>
    <cellStyle name="Notiz 3" xfId="12797" xr:uid="{00000000-0005-0000-0000-0000FE310000}"/>
    <cellStyle name="Notiz 3 2" xfId="12798" xr:uid="{00000000-0005-0000-0000-0000FF310000}"/>
    <cellStyle name="Notiz 3 3" xfId="12799" xr:uid="{00000000-0005-0000-0000-000000320000}"/>
    <cellStyle name="Notiz 3 4" xfId="12800" xr:uid="{00000000-0005-0000-0000-000001320000}"/>
    <cellStyle name="Notiz 3 5" xfId="23217" xr:uid="{36AE1914-2C8A-4054-AD73-0A1B66F1396D}"/>
    <cellStyle name="Notiz 4" xfId="12801" xr:uid="{00000000-0005-0000-0000-000002320000}"/>
    <cellStyle name="Notiz 5" xfId="12802" xr:uid="{00000000-0005-0000-0000-000003320000}"/>
    <cellStyle name="Notiz 6" xfId="12803" xr:uid="{00000000-0005-0000-0000-000004320000}"/>
    <cellStyle name="Notiz 7" xfId="23215" xr:uid="{A829BC1B-7F3C-4AAF-99DE-7EFDE3FA17E8}"/>
    <cellStyle name="num_note" xfId="12804" xr:uid="{00000000-0005-0000-0000-000005320000}"/>
    <cellStyle name="Number [0.0]" xfId="23721" xr:uid="{65A99D8D-0C32-48AF-9184-EFBFBEDD301E}"/>
    <cellStyle name="Number [0.0] 2" xfId="23722" xr:uid="{694FCFDA-27E0-4332-95EE-5C22F7232DFF}"/>
    <cellStyle name="NumberCellStyle" xfId="24126" xr:uid="{6A1ACED2-A58B-423B-BB7C-4374AF2D110B}"/>
    <cellStyle name="Nuovo" xfId="12805" xr:uid="{00000000-0005-0000-0000-000006320000}"/>
    <cellStyle name="Nuovo 10" xfId="12806" xr:uid="{00000000-0005-0000-0000-000007320000}"/>
    <cellStyle name="Nuovo 10 2" xfId="12807" xr:uid="{00000000-0005-0000-0000-000008320000}"/>
    <cellStyle name="Nuovo 10 3" xfId="12808" xr:uid="{00000000-0005-0000-0000-000009320000}"/>
    <cellStyle name="Nuovo 10 4" xfId="12809" xr:uid="{00000000-0005-0000-0000-00000A320000}"/>
    <cellStyle name="Nuovo 10 5" xfId="23218" xr:uid="{8167A20A-5B11-4B4B-9F08-9392563F4B23}"/>
    <cellStyle name="Nuovo 11" xfId="12810" xr:uid="{00000000-0005-0000-0000-00000B320000}"/>
    <cellStyle name="Nuovo 11 2" xfId="12811" xr:uid="{00000000-0005-0000-0000-00000C320000}"/>
    <cellStyle name="Nuovo 11 3" xfId="12812" xr:uid="{00000000-0005-0000-0000-00000D320000}"/>
    <cellStyle name="Nuovo 11 4" xfId="12813" xr:uid="{00000000-0005-0000-0000-00000E320000}"/>
    <cellStyle name="Nuovo 11 5" xfId="23219" xr:uid="{BCA04073-44CC-4CBA-9AE8-45CA9AA2974C}"/>
    <cellStyle name="Nuovo 12" xfId="12814" xr:uid="{00000000-0005-0000-0000-00000F320000}"/>
    <cellStyle name="Nuovo 12 2" xfId="12815" xr:uid="{00000000-0005-0000-0000-000010320000}"/>
    <cellStyle name="Nuovo 12 3" xfId="12816" xr:uid="{00000000-0005-0000-0000-000011320000}"/>
    <cellStyle name="Nuovo 12 4" xfId="12817" xr:uid="{00000000-0005-0000-0000-000012320000}"/>
    <cellStyle name="Nuovo 12 5" xfId="23220" xr:uid="{7DD9ACEC-0F30-499F-89DD-88CA6EE5108D}"/>
    <cellStyle name="Nuovo 13" xfId="12818" xr:uid="{00000000-0005-0000-0000-000013320000}"/>
    <cellStyle name="Nuovo 13 2" xfId="12819" xr:uid="{00000000-0005-0000-0000-000014320000}"/>
    <cellStyle name="Nuovo 13 3" xfId="12820" xr:uid="{00000000-0005-0000-0000-000015320000}"/>
    <cellStyle name="Nuovo 13 4" xfId="12821" xr:uid="{00000000-0005-0000-0000-000016320000}"/>
    <cellStyle name="Nuovo 13 5" xfId="23221" xr:uid="{EC799B40-ADD4-45D1-B355-A12F66880244}"/>
    <cellStyle name="Nuovo 14" xfId="12822" xr:uid="{00000000-0005-0000-0000-000017320000}"/>
    <cellStyle name="Nuovo 14 2" xfId="12823" xr:uid="{00000000-0005-0000-0000-000018320000}"/>
    <cellStyle name="Nuovo 14 3" xfId="12824" xr:uid="{00000000-0005-0000-0000-000019320000}"/>
    <cellStyle name="Nuovo 14 4" xfId="12825" xr:uid="{00000000-0005-0000-0000-00001A320000}"/>
    <cellStyle name="Nuovo 14 5" xfId="23222" xr:uid="{D51F1543-FA02-4AD8-A1E7-E5B378F5DEED}"/>
    <cellStyle name="Nuovo 15" xfId="12826" xr:uid="{00000000-0005-0000-0000-00001B320000}"/>
    <cellStyle name="Nuovo 15 2" xfId="12827" xr:uid="{00000000-0005-0000-0000-00001C320000}"/>
    <cellStyle name="Nuovo 15 3" xfId="12828" xr:uid="{00000000-0005-0000-0000-00001D320000}"/>
    <cellStyle name="Nuovo 15 4" xfId="12829" xr:uid="{00000000-0005-0000-0000-00001E320000}"/>
    <cellStyle name="Nuovo 15 5" xfId="23223" xr:uid="{2598735D-7CCD-4E4B-A10F-DCDF9AC7871C}"/>
    <cellStyle name="Nuovo 16" xfId="12830" xr:uid="{00000000-0005-0000-0000-00001F320000}"/>
    <cellStyle name="Nuovo 16 2" xfId="12831" xr:uid="{00000000-0005-0000-0000-000020320000}"/>
    <cellStyle name="Nuovo 16 3" xfId="12832" xr:uid="{00000000-0005-0000-0000-000021320000}"/>
    <cellStyle name="Nuovo 16 4" xfId="12833" xr:uid="{00000000-0005-0000-0000-000022320000}"/>
    <cellStyle name="Nuovo 16 5" xfId="23224" xr:uid="{C519E08C-0C35-4A9B-AEFF-E09B7E2394D4}"/>
    <cellStyle name="Nuovo 17" xfId="12834" xr:uid="{00000000-0005-0000-0000-000023320000}"/>
    <cellStyle name="Nuovo 17 2" xfId="12835" xr:uid="{00000000-0005-0000-0000-000024320000}"/>
    <cellStyle name="Nuovo 17 3" xfId="12836" xr:uid="{00000000-0005-0000-0000-000025320000}"/>
    <cellStyle name="Nuovo 17 4" xfId="12837" xr:uid="{00000000-0005-0000-0000-000026320000}"/>
    <cellStyle name="Nuovo 17 5" xfId="23225" xr:uid="{25BA53A6-13F2-4137-889A-F32EBA332F5C}"/>
    <cellStyle name="Nuovo 18" xfId="12838" xr:uid="{00000000-0005-0000-0000-000027320000}"/>
    <cellStyle name="Nuovo 18 2" xfId="12839" xr:uid="{00000000-0005-0000-0000-000028320000}"/>
    <cellStyle name="Nuovo 18 3" xfId="12840" xr:uid="{00000000-0005-0000-0000-000029320000}"/>
    <cellStyle name="Nuovo 18 4" xfId="12841" xr:uid="{00000000-0005-0000-0000-00002A320000}"/>
    <cellStyle name="Nuovo 18 5" xfId="23226" xr:uid="{236B24AE-F500-4F3F-9572-D112F03E8173}"/>
    <cellStyle name="Nuovo 19" xfId="12842" xr:uid="{00000000-0005-0000-0000-00002B320000}"/>
    <cellStyle name="Nuovo 19 2" xfId="12843" xr:uid="{00000000-0005-0000-0000-00002C320000}"/>
    <cellStyle name="Nuovo 19 3" xfId="12844" xr:uid="{00000000-0005-0000-0000-00002D320000}"/>
    <cellStyle name="Nuovo 19 4" xfId="12845" xr:uid="{00000000-0005-0000-0000-00002E320000}"/>
    <cellStyle name="Nuovo 19 5" xfId="23227" xr:uid="{50E1A1EC-F9FD-4898-B2E1-D4D8C863961F}"/>
    <cellStyle name="Nuovo 2" xfId="12846" xr:uid="{00000000-0005-0000-0000-00002F320000}"/>
    <cellStyle name="Nuovo 2 2" xfId="12847" xr:uid="{00000000-0005-0000-0000-000030320000}"/>
    <cellStyle name="Nuovo 2 2 2" xfId="22635" xr:uid="{A72D3F52-1FCB-4A04-89D1-030FBDBA5FBE}"/>
    <cellStyle name="Nuovo 2 3" xfId="12848" xr:uid="{00000000-0005-0000-0000-000031320000}"/>
    <cellStyle name="Nuovo 2 3 2" xfId="22636" xr:uid="{83D7EF11-9C90-4057-A1F8-F414331CC8F7}"/>
    <cellStyle name="Nuovo 2 4" xfId="12849" xr:uid="{00000000-0005-0000-0000-000032320000}"/>
    <cellStyle name="Nuovo 2 5" xfId="22032" xr:uid="{9C1CFF56-EC3C-42A1-90E6-AE35C962DA32}"/>
    <cellStyle name="Nuovo 20" xfId="12850" xr:uid="{00000000-0005-0000-0000-000033320000}"/>
    <cellStyle name="Nuovo 20 2" xfId="12851" xr:uid="{00000000-0005-0000-0000-000034320000}"/>
    <cellStyle name="Nuovo 20 3" xfId="12852" xr:uid="{00000000-0005-0000-0000-000035320000}"/>
    <cellStyle name="Nuovo 20 4" xfId="12853" xr:uid="{00000000-0005-0000-0000-000036320000}"/>
    <cellStyle name="Nuovo 20 5" xfId="23228" xr:uid="{2F1540DE-CC8C-473E-9EC9-8CA688763DF9}"/>
    <cellStyle name="Nuovo 21" xfId="12854" xr:uid="{00000000-0005-0000-0000-000037320000}"/>
    <cellStyle name="Nuovo 21 2" xfId="12855" xr:uid="{00000000-0005-0000-0000-000038320000}"/>
    <cellStyle name="Nuovo 21 3" xfId="12856" xr:uid="{00000000-0005-0000-0000-000039320000}"/>
    <cellStyle name="Nuovo 21 4" xfId="12857" xr:uid="{00000000-0005-0000-0000-00003A320000}"/>
    <cellStyle name="Nuovo 21 5" xfId="23229" xr:uid="{D4409063-731D-45F6-9386-81E248D66DDC}"/>
    <cellStyle name="Nuovo 22" xfId="12858" xr:uid="{00000000-0005-0000-0000-00003B320000}"/>
    <cellStyle name="Nuovo 22 2" xfId="12859" xr:uid="{00000000-0005-0000-0000-00003C320000}"/>
    <cellStyle name="Nuovo 22 3" xfId="12860" xr:uid="{00000000-0005-0000-0000-00003D320000}"/>
    <cellStyle name="Nuovo 22 4" xfId="12861" xr:uid="{00000000-0005-0000-0000-00003E320000}"/>
    <cellStyle name="Nuovo 22 5" xfId="23230" xr:uid="{0366DCE7-17C8-4611-BAA5-5D459444D465}"/>
    <cellStyle name="Nuovo 23" xfId="12862" xr:uid="{00000000-0005-0000-0000-00003F320000}"/>
    <cellStyle name="Nuovo 23 2" xfId="12863" xr:uid="{00000000-0005-0000-0000-000040320000}"/>
    <cellStyle name="Nuovo 23 3" xfId="12864" xr:uid="{00000000-0005-0000-0000-000041320000}"/>
    <cellStyle name="Nuovo 23 4" xfId="12865" xr:uid="{00000000-0005-0000-0000-000042320000}"/>
    <cellStyle name="Nuovo 23 5" xfId="23231" xr:uid="{C6E5AB13-01BB-4F11-A736-0E183E8D7A10}"/>
    <cellStyle name="Nuovo 24" xfId="12866" xr:uid="{00000000-0005-0000-0000-000043320000}"/>
    <cellStyle name="Nuovo 24 2" xfId="12867" xr:uid="{00000000-0005-0000-0000-000044320000}"/>
    <cellStyle name="Nuovo 24 3" xfId="12868" xr:uid="{00000000-0005-0000-0000-000045320000}"/>
    <cellStyle name="Nuovo 24 4" xfId="12869" xr:uid="{00000000-0005-0000-0000-000046320000}"/>
    <cellStyle name="Nuovo 24 5" xfId="23232" xr:uid="{D250E10F-CF28-4AF0-82AA-AC71E7482B38}"/>
    <cellStyle name="Nuovo 25" xfId="12870" xr:uid="{00000000-0005-0000-0000-000047320000}"/>
    <cellStyle name="Nuovo 25 2" xfId="12871" xr:uid="{00000000-0005-0000-0000-000048320000}"/>
    <cellStyle name="Nuovo 25 3" xfId="12872" xr:uid="{00000000-0005-0000-0000-000049320000}"/>
    <cellStyle name="Nuovo 25 4" xfId="12873" xr:uid="{00000000-0005-0000-0000-00004A320000}"/>
    <cellStyle name="Nuovo 25 5" xfId="23233" xr:uid="{2E8B650D-0612-4979-B700-1C6D4A56C73F}"/>
    <cellStyle name="Nuovo 26" xfId="12874" xr:uid="{00000000-0005-0000-0000-00004B320000}"/>
    <cellStyle name="Nuovo 26 2" xfId="12875" xr:uid="{00000000-0005-0000-0000-00004C320000}"/>
    <cellStyle name="Nuovo 26 3" xfId="12876" xr:uid="{00000000-0005-0000-0000-00004D320000}"/>
    <cellStyle name="Nuovo 26 4" xfId="12877" xr:uid="{00000000-0005-0000-0000-00004E320000}"/>
    <cellStyle name="Nuovo 26 5" xfId="23234" xr:uid="{9E596443-8CE6-4A31-B7A4-6F21287CC189}"/>
    <cellStyle name="Nuovo 27" xfId="12878" xr:uid="{00000000-0005-0000-0000-00004F320000}"/>
    <cellStyle name="Nuovo 27 2" xfId="12879" xr:uid="{00000000-0005-0000-0000-000050320000}"/>
    <cellStyle name="Nuovo 27 3" xfId="12880" xr:uid="{00000000-0005-0000-0000-000051320000}"/>
    <cellStyle name="Nuovo 27 4" xfId="12881" xr:uid="{00000000-0005-0000-0000-000052320000}"/>
    <cellStyle name="Nuovo 27 5" xfId="23235" xr:uid="{C4E66A1F-C729-4D92-AD06-9110B138FDA0}"/>
    <cellStyle name="Nuovo 28" xfId="12882" xr:uid="{00000000-0005-0000-0000-000053320000}"/>
    <cellStyle name="Nuovo 28 2" xfId="12883" xr:uid="{00000000-0005-0000-0000-000054320000}"/>
    <cellStyle name="Nuovo 28 3" xfId="12884" xr:uid="{00000000-0005-0000-0000-000055320000}"/>
    <cellStyle name="Nuovo 28 4" xfId="12885" xr:uid="{00000000-0005-0000-0000-000056320000}"/>
    <cellStyle name="Nuovo 28 5" xfId="23236" xr:uid="{2444217A-4757-4955-AF47-866341771D22}"/>
    <cellStyle name="Nuovo 29" xfId="12886" xr:uid="{00000000-0005-0000-0000-000057320000}"/>
    <cellStyle name="Nuovo 29 2" xfId="12887" xr:uid="{00000000-0005-0000-0000-000058320000}"/>
    <cellStyle name="Nuovo 29 3" xfId="12888" xr:uid="{00000000-0005-0000-0000-000059320000}"/>
    <cellStyle name="Nuovo 29 4" xfId="12889" xr:uid="{00000000-0005-0000-0000-00005A320000}"/>
    <cellStyle name="Nuovo 29 5" xfId="23237" xr:uid="{E0C0085E-217C-4278-9953-FE9DA54FC235}"/>
    <cellStyle name="Nuovo 3" xfId="12890" xr:uid="{00000000-0005-0000-0000-00005B320000}"/>
    <cellStyle name="Nuovo 3 2" xfId="12891" xr:uid="{00000000-0005-0000-0000-00005C320000}"/>
    <cellStyle name="Nuovo 3 3" xfId="12892" xr:uid="{00000000-0005-0000-0000-00005D320000}"/>
    <cellStyle name="Nuovo 3 4" xfId="12893" xr:uid="{00000000-0005-0000-0000-00005E320000}"/>
    <cellStyle name="Nuovo 3 5" xfId="22637" xr:uid="{B8C19B2E-357E-4E91-93D9-AED9FE9E10E2}"/>
    <cellStyle name="Nuovo 30" xfId="12894" xr:uid="{00000000-0005-0000-0000-00005F320000}"/>
    <cellStyle name="Nuovo 30 2" xfId="12895" xr:uid="{00000000-0005-0000-0000-000060320000}"/>
    <cellStyle name="Nuovo 30 3" xfId="12896" xr:uid="{00000000-0005-0000-0000-000061320000}"/>
    <cellStyle name="Nuovo 30 4" xfId="12897" xr:uid="{00000000-0005-0000-0000-000062320000}"/>
    <cellStyle name="Nuovo 30 5" xfId="23238" xr:uid="{71CD3F55-DAD4-4905-B775-C1509CAD9743}"/>
    <cellStyle name="Nuovo 31" xfId="12898" xr:uid="{00000000-0005-0000-0000-000063320000}"/>
    <cellStyle name="Nuovo 31 2" xfId="12899" xr:uid="{00000000-0005-0000-0000-000064320000}"/>
    <cellStyle name="Nuovo 31 3" xfId="12900" xr:uid="{00000000-0005-0000-0000-000065320000}"/>
    <cellStyle name="Nuovo 31 4" xfId="12901" xr:uid="{00000000-0005-0000-0000-000066320000}"/>
    <cellStyle name="Nuovo 31 5" xfId="23239" xr:uid="{FE41B718-08BA-42FF-8F87-961466C221B2}"/>
    <cellStyle name="Nuovo 32" xfId="12902" xr:uid="{00000000-0005-0000-0000-000067320000}"/>
    <cellStyle name="Nuovo 32 2" xfId="12903" xr:uid="{00000000-0005-0000-0000-000068320000}"/>
    <cellStyle name="Nuovo 32 3" xfId="12904" xr:uid="{00000000-0005-0000-0000-000069320000}"/>
    <cellStyle name="Nuovo 32 4" xfId="12905" xr:uid="{00000000-0005-0000-0000-00006A320000}"/>
    <cellStyle name="Nuovo 32 5" xfId="23240" xr:uid="{8DC27DB5-0F04-43BA-992F-20FBEC355003}"/>
    <cellStyle name="Nuovo 33" xfId="12906" xr:uid="{00000000-0005-0000-0000-00006B320000}"/>
    <cellStyle name="Nuovo 33 2" xfId="12907" xr:uid="{00000000-0005-0000-0000-00006C320000}"/>
    <cellStyle name="Nuovo 33 3" xfId="12908" xr:uid="{00000000-0005-0000-0000-00006D320000}"/>
    <cellStyle name="Nuovo 33 4" xfId="12909" xr:uid="{00000000-0005-0000-0000-00006E320000}"/>
    <cellStyle name="Nuovo 33 5" xfId="23241" xr:uid="{3B2E1B70-8440-4E62-839D-289ED4876833}"/>
    <cellStyle name="Nuovo 34" xfId="12910" xr:uid="{00000000-0005-0000-0000-00006F320000}"/>
    <cellStyle name="Nuovo 34 2" xfId="12911" xr:uid="{00000000-0005-0000-0000-000070320000}"/>
    <cellStyle name="Nuovo 34 3" xfId="12912" xr:uid="{00000000-0005-0000-0000-000071320000}"/>
    <cellStyle name="Nuovo 34 4" xfId="12913" xr:uid="{00000000-0005-0000-0000-000072320000}"/>
    <cellStyle name="Nuovo 34 5" xfId="23242" xr:uid="{CD84F40E-C1CF-469F-A071-2E9A607BFAF8}"/>
    <cellStyle name="Nuovo 35" xfId="12914" xr:uid="{00000000-0005-0000-0000-000073320000}"/>
    <cellStyle name="Nuovo 35 2" xfId="12915" xr:uid="{00000000-0005-0000-0000-000074320000}"/>
    <cellStyle name="Nuovo 35 3" xfId="12916" xr:uid="{00000000-0005-0000-0000-000075320000}"/>
    <cellStyle name="Nuovo 35 4" xfId="12917" xr:uid="{00000000-0005-0000-0000-000076320000}"/>
    <cellStyle name="Nuovo 35 5" xfId="23243" xr:uid="{BA894242-31E8-46B9-BEA7-32646F32A8DB}"/>
    <cellStyle name="Nuovo 36" xfId="12918" xr:uid="{00000000-0005-0000-0000-000077320000}"/>
    <cellStyle name="Nuovo 36 2" xfId="12919" xr:uid="{00000000-0005-0000-0000-000078320000}"/>
    <cellStyle name="Nuovo 36 3" xfId="12920" xr:uid="{00000000-0005-0000-0000-000079320000}"/>
    <cellStyle name="Nuovo 36 4" xfId="12921" xr:uid="{00000000-0005-0000-0000-00007A320000}"/>
    <cellStyle name="Nuovo 36 5" xfId="23244" xr:uid="{2F3DD7E9-5639-4419-9580-D771D0D73201}"/>
    <cellStyle name="Nuovo 37" xfId="12922" xr:uid="{00000000-0005-0000-0000-00007B320000}"/>
    <cellStyle name="Nuovo 37 2" xfId="12923" xr:uid="{00000000-0005-0000-0000-00007C320000}"/>
    <cellStyle name="Nuovo 37 3" xfId="12924" xr:uid="{00000000-0005-0000-0000-00007D320000}"/>
    <cellStyle name="Nuovo 37 4" xfId="12925" xr:uid="{00000000-0005-0000-0000-00007E320000}"/>
    <cellStyle name="Nuovo 37 5" xfId="23245" xr:uid="{0B7E370D-7FC4-433E-B0E2-9AD8168739B8}"/>
    <cellStyle name="Nuovo 38" xfId="12926" xr:uid="{00000000-0005-0000-0000-00007F320000}"/>
    <cellStyle name="Nuovo 38 2" xfId="12927" xr:uid="{00000000-0005-0000-0000-000080320000}"/>
    <cellStyle name="Nuovo 38 2 2" xfId="26005" xr:uid="{21B15EFF-4825-454A-8607-DE7022AB2A92}"/>
    <cellStyle name="Nuovo 38 2 3" xfId="26004" xr:uid="{F1B0175A-25C8-4218-B4C1-C89B7DA277A1}"/>
    <cellStyle name="Nuovo 38 3" xfId="12928" xr:uid="{00000000-0005-0000-0000-000081320000}"/>
    <cellStyle name="Nuovo 38 3 2" xfId="26007" xr:uid="{25ABC4A8-1C9D-4B96-9D6F-0ADBBE835221}"/>
    <cellStyle name="Nuovo 38 3 3" xfId="26008" xr:uid="{66004FED-EA84-4F3B-A134-6FE29DEC1782}"/>
    <cellStyle name="Nuovo 38 3 4" xfId="26006" xr:uid="{73505E3A-B3A4-449F-9950-76A909B85B85}"/>
    <cellStyle name="Nuovo 38 4" xfId="12929" xr:uid="{00000000-0005-0000-0000-000082320000}"/>
    <cellStyle name="Nuovo 38 4 2" xfId="26009" xr:uid="{B9130AD4-4CD2-4A25-B4BA-89465664ACFE}"/>
    <cellStyle name="Nuovo 38 5" xfId="23246" xr:uid="{E00D37B3-D1FA-4B35-92CE-4CDEB1FE4838}"/>
    <cellStyle name="Nuovo 39" xfId="12930" xr:uid="{00000000-0005-0000-0000-000083320000}"/>
    <cellStyle name="Nuovo 39 2" xfId="12931" xr:uid="{00000000-0005-0000-0000-000084320000}"/>
    <cellStyle name="Nuovo 39 3" xfId="12932" xr:uid="{00000000-0005-0000-0000-000085320000}"/>
    <cellStyle name="Nuovo 4" xfId="12933" xr:uid="{00000000-0005-0000-0000-000086320000}"/>
    <cellStyle name="Nuovo 4 2" xfId="12934" xr:uid="{00000000-0005-0000-0000-000087320000}"/>
    <cellStyle name="Nuovo 4 2 2" xfId="12935" xr:uid="{00000000-0005-0000-0000-000088320000}"/>
    <cellStyle name="Nuovo 4 2 3" xfId="12936" xr:uid="{00000000-0005-0000-0000-000089320000}"/>
    <cellStyle name="Nuovo 4 2 4" xfId="12937" xr:uid="{00000000-0005-0000-0000-00008A320000}"/>
    <cellStyle name="Nuovo 4 2 5" xfId="23247" xr:uid="{1A7059F1-D094-44C4-9583-B494DA955490}"/>
    <cellStyle name="Nuovo 4 3" xfId="12938" xr:uid="{00000000-0005-0000-0000-00008B320000}"/>
    <cellStyle name="Nuovo 4 4" xfId="12939" xr:uid="{00000000-0005-0000-0000-00008C320000}"/>
    <cellStyle name="Nuovo 4 5" xfId="12940" xr:uid="{00000000-0005-0000-0000-00008D320000}"/>
    <cellStyle name="Nuovo 4 6" xfId="22638" xr:uid="{E2F7B7C6-EDD1-402B-961F-D3ADB2EBCB9D}"/>
    <cellStyle name="Nuovo 40" xfId="12941" xr:uid="{00000000-0005-0000-0000-00008E320000}"/>
    <cellStyle name="Nuovo 40 2" xfId="12942" xr:uid="{00000000-0005-0000-0000-00008F320000}"/>
    <cellStyle name="Nuovo 40 3" xfId="12943" xr:uid="{00000000-0005-0000-0000-000090320000}"/>
    <cellStyle name="Nuovo 41" xfId="12944" xr:uid="{00000000-0005-0000-0000-000091320000}"/>
    <cellStyle name="Nuovo 42" xfId="12945" xr:uid="{00000000-0005-0000-0000-000092320000}"/>
    <cellStyle name="Nuovo 43" xfId="12946" xr:uid="{00000000-0005-0000-0000-000093320000}"/>
    <cellStyle name="Nuovo 44" xfId="12947" xr:uid="{00000000-0005-0000-0000-000094320000}"/>
    <cellStyle name="Nuovo 45" xfId="22031" xr:uid="{4909577F-BC0A-4F36-A627-BCB845BCD566}"/>
    <cellStyle name="Nuovo 5" xfId="12948" xr:uid="{00000000-0005-0000-0000-000095320000}"/>
    <cellStyle name="Nuovo 5 2" xfId="12949" xr:uid="{00000000-0005-0000-0000-000096320000}"/>
    <cellStyle name="Nuovo 5 3" xfId="12950" xr:uid="{00000000-0005-0000-0000-000097320000}"/>
    <cellStyle name="Nuovo 5 4" xfId="12951" xr:uid="{00000000-0005-0000-0000-000098320000}"/>
    <cellStyle name="Nuovo 5 5" xfId="22639" xr:uid="{5BC11A86-0B13-465C-AB4D-B2AF76BA6093}"/>
    <cellStyle name="Nuovo 6" xfId="12952" xr:uid="{00000000-0005-0000-0000-000099320000}"/>
    <cellStyle name="Nuovo 6 2" xfId="12953" xr:uid="{00000000-0005-0000-0000-00009A320000}"/>
    <cellStyle name="Nuovo 6 3" xfId="12954" xr:uid="{00000000-0005-0000-0000-00009B320000}"/>
    <cellStyle name="Nuovo 6 4" xfId="12955" xr:uid="{00000000-0005-0000-0000-00009C320000}"/>
    <cellStyle name="Nuovo 6 5" xfId="23248" xr:uid="{0453EAD3-28B2-4E5A-BCF9-2B54A538E58E}"/>
    <cellStyle name="Nuovo 7" xfId="12956" xr:uid="{00000000-0005-0000-0000-00009D320000}"/>
    <cellStyle name="Nuovo 7 2" xfId="12957" xr:uid="{00000000-0005-0000-0000-00009E320000}"/>
    <cellStyle name="Nuovo 7 3" xfId="12958" xr:uid="{00000000-0005-0000-0000-00009F320000}"/>
    <cellStyle name="Nuovo 7 4" xfId="12959" xr:uid="{00000000-0005-0000-0000-0000A0320000}"/>
    <cellStyle name="Nuovo 7 5" xfId="23249" xr:uid="{80F2AA77-013C-4E04-814C-92405AB36892}"/>
    <cellStyle name="Nuovo 8" xfId="12960" xr:uid="{00000000-0005-0000-0000-0000A1320000}"/>
    <cellStyle name="Nuovo 8 2" xfId="12961" xr:uid="{00000000-0005-0000-0000-0000A2320000}"/>
    <cellStyle name="Nuovo 8 3" xfId="12962" xr:uid="{00000000-0005-0000-0000-0000A3320000}"/>
    <cellStyle name="Nuovo 8 4" xfId="12963" xr:uid="{00000000-0005-0000-0000-0000A4320000}"/>
    <cellStyle name="Nuovo 8 5" xfId="23250" xr:uid="{3A8944AF-7A13-4827-919E-AD1FE4421B95}"/>
    <cellStyle name="Nuovo 9" xfId="12964" xr:uid="{00000000-0005-0000-0000-0000A5320000}"/>
    <cellStyle name="Nuovo 9 2" xfId="12965" xr:uid="{00000000-0005-0000-0000-0000A6320000}"/>
    <cellStyle name="Nuovo 9 3" xfId="12966" xr:uid="{00000000-0005-0000-0000-0000A7320000}"/>
    <cellStyle name="Nuovo 9 4" xfId="12967" xr:uid="{00000000-0005-0000-0000-0000A8320000}"/>
    <cellStyle name="Nuovo 9 5" xfId="23251" xr:uid="{78BDB372-FC45-4A16-B478-3F6D4D120747}"/>
    <cellStyle name="Output" xfId="21733" builtinId="21" customBuiltin="1"/>
    <cellStyle name="Output 10" xfId="12968" xr:uid="{00000000-0005-0000-0000-0000A9320000}"/>
    <cellStyle name="Output 10 2" xfId="12969" xr:uid="{00000000-0005-0000-0000-0000AA320000}"/>
    <cellStyle name="Output 10 3" xfId="12970" xr:uid="{00000000-0005-0000-0000-0000AB320000}"/>
    <cellStyle name="Output 10 4" xfId="12971" xr:uid="{00000000-0005-0000-0000-0000AC320000}"/>
    <cellStyle name="Output 10 5" xfId="23252" xr:uid="{942FAFE9-72D1-4A58-81B1-946C9D627DB9}"/>
    <cellStyle name="Output 11" xfId="12972" xr:uid="{00000000-0005-0000-0000-0000AD320000}"/>
    <cellStyle name="Output 11 2" xfId="12973" xr:uid="{00000000-0005-0000-0000-0000AE320000}"/>
    <cellStyle name="Output 11 3" xfId="12974" xr:uid="{00000000-0005-0000-0000-0000AF320000}"/>
    <cellStyle name="Output 11 4" xfId="12975" xr:uid="{00000000-0005-0000-0000-0000B0320000}"/>
    <cellStyle name="Output 11 5" xfId="23253" xr:uid="{35E05A95-A59E-40EA-8D76-753108973301}"/>
    <cellStyle name="Output 12" xfId="12976" xr:uid="{00000000-0005-0000-0000-0000B1320000}"/>
    <cellStyle name="Output 12 2" xfId="12977" xr:uid="{00000000-0005-0000-0000-0000B2320000}"/>
    <cellStyle name="Output 12 3" xfId="12978" xr:uid="{00000000-0005-0000-0000-0000B3320000}"/>
    <cellStyle name="Output 12 4" xfId="12979" xr:uid="{00000000-0005-0000-0000-0000B4320000}"/>
    <cellStyle name="Output 12 5" xfId="23254" xr:uid="{1E0E491A-4597-48F5-AE36-9AD6332ABAAF}"/>
    <cellStyle name="Output 13" xfId="12980" xr:uid="{00000000-0005-0000-0000-0000B5320000}"/>
    <cellStyle name="Output 13 2" xfId="12981" xr:uid="{00000000-0005-0000-0000-0000B6320000}"/>
    <cellStyle name="Output 13 3" xfId="12982" xr:uid="{00000000-0005-0000-0000-0000B7320000}"/>
    <cellStyle name="Output 13 4" xfId="12983" xr:uid="{00000000-0005-0000-0000-0000B8320000}"/>
    <cellStyle name="Output 13 5" xfId="23255" xr:uid="{AAA52CB4-2D09-4A70-8EF3-0CA4742370C9}"/>
    <cellStyle name="Output 14" xfId="12984" xr:uid="{00000000-0005-0000-0000-0000B9320000}"/>
    <cellStyle name="Output 14 2" xfId="12985" xr:uid="{00000000-0005-0000-0000-0000BA320000}"/>
    <cellStyle name="Output 14 3" xfId="12986" xr:uid="{00000000-0005-0000-0000-0000BB320000}"/>
    <cellStyle name="Output 14 4" xfId="12987" xr:uid="{00000000-0005-0000-0000-0000BC320000}"/>
    <cellStyle name="Output 14 5" xfId="23256" xr:uid="{A307DFE0-550C-4C7D-BFFB-449D58EFB04E}"/>
    <cellStyle name="Output 15" xfId="12988" xr:uid="{00000000-0005-0000-0000-0000BD320000}"/>
    <cellStyle name="Output 15 2" xfId="12989" xr:uid="{00000000-0005-0000-0000-0000BE320000}"/>
    <cellStyle name="Output 15 3" xfId="12990" xr:uid="{00000000-0005-0000-0000-0000BF320000}"/>
    <cellStyle name="Output 15 4" xfId="12991" xr:uid="{00000000-0005-0000-0000-0000C0320000}"/>
    <cellStyle name="Output 15 5" xfId="23257" xr:uid="{7FA27F53-8841-4AE4-81A6-BFA8BBA9F4C8}"/>
    <cellStyle name="Output 16" xfId="12992" xr:uid="{00000000-0005-0000-0000-0000C1320000}"/>
    <cellStyle name="Output 16 2" xfId="12993" xr:uid="{00000000-0005-0000-0000-0000C2320000}"/>
    <cellStyle name="Output 16 3" xfId="12994" xr:uid="{00000000-0005-0000-0000-0000C3320000}"/>
    <cellStyle name="Output 16 4" xfId="12995" xr:uid="{00000000-0005-0000-0000-0000C4320000}"/>
    <cellStyle name="Output 16 5" xfId="23258" xr:uid="{BA668E98-96BC-4B27-AC2F-1E8AE359EBD2}"/>
    <cellStyle name="Output 17" xfId="12996" xr:uid="{00000000-0005-0000-0000-0000C5320000}"/>
    <cellStyle name="Output 17 2" xfId="12997" xr:uid="{00000000-0005-0000-0000-0000C6320000}"/>
    <cellStyle name="Output 17 3" xfId="12998" xr:uid="{00000000-0005-0000-0000-0000C7320000}"/>
    <cellStyle name="Output 17 4" xfId="12999" xr:uid="{00000000-0005-0000-0000-0000C8320000}"/>
    <cellStyle name="Output 17 5" xfId="23259" xr:uid="{F2C74B5E-8EB4-44C1-9C12-E119ABA3AC4A}"/>
    <cellStyle name="Output 18" xfId="13000" xr:uid="{00000000-0005-0000-0000-0000C9320000}"/>
    <cellStyle name="Output 18 2" xfId="13001" xr:uid="{00000000-0005-0000-0000-0000CA320000}"/>
    <cellStyle name="Output 18 3" xfId="13002" xr:uid="{00000000-0005-0000-0000-0000CB320000}"/>
    <cellStyle name="Output 18 4" xfId="13003" xr:uid="{00000000-0005-0000-0000-0000CC320000}"/>
    <cellStyle name="Output 18 5" xfId="23260" xr:uid="{EF8956D6-C4D4-4A80-8AD7-35A2275D7824}"/>
    <cellStyle name="Output 19" xfId="13004" xr:uid="{00000000-0005-0000-0000-0000CD320000}"/>
    <cellStyle name="Output 19 2" xfId="13005" xr:uid="{00000000-0005-0000-0000-0000CE320000}"/>
    <cellStyle name="Output 19 3" xfId="13006" xr:uid="{00000000-0005-0000-0000-0000CF320000}"/>
    <cellStyle name="Output 19 4" xfId="13007" xr:uid="{00000000-0005-0000-0000-0000D0320000}"/>
    <cellStyle name="Output 19 5" xfId="23261" xr:uid="{10C59382-1580-48E6-B820-11CEDFE2E6F2}"/>
    <cellStyle name="Output 2" xfId="13008" xr:uid="{00000000-0005-0000-0000-0000D1320000}"/>
    <cellStyle name="Output 2 10" xfId="13009" xr:uid="{00000000-0005-0000-0000-0000D2320000}"/>
    <cellStyle name="Output 2 10 2" xfId="13010" xr:uid="{00000000-0005-0000-0000-0000D3320000}"/>
    <cellStyle name="Output 2 10 3" xfId="13011" xr:uid="{00000000-0005-0000-0000-0000D4320000}"/>
    <cellStyle name="Output 2 10 4" xfId="13012" xr:uid="{00000000-0005-0000-0000-0000D5320000}"/>
    <cellStyle name="Output 2 10 5" xfId="13013" xr:uid="{00000000-0005-0000-0000-0000D6320000}"/>
    <cellStyle name="Output 2 10 6" xfId="22034" xr:uid="{D1E36A65-1E14-4A54-87FD-D4E7E07F3AE9}"/>
    <cellStyle name="Output 2 11" xfId="13014" xr:uid="{00000000-0005-0000-0000-0000D7320000}"/>
    <cellStyle name="Output 2 11 2" xfId="26010" xr:uid="{EB5393CB-5CC3-484C-A424-C233CA31E0C8}"/>
    <cellStyle name="Output 2 12" xfId="13015" xr:uid="{00000000-0005-0000-0000-0000D8320000}"/>
    <cellStyle name="Output 2 13" xfId="13016" xr:uid="{00000000-0005-0000-0000-0000D9320000}"/>
    <cellStyle name="Output 2 14" xfId="13017" xr:uid="{00000000-0005-0000-0000-0000DA320000}"/>
    <cellStyle name="Output 2 15" xfId="13018" xr:uid="{00000000-0005-0000-0000-0000DB320000}"/>
    <cellStyle name="Output 2 16" xfId="22033" xr:uid="{104E80C1-DE91-4645-8D2D-F6F68240A038}"/>
    <cellStyle name="Output 2 2" xfId="13019" xr:uid="{00000000-0005-0000-0000-0000DC320000}"/>
    <cellStyle name="Output 2 2 2" xfId="13020" xr:uid="{00000000-0005-0000-0000-0000DD320000}"/>
    <cellStyle name="Output 2 2 3" xfId="13021" xr:uid="{00000000-0005-0000-0000-0000DE320000}"/>
    <cellStyle name="Output 2 2 4" xfId="13022" xr:uid="{00000000-0005-0000-0000-0000DF320000}"/>
    <cellStyle name="Output 2 2 5" xfId="13023" xr:uid="{00000000-0005-0000-0000-0000E0320000}"/>
    <cellStyle name="Output 2 2 6" xfId="22035" xr:uid="{BAF5F450-2A28-4ACB-A2E2-BB4B40C011B0}"/>
    <cellStyle name="Output 2 3" xfId="13024" xr:uid="{00000000-0005-0000-0000-0000E1320000}"/>
    <cellStyle name="Output 2 3 2" xfId="13025" xr:uid="{00000000-0005-0000-0000-0000E2320000}"/>
    <cellStyle name="Output 2 3 3" xfId="13026" xr:uid="{00000000-0005-0000-0000-0000E3320000}"/>
    <cellStyle name="Output 2 3 4" xfId="13027" xr:uid="{00000000-0005-0000-0000-0000E4320000}"/>
    <cellStyle name="Output 2 3 5" xfId="13028" xr:uid="{00000000-0005-0000-0000-0000E5320000}"/>
    <cellStyle name="Output 2 3 6" xfId="22036" xr:uid="{FC3577F7-4E24-41E8-AD52-B9DD1FEC8339}"/>
    <cellStyle name="Output 2 4" xfId="13029" xr:uid="{00000000-0005-0000-0000-0000E6320000}"/>
    <cellStyle name="Output 2 4 2" xfId="13030" xr:uid="{00000000-0005-0000-0000-0000E7320000}"/>
    <cellStyle name="Output 2 4 3" xfId="13031" xr:uid="{00000000-0005-0000-0000-0000E8320000}"/>
    <cellStyle name="Output 2 4 4" xfId="13032" xr:uid="{00000000-0005-0000-0000-0000E9320000}"/>
    <cellStyle name="Output 2 4 5" xfId="13033" xr:uid="{00000000-0005-0000-0000-0000EA320000}"/>
    <cellStyle name="Output 2 4 6" xfId="22037" xr:uid="{5D8C659B-746E-48EE-A7CF-AB3720258EDA}"/>
    <cellStyle name="Output 2 5" xfId="13034" xr:uid="{00000000-0005-0000-0000-0000EB320000}"/>
    <cellStyle name="Output 2 5 2" xfId="13035" xr:uid="{00000000-0005-0000-0000-0000EC320000}"/>
    <cellStyle name="Output 2 5 3" xfId="13036" xr:uid="{00000000-0005-0000-0000-0000ED320000}"/>
    <cellStyle name="Output 2 5 4" xfId="13037" xr:uid="{00000000-0005-0000-0000-0000EE320000}"/>
    <cellStyle name="Output 2 5 5" xfId="13038" xr:uid="{00000000-0005-0000-0000-0000EF320000}"/>
    <cellStyle name="Output 2 5 6" xfId="22038" xr:uid="{98991D57-B785-4374-8593-D9627079D268}"/>
    <cellStyle name="Output 2 6" xfId="13039" xr:uid="{00000000-0005-0000-0000-0000F0320000}"/>
    <cellStyle name="Output 2 6 2" xfId="13040" xr:uid="{00000000-0005-0000-0000-0000F1320000}"/>
    <cellStyle name="Output 2 6 3" xfId="13041" xr:uid="{00000000-0005-0000-0000-0000F2320000}"/>
    <cellStyle name="Output 2 6 4" xfId="13042" xr:uid="{00000000-0005-0000-0000-0000F3320000}"/>
    <cellStyle name="Output 2 6 5" xfId="13043" xr:uid="{00000000-0005-0000-0000-0000F4320000}"/>
    <cellStyle name="Output 2 6 6" xfId="22039" xr:uid="{C7F1532E-6015-4E28-8DAD-F0CBD634D801}"/>
    <cellStyle name="Output 2 7" xfId="13044" xr:uid="{00000000-0005-0000-0000-0000F5320000}"/>
    <cellStyle name="Output 2 7 2" xfId="13045" xr:uid="{00000000-0005-0000-0000-0000F6320000}"/>
    <cellStyle name="Output 2 7 3" xfId="13046" xr:uid="{00000000-0005-0000-0000-0000F7320000}"/>
    <cellStyle name="Output 2 7 4" xfId="13047" xr:uid="{00000000-0005-0000-0000-0000F8320000}"/>
    <cellStyle name="Output 2 7 5" xfId="13048" xr:uid="{00000000-0005-0000-0000-0000F9320000}"/>
    <cellStyle name="Output 2 7 6" xfId="22040" xr:uid="{AA503B5B-2683-4E69-926F-F10C70C13526}"/>
    <cellStyle name="Output 2 8" xfId="13049" xr:uid="{00000000-0005-0000-0000-0000FA320000}"/>
    <cellStyle name="Output 2 8 2" xfId="13050" xr:uid="{00000000-0005-0000-0000-0000FB320000}"/>
    <cellStyle name="Output 2 8 3" xfId="13051" xr:uid="{00000000-0005-0000-0000-0000FC320000}"/>
    <cellStyle name="Output 2 8 4" xfId="13052" xr:uid="{00000000-0005-0000-0000-0000FD320000}"/>
    <cellStyle name="Output 2 8 5" xfId="13053" xr:uid="{00000000-0005-0000-0000-0000FE320000}"/>
    <cellStyle name="Output 2 8 6" xfId="22041" xr:uid="{F2D592A0-C542-45E0-BA41-70C2A2063D53}"/>
    <cellStyle name="Output 2 9" xfId="13054" xr:uid="{00000000-0005-0000-0000-0000FF320000}"/>
    <cellStyle name="Output 2 9 2" xfId="13055" xr:uid="{00000000-0005-0000-0000-000000330000}"/>
    <cellStyle name="Output 2 9 3" xfId="13056" xr:uid="{00000000-0005-0000-0000-000001330000}"/>
    <cellStyle name="Output 2 9 4" xfId="13057" xr:uid="{00000000-0005-0000-0000-000002330000}"/>
    <cellStyle name="Output 2 9 5" xfId="13058" xr:uid="{00000000-0005-0000-0000-000003330000}"/>
    <cellStyle name="Output 2 9 6" xfId="22042" xr:uid="{C76030A9-E77A-4706-BC24-A6D4C4AA9561}"/>
    <cellStyle name="Output 20" xfId="13059" xr:uid="{00000000-0005-0000-0000-000004330000}"/>
    <cellStyle name="Output 20 2" xfId="13060" xr:uid="{00000000-0005-0000-0000-000005330000}"/>
    <cellStyle name="Output 20 3" xfId="13061" xr:uid="{00000000-0005-0000-0000-000006330000}"/>
    <cellStyle name="Output 20 4" xfId="13062" xr:uid="{00000000-0005-0000-0000-000007330000}"/>
    <cellStyle name="Output 20 5" xfId="23262" xr:uid="{C2056117-78BE-4D36-9511-3A0700069880}"/>
    <cellStyle name="Output 21" xfId="13063" xr:uid="{00000000-0005-0000-0000-000008330000}"/>
    <cellStyle name="Output 21 2" xfId="13064" xr:uid="{00000000-0005-0000-0000-000009330000}"/>
    <cellStyle name="Output 21 3" xfId="13065" xr:uid="{00000000-0005-0000-0000-00000A330000}"/>
    <cellStyle name="Output 21 4" xfId="13066" xr:uid="{00000000-0005-0000-0000-00000B330000}"/>
    <cellStyle name="Output 21 5" xfId="23263" xr:uid="{DFD38997-572E-4C73-B358-3EDA99DBE0C4}"/>
    <cellStyle name="Output 22" xfId="13067" xr:uid="{00000000-0005-0000-0000-00000C330000}"/>
    <cellStyle name="Output 22 2" xfId="13068" xr:uid="{00000000-0005-0000-0000-00000D330000}"/>
    <cellStyle name="Output 22 3" xfId="13069" xr:uid="{00000000-0005-0000-0000-00000E330000}"/>
    <cellStyle name="Output 22 4" xfId="13070" xr:uid="{00000000-0005-0000-0000-00000F330000}"/>
    <cellStyle name="Output 22 5" xfId="23264" xr:uid="{268215E6-FC2A-4C95-A753-998F3DC2877C}"/>
    <cellStyle name="Output 23" xfId="13071" xr:uid="{00000000-0005-0000-0000-000010330000}"/>
    <cellStyle name="Output 23 2" xfId="13072" xr:uid="{00000000-0005-0000-0000-000011330000}"/>
    <cellStyle name="Output 23 3" xfId="13073" xr:uid="{00000000-0005-0000-0000-000012330000}"/>
    <cellStyle name="Output 23 4" xfId="13074" xr:uid="{00000000-0005-0000-0000-000013330000}"/>
    <cellStyle name="Output 23 5" xfId="23265" xr:uid="{3E7E172C-EC29-4D9F-806A-0EB3D84BB45B}"/>
    <cellStyle name="Output 24" xfId="13075" xr:uid="{00000000-0005-0000-0000-000014330000}"/>
    <cellStyle name="Output 24 2" xfId="13076" xr:uid="{00000000-0005-0000-0000-000015330000}"/>
    <cellStyle name="Output 24 3" xfId="13077" xr:uid="{00000000-0005-0000-0000-000016330000}"/>
    <cellStyle name="Output 24 4" xfId="13078" xr:uid="{00000000-0005-0000-0000-000017330000}"/>
    <cellStyle name="Output 24 5" xfId="23266" xr:uid="{CC8C4BE9-EEA7-4CC4-93C2-353ACEB00D5C}"/>
    <cellStyle name="Output 25" xfId="13079" xr:uid="{00000000-0005-0000-0000-000018330000}"/>
    <cellStyle name="Output 25 2" xfId="13080" xr:uid="{00000000-0005-0000-0000-000019330000}"/>
    <cellStyle name="Output 25 3" xfId="13081" xr:uid="{00000000-0005-0000-0000-00001A330000}"/>
    <cellStyle name="Output 25 4" xfId="13082" xr:uid="{00000000-0005-0000-0000-00001B330000}"/>
    <cellStyle name="Output 25 5" xfId="23267" xr:uid="{48C677CF-7186-48DD-9886-A30503427644}"/>
    <cellStyle name="Output 26" xfId="13083" xr:uid="{00000000-0005-0000-0000-00001C330000}"/>
    <cellStyle name="Output 26 2" xfId="13084" xr:uid="{00000000-0005-0000-0000-00001D330000}"/>
    <cellStyle name="Output 26 3" xfId="13085" xr:uid="{00000000-0005-0000-0000-00001E330000}"/>
    <cellStyle name="Output 26 4" xfId="13086" xr:uid="{00000000-0005-0000-0000-00001F330000}"/>
    <cellStyle name="Output 26 5" xfId="23268" xr:uid="{36C7FCD0-CB71-4466-A1E2-0D10AE7DACFB}"/>
    <cellStyle name="Output 27" xfId="13087" xr:uid="{00000000-0005-0000-0000-000020330000}"/>
    <cellStyle name="Output 27 2" xfId="13088" xr:uid="{00000000-0005-0000-0000-000021330000}"/>
    <cellStyle name="Output 27 3" xfId="13089" xr:uid="{00000000-0005-0000-0000-000022330000}"/>
    <cellStyle name="Output 27 4" xfId="13090" xr:uid="{00000000-0005-0000-0000-000023330000}"/>
    <cellStyle name="Output 27 5" xfId="23269" xr:uid="{4DEFE65C-662A-4A69-8898-87FE9EA39C2C}"/>
    <cellStyle name="Output 28" xfId="13091" xr:uid="{00000000-0005-0000-0000-000024330000}"/>
    <cellStyle name="Output 28 2" xfId="13092" xr:uid="{00000000-0005-0000-0000-000025330000}"/>
    <cellStyle name="Output 28 3" xfId="13093" xr:uid="{00000000-0005-0000-0000-000026330000}"/>
    <cellStyle name="Output 28 4" xfId="13094" xr:uid="{00000000-0005-0000-0000-000027330000}"/>
    <cellStyle name="Output 28 5" xfId="23270" xr:uid="{6CD17E50-8A34-4116-A533-6B7F9FEADE94}"/>
    <cellStyle name="Output 29" xfId="13095" xr:uid="{00000000-0005-0000-0000-000028330000}"/>
    <cellStyle name="Output 29 2" xfId="13096" xr:uid="{00000000-0005-0000-0000-000029330000}"/>
    <cellStyle name="Output 29 3" xfId="13097" xr:uid="{00000000-0005-0000-0000-00002A330000}"/>
    <cellStyle name="Output 29 4" xfId="13098" xr:uid="{00000000-0005-0000-0000-00002B330000}"/>
    <cellStyle name="Output 29 5" xfId="23271" xr:uid="{712D3F74-D8D5-4293-B023-7E2CE2BDE72C}"/>
    <cellStyle name="Output 3" xfId="13099" xr:uid="{00000000-0005-0000-0000-00002C330000}"/>
    <cellStyle name="Output 3 2" xfId="13100" xr:uid="{00000000-0005-0000-0000-00002D330000}"/>
    <cellStyle name="Output 3 2 2" xfId="13101" xr:uid="{00000000-0005-0000-0000-00002E330000}"/>
    <cellStyle name="Output 3 2 2 2" xfId="26011" xr:uid="{EE1B2869-B75C-4BE5-A130-C7557D594761}"/>
    <cellStyle name="Output 3 2 3" xfId="13102" xr:uid="{00000000-0005-0000-0000-00002F330000}"/>
    <cellStyle name="Output 3 2 4" xfId="13103" xr:uid="{00000000-0005-0000-0000-000030330000}"/>
    <cellStyle name="Output 3 2 5" xfId="22640" xr:uid="{679C184E-5362-4FFC-835D-56C9C16531E8}"/>
    <cellStyle name="Output 3 3" xfId="13104" xr:uid="{00000000-0005-0000-0000-000031330000}"/>
    <cellStyle name="Output 3 3 2" xfId="13105" xr:uid="{00000000-0005-0000-0000-000032330000}"/>
    <cellStyle name="Output 3 3 3" xfId="13106" xr:uid="{00000000-0005-0000-0000-000033330000}"/>
    <cellStyle name="Output 3 3 4" xfId="13107" xr:uid="{00000000-0005-0000-0000-000034330000}"/>
    <cellStyle name="Output 3 3 5" xfId="23272" xr:uid="{22C45D38-CB83-41A6-BC73-61991EE3AD03}"/>
    <cellStyle name="Output 3 4" xfId="13108" xr:uid="{00000000-0005-0000-0000-000035330000}"/>
    <cellStyle name="Output 3 4 2" xfId="13109" xr:uid="{00000000-0005-0000-0000-000036330000}"/>
    <cellStyle name="Output 3 4 3" xfId="13110" xr:uid="{00000000-0005-0000-0000-000037330000}"/>
    <cellStyle name="Output 3 4 4" xfId="13111" xr:uid="{00000000-0005-0000-0000-000038330000}"/>
    <cellStyle name="Output 3 4 5" xfId="23273" xr:uid="{0469254D-E744-4EF1-A77B-1A0DDE9773EE}"/>
    <cellStyle name="Output 3 5" xfId="13112" xr:uid="{00000000-0005-0000-0000-000039330000}"/>
    <cellStyle name="Output 3 6" xfId="13113" xr:uid="{00000000-0005-0000-0000-00003A330000}"/>
    <cellStyle name="Output 3 7" xfId="13114" xr:uid="{00000000-0005-0000-0000-00003B330000}"/>
    <cellStyle name="Output 3 8" xfId="13115" xr:uid="{00000000-0005-0000-0000-00003C330000}"/>
    <cellStyle name="Output 3 9" xfId="22043" xr:uid="{1E7B5E31-96FD-4733-8E04-67EEB3CD31B8}"/>
    <cellStyle name="Output 30" xfId="13116" xr:uid="{00000000-0005-0000-0000-00003D330000}"/>
    <cellStyle name="Output 30 2" xfId="13117" xr:uid="{00000000-0005-0000-0000-00003E330000}"/>
    <cellStyle name="Output 30 3" xfId="13118" xr:uid="{00000000-0005-0000-0000-00003F330000}"/>
    <cellStyle name="Output 30 4" xfId="13119" xr:uid="{00000000-0005-0000-0000-000040330000}"/>
    <cellStyle name="Output 30 5" xfId="23274" xr:uid="{6595E742-2F61-4E93-ACC6-53CB7DBCBAF2}"/>
    <cellStyle name="Output 31" xfId="13120" xr:uid="{00000000-0005-0000-0000-000041330000}"/>
    <cellStyle name="Output 31 2" xfId="13121" xr:uid="{00000000-0005-0000-0000-000042330000}"/>
    <cellStyle name="Output 31 3" xfId="13122" xr:uid="{00000000-0005-0000-0000-000043330000}"/>
    <cellStyle name="Output 31 4" xfId="13123" xr:uid="{00000000-0005-0000-0000-000044330000}"/>
    <cellStyle name="Output 31 5" xfId="23275" xr:uid="{369A1D12-1A29-4DB2-AD63-584747B52DBF}"/>
    <cellStyle name="Output 32" xfId="13124" xr:uid="{00000000-0005-0000-0000-000045330000}"/>
    <cellStyle name="Output 32 2" xfId="13125" xr:uid="{00000000-0005-0000-0000-000046330000}"/>
    <cellStyle name="Output 32 3" xfId="13126" xr:uid="{00000000-0005-0000-0000-000047330000}"/>
    <cellStyle name="Output 32 4" xfId="13127" xr:uid="{00000000-0005-0000-0000-000048330000}"/>
    <cellStyle name="Output 32 5" xfId="23276" xr:uid="{253DC6C7-92A5-4B71-9FE7-0B145CF4E015}"/>
    <cellStyle name="Output 33" xfId="13128" xr:uid="{00000000-0005-0000-0000-000049330000}"/>
    <cellStyle name="Output 33 2" xfId="13129" xr:uid="{00000000-0005-0000-0000-00004A330000}"/>
    <cellStyle name="Output 33 3" xfId="13130" xr:uid="{00000000-0005-0000-0000-00004B330000}"/>
    <cellStyle name="Output 33 4" xfId="13131" xr:uid="{00000000-0005-0000-0000-00004C330000}"/>
    <cellStyle name="Output 33 5" xfId="23277" xr:uid="{60185028-B7D3-4916-8918-12FCCC08BE32}"/>
    <cellStyle name="Output 34" xfId="13132" xr:uid="{00000000-0005-0000-0000-00004D330000}"/>
    <cellStyle name="Output 34 2" xfId="13133" xr:uid="{00000000-0005-0000-0000-00004E330000}"/>
    <cellStyle name="Output 34 3" xfId="13134" xr:uid="{00000000-0005-0000-0000-00004F330000}"/>
    <cellStyle name="Output 34 4" xfId="13135" xr:uid="{00000000-0005-0000-0000-000050330000}"/>
    <cellStyle name="Output 34 5" xfId="23278" xr:uid="{E0267BDF-FE83-4A7F-AA4F-DCE376F2D71D}"/>
    <cellStyle name="Output 35" xfId="13136" xr:uid="{00000000-0005-0000-0000-000051330000}"/>
    <cellStyle name="Output 35 2" xfId="13137" xr:uid="{00000000-0005-0000-0000-000052330000}"/>
    <cellStyle name="Output 35 3" xfId="13138" xr:uid="{00000000-0005-0000-0000-000053330000}"/>
    <cellStyle name="Output 35 4" xfId="13139" xr:uid="{00000000-0005-0000-0000-000054330000}"/>
    <cellStyle name="Output 35 5" xfId="23279" xr:uid="{AB8A5424-6450-4A90-927D-4A6CE9032485}"/>
    <cellStyle name="Output 36" xfId="13140" xr:uid="{00000000-0005-0000-0000-000055330000}"/>
    <cellStyle name="Output 36 2" xfId="13141" xr:uid="{00000000-0005-0000-0000-000056330000}"/>
    <cellStyle name="Output 36 3" xfId="13142" xr:uid="{00000000-0005-0000-0000-000057330000}"/>
    <cellStyle name="Output 36 4" xfId="13143" xr:uid="{00000000-0005-0000-0000-000058330000}"/>
    <cellStyle name="Output 36 5" xfId="23280" xr:uid="{BE6065F3-3BCE-47D0-9739-609717E19721}"/>
    <cellStyle name="Output 37" xfId="13144" xr:uid="{00000000-0005-0000-0000-000059330000}"/>
    <cellStyle name="Output 37 2" xfId="13145" xr:uid="{00000000-0005-0000-0000-00005A330000}"/>
    <cellStyle name="Output 37 3" xfId="13146" xr:uid="{00000000-0005-0000-0000-00005B330000}"/>
    <cellStyle name="Output 37 4" xfId="13147" xr:uid="{00000000-0005-0000-0000-00005C330000}"/>
    <cellStyle name="Output 37 5" xfId="23281" xr:uid="{EBE7699D-FB9A-42F7-BB26-0AD8924C897E}"/>
    <cellStyle name="Output 38" xfId="13148" xr:uid="{00000000-0005-0000-0000-00005D330000}"/>
    <cellStyle name="Output 38 2" xfId="13149" xr:uid="{00000000-0005-0000-0000-00005E330000}"/>
    <cellStyle name="Output 38 3" xfId="13150" xr:uid="{00000000-0005-0000-0000-00005F330000}"/>
    <cellStyle name="Output 38 4" xfId="13151" xr:uid="{00000000-0005-0000-0000-000060330000}"/>
    <cellStyle name="Output 38 5" xfId="23282" xr:uid="{16A87A50-A594-4AC3-B827-1B55AACA7159}"/>
    <cellStyle name="Output 39" xfId="13152" xr:uid="{00000000-0005-0000-0000-000061330000}"/>
    <cellStyle name="Output 39 2" xfId="13153" xr:uid="{00000000-0005-0000-0000-000062330000}"/>
    <cellStyle name="Output 39 3" xfId="13154" xr:uid="{00000000-0005-0000-0000-000063330000}"/>
    <cellStyle name="Output 39 4" xfId="13155" xr:uid="{00000000-0005-0000-0000-000064330000}"/>
    <cellStyle name="Output 39 5" xfId="23283" xr:uid="{771693ED-BA06-47B5-9153-FFD01DD89216}"/>
    <cellStyle name="Output 4" xfId="13156" xr:uid="{00000000-0005-0000-0000-000065330000}"/>
    <cellStyle name="Output 4 2" xfId="13157" xr:uid="{00000000-0005-0000-0000-000066330000}"/>
    <cellStyle name="Output 4 2 2" xfId="26012" xr:uid="{AE68AE96-A14F-4F55-81F7-8FA00914D3F9}"/>
    <cellStyle name="Output 4 3" xfId="13158" xr:uid="{00000000-0005-0000-0000-000067330000}"/>
    <cellStyle name="Output 4 4" xfId="13159" xr:uid="{00000000-0005-0000-0000-000068330000}"/>
    <cellStyle name="Output 4 5" xfId="13160" xr:uid="{00000000-0005-0000-0000-000069330000}"/>
    <cellStyle name="Output 4 6" xfId="13161" xr:uid="{00000000-0005-0000-0000-00006A330000}"/>
    <cellStyle name="Output 4 7" xfId="22641" xr:uid="{CE8B1D79-91AA-4112-A0EB-0191138114CC}"/>
    <cellStyle name="Output 40" xfId="13162" xr:uid="{00000000-0005-0000-0000-00006B330000}"/>
    <cellStyle name="Output 40 2" xfId="13163" xr:uid="{00000000-0005-0000-0000-00006C330000}"/>
    <cellStyle name="Output 40 3" xfId="13164" xr:uid="{00000000-0005-0000-0000-00006D330000}"/>
    <cellStyle name="Output 40 4" xfId="13165" xr:uid="{00000000-0005-0000-0000-00006E330000}"/>
    <cellStyle name="Output 40 5" xfId="23284" xr:uid="{230E9234-356F-4CFC-8EDB-865EA01677BC}"/>
    <cellStyle name="Output 41" xfId="13166" xr:uid="{00000000-0005-0000-0000-00006F330000}"/>
    <cellStyle name="Output 41 2" xfId="13167" xr:uid="{00000000-0005-0000-0000-000070330000}"/>
    <cellStyle name="Output 41 3" xfId="13168" xr:uid="{00000000-0005-0000-0000-000071330000}"/>
    <cellStyle name="Output 41 4" xfId="13169" xr:uid="{00000000-0005-0000-0000-000072330000}"/>
    <cellStyle name="Output 41 5" xfId="23285" xr:uid="{93818580-06F4-42EB-AE10-9ED4480D217F}"/>
    <cellStyle name="Output 42" xfId="13170" xr:uid="{00000000-0005-0000-0000-000073330000}"/>
    <cellStyle name="Output 42 2" xfId="13171" xr:uid="{00000000-0005-0000-0000-000074330000}"/>
    <cellStyle name="Output 42 3" xfId="13172" xr:uid="{00000000-0005-0000-0000-000075330000}"/>
    <cellStyle name="Output 42 4" xfId="13173" xr:uid="{00000000-0005-0000-0000-000076330000}"/>
    <cellStyle name="Output 42 5" xfId="23286" xr:uid="{A06B0C5C-B3F6-4ACF-B0B6-F4004A5F9DCA}"/>
    <cellStyle name="Output 43" xfId="13174" xr:uid="{00000000-0005-0000-0000-000077330000}"/>
    <cellStyle name="Output 43 2" xfId="13175" xr:uid="{00000000-0005-0000-0000-000078330000}"/>
    <cellStyle name="Output 43 3" xfId="13176" xr:uid="{00000000-0005-0000-0000-000079330000}"/>
    <cellStyle name="Output 43 4" xfId="13177" xr:uid="{00000000-0005-0000-0000-00007A330000}"/>
    <cellStyle name="Output 43 5" xfId="23287" xr:uid="{3B630498-8758-4EBE-BE3B-AF849D5E08BB}"/>
    <cellStyle name="Output 44" xfId="13178" xr:uid="{00000000-0005-0000-0000-00007B330000}"/>
    <cellStyle name="Output 5" xfId="13179" xr:uid="{00000000-0005-0000-0000-00007C330000}"/>
    <cellStyle name="Output 5 2" xfId="13180" xr:uid="{00000000-0005-0000-0000-00007D330000}"/>
    <cellStyle name="Output 5 2 2" xfId="26013" xr:uid="{994D3738-1526-4E33-ACCF-3C1622372610}"/>
    <cellStyle name="Output 5 3" xfId="13181" xr:uid="{00000000-0005-0000-0000-00007E330000}"/>
    <cellStyle name="Output 5 4" xfId="13182" xr:uid="{00000000-0005-0000-0000-00007F330000}"/>
    <cellStyle name="Output 5 5" xfId="13183" xr:uid="{00000000-0005-0000-0000-000080330000}"/>
    <cellStyle name="Output 5 6" xfId="13184" xr:uid="{00000000-0005-0000-0000-000081330000}"/>
    <cellStyle name="Output 5 7" xfId="22642" xr:uid="{DE5A7F2C-D5F2-4113-8C1C-20E3C9FF85A8}"/>
    <cellStyle name="Output 6" xfId="13185" xr:uid="{00000000-0005-0000-0000-000082330000}"/>
    <cellStyle name="Output 6 2" xfId="13186" xr:uid="{00000000-0005-0000-0000-000083330000}"/>
    <cellStyle name="Output 6 2 2" xfId="26014" xr:uid="{C6B60DB8-F215-4730-AF0A-303F62052083}"/>
    <cellStyle name="Output 6 3" xfId="13187" xr:uid="{00000000-0005-0000-0000-000084330000}"/>
    <cellStyle name="Output 6 4" xfId="13188" xr:uid="{00000000-0005-0000-0000-000085330000}"/>
    <cellStyle name="Output 6 5" xfId="13189" xr:uid="{00000000-0005-0000-0000-000086330000}"/>
    <cellStyle name="Output 6 6" xfId="13190" xr:uid="{00000000-0005-0000-0000-000087330000}"/>
    <cellStyle name="Output 6 7" xfId="23288" xr:uid="{7A8528F1-714E-4BF6-BF70-B25FE842C662}"/>
    <cellStyle name="Output 7" xfId="13191" xr:uid="{00000000-0005-0000-0000-000088330000}"/>
    <cellStyle name="Output 7 2" xfId="13192" xr:uid="{00000000-0005-0000-0000-000089330000}"/>
    <cellStyle name="Output 7 3" xfId="13193" xr:uid="{00000000-0005-0000-0000-00008A330000}"/>
    <cellStyle name="Output 7 4" xfId="13194" xr:uid="{00000000-0005-0000-0000-00008B330000}"/>
    <cellStyle name="Output 7 5" xfId="23289" xr:uid="{988E5D59-62D7-4C31-A3EE-426CD3519C15}"/>
    <cellStyle name="Output 8" xfId="13195" xr:uid="{00000000-0005-0000-0000-00008C330000}"/>
    <cellStyle name="Output 8 2" xfId="13196" xr:uid="{00000000-0005-0000-0000-00008D330000}"/>
    <cellStyle name="Output 8 3" xfId="13197" xr:uid="{00000000-0005-0000-0000-00008E330000}"/>
    <cellStyle name="Output 8 4" xfId="13198" xr:uid="{00000000-0005-0000-0000-00008F330000}"/>
    <cellStyle name="Output 8 5" xfId="23290" xr:uid="{B2421565-6C05-4BB1-97F3-1ECFA315CEFC}"/>
    <cellStyle name="Output 9" xfId="13199" xr:uid="{00000000-0005-0000-0000-000090330000}"/>
    <cellStyle name="Output 9 2" xfId="13200" xr:uid="{00000000-0005-0000-0000-000091330000}"/>
    <cellStyle name="Output 9 3" xfId="13201" xr:uid="{00000000-0005-0000-0000-000092330000}"/>
    <cellStyle name="Output 9 4" xfId="13202" xr:uid="{00000000-0005-0000-0000-000093330000}"/>
    <cellStyle name="Output 9 5" xfId="23291" xr:uid="{9997C45B-3953-4AD2-9ADA-0A668D86CBBA}"/>
    <cellStyle name="Pattern" xfId="13203" xr:uid="{00000000-0005-0000-0000-000094330000}"/>
    <cellStyle name="Pattern 2" xfId="13204" xr:uid="{00000000-0005-0000-0000-000095330000}"/>
    <cellStyle name="Pattern 3" xfId="13205" xr:uid="{00000000-0005-0000-0000-000096330000}"/>
    <cellStyle name="Pattern 4" xfId="13206" xr:uid="{00000000-0005-0000-0000-000097330000}"/>
    <cellStyle name="Pattern 5" xfId="13207" xr:uid="{00000000-0005-0000-0000-000098330000}"/>
    <cellStyle name="Pattern 6" xfId="23292" xr:uid="{BE497700-22DF-4618-BA3D-C256EBB4A38F}"/>
    <cellStyle name="Percent" xfId="3" builtinId="5"/>
    <cellStyle name="Percent 10" xfId="13209" xr:uid="{00000000-0005-0000-0000-00009A330000}"/>
    <cellStyle name="Percent 10 10" xfId="13210" xr:uid="{00000000-0005-0000-0000-00009B330000}"/>
    <cellStyle name="Percent 10 10 2" xfId="13211" xr:uid="{00000000-0005-0000-0000-00009C330000}"/>
    <cellStyle name="Percent 10 10 3" xfId="13212" xr:uid="{00000000-0005-0000-0000-00009D330000}"/>
    <cellStyle name="Percent 10 10 4" xfId="13213" xr:uid="{00000000-0005-0000-0000-00009E330000}"/>
    <cellStyle name="Percent 10 10 5" xfId="23293" xr:uid="{820EE5A3-1191-44BE-A17F-CEAA91CFBB66}"/>
    <cellStyle name="Percent 10 11" xfId="13214" xr:uid="{00000000-0005-0000-0000-00009F330000}"/>
    <cellStyle name="Percent 10 11 2" xfId="13215" xr:uid="{00000000-0005-0000-0000-0000A0330000}"/>
    <cellStyle name="Percent 10 11 2 2" xfId="24351" xr:uid="{34782585-5177-4401-B5E2-910465B35485}"/>
    <cellStyle name="Percent 10 11 3" xfId="13216" xr:uid="{00000000-0005-0000-0000-0000A1330000}"/>
    <cellStyle name="Percent 10 11 4" xfId="13217" xr:uid="{00000000-0005-0000-0000-0000A2330000}"/>
    <cellStyle name="Percent 10 12" xfId="13218" xr:uid="{00000000-0005-0000-0000-0000A3330000}"/>
    <cellStyle name="Percent 10 12 2" xfId="13219" xr:uid="{00000000-0005-0000-0000-0000A4330000}"/>
    <cellStyle name="Percent 10 12 2 2" xfId="24352" xr:uid="{60DB8684-56B1-45C1-A254-5BEE025A34A0}"/>
    <cellStyle name="Percent 10 12 3" xfId="13220" xr:uid="{00000000-0005-0000-0000-0000A5330000}"/>
    <cellStyle name="Percent 10 12 4" xfId="13221" xr:uid="{00000000-0005-0000-0000-0000A6330000}"/>
    <cellStyle name="Percent 10 13" xfId="13222" xr:uid="{00000000-0005-0000-0000-0000A7330000}"/>
    <cellStyle name="Percent 10 13 2" xfId="13223" xr:uid="{00000000-0005-0000-0000-0000A8330000}"/>
    <cellStyle name="Percent 10 13 2 2" xfId="24353" xr:uid="{B84EC49F-CA0A-46D1-948A-351B7A3E26AC}"/>
    <cellStyle name="Percent 10 13 3" xfId="13224" xr:uid="{00000000-0005-0000-0000-0000A9330000}"/>
    <cellStyle name="Percent 10 13 4" xfId="13225" xr:uid="{00000000-0005-0000-0000-0000AA330000}"/>
    <cellStyle name="Percent 10 14" xfId="13226" xr:uid="{00000000-0005-0000-0000-0000AB330000}"/>
    <cellStyle name="Percent 10 14 2" xfId="13227" xr:uid="{00000000-0005-0000-0000-0000AC330000}"/>
    <cellStyle name="Percent 10 14 2 2" xfId="24354" xr:uid="{D05A7236-3F76-407F-B2A3-053C49EFF456}"/>
    <cellStyle name="Percent 10 14 3" xfId="13228" xr:uid="{00000000-0005-0000-0000-0000AD330000}"/>
    <cellStyle name="Percent 10 15" xfId="13229" xr:uid="{00000000-0005-0000-0000-0000AE330000}"/>
    <cellStyle name="Percent 10 15 2" xfId="13230" xr:uid="{00000000-0005-0000-0000-0000AF330000}"/>
    <cellStyle name="Percent 10 15 2 2" xfId="24355" xr:uid="{20C47B11-68F9-4BC7-852E-FFA8A7FD3C0F}"/>
    <cellStyle name="Percent 10 15 3" xfId="13231" xr:uid="{00000000-0005-0000-0000-0000B0330000}"/>
    <cellStyle name="Percent 10 16" xfId="13232" xr:uid="{00000000-0005-0000-0000-0000B1330000}"/>
    <cellStyle name="Percent 10 16 2" xfId="13233" xr:uid="{00000000-0005-0000-0000-0000B2330000}"/>
    <cellStyle name="Percent 10 16 2 2" xfId="24356" xr:uid="{72E76467-688E-4227-B6D2-82907A27049C}"/>
    <cellStyle name="Percent 10 16 3" xfId="13234" xr:uid="{00000000-0005-0000-0000-0000B3330000}"/>
    <cellStyle name="Percent 10 17" xfId="13235" xr:uid="{00000000-0005-0000-0000-0000B4330000}"/>
    <cellStyle name="Percent 10 17 2" xfId="13236" xr:uid="{00000000-0005-0000-0000-0000B5330000}"/>
    <cellStyle name="Percent 10 17 2 2" xfId="24357" xr:uid="{5DCCF29F-BA3E-472D-A358-CE4F41CCC15F}"/>
    <cellStyle name="Percent 10 17 3" xfId="13237" xr:uid="{00000000-0005-0000-0000-0000B6330000}"/>
    <cellStyle name="Percent 10 18" xfId="13238" xr:uid="{00000000-0005-0000-0000-0000B7330000}"/>
    <cellStyle name="Percent 10 18 2" xfId="13239" xr:uid="{00000000-0005-0000-0000-0000B8330000}"/>
    <cellStyle name="Percent 10 18 2 2" xfId="24358" xr:uid="{9AC30A9B-38D1-41D7-A482-3508F6746437}"/>
    <cellStyle name="Percent 10 18 3" xfId="13240" xr:uid="{00000000-0005-0000-0000-0000B9330000}"/>
    <cellStyle name="Percent 10 19" xfId="13241" xr:uid="{00000000-0005-0000-0000-0000BA330000}"/>
    <cellStyle name="Percent 10 19 2" xfId="13242" xr:uid="{00000000-0005-0000-0000-0000BB330000}"/>
    <cellStyle name="Percent 10 19 2 2" xfId="24359" xr:uid="{CE65DAC9-B434-43F3-9416-10B8DABBA67F}"/>
    <cellStyle name="Percent 10 19 3" xfId="13243" xr:uid="{00000000-0005-0000-0000-0000BC330000}"/>
    <cellStyle name="Percent 10 2" xfId="13244" xr:uid="{00000000-0005-0000-0000-0000BD330000}"/>
    <cellStyle name="Percent 10 2 2" xfId="13245" xr:uid="{00000000-0005-0000-0000-0000BE330000}"/>
    <cellStyle name="Percent 10 2 2 2" xfId="13246" xr:uid="{00000000-0005-0000-0000-0000BF330000}"/>
    <cellStyle name="Percent 10 2 2 2 2" xfId="25477" xr:uid="{8959AEC1-4606-4B92-93FA-9FDECE25CF40}"/>
    <cellStyle name="Percent 10 2 2 3" xfId="13247" xr:uid="{00000000-0005-0000-0000-0000C0330000}"/>
    <cellStyle name="Percent 10 2 3" xfId="13248" xr:uid="{00000000-0005-0000-0000-0000C1330000}"/>
    <cellStyle name="Percent 10 2 3 2" xfId="13249" xr:uid="{00000000-0005-0000-0000-0000C2330000}"/>
    <cellStyle name="Percent 10 2 3 3" xfId="13250" xr:uid="{00000000-0005-0000-0000-0000C3330000}"/>
    <cellStyle name="Percent 10 2 4" xfId="13251" xr:uid="{00000000-0005-0000-0000-0000C4330000}"/>
    <cellStyle name="Percent 10 2 4 2" xfId="24360" xr:uid="{5CBC8880-41DD-4055-9BE2-32D939FF2639}"/>
    <cellStyle name="Percent 10 2 5" xfId="13252" xr:uid="{00000000-0005-0000-0000-0000C5330000}"/>
    <cellStyle name="Percent 10 2 6" xfId="13253" xr:uid="{00000000-0005-0000-0000-0000C6330000}"/>
    <cellStyle name="Percent 10 2 7" xfId="22045" xr:uid="{42CBC9C1-CB93-4EEB-99D2-D0967D3A3B10}"/>
    <cellStyle name="Percent 10 20" xfId="13254" xr:uid="{00000000-0005-0000-0000-0000C7330000}"/>
    <cellStyle name="Percent 10 20 2" xfId="13255" xr:uid="{00000000-0005-0000-0000-0000C8330000}"/>
    <cellStyle name="Percent 10 20 2 2" xfId="24361" xr:uid="{349F3401-B8F5-4C4F-B5D6-57763204A127}"/>
    <cellStyle name="Percent 10 20 3" xfId="13256" xr:uid="{00000000-0005-0000-0000-0000C9330000}"/>
    <cellStyle name="Percent 10 21" xfId="13257" xr:uid="{00000000-0005-0000-0000-0000CA330000}"/>
    <cellStyle name="Percent 10 22" xfId="13258" xr:uid="{00000000-0005-0000-0000-0000CB330000}"/>
    <cellStyle name="Percent 10 23" xfId="13259" xr:uid="{00000000-0005-0000-0000-0000CC330000}"/>
    <cellStyle name="Percent 10 24" xfId="13260" xr:uid="{00000000-0005-0000-0000-0000CD330000}"/>
    <cellStyle name="Percent 10 25" xfId="22044" xr:uid="{615D730F-8EE7-4C88-8437-A4D277DA2CD9}"/>
    <cellStyle name="Percent 10 3" xfId="13261" xr:uid="{00000000-0005-0000-0000-0000CE330000}"/>
    <cellStyle name="Percent 10 3 2" xfId="13262" xr:uid="{00000000-0005-0000-0000-0000CF330000}"/>
    <cellStyle name="Percent 10 3 2 2" xfId="13263" xr:uid="{00000000-0005-0000-0000-0000D0330000}"/>
    <cellStyle name="Percent 10 3 2 2 2" xfId="25478" xr:uid="{8A9912EA-2DBB-4969-990C-A3094A6A6920}"/>
    <cellStyle name="Percent 10 3 2 3" xfId="13264" xr:uid="{00000000-0005-0000-0000-0000D1330000}"/>
    <cellStyle name="Percent 10 3 3" xfId="13265" xr:uid="{00000000-0005-0000-0000-0000D2330000}"/>
    <cellStyle name="Percent 10 3 3 2" xfId="13266" xr:uid="{00000000-0005-0000-0000-0000D3330000}"/>
    <cellStyle name="Percent 10 3 3 3" xfId="13267" xr:uid="{00000000-0005-0000-0000-0000D4330000}"/>
    <cellStyle name="Percent 10 3 4" xfId="13268" xr:uid="{00000000-0005-0000-0000-0000D5330000}"/>
    <cellStyle name="Percent 10 3 4 2" xfId="24362" xr:uid="{034C4A58-A8B8-493D-A5CF-B581F4A1DA5A}"/>
    <cellStyle name="Percent 10 3 5" xfId="13269" xr:uid="{00000000-0005-0000-0000-0000D6330000}"/>
    <cellStyle name="Percent 10 3 6" xfId="13270" xr:uid="{00000000-0005-0000-0000-0000D7330000}"/>
    <cellStyle name="Percent 10 3 7" xfId="22046" xr:uid="{9FD1FB4A-F423-4A91-89ED-4F934C672C82}"/>
    <cellStyle name="Percent 10 4" xfId="13271" xr:uid="{00000000-0005-0000-0000-0000D8330000}"/>
    <cellStyle name="Percent 10 4 2" xfId="13272" xr:uid="{00000000-0005-0000-0000-0000D9330000}"/>
    <cellStyle name="Percent 10 4 2 2" xfId="13273" xr:uid="{00000000-0005-0000-0000-0000DA330000}"/>
    <cellStyle name="Percent 10 4 2 2 2" xfId="25479" xr:uid="{E3EDD52A-4BB6-40D3-AD98-1A9A798D1A7E}"/>
    <cellStyle name="Percent 10 4 2 3" xfId="13274" xr:uid="{00000000-0005-0000-0000-0000DB330000}"/>
    <cellStyle name="Percent 10 4 3" xfId="13275" xr:uid="{00000000-0005-0000-0000-0000DC330000}"/>
    <cellStyle name="Percent 10 4 3 2" xfId="13276" xr:uid="{00000000-0005-0000-0000-0000DD330000}"/>
    <cellStyle name="Percent 10 4 3 3" xfId="13277" xr:uid="{00000000-0005-0000-0000-0000DE330000}"/>
    <cellStyle name="Percent 10 4 4" xfId="13278" xr:uid="{00000000-0005-0000-0000-0000DF330000}"/>
    <cellStyle name="Percent 10 4 4 2" xfId="24363" xr:uid="{D69BED05-986F-40DC-9149-7DDDCBC876E5}"/>
    <cellStyle name="Percent 10 4 5" xfId="13279" xr:uid="{00000000-0005-0000-0000-0000E0330000}"/>
    <cellStyle name="Percent 10 4 6" xfId="13280" xr:uid="{00000000-0005-0000-0000-0000E1330000}"/>
    <cellStyle name="Percent 10 4 7" xfId="22047" xr:uid="{E68C8966-299F-4B9D-84C4-F07B065A9B8A}"/>
    <cellStyle name="Percent 10 5" xfId="13281" xr:uid="{00000000-0005-0000-0000-0000E2330000}"/>
    <cellStyle name="Percent 10 5 2" xfId="13282" xr:uid="{00000000-0005-0000-0000-0000E3330000}"/>
    <cellStyle name="Percent 10 5 2 2" xfId="13283" xr:uid="{00000000-0005-0000-0000-0000E4330000}"/>
    <cellStyle name="Percent 10 5 2 2 2" xfId="25480" xr:uid="{53B28640-45C8-42C3-B3C5-7D5320A58B7D}"/>
    <cellStyle name="Percent 10 5 2 3" xfId="13284" xr:uid="{00000000-0005-0000-0000-0000E5330000}"/>
    <cellStyle name="Percent 10 5 3" xfId="13285" xr:uid="{00000000-0005-0000-0000-0000E6330000}"/>
    <cellStyle name="Percent 10 5 3 2" xfId="13286" xr:uid="{00000000-0005-0000-0000-0000E7330000}"/>
    <cellStyle name="Percent 10 5 3 3" xfId="13287" xr:uid="{00000000-0005-0000-0000-0000E8330000}"/>
    <cellStyle name="Percent 10 5 4" xfId="13288" xr:uid="{00000000-0005-0000-0000-0000E9330000}"/>
    <cellStyle name="Percent 10 5 4 2" xfId="24364" xr:uid="{F2EAFE07-4F3F-4EF1-A637-FF7191BB782F}"/>
    <cellStyle name="Percent 10 5 5" xfId="13289" xr:uid="{00000000-0005-0000-0000-0000EA330000}"/>
    <cellStyle name="Percent 10 5 6" xfId="13290" xr:uid="{00000000-0005-0000-0000-0000EB330000}"/>
    <cellStyle name="Percent 10 5 7" xfId="22048" xr:uid="{4CBBE59D-13B3-4E6F-919E-AE2329C7203D}"/>
    <cellStyle name="Percent 10 6" xfId="13291" xr:uid="{00000000-0005-0000-0000-0000EC330000}"/>
    <cellStyle name="Percent 10 6 2" xfId="13292" xr:uid="{00000000-0005-0000-0000-0000ED330000}"/>
    <cellStyle name="Percent 10 6 2 2" xfId="13293" xr:uid="{00000000-0005-0000-0000-0000EE330000}"/>
    <cellStyle name="Percent 10 6 2 2 2" xfId="25481" xr:uid="{C4DDAEE6-9AE3-464F-AB4D-A2FA12A387AA}"/>
    <cellStyle name="Percent 10 6 2 3" xfId="13294" xr:uid="{00000000-0005-0000-0000-0000EF330000}"/>
    <cellStyle name="Percent 10 6 3" xfId="13295" xr:uid="{00000000-0005-0000-0000-0000F0330000}"/>
    <cellStyle name="Percent 10 6 3 2" xfId="13296" xr:uid="{00000000-0005-0000-0000-0000F1330000}"/>
    <cellStyle name="Percent 10 6 3 3" xfId="13297" xr:uid="{00000000-0005-0000-0000-0000F2330000}"/>
    <cellStyle name="Percent 10 6 4" xfId="13298" xr:uid="{00000000-0005-0000-0000-0000F3330000}"/>
    <cellStyle name="Percent 10 6 4 2" xfId="24365" xr:uid="{5829D9F8-A4C3-4E1F-86F9-3A3914434718}"/>
    <cellStyle name="Percent 10 6 5" xfId="13299" xr:uid="{00000000-0005-0000-0000-0000F4330000}"/>
    <cellStyle name="Percent 10 6 6" xfId="13300" xr:uid="{00000000-0005-0000-0000-0000F5330000}"/>
    <cellStyle name="Percent 10 6 7" xfId="22049" xr:uid="{82B584FA-B107-4930-A9B7-E6C24D0F9AC6}"/>
    <cellStyle name="Percent 10 7" xfId="13301" xr:uid="{00000000-0005-0000-0000-0000F6330000}"/>
    <cellStyle name="Percent 10 7 2" xfId="13302" xr:uid="{00000000-0005-0000-0000-0000F7330000}"/>
    <cellStyle name="Percent 10 7 2 2" xfId="13303" xr:uid="{00000000-0005-0000-0000-0000F8330000}"/>
    <cellStyle name="Percent 10 7 2 2 2" xfId="24367" xr:uid="{722C408A-7975-4685-AA64-92B64BEE4934}"/>
    <cellStyle name="Percent 10 7 2 3" xfId="13304" xr:uid="{00000000-0005-0000-0000-0000F9330000}"/>
    <cellStyle name="Percent 10 7 3" xfId="13305" xr:uid="{00000000-0005-0000-0000-0000FA330000}"/>
    <cellStyle name="Percent 10 7 3 2" xfId="13306" xr:uid="{00000000-0005-0000-0000-0000FB330000}"/>
    <cellStyle name="Percent 10 7 3 2 2" xfId="24368" xr:uid="{5A8C589C-20B3-4FC6-8C4A-BB5F6BACD481}"/>
    <cellStyle name="Percent 10 7 3 3" xfId="13307" xr:uid="{00000000-0005-0000-0000-0000FC330000}"/>
    <cellStyle name="Percent 10 7 4" xfId="13308" xr:uid="{00000000-0005-0000-0000-0000FD330000}"/>
    <cellStyle name="Percent 10 7 4 2" xfId="13309" xr:uid="{00000000-0005-0000-0000-0000FE330000}"/>
    <cellStyle name="Percent 10 7 4 2 2" xfId="25482" xr:uid="{900F01B2-1C28-4D58-B40D-312CBEE684DB}"/>
    <cellStyle name="Percent 10 7 4 3" xfId="13310" xr:uid="{00000000-0005-0000-0000-0000FF330000}"/>
    <cellStyle name="Percent 10 7 5" xfId="13311" xr:uid="{00000000-0005-0000-0000-000000340000}"/>
    <cellStyle name="Percent 10 7 5 2" xfId="13312" xr:uid="{00000000-0005-0000-0000-000001340000}"/>
    <cellStyle name="Percent 10 7 5 3" xfId="13313" xr:uid="{00000000-0005-0000-0000-000002340000}"/>
    <cellStyle name="Percent 10 7 6" xfId="13314" xr:uid="{00000000-0005-0000-0000-000003340000}"/>
    <cellStyle name="Percent 10 7 6 2" xfId="24366" xr:uid="{81C400EC-DD07-4DC3-86B4-E30C7E04E9A6}"/>
    <cellStyle name="Percent 10 7 7" xfId="13315" xr:uid="{00000000-0005-0000-0000-000004340000}"/>
    <cellStyle name="Percent 10 7 8" xfId="13316" xr:uid="{00000000-0005-0000-0000-000005340000}"/>
    <cellStyle name="Percent 10 7 9" xfId="22050" xr:uid="{FFCD8519-42C0-4366-AFB2-336FB13BCBB1}"/>
    <cellStyle name="Percent 10 8" xfId="13317" xr:uid="{00000000-0005-0000-0000-000006340000}"/>
    <cellStyle name="Percent 10 8 2" xfId="13318" xr:uid="{00000000-0005-0000-0000-000007340000}"/>
    <cellStyle name="Percent 10 8 2 2" xfId="13319" xr:uid="{00000000-0005-0000-0000-000008340000}"/>
    <cellStyle name="Percent 10 8 2 2 2" xfId="25483" xr:uid="{46C98708-47DD-4B32-A305-E901EEB2BC02}"/>
    <cellStyle name="Percent 10 8 2 3" xfId="13320" xr:uid="{00000000-0005-0000-0000-000009340000}"/>
    <cellStyle name="Percent 10 8 3" xfId="13321" xr:uid="{00000000-0005-0000-0000-00000A340000}"/>
    <cellStyle name="Percent 10 8 3 2" xfId="13322" xr:uid="{00000000-0005-0000-0000-00000B340000}"/>
    <cellStyle name="Percent 10 8 3 3" xfId="13323" xr:uid="{00000000-0005-0000-0000-00000C340000}"/>
    <cellStyle name="Percent 10 8 4" xfId="13324" xr:uid="{00000000-0005-0000-0000-00000D340000}"/>
    <cellStyle name="Percent 10 8 4 2" xfId="24369" xr:uid="{EA644C10-D809-4F1E-A38C-03FFAEAC5BCE}"/>
    <cellStyle name="Percent 10 8 5" xfId="13325" xr:uid="{00000000-0005-0000-0000-00000E340000}"/>
    <cellStyle name="Percent 10 8 6" xfId="13326" xr:uid="{00000000-0005-0000-0000-00000F340000}"/>
    <cellStyle name="Percent 10 8 7" xfId="22051" xr:uid="{F5CDA953-B8FF-4837-8253-A55DE9D1D9B7}"/>
    <cellStyle name="Percent 10 9" xfId="13327" xr:uid="{00000000-0005-0000-0000-000010340000}"/>
    <cellStyle name="Percent 10 9 2" xfId="13328" xr:uid="{00000000-0005-0000-0000-000011340000}"/>
    <cellStyle name="Percent 10 9 2 2" xfId="24370" xr:uid="{9C4BF153-3BFC-47AB-A11A-C17C13C3413C}"/>
    <cellStyle name="Percent 10 9 3" xfId="13329" xr:uid="{00000000-0005-0000-0000-000012340000}"/>
    <cellStyle name="Percent 11" xfId="13330" xr:uid="{00000000-0005-0000-0000-000013340000}"/>
    <cellStyle name="Percent 11 10" xfId="13331" xr:uid="{00000000-0005-0000-0000-000014340000}"/>
    <cellStyle name="Percent 11 10 2" xfId="13332" xr:uid="{00000000-0005-0000-0000-000015340000}"/>
    <cellStyle name="Percent 11 10 2 2" xfId="24371" xr:uid="{9AE52122-43E5-4033-AD41-A685AFC599D1}"/>
    <cellStyle name="Percent 11 10 3" xfId="13333" xr:uid="{00000000-0005-0000-0000-000016340000}"/>
    <cellStyle name="Percent 11 11" xfId="13334" xr:uid="{00000000-0005-0000-0000-000017340000}"/>
    <cellStyle name="Percent 11 11 2" xfId="25484" xr:uid="{781A2628-862B-4079-AE0D-560040F55BB1}"/>
    <cellStyle name="Percent 11 12" xfId="13335" xr:uid="{00000000-0005-0000-0000-000018340000}"/>
    <cellStyle name="Percent 11 13" xfId="13336" xr:uid="{00000000-0005-0000-0000-000019340000}"/>
    <cellStyle name="Percent 11 14" xfId="22052" xr:uid="{C697AC89-A26C-4B86-B59F-8FFB76A61B6F}"/>
    <cellStyle name="Percent 11 2" xfId="13337" xr:uid="{00000000-0005-0000-0000-00001A340000}"/>
    <cellStyle name="Percent 11 2 2" xfId="13338" xr:uid="{00000000-0005-0000-0000-00001B340000}"/>
    <cellStyle name="Percent 11 2 2 2" xfId="13339" xr:uid="{00000000-0005-0000-0000-00001C340000}"/>
    <cellStyle name="Percent 11 2 2 2 2" xfId="25485" xr:uid="{66DC280C-B5B2-427C-A177-EE6C1F0D2D41}"/>
    <cellStyle name="Percent 11 2 2 3" xfId="13340" xr:uid="{00000000-0005-0000-0000-00001D340000}"/>
    <cellStyle name="Percent 11 2 3" xfId="13341" xr:uid="{00000000-0005-0000-0000-00001E340000}"/>
    <cellStyle name="Percent 11 2 3 2" xfId="13342" xr:uid="{00000000-0005-0000-0000-00001F340000}"/>
    <cellStyle name="Percent 11 2 3 3" xfId="13343" xr:uid="{00000000-0005-0000-0000-000020340000}"/>
    <cellStyle name="Percent 11 2 4" xfId="13344" xr:uid="{00000000-0005-0000-0000-000021340000}"/>
    <cellStyle name="Percent 11 2 4 2" xfId="24372" xr:uid="{88D0AD51-766C-41C6-8BB9-5E9EBDD0AFAA}"/>
    <cellStyle name="Percent 11 2 5" xfId="13345" xr:uid="{00000000-0005-0000-0000-000022340000}"/>
    <cellStyle name="Percent 11 2 6" xfId="13346" xr:uid="{00000000-0005-0000-0000-000023340000}"/>
    <cellStyle name="Percent 11 2 7" xfId="22053" xr:uid="{59B6C2F4-205C-4671-8CEF-498E9008A0F2}"/>
    <cellStyle name="Percent 11 3" xfId="13347" xr:uid="{00000000-0005-0000-0000-000024340000}"/>
    <cellStyle name="Percent 11 3 2" xfId="13348" xr:uid="{00000000-0005-0000-0000-000025340000}"/>
    <cellStyle name="Percent 11 3 2 2" xfId="13349" xr:uid="{00000000-0005-0000-0000-000026340000}"/>
    <cellStyle name="Percent 11 3 2 2 2" xfId="25486" xr:uid="{1B25EC08-55F9-4899-B750-44C518C1204A}"/>
    <cellStyle name="Percent 11 3 2 3" xfId="13350" xr:uid="{00000000-0005-0000-0000-000027340000}"/>
    <cellStyle name="Percent 11 3 3" xfId="13351" xr:uid="{00000000-0005-0000-0000-000028340000}"/>
    <cellStyle name="Percent 11 3 3 2" xfId="13352" xr:uid="{00000000-0005-0000-0000-000029340000}"/>
    <cellStyle name="Percent 11 3 3 3" xfId="13353" xr:uid="{00000000-0005-0000-0000-00002A340000}"/>
    <cellStyle name="Percent 11 3 4" xfId="13354" xr:uid="{00000000-0005-0000-0000-00002B340000}"/>
    <cellStyle name="Percent 11 3 4 2" xfId="24373" xr:uid="{09FE510E-494C-4A96-96C3-6C0C9DF57050}"/>
    <cellStyle name="Percent 11 3 5" xfId="13355" xr:uid="{00000000-0005-0000-0000-00002C340000}"/>
    <cellStyle name="Percent 11 3 6" xfId="13356" xr:uid="{00000000-0005-0000-0000-00002D340000}"/>
    <cellStyle name="Percent 11 3 7" xfId="22054" xr:uid="{41B6E381-512D-4DF1-8A6A-C5214209AABC}"/>
    <cellStyle name="Percent 11 4" xfId="13357" xr:uid="{00000000-0005-0000-0000-00002E340000}"/>
    <cellStyle name="Percent 11 4 2" xfId="13358" xr:uid="{00000000-0005-0000-0000-00002F340000}"/>
    <cellStyle name="Percent 11 4 2 2" xfId="13359" xr:uid="{00000000-0005-0000-0000-000030340000}"/>
    <cellStyle name="Percent 11 4 2 2 2" xfId="25487" xr:uid="{1D4C63EC-270D-44AE-989B-16997BC66CB6}"/>
    <cellStyle name="Percent 11 4 2 3" xfId="13360" xr:uid="{00000000-0005-0000-0000-000031340000}"/>
    <cellStyle name="Percent 11 4 3" xfId="13361" xr:uid="{00000000-0005-0000-0000-000032340000}"/>
    <cellStyle name="Percent 11 4 3 2" xfId="13362" xr:uid="{00000000-0005-0000-0000-000033340000}"/>
    <cellStyle name="Percent 11 4 3 3" xfId="13363" xr:uid="{00000000-0005-0000-0000-000034340000}"/>
    <cellStyle name="Percent 11 4 4" xfId="13364" xr:uid="{00000000-0005-0000-0000-000035340000}"/>
    <cellStyle name="Percent 11 4 4 2" xfId="24374" xr:uid="{0AAED3BD-DD02-4389-8C8C-0FE1A4E18980}"/>
    <cellStyle name="Percent 11 4 5" xfId="13365" xr:uid="{00000000-0005-0000-0000-000036340000}"/>
    <cellStyle name="Percent 11 4 6" xfId="13366" xr:uid="{00000000-0005-0000-0000-000037340000}"/>
    <cellStyle name="Percent 11 4 7" xfId="22055" xr:uid="{DEEDB941-BB3C-4D08-9227-8A6FB2E3E227}"/>
    <cellStyle name="Percent 11 5" xfId="13367" xr:uid="{00000000-0005-0000-0000-000038340000}"/>
    <cellStyle name="Percent 11 5 2" xfId="13368" xr:uid="{00000000-0005-0000-0000-000039340000}"/>
    <cellStyle name="Percent 11 5 2 2" xfId="13369" xr:uid="{00000000-0005-0000-0000-00003A340000}"/>
    <cellStyle name="Percent 11 5 2 2 2" xfId="25488" xr:uid="{DDEAB5A9-8023-4404-8BA5-005362E3D265}"/>
    <cellStyle name="Percent 11 5 2 3" xfId="13370" xr:uid="{00000000-0005-0000-0000-00003B340000}"/>
    <cellStyle name="Percent 11 5 3" xfId="13371" xr:uid="{00000000-0005-0000-0000-00003C340000}"/>
    <cellStyle name="Percent 11 5 3 2" xfId="13372" xr:uid="{00000000-0005-0000-0000-00003D340000}"/>
    <cellStyle name="Percent 11 5 3 3" xfId="13373" xr:uid="{00000000-0005-0000-0000-00003E340000}"/>
    <cellStyle name="Percent 11 5 4" xfId="13374" xr:uid="{00000000-0005-0000-0000-00003F340000}"/>
    <cellStyle name="Percent 11 5 4 2" xfId="24375" xr:uid="{114D6443-BEF0-4592-8737-D6D7D2B56908}"/>
    <cellStyle name="Percent 11 5 5" xfId="13375" xr:uid="{00000000-0005-0000-0000-000040340000}"/>
    <cellStyle name="Percent 11 5 6" xfId="13376" xr:uid="{00000000-0005-0000-0000-000041340000}"/>
    <cellStyle name="Percent 11 5 7" xfId="22056" xr:uid="{D40CFDD6-2073-461E-BCAE-BC0BC3F8D57E}"/>
    <cellStyle name="Percent 11 6" xfId="13377" xr:uid="{00000000-0005-0000-0000-000042340000}"/>
    <cellStyle name="Percent 11 6 2" xfId="13378" xr:uid="{00000000-0005-0000-0000-000043340000}"/>
    <cellStyle name="Percent 11 6 2 2" xfId="13379" xr:uid="{00000000-0005-0000-0000-000044340000}"/>
    <cellStyle name="Percent 11 6 2 2 2" xfId="25489" xr:uid="{395A9D71-C300-46F2-B0A0-77F2C7508D5E}"/>
    <cellStyle name="Percent 11 6 2 3" xfId="13380" xr:uid="{00000000-0005-0000-0000-000045340000}"/>
    <cellStyle name="Percent 11 6 3" xfId="13381" xr:uid="{00000000-0005-0000-0000-000046340000}"/>
    <cellStyle name="Percent 11 6 3 2" xfId="13382" xr:uid="{00000000-0005-0000-0000-000047340000}"/>
    <cellStyle name="Percent 11 6 3 3" xfId="13383" xr:uid="{00000000-0005-0000-0000-000048340000}"/>
    <cellStyle name="Percent 11 6 4" xfId="13384" xr:uid="{00000000-0005-0000-0000-000049340000}"/>
    <cellStyle name="Percent 11 6 4 2" xfId="24376" xr:uid="{83EAC4AC-81F6-4BAB-AD54-94376658F315}"/>
    <cellStyle name="Percent 11 6 5" xfId="13385" xr:uid="{00000000-0005-0000-0000-00004A340000}"/>
    <cellStyle name="Percent 11 6 6" xfId="13386" xr:uid="{00000000-0005-0000-0000-00004B340000}"/>
    <cellStyle name="Percent 11 6 7" xfId="22057" xr:uid="{AAE1013A-1312-44BF-AF5D-583FAA679BDC}"/>
    <cellStyle name="Percent 11 7" xfId="13387" xr:uid="{00000000-0005-0000-0000-00004C340000}"/>
    <cellStyle name="Percent 11 7 2" xfId="13388" xr:uid="{00000000-0005-0000-0000-00004D340000}"/>
    <cellStyle name="Percent 11 7 2 2" xfId="13389" xr:uid="{00000000-0005-0000-0000-00004E340000}"/>
    <cellStyle name="Percent 11 7 2 2 2" xfId="24378" xr:uid="{02905FB8-C998-4CBF-97A1-8A93FDE0AE91}"/>
    <cellStyle name="Percent 11 7 2 3" xfId="13390" xr:uid="{00000000-0005-0000-0000-00004F340000}"/>
    <cellStyle name="Percent 11 7 3" xfId="13391" xr:uid="{00000000-0005-0000-0000-000050340000}"/>
    <cellStyle name="Percent 11 7 3 2" xfId="13392" xr:uid="{00000000-0005-0000-0000-000051340000}"/>
    <cellStyle name="Percent 11 7 3 2 2" xfId="24379" xr:uid="{D5BC6311-CCBE-422D-A7FF-E8AB85A4D4A7}"/>
    <cellStyle name="Percent 11 7 3 3" xfId="13393" xr:uid="{00000000-0005-0000-0000-000052340000}"/>
    <cellStyle name="Percent 11 7 4" xfId="13394" xr:uid="{00000000-0005-0000-0000-000053340000}"/>
    <cellStyle name="Percent 11 7 4 2" xfId="13395" xr:uid="{00000000-0005-0000-0000-000054340000}"/>
    <cellStyle name="Percent 11 7 4 2 2" xfId="25490" xr:uid="{2C59905A-E537-48CC-8D4C-9EBBD94D5BB3}"/>
    <cellStyle name="Percent 11 7 4 3" xfId="13396" xr:uid="{00000000-0005-0000-0000-000055340000}"/>
    <cellStyle name="Percent 11 7 5" xfId="13397" xr:uid="{00000000-0005-0000-0000-000056340000}"/>
    <cellStyle name="Percent 11 7 5 2" xfId="13398" xr:uid="{00000000-0005-0000-0000-000057340000}"/>
    <cellStyle name="Percent 11 7 5 3" xfId="13399" xr:uid="{00000000-0005-0000-0000-000058340000}"/>
    <cellStyle name="Percent 11 7 6" xfId="13400" xr:uid="{00000000-0005-0000-0000-000059340000}"/>
    <cellStyle name="Percent 11 7 6 2" xfId="24377" xr:uid="{CB4D7C76-6030-4D8D-86F0-BCF005C377A5}"/>
    <cellStyle name="Percent 11 7 7" xfId="13401" xr:uid="{00000000-0005-0000-0000-00005A340000}"/>
    <cellStyle name="Percent 11 7 8" xfId="13402" xr:uid="{00000000-0005-0000-0000-00005B340000}"/>
    <cellStyle name="Percent 11 7 9" xfId="22058" xr:uid="{2E0B0568-A2C5-478E-9BF6-602BFDF7E77F}"/>
    <cellStyle name="Percent 11 8" xfId="13403" xr:uid="{00000000-0005-0000-0000-00005C340000}"/>
    <cellStyle name="Percent 11 8 2" xfId="13404" xr:uid="{00000000-0005-0000-0000-00005D340000}"/>
    <cellStyle name="Percent 11 8 2 2" xfId="13405" xr:uid="{00000000-0005-0000-0000-00005E340000}"/>
    <cellStyle name="Percent 11 8 2 2 2" xfId="25491" xr:uid="{B629E6C4-784B-44B3-B05D-5F5B10FBFAAF}"/>
    <cellStyle name="Percent 11 8 2 3" xfId="13406" xr:uid="{00000000-0005-0000-0000-00005F340000}"/>
    <cellStyle name="Percent 11 8 3" xfId="13407" xr:uid="{00000000-0005-0000-0000-000060340000}"/>
    <cellStyle name="Percent 11 8 3 2" xfId="13408" xr:uid="{00000000-0005-0000-0000-000061340000}"/>
    <cellStyle name="Percent 11 8 3 3" xfId="13409" xr:uid="{00000000-0005-0000-0000-000062340000}"/>
    <cellStyle name="Percent 11 8 4" xfId="13410" xr:uid="{00000000-0005-0000-0000-000063340000}"/>
    <cellStyle name="Percent 11 8 4 2" xfId="24380" xr:uid="{F8FA82C2-36A8-4BED-9E2F-6A2141416638}"/>
    <cellStyle name="Percent 11 8 5" xfId="13411" xr:uid="{00000000-0005-0000-0000-000064340000}"/>
    <cellStyle name="Percent 11 8 6" xfId="13412" xr:uid="{00000000-0005-0000-0000-000065340000}"/>
    <cellStyle name="Percent 11 8 7" xfId="22059" xr:uid="{2498E6A1-E303-4585-806D-844A456968E1}"/>
    <cellStyle name="Percent 11 9" xfId="13413" xr:uid="{00000000-0005-0000-0000-000066340000}"/>
    <cellStyle name="Percent 11 9 2" xfId="13414" xr:uid="{00000000-0005-0000-0000-000067340000}"/>
    <cellStyle name="Percent 11 9 2 2" xfId="24381" xr:uid="{31EC5C5C-1226-406E-8428-14BEE2C3B275}"/>
    <cellStyle name="Percent 11 9 3" xfId="13415" xr:uid="{00000000-0005-0000-0000-000068340000}"/>
    <cellStyle name="Percent 12" xfId="13416" xr:uid="{00000000-0005-0000-0000-000069340000}"/>
    <cellStyle name="Percent 12 10" xfId="13417" xr:uid="{00000000-0005-0000-0000-00006A340000}"/>
    <cellStyle name="Percent 12 10 2" xfId="13418" xr:uid="{00000000-0005-0000-0000-00006B340000}"/>
    <cellStyle name="Percent 12 10 2 2" xfId="24382" xr:uid="{AA6FF2A6-C952-47D8-88F8-281B3BCEBCEC}"/>
    <cellStyle name="Percent 12 10 3" xfId="13419" xr:uid="{00000000-0005-0000-0000-00006C340000}"/>
    <cellStyle name="Percent 12 11" xfId="13420" xr:uid="{00000000-0005-0000-0000-00006D340000}"/>
    <cellStyle name="Percent 12 11 2" xfId="25492" xr:uid="{AD8160CC-0F32-483A-9C82-1224E24F1EB2}"/>
    <cellStyle name="Percent 12 12" xfId="13421" xr:uid="{00000000-0005-0000-0000-00006E340000}"/>
    <cellStyle name="Percent 12 13" xfId="13422" xr:uid="{00000000-0005-0000-0000-00006F340000}"/>
    <cellStyle name="Percent 12 14" xfId="22060" xr:uid="{6F2D8C4F-5A8F-4F38-A87D-D23A064C3F5A}"/>
    <cellStyle name="Percent 12 2" xfId="13423" xr:uid="{00000000-0005-0000-0000-000070340000}"/>
    <cellStyle name="Percent 12 2 2" xfId="13424" xr:uid="{00000000-0005-0000-0000-000071340000}"/>
    <cellStyle name="Percent 12 2 2 2" xfId="13425" xr:uid="{00000000-0005-0000-0000-000072340000}"/>
    <cellStyle name="Percent 12 2 2 2 2" xfId="25493" xr:uid="{923D70C6-F7B1-44BD-8CAF-E7B5F6BBA500}"/>
    <cellStyle name="Percent 12 2 2 3" xfId="13426" xr:uid="{00000000-0005-0000-0000-000073340000}"/>
    <cellStyle name="Percent 12 2 3" xfId="13427" xr:uid="{00000000-0005-0000-0000-000074340000}"/>
    <cellStyle name="Percent 12 2 3 2" xfId="13428" xr:uid="{00000000-0005-0000-0000-000075340000}"/>
    <cellStyle name="Percent 12 2 3 3" xfId="13429" xr:uid="{00000000-0005-0000-0000-000076340000}"/>
    <cellStyle name="Percent 12 2 4" xfId="13430" xr:uid="{00000000-0005-0000-0000-000077340000}"/>
    <cellStyle name="Percent 12 2 4 2" xfId="24383" xr:uid="{E6F53098-1511-4221-9C4E-FAB0E6C1988C}"/>
    <cellStyle name="Percent 12 2 5" xfId="13431" xr:uid="{00000000-0005-0000-0000-000078340000}"/>
    <cellStyle name="Percent 12 2 6" xfId="13432" xr:uid="{00000000-0005-0000-0000-000079340000}"/>
    <cellStyle name="Percent 12 2 7" xfId="22061" xr:uid="{D7848C31-A862-430A-84C0-EC0F432FE0B7}"/>
    <cellStyle name="Percent 12 3" xfId="13433" xr:uid="{00000000-0005-0000-0000-00007A340000}"/>
    <cellStyle name="Percent 12 3 2" xfId="13434" xr:uid="{00000000-0005-0000-0000-00007B340000}"/>
    <cellStyle name="Percent 12 3 2 2" xfId="13435" xr:uid="{00000000-0005-0000-0000-00007C340000}"/>
    <cellStyle name="Percent 12 3 2 2 2" xfId="25494" xr:uid="{EAFBE326-D146-438E-9F36-CC9B4AA941FB}"/>
    <cellStyle name="Percent 12 3 2 3" xfId="13436" xr:uid="{00000000-0005-0000-0000-00007D340000}"/>
    <cellStyle name="Percent 12 3 3" xfId="13437" xr:uid="{00000000-0005-0000-0000-00007E340000}"/>
    <cellStyle name="Percent 12 3 3 2" xfId="13438" xr:uid="{00000000-0005-0000-0000-00007F340000}"/>
    <cellStyle name="Percent 12 3 3 3" xfId="13439" xr:uid="{00000000-0005-0000-0000-000080340000}"/>
    <cellStyle name="Percent 12 3 4" xfId="13440" xr:uid="{00000000-0005-0000-0000-000081340000}"/>
    <cellStyle name="Percent 12 3 4 2" xfId="24384" xr:uid="{A8D1C67E-C599-4627-8E56-F9A2F61994D2}"/>
    <cellStyle name="Percent 12 3 5" xfId="13441" xr:uid="{00000000-0005-0000-0000-000082340000}"/>
    <cellStyle name="Percent 12 3 6" xfId="13442" xr:uid="{00000000-0005-0000-0000-000083340000}"/>
    <cellStyle name="Percent 12 3 7" xfId="22062" xr:uid="{F8ABE11F-53F8-42BE-A448-CA023065DC7E}"/>
    <cellStyle name="Percent 12 4" xfId="13443" xr:uid="{00000000-0005-0000-0000-000084340000}"/>
    <cellStyle name="Percent 12 4 2" xfId="13444" xr:uid="{00000000-0005-0000-0000-000085340000}"/>
    <cellStyle name="Percent 12 4 2 2" xfId="13445" xr:uid="{00000000-0005-0000-0000-000086340000}"/>
    <cellStyle name="Percent 12 4 2 2 2" xfId="25495" xr:uid="{46871D59-FA7E-4A7A-8879-6516D4EC1177}"/>
    <cellStyle name="Percent 12 4 2 3" xfId="13446" xr:uid="{00000000-0005-0000-0000-000087340000}"/>
    <cellStyle name="Percent 12 4 3" xfId="13447" xr:uid="{00000000-0005-0000-0000-000088340000}"/>
    <cellStyle name="Percent 12 4 3 2" xfId="13448" xr:uid="{00000000-0005-0000-0000-000089340000}"/>
    <cellStyle name="Percent 12 4 3 3" xfId="13449" xr:uid="{00000000-0005-0000-0000-00008A340000}"/>
    <cellStyle name="Percent 12 4 4" xfId="13450" xr:uid="{00000000-0005-0000-0000-00008B340000}"/>
    <cellStyle name="Percent 12 4 4 2" xfId="24385" xr:uid="{35A915C8-6659-4F47-A49F-E42509BCE4A3}"/>
    <cellStyle name="Percent 12 4 5" xfId="13451" xr:uid="{00000000-0005-0000-0000-00008C340000}"/>
    <cellStyle name="Percent 12 4 6" xfId="13452" xr:uid="{00000000-0005-0000-0000-00008D340000}"/>
    <cellStyle name="Percent 12 4 7" xfId="22063" xr:uid="{38BA68E4-7C3E-4522-BD0E-E3039F78BD41}"/>
    <cellStyle name="Percent 12 5" xfId="13453" xr:uid="{00000000-0005-0000-0000-00008E340000}"/>
    <cellStyle name="Percent 12 5 2" xfId="13454" xr:uid="{00000000-0005-0000-0000-00008F340000}"/>
    <cellStyle name="Percent 12 5 2 2" xfId="13455" xr:uid="{00000000-0005-0000-0000-000090340000}"/>
    <cellStyle name="Percent 12 5 2 2 2" xfId="25496" xr:uid="{771AA386-C932-47C0-B4C2-32734FD5F30F}"/>
    <cellStyle name="Percent 12 5 2 3" xfId="13456" xr:uid="{00000000-0005-0000-0000-000091340000}"/>
    <cellStyle name="Percent 12 5 3" xfId="13457" xr:uid="{00000000-0005-0000-0000-000092340000}"/>
    <cellStyle name="Percent 12 5 3 2" xfId="13458" xr:uid="{00000000-0005-0000-0000-000093340000}"/>
    <cellStyle name="Percent 12 5 3 3" xfId="13459" xr:uid="{00000000-0005-0000-0000-000094340000}"/>
    <cellStyle name="Percent 12 5 4" xfId="13460" xr:uid="{00000000-0005-0000-0000-000095340000}"/>
    <cellStyle name="Percent 12 5 4 2" xfId="24386" xr:uid="{85BF62EA-9789-423B-B7C1-C383C225D7AF}"/>
    <cellStyle name="Percent 12 5 5" xfId="13461" xr:uid="{00000000-0005-0000-0000-000096340000}"/>
    <cellStyle name="Percent 12 5 6" xfId="13462" xr:uid="{00000000-0005-0000-0000-000097340000}"/>
    <cellStyle name="Percent 12 5 7" xfId="22064" xr:uid="{78E52420-1C0C-41CB-9C27-7EDDCF8B1332}"/>
    <cellStyle name="Percent 12 6" xfId="13463" xr:uid="{00000000-0005-0000-0000-000098340000}"/>
    <cellStyle name="Percent 12 6 2" xfId="13464" xr:uid="{00000000-0005-0000-0000-000099340000}"/>
    <cellStyle name="Percent 12 6 2 2" xfId="13465" xr:uid="{00000000-0005-0000-0000-00009A340000}"/>
    <cellStyle name="Percent 12 6 2 2 2" xfId="25497" xr:uid="{58479307-6CD8-40A8-99CA-B17DEA0F869A}"/>
    <cellStyle name="Percent 12 6 2 3" xfId="13466" xr:uid="{00000000-0005-0000-0000-00009B340000}"/>
    <cellStyle name="Percent 12 6 3" xfId="13467" xr:uid="{00000000-0005-0000-0000-00009C340000}"/>
    <cellStyle name="Percent 12 6 3 2" xfId="13468" xr:uid="{00000000-0005-0000-0000-00009D340000}"/>
    <cellStyle name="Percent 12 6 3 3" xfId="13469" xr:uid="{00000000-0005-0000-0000-00009E340000}"/>
    <cellStyle name="Percent 12 6 4" xfId="13470" xr:uid="{00000000-0005-0000-0000-00009F340000}"/>
    <cellStyle name="Percent 12 6 4 2" xfId="24387" xr:uid="{EDE71513-28FC-4E15-8334-8670FBC83DFC}"/>
    <cellStyle name="Percent 12 6 5" xfId="13471" xr:uid="{00000000-0005-0000-0000-0000A0340000}"/>
    <cellStyle name="Percent 12 6 6" xfId="13472" xr:uid="{00000000-0005-0000-0000-0000A1340000}"/>
    <cellStyle name="Percent 12 6 7" xfId="22065" xr:uid="{053C40E7-04AD-4C15-8721-D8FF4287E5FB}"/>
    <cellStyle name="Percent 12 7" xfId="13473" xr:uid="{00000000-0005-0000-0000-0000A2340000}"/>
    <cellStyle name="Percent 12 7 2" xfId="13474" xr:uid="{00000000-0005-0000-0000-0000A3340000}"/>
    <cellStyle name="Percent 12 7 2 2" xfId="13475" xr:uid="{00000000-0005-0000-0000-0000A4340000}"/>
    <cellStyle name="Percent 12 7 2 2 2" xfId="24389" xr:uid="{2CA6A606-0E61-4051-99ED-C32BEF7E0973}"/>
    <cellStyle name="Percent 12 7 2 3" xfId="13476" xr:uid="{00000000-0005-0000-0000-0000A5340000}"/>
    <cellStyle name="Percent 12 7 3" xfId="13477" xr:uid="{00000000-0005-0000-0000-0000A6340000}"/>
    <cellStyle name="Percent 12 7 3 2" xfId="13478" xr:uid="{00000000-0005-0000-0000-0000A7340000}"/>
    <cellStyle name="Percent 12 7 3 2 2" xfId="24390" xr:uid="{7EFE73A0-C336-4F70-985E-7AA74327B696}"/>
    <cellStyle name="Percent 12 7 3 3" xfId="13479" xr:uid="{00000000-0005-0000-0000-0000A8340000}"/>
    <cellStyle name="Percent 12 7 4" xfId="13480" xr:uid="{00000000-0005-0000-0000-0000A9340000}"/>
    <cellStyle name="Percent 12 7 4 2" xfId="13481" xr:uid="{00000000-0005-0000-0000-0000AA340000}"/>
    <cellStyle name="Percent 12 7 4 2 2" xfId="25498" xr:uid="{8B2536CF-9AD2-4921-8B8C-E9E5E9BB7AB8}"/>
    <cellStyle name="Percent 12 7 4 3" xfId="13482" xr:uid="{00000000-0005-0000-0000-0000AB340000}"/>
    <cellStyle name="Percent 12 7 5" xfId="13483" xr:uid="{00000000-0005-0000-0000-0000AC340000}"/>
    <cellStyle name="Percent 12 7 5 2" xfId="13484" xr:uid="{00000000-0005-0000-0000-0000AD340000}"/>
    <cellStyle name="Percent 12 7 5 3" xfId="13485" xr:uid="{00000000-0005-0000-0000-0000AE340000}"/>
    <cellStyle name="Percent 12 7 6" xfId="13486" xr:uid="{00000000-0005-0000-0000-0000AF340000}"/>
    <cellStyle name="Percent 12 7 6 2" xfId="24388" xr:uid="{EC7639C5-9418-4C85-9875-80F4B023D2E6}"/>
    <cellStyle name="Percent 12 7 7" xfId="13487" xr:uid="{00000000-0005-0000-0000-0000B0340000}"/>
    <cellStyle name="Percent 12 7 8" xfId="13488" xr:uid="{00000000-0005-0000-0000-0000B1340000}"/>
    <cellStyle name="Percent 12 7 9" xfId="22066" xr:uid="{D076A34C-DE19-40C1-9C0E-CF00251FD0BA}"/>
    <cellStyle name="Percent 12 8" xfId="13489" xr:uid="{00000000-0005-0000-0000-0000B2340000}"/>
    <cellStyle name="Percent 12 8 2" xfId="13490" xr:uid="{00000000-0005-0000-0000-0000B3340000}"/>
    <cellStyle name="Percent 12 8 2 2" xfId="13491" xr:uid="{00000000-0005-0000-0000-0000B4340000}"/>
    <cellStyle name="Percent 12 8 2 2 2" xfId="25499" xr:uid="{DD783757-ECED-4D8B-8516-4CAC50417EE4}"/>
    <cellStyle name="Percent 12 8 2 3" xfId="13492" xr:uid="{00000000-0005-0000-0000-0000B5340000}"/>
    <cellStyle name="Percent 12 8 3" xfId="13493" xr:uid="{00000000-0005-0000-0000-0000B6340000}"/>
    <cellStyle name="Percent 12 8 3 2" xfId="13494" xr:uid="{00000000-0005-0000-0000-0000B7340000}"/>
    <cellStyle name="Percent 12 8 3 3" xfId="13495" xr:uid="{00000000-0005-0000-0000-0000B8340000}"/>
    <cellStyle name="Percent 12 8 4" xfId="13496" xr:uid="{00000000-0005-0000-0000-0000B9340000}"/>
    <cellStyle name="Percent 12 8 4 2" xfId="24391" xr:uid="{CE0439F9-A04D-479B-BE9E-96AB75292648}"/>
    <cellStyle name="Percent 12 8 5" xfId="13497" xr:uid="{00000000-0005-0000-0000-0000BA340000}"/>
    <cellStyle name="Percent 12 8 6" xfId="13498" xr:uid="{00000000-0005-0000-0000-0000BB340000}"/>
    <cellStyle name="Percent 12 8 7" xfId="22067" xr:uid="{2C10F156-CFC8-4FF4-B026-6282E3C43131}"/>
    <cellStyle name="Percent 12 9" xfId="13499" xr:uid="{00000000-0005-0000-0000-0000BC340000}"/>
    <cellStyle name="Percent 12 9 2" xfId="13500" xr:uid="{00000000-0005-0000-0000-0000BD340000}"/>
    <cellStyle name="Percent 12 9 2 2" xfId="24392" xr:uid="{1C725597-FB24-4D57-A914-D69908D2C885}"/>
    <cellStyle name="Percent 12 9 3" xfId="13501" xr:uid="{00000000-0005-0000-0000-0000BE340000}"/>
    <cellStyle name="Percent 13" xfId="13502" xr:uid="{00000000-0005-0000-0000-0000BF340000}"/>
    <cellStyle name="Percent 13 10" xfId="13503" xr:uid="{00000000-0005-0000-0000-0000C0340000}"/>
    <cellStyle name="Percent 13 10 2" xfId="13504" xr:uid="{00000000-0005-0000-0000-0000C1340000}"/>
    <cellStyle name="Percent 13 10 2 2" xfId="24393" xr:uid="{47FB9EE1-E220-495E-8D15-939C7DCAA853}"/>
    <cellStyle name="Percent 13 10 3" xfId="13505" xr:uid="{00000000-0005-0000-0000-0000C2340000}"/>
    <cellStyle name="Percent 13 11" xfId="13506" xr:uid="{00000000-0005-0000-0000-0000C3340000}"/>
    <cellStyle name="Percent 13 11 2" xfId="25500" xr:uid="{20042926-9924-4CE5-8BBE-3CF551480493}"/>
    <cellStyle name="Percent 13 12" xfId="13507" xr:uid="{00000000-0005-0000-0000-0000C4340000}"/>
    <cellStyle name="Percent 13 13" xfId="13508" xr:uid="{00000000-0005-0000-0000-0000C5340000}"/>
    <cellStyle name="Percent 13 14" xfId="22068" xr:uid="{B0D2BD9C-487D-4252-9BF6-31F36903BD4C}"/>
    <cellStyle name="Percent 13 2" xfId="13509" xr:uid="{00000000-0005-0000-0000-0000C6340000}"/>
    <cellStyle name="Percent 13 2 2" xfId="13510" xr:uid="{00000000-0005-0000-0000-0000C7340000}"/>
    <cellStyle name="Percent 13 2 2 2" xfId="13511" xr:uid="{00000000-0005-0000-0000-0000C8340000}"/>
    <cellStyle name="Percent 13 2 2 2 2" xfId="25501" xr:uid="{510BF99C-A732-4A01-831F-2031E30108BF}"/>
    <cellStyle name="Percent 13 2 2 3" xfId="13512" xr:uid="{00000000-0005-0000-0000-0000C9340000}"/>
    <cellStyle name="Percent 13 2 3" xfId="13513" xr:uid="{00000000-0005-0000-0000-0000CA340000}"/>
    <cellStyle name="Percent 13 2 3 2" xfId="13514" xr:uid="{00000000-0005-0000-0000-0000CB340000}"/>
    <cellStyle name="Percent 13 2 3 3" xfId="13515" xr:uid="{00000000-0005-0000-0000-0000CC340000}"/>
    <cellStyle name="Percent 13 2 4" xfId="13516" xr:uid="{00000000-0005-0000-0000-0000CD340000}"/>
    <cellStyle name="Percent 13 2 4 2" xfId="24394" xr:uid="{29A57C30-CD02-403E-A685-892ED41C2143}"/>
    <cellStyle name="Percent 13 2 5" xfId="13517" xr:uid="{00000000-0005-0000-0000-0000CE340000}"/>
    <cellStyle name="Percent 13 2 6" xfId="13518" xr:uid="{00000000-0005-0000-0000-0000CF340000}"/>
    <cellStyle name="Percent 13 2 7" xfId="22069" xr:uid="{2FDD570B-6AB6-4DA9-BEA6-EE6BABFA1481}"/>
    <cellStyle name="Percent 13 3" xfId="13519" xr:uid="{00000000-0005-0000-0000-0000D0340000}"/>
    <cellStyle name="Percent 13 3 2" xfId="13520" xr:uid="{00000000-0005-0000-0000-0000D1340000}"/>
    <cellStyle name="Percent 13 3 2 2" xfId="13521" xr:uid="{00000000-0005-0000-0000-0000D2340000}"/>
    <cellStyle name="Percent 13 3 2 2 2" xfId="25502" xr:uid="{99A66485-CF41-4BC4-91FD-59A79B604A84}"/>
    <cellStyle name="Percent 13 3 2 3" xfId="13522" xr:uid="{00000000-0005-0000-0000-0000D3340000}"/>
    <cellStyle name="Percent 13 3 3" xfId="13523" xr:uid="{00000000-0005-0000-0000-0000D4340000}"/>
    <cellStyle name="Percent 13 3 3 2" xfId="13524" xr:uid="{00000000-0005-0000-0000-0000D5340000}"/>
    <cellStyle name="Percent 13 3 3 3" xfId="13525" xr:uid="{00000000-0005-0000-0000-0000D6340000}"/>
    <cellStyle name="Percent 13 3 4" xfId="13526" xr:uid="{00000000-0005-0000-0000-0000D7340000}"/>
    <cellStyle name="Percent 13 3 4 2" xfId="24395" xr:uid="{8B8351EF-2DC6-49A2-BA8B-92142DAEC26D}"/>
    <cellStyle name="Percent 13 3 5" xfId="13527" xr:uid="{00000000-0005-0000-0000-0000D8340000}"/>
    <cellStyle name="Percent 13 3 6" xfId="13528" xr:uid="{00000000-0005-0000-0000-0000D9340000}"/>
    <cellStyle name="Percent 13 3 7" xfId="22070" xr:uid="{83BA6618-8F0D-4D01-84CA-6F60DF2DA05E}"/>
    <cellStyle name="Percent 13 4" xfId="13529" xr:uid="{00000000-0005-0000-0000-0000DA340000}"/>
    <cellStyle name="Percent 13 4 2" xfId="13530" xr:uid="{00000000-0005-0000-0000-0000DB340000}"/>
    <cellStyle name="Percent 13 4 2 2" xfId="13531" xr:uid="{00000000-0005-0000-0000-0000DC340000}"/>
    <cellStyle name="Percent 13 4 2 2 2" xfId="25503" xr:uid="{615491D9-C147-4C0D-B64D-3AE0C1267671}"/>
    <cellStyle name="Percent 13 4 2 3" xfId="13532" xr:uid="{00000000-0005-0000-0000-0000DD340000}"/>
    <cellStyle name="Percent 13 4 3" xfId="13533" xr:uid="{00000000-0005-0000-0000-0000DE340000}"/>
    <cellStyle name="Percent 13 4 3 2" xfId="13534" xr:uid="{00000000-0005-0000-0000-0000DF340000}"/>
    <cellStyle name="Percent 13 4 3 3" xfId="13535" xr:uid="{00000000-0005-0000-0000-0000E0340000}"/>
    <cellStyle name="Percent 13 4 4" xfId="13536" xr:uid="{00000000-0005-0000-0000-0000E1340000}"/>
    <cellStyle name="Percent 13 4 4 2" xfId="24396" xr:uid="{20E7D874-C2DA-4AA8-A296-6A0B5010422E}"/>
    <cellStyle name="Percent 13 4 5" xfId="13537" xr:uid="{00000000-0005-0000-0000-0000E2340000}"/>
    <cellStyle name="Percent 13 4 6" xfId="13538" xr:uid="{00000000-0005-0000-0000-0000E3340000}"/>
    <cellStyle name="Percent 13 4 7" xfId="22071" xr:uid="{26BD586C-A7A9-4A4C-ACEF-B2B1015B5E50}"/>
    <cellStyle name="Percent 13 5" xfId="13539" xr:uid="{00000000-0005-0000-0000-0000E4340000}"/>
    <cellStyle name="Percent 13 5 2" xfId="13540" xr:uid="{00000000-0005-0000-0000-0000E5340000}"/>
    <cellStyle name="Percent 13 5 2 2" xfId="13541" xr:uid="{00000000-0005-0000-0000-0000E6340000}"/>
    <cellStyle name="Percent 13 5 2 2 2" xfId="25504" xr:uid="{B575F24C-36D0-403A-82BD-4FDF1C416E24}"/>
    <cellStyle name="Percent 13 5 2 3" xfId="13542" xr:uid="{00000000-0005-0000-0000-0000E7340000}"/>
    <cellStyle name="Percent 13 5 3" xfId="13543" xr:uid="{00000000-0005-0000-0000-0000E8340000}"/>
    <cellStyle name="Percent 13 5 3 2" xfId="13544" xr:uid="{00000000-0005-0000-0000-0000E9340000}"/>
    <cellStyle name="Percent 13 5 3 3" xfId="13545" xr:uid="{00000000-0005-0000-0000-0000EA340000}"/>
    <cellStyle name="Percent 13 5 4" xfId="13546" xr:uid="{00000000-0005-0000-0000-0000EB340000}"/>
    <cellStyle name="Percent 13 5 4 2" xfId="24397" xr:uid="{77439C0A-39CA-4CCF-85AD-41199287E513}"/>
    <cellStyle name="Percent 13 5 5" xfId="13547" xr:uid="{00000000-0005-0000-0000-0000EC340000}"/>
    <cellStyle name="Percent 13 5 6" xfId="13548" xr:uid="{00000000-0005-0000-0000-0000ED340000}"/>
    <cellStyle name="Percent 13 5 7" xfId="22072" xr:uid="{364E4B9D-25A8-4D63-9E5B-F2FF5C0EAB17}"/>
    <cellStyle name="Percent 13 6" xfId="13549" xr:uid="{00000000-0005-0000-0000-0000EE340000}"/>
    <cellStyle name="Percent 13 6 2" xfId="13550" xr:uid="{00000000-0005-0000-0000-0000EF340000}"/>
    <cellStyle name="Percent 13 6 2 2" xfId="13551" xr:uid="{00000000-0005-0000-0000-0000F0340000}"/>
    <cellStyle name="Percent 13 6 2 2 2" xfId="25505" xr:uid="{D4557315-13FF-4AB0-80AE-7B879C90B015}"/>
    <cellStyle name="Percent 13 6 2 3" xfId="13552" xr:uid="{00000000-0005-0000-0000-0000F1340000}"/>
    <cellStyle name="Percent 13 6 3" xfId="13553" xr:uid="{00000000-0005-0000-0000-0000F2340000}"/>
    <cellStyle name="Percent 13 6 3 2" xfId="13554" xr:uid="{00000000-0005-0000-0000-0000F3340000}"/>
    <cellStyle name="Percent 13 6 3 3" xfId="13555" xr:uid="{00000000-0005-0000-0000-0000F4340000}"/>
    <cellStyle name="Percent 13 6 4" xfId="13556" xr:uid="{00000000-0005-0000-0000-0000F5340000}"/>
    <cellStyle name="Percent 13 6 4 2" xfId="24398" xr:uid="{26F266F2-4C7D-4AE9-8BF4-1747F0DD6A16}"/>
    <cellStyle name="Percent 13 6 5" xfId="13557" xr:uid="{00000000-0005-0000-0000-0000F6340000}"/>
    <cellStyle name="Percent 13 6 6" xfId="13558" xr:uid="{00000000-0005-0000-0000-0000F7340000}"/>
    <cellStyle name="Percent 13 6 7" xfId="22073" xr:uid="{B0E97C10-F997-4AFA-B21F-49EBE999E4AC}"/>
    <cellStyle name="Percent 13 7" xfId="13559" xr:uid="{00000000-0005-0000-0000-0000F8340000}"/>
    <cellStyle name="Percent 13 7 2" xfId="13560" xr:uid="{00000000-0005-0000-0000-0000F9340000}"/>
    <cellStyle name="Percent 13 7 2 2" xfId="13561" xr:uid="{00000000-0005-0000-0000-0000FA340000}"/>
    <cellStyle name="Percent 13 7 2 2 2" xfId="24400" xr:uid="{B5E52BF1-3046-42E3-90AF-9CDE44C0840F}"/>
    <cellStyle name="Percent 13 7 2 3" xfId="13562" xr:uid="{00000000-0005-0000-0000-0000FB340000}"/>
    <cellStyle name="Percent 13 7 3" xfId="13563" xr:uid="{00000000-0005-0000-0000-0000FC340000}"/>
    <cellStyle name="Percent 13 7 3 2" xfId="13564" xr:uid="{00000000-0005-0000-0000-0000FD340000}"/>
    <cellStyle name="Percent 13 7 3 2 2" xfId="24401" xr:uid="{D69ED11A-04BF-4DB3-B81A-1527CD6EEA45}"/>
    <cellStyle name="Percent 13 7 3 3" xfId="13565" xr:uid="{00000000-0005-0000-0000-0000FE340000}"/>
    <cellStyle name="Percent 13 7 4" xfId="13566" xr:uid="{00000000-0005-0000-0000-0000FF340000}"/>
    <cellStyle name="Percent 13 7 4 2" xfId="13567" xr:uid="{00000000-0005-0000-0000-000000350000}"/>
    <cellStyle name="Percent 13 7 4 2 2" xfId="25506" xr:uid="{5BC03085-1427-4F97-8627-F3DD89F99371}"/>
    <cellStyle name="Percent 13 7 4 3" xfId="13568" xr:uid="{00000000-0005-0000-0000-000001350000}"/>
    <cellStyle name="Percent 13 7 5" xfId="13569" xr:uid="{00000000-0005-0000-0000-000002350000}"/>
    <cellStyle name="Percent 13 7 5 2" xfId="13570" xr:uid="{00000000-0005-0000-0000-000003350000}"/>
    <cellStyle name="Percent 13 7 5 3" xfId="13571" xr:uid="{00000000-0005-0000-0000-000004350000}"/>
    <cellStyle name="Percent 13 7 6" xfId="13572" xr:uid="{00000000-0005-0000-0000-000005350000}"/>
    <cellStyle name="Percent 13 7 6 2" xfId="24399" xr:uid="{DFEA109A-B72C-4D91-A840-14C6FDDEB446}"/>
    <cellStyle name="Percent 13 7 7" xfId="13573" xr:uid="{00000000-0005-0000-0000-000006350000}"/>
    <cellStyle name="Percent 13 7 8" xfId="13574" xr:uid="{00000000-0005-0000-0000-000007350000}"/>
    <cellStyle name="Percent 13 7 9" xfId="22074" xr:uid="{C7759CB0-7E71-4B50-AC24-6A389C034A4E}"/>
    <cellStyle name="Percent 13 8" xfId="13575" xr:uid="{00000000-0005-0000-0000-000008350000}"/>
    <cellStyle name="Percent 13 8 2" xfId="13576" xr:uid="{00000000-0005-0000-0000-000009350000}"/>
    <cellStyle name="Percent 13 8 2 2" xfId="13577" xr:uid="{00000000-0005-0000-0000-00000A350000}"/>
    <cellStyle name="Percent 13 8 2 2 2" xfId="25507" xr:uid="{F70A4903-94DC-4DD1-8964-1C6DF1F5CBBB}"/>
    <cellStyle name="Percent 13 8 2 3" xfId="13578" xr:uid="{00000000-0005-0000-0000-00000B350000}"/>
    <cellStyle name="Percent 13 8 3" xfId="13579" xr:uid="{00000000-0005-0000-0000-00000C350000}"/>
    <cellStyle name="Percent 13 8 3 2" xfId="13580" xr:uid="{00000000-0005-0000-0000-00000D350000}"/>
    <cellStyle name="Percent 13 8 3 3" xfId="13581" xr:uid="{00000000-0005-0000-0000-00000E350000}"/>
    <cellStyle name="Percent 13 8 4" xfId="13582" xr:uid="{00000000-0005-0000-0000-00000F350000}"/>
    <cellStyle name="Percent 13 8 4 2" xfId="24402" xr:uid="{73240A3F-16E3-49A0-90C2-6C9923CE09EF}"/>
    <cellStyle name="Percent 13 8 5" xfId="13583" xr:uid="{00000000-0005-0000-0000-000010350000}"/>
    <cellStyle name="Percent 13 8 6" xfId="13584" xr:uid="{00000000-0005-0000-0000-000011350000}"/>
    <cellStyle name="Percent 13 8 7" xfId="22075" xr:uid="{57264F7B-CB1F-47A5-ADDB-6BEE7010ABEF}"/>
    <cellStyle name="Percent 13 9" xfId="13585" xr:uid="{00000000-0005-0000-0000-000012350000}"/>
    <cellStyle name="Percent 13 9 2" xfId="13586" xr:uid="{00000000-0005-0000-0000-000013350000}"/>
    <cellStyle name="Percent 13 9 2 2" xfId="24403" xr:uid="{1389B4ED-C717-4E53-9FA8-926C7EFB29F3}"/>
    <cellStyle name="Percent 13 9 3" xfId="13587" xr:uid="{00000000-0005-0000-0000-000014350000}"/>
    <cellStyle name="Percent 14" xfId="13588" xr:uid="{00000000-0005-0000-0000-000015350000}"/>
    <cellStyle name="Percent 14 10" xfId="13589" xr:uid="{00000000-0005-0000-0000-000016350000}"/>
    <cellStyle name="Percent 14 10 2" xfId="13590" xr:uid="{00000000-0005-0000-0000-000017350000}"/>
    <cellStyle name="Percent 14 10 2 2" xfId="24404" xr:uid="{67944C98-6B12-4489-A6C5-DDEA9B53EF65}"/>
    <cellStyle name="Percent 14 10 3" xfId="13591" xr:uid="{00000000-0005-0000-0000-000018350000}"/>
    <cellStyle name="Percent 14 11" xfId="13592" xr:uid="{00000000-0005-0000-0000-000019350000}"/>
    <cellStyle name="Percent 14 11 2" xfId="25508" xr:uid="{B2250F58-62EE-4270-BAAC-DDCD6F168034}"/>
    <cellStyle name="Percent 14 12" xfId="13593" xr:uid="{00000000-0005-0000-0000-00001A350000}"/>
    <cellStyle name="Percent 14 13" xfId="13594" xr:uid="{00000000-0005-0000-0000-00001B350000}"/>
    <cellStyle name="Percent 14 14" xfId="22076" xr:uid="{7A390EA7-3A0B-44A3-8612-7C1328B6F1E2}"/>
    <cellStyle name="Percent 14 2" xfId="13595" xr:uid="{00000000-0005-0000-0000-00001C350000}"/>
    <cellStyle name="Percent 14 2 2" xfId="13596" xr:uid="{00000000-0005-0000-0000-00001D350000}"/>
    <cellStyle name="Percent 14 2 2 2" xfId="13597" xr:uid="{00000000-0005-0000-0000-00001E350000}"/>
    <cellStyle name="Percent 14 2 2 2 2" xfId="25509" xr:uid="{59D41E5B-B041-44AA-BBEF-83D3B14A1635}"/>
    <cellStyle name="Percent 14 2 2 3" xfId="13598" xr:uid="{00000000-0005-0000-0000-00001F350000}"/>
    <cellStyle name="Percent 14 2 3" xfId="13599" xr:uid="{00000000-0005-0000-0000-000020350000}"/>
    <cellStyle name="Percent 14 2 3 2" xfId="13600" xr:uid="{00000000-0005-0000-0000-000021350000}"/>
    <cellStyle name="Percent 14 2 3 3" xfId="13601" xr:uid="{00000000-0005-0000-0000-000022350000}"/>
    <cellStyle name="Percent 14 2 4" xfId="13602" xr:uid="{00000000-0005-0000-0000-000023350000}"/>
    <cellStyle name="Percent 14 2 4 2" xfId="24405" xr:uid="{0D692E80-215B-438D-8AFF-E0FD10573103}"/>
    <cellStyle name="Percent 14 2 5" xfId="13603" xr:uid="{00000000-0005-0000-0000-000024350000}"/>
    <cellStyle name="Percent 14 2 6" xfId="13604" xr:uid="{00000000-0005-0000-0000-000025350000}"/>
    <cellStyle name="Percent 14 2 7" xfId="22077" xr:uid="{F184B739-6B90-46EC-81D9-07D415AA160A}"/>
    <cellStyle name="Percent 14 3" xfId="13605" xr:uid="{00000000-0005-0000-0000-000026350000}"/>
    <cellStyle name="Percent 14 3 2" xfId="13606" xr:uid="{00000000-0005-0000-0000-000027350000}"/>
    <cellStyle name="Percent 14 3 2 2" xfId="13607" xr:uid="{00000000-0005-0000-0000-000028350000}"/>
    <cellStyle name="Percent 14 3 2 2 2" xfId="25510" xr:uid="{533F987E-8C29-4CEA-AC52-E1347064ACD7}"/>
    <cellStyle name="Percent 14 3 2 3" xfId="13608" xr:uid="{00000000-0005-0000-0000-000029350000}"/>
    <cellStyle name="Percent 14 3 3" xfId="13609" xr:uid="{00000000-0005-0000-0000-00002A350000}"/>
    <cellStyle name="Percent 14 3 3 2" xfId="13610" xr:uid="{00000000-0005-0000-0000-00002B350000}"/>
    <cellStyle name="Percent 14 3 3 3" xfId="13611" xr:uid="{00000000-0005-0000-0000-00002C350000}"/>
    <cellStyle name="Percent 14 3 4" xfId="13612" xr:uid="{00000000-0005-0000-0000-00002D350000}"/>
    <cellStyle name="Percent 14 3 4 2" xfId="24406" xr:uid="{6ECBD1FA-295A-4C42-9EF2-0B3A94FB605F}"/>
    <cellStyle name="Percent 14 3 5" xfId="13613" xr:uid="{00000000-0005-0000-0000-00002E350000}"/>
    <cellStyle name="Percent 14 3 6" xfId="13614" xr:uid="{00000000-0005-0000-0000-00002F350000}"/>
    <cellStyle name="Percent 14 3 7" xfId="22078" xr:uid="{A2E35D25-B625-4607-8A66-27D05356AEF9}"/>
    <cellStyle name="Percent 14 4" xfId="13615" xr:uid="{00000000-0005-0000-0000-000030350000}"/>
    <cellStyle name="Percent 14 4 2" xfId="13616" xr:uid="{00000000-0005-0000-0000-000031350000}"/>
    <cellStyle name="Percent 14 4 2 2" xfId="13617" xr:uid="{00000000-0005-0000-0000-000032350000}"/>
    <cellStyle name="Percent 14 4 2 2 2" xfId="25511" xr:uid="{6FA28945-2491-43CF-A437-5622E330510A}"/>
    <cellStyle name="Percent 14 4 2 3" xfId="13618" xr:uid="{00000000-0005-0000-0000-000033350000}"/>
    <cellStyle name="Percent 14 4 3" xfId="13619" xr:uid="{00000000-0005-0000-0000-000034350000}"/>
    <cellStyle name="Percent 14 4 3 2" xfId="13620" xr:uid="{00000000-0005-0000-0000-000035350000}"/>
    <cellStyle name="Percent 14 4 3 3" xfId="13621" xr:uid="{00000000-0005-0000-0000-000036350000}"/>
    <cellStyle name="Percent 14 4 4" xfId="13622" xr:uid="{00000000-0005-0000-0000-000037350000}"/>
    <cellStyle name="Percent 14 4 4 2" xfId="24407" xr:uid="{B760B08B-24F2-4BBC-8C47-7DCAED20C0FA}"/>
    <cellStyle name="Percent 14 4 5" xfId="13623" xr:uid="{00000000-0005-0000-0000-000038350000}"/>
    <cellStyle name="Percent 14 4 6" xfId="13624" xr:uid="{00000000-0005-0000-0000-000039350000}"/>
    <cellStyle name="Percent 14 4 7" xfId="22079" xr:uid="{70F6F181-27C0-41FC-8CD1-2E9D64107D1B}"/>
    <cellStyle name="Percent 14 5" xfId="13625" xr:uid="{00000000-0005-0000-0000-00003A350000}"/>
    <cellStyle name="Percent 14 5 2" xfId="13626" xr:uid="{00000000-0005-0000-0000-00003B350000}"/>
    <cellStyle name="Percent 14 5 2 2" xfId="13627" xr:uid="{00000000-0005-0000-0000-00003C350000}"/>
    <cellStyle name="Percent 14 5 2 2 2" xfId="25512" xr:uid="{D7036795-DC54-4DB9-A4BB-DBF548C404EF}"/>
    <cellStyle name="Percent 14 5 2 3" xfId="13628" xr:uid="{00000000-0005-0000-0000-00003D350000}"/>
    <cellStyle name="Percent 14 5 3" xfId="13629" xr:uid="{00000000-0005-0000-0000-00003E350000}"/>
    <cellStyle name="Percent 14 5 3 2" xfId="13630" xr:uid="{00000000-0005-0000-0000-00003F350000}"/>
    <cellStyle name="Percent 14 5 3 3" xfId="13631" xr:uid="{00000000-0005-0000-0000-000040350000}"/>
    <cellStyle name="Percent 14 5 4" xfId="13632" xr:uid="{00000000-0005-0000-0000-000041350000}"/>
    <cellStyle name="Percent 14 5 4 2" xfId="24408" xr:uid="{C0A58EB1-9B04-4422-829E-B66EB5735A51}"/>
    <cellStyle name="Percent 14 5 5" xfId="13633" xr:uid="{00000000-0005-0000-0000-000042350000}"/>
    <cellStyle name="Percent 14 5 6" xfId="13634" xr:uid="{00000000-0005-0000-0000-000043350000}"/>
    <cellStyle name="Percent 14 5 7" xfId="22080" xr:uid="{A0C7C67C-3F50-4988-BE58-C6852C2A78ED}"/>
    <cellStyle name="Percent 14 6" xfId="13635" xr:uid="{00000000-0005-0000-0000-000044350000}"/>
    <cellStyle name="Percent 14 6 2" xfId="13636" xr:uid="{00000000-0005-0000-0000-000045350000}"/>
    <cellStyle name="Percent 14 6 2 2" xfId="13637" xr:uid="{00000000-0005-0000-0000-000046350000}"/>
    <cellStyle name="Percent 14 6 2 2 2" xfId="25513" xr:uid="{81F77D7C-B003-4B45-8418-96E9B4CD64E7}"/>
    <cellStyle name="Percent 14 6 2 3" xfId="13638" xr:uid="{00000000-0005-0000-0000-000047350000}"/>
    <cellStyle name="Percent 14 6 3" xfId="13639" xr:uid="{00000000-0005-0000-0000-000048350000}"/>
    <cellStyle name="Percent 14 6 3 2" xfId="13640" xr:uid="{00000000-0005-0000-0000-000049350000}"/>
    <cellStyle name="Percent 14 6 3 3" xfId="13641" xr:uid="{00000000-0005-0000-0000-00004A350000}"/>
    <cellStyle name="Percent 14 6 4" xfId="13642" xr:uid="{00000000-0005-0000-0000-00004B350000}"/>
    <cellStyle name="Percent 14 6 4 2" xfId="24409" xr:uid="{3DFC106D-9403-4BCD-BA82-430F955CCEC5}"/>
    <cellStyle name="Percent 14 6 5" xfId="13643" xr:uid="{00000000-0005-0000-0000-00004C350000}"/>
    <cellStyle name="Percent 14 6 6" xfId="13644" xr:uid="{00000000-0005-0000-0000-00004D350000}"/>
    <cellStyle name="Percent 14 6 7" xfId="22081" xr:uid="{E7A33E93-0DB8-40A8-96C3-D88D3A43C125}"/>
    <cellStyle name="Percent 14 7" xfId="13645" xr:uid="{00000000-0005-0000-0000-00004E350000}"/>
    <cellStyle name="Percent 14 7 2" xfId="13646" xr:uid="{00000000-0005-0000-0000-00004F350000}"/>
    <cellStyle name="Percent 14 7 2 2" xfId="13647" xr:uid="{00000000-0005-0000-0000-000050350000}"/>
    <cellStyle name="Percent 14 7 2 2 2" xfId="24411" xr:uid="{B6D01B69-A3BB-479F-9C23-3DAC1CEBFFC9}"/>
    <cellStyle name="Percent 14 7 2 3" xfId="13648" xr:uid="{00000000-0005-0000-0000-000051350000}"/>
    <cellStyle name="Percent 14 7 3" xfId="13649" xr:uid="{00000000-0005-0000-0000-000052350000}"/>
    <cellStyle name="Percent 14 7 3 2" xfId="13650" xr:uid="{00000000-0005-0000-0000-000053350000}"/>
    <cellStyle name="Percent 14 7 3 2 2" xfId="24412" xr:uid="{B87D8668-5528-401B-9905-4123FF64B317}"/>
    <cellStyle name="Percent 14 7 3 3" xfId="13651" xr:uid="{00000000-0005-0000-0000-000054350000}"/>
    <cellStyle name="Percent 14 7 4" xfId="13652" xr:uid="{00000000-0005-0000-0000-000055350000}"/>
    <cellStyle name="Percent 14 7 4 2" xfId="13653" xr:uid="{00000000-0005-0000-0000-000056350000}"/>
    <cellStyle name="Percent 14 7 4 2 2" xfId="25514" xr:uid="{2D1C60F8-98ED-4E88-BD93-B57E35AD88AB}"/>
    <cellStyle name="Percent 14 7 4 3" xfId="13654" xr:uid="{00000000-0005-0000-0000-000057350000}"/>
    <cellStyle name="Percent 14 7 5" xfId="13655" xr:uid="{00000000-0005-0000-0000-000058350000}"/>
    <cellStyle name="Percent 14 7 5 2" xfId="13656" xr:uid="{00000000-0005-0000-0000-000059350000}"/>
    <cellStyle name="Percent 14 7 5 3" xfId="13657" xr:uid="{00000000-0005-0000-0000-00005A350000}"/>
    <cellStyle name="Percent 14 7 6" xfId="13658" xr:uid="{00000000-0005-0000-0000-00005B350000}"/>
    <cellStyle name="Percent 14 7 6 2" xfId="24410" xr:uid="{0199181E-3E4E-43EF-BC05-62F7D9C5CAD7}"/>
    <cellStyle name="Percent 14 7 7" xfId="13659" xr:uid="{00000000-0005-0000-0000-00005C350000}"/>
    <cellStyle name="Percent 14 7 8" xfId="13660" xr:uid="{00000000-0005-0000-0000-00005D350000}"/>
    <cellStyle name="Percent 14 7 9" xfId="22082" xr:uid="{3BD1E0D7-F9EE-4677-ADB4-5630350FDB16}"/>
    <cellStyle name="Percent 14 8" xfId="13661" xr:uid="{00000000-0005-0000-0000-00005E350000}"/>
    <cellStyle name="Percent 14 8 2" xfId="13662" xr:uid="{00000000-0005-0000-0000-00005F350000}"/>
    <cellStyle name="Percent 14 8 2 2" xfId="13663" xr:uid="{00000000-0005-0000-0000-000060350000}"/>
    <cellStyle name="Percent 14 8 2 2 2" xfId="25515" xr:uid="{7FAAEFF5-BF3D-4961-920D-57271FE1C54B}"/>
    <cellStyle name="Percent 14 8 2 3" xfId="13664" xr:uid="{00000000-0005-0000-0000-000061350000}"/>
    <cellStyle name="Percent 14 8 3" xfId="13665" xr:uid="{00000000-0005-0000-0000-000062350000}"/>
    <cellStyle name="Percent 14 8 3 2" xfId="13666" xr:uid="{00000000-0005-0000-0000-000063350000}"/>
    <cellStyle name="Percent 14 8 3 3" xfId="13667" xr:uid="{00000000-0005-0000-0000-000064350000}"/>
    <cellStyle name="Percent 14 8 4" xfId="13668" xr:uid="{00000000-0005-0000-0000-000065350000}"/>
    <cellStyle name="Percent 14 8 4 2" xfId="24413" xr:uid="{2B8CD10D-1637-46C8-98A6-C1DD5751F867}"/>
    <cellStyle name="Percent 14 8 5" xfId="13669" xr:uid="{00000000-0005-0000-0000-000066350000}"/>
    <cellStyle name="Percent 14 8 6" xfId="13670" xr:uid="{00000000-0005-0000-0000-000067350000}"/>
    <cellStyle name="Percent 14 8 7" xfId="22083" xr:uid="{203C4401-95E4-4722-9C39-38302AC83665}"/>
    <cellStyle name="Percent 14 9" xfId="13671" xr:uid="{00000000-0005-0000-0000-000068350000}"/>
    <cellStyle name="Percent 14 9 2" xfId="13672" xr:uid="{00000000-0005-0000-0000-000069350000}"/>
    <cellStyle name="Percent 14 9 2 2" xfId="24414" xr:uid="{8B55A613-4404-4E31-B384-F7E58B4499AF}"/>
    <cellStyle name="Percent 14 9 3" xfId="13673" xr:uid="{00000000-0005-0000-0000-00006A350000}"/>
    <cellStyle name="Percent 15" xfId="13674" xr:uid="{00000000-0005-0000-0000-00006B350000}"/>
    <cellStyle name="Percent 15 10" xfId="13675" xr:uid="{00000000-0005-0000-0000-00006C350000}"/>
    <cellStyle name="Percent 15 10 2" xfId="13676" xr:uid="{00000000-0005-0000-0000-00006D350000}"/>
    <cellStyle name="Percent 15 10 2 2" xfId="25517" xr:uid="{241034AE-4188-469D-A1C2-87AB5C171B1A}"/>
    <cellStyle name="Percent 15 10 3" xfId="13677" xr:uid="{00000000-0005-0000-0000-00006E350000}"/>
    <cellStyle name="Percent 15 10 4" xfId="13678" xr:uid="{00000000-0005-0000-0000-00006F350000}"/>
    <cellStyle name="Percent 15 10 5" xfId="22085" xr:uid="{75A62EE8-0C77-4CC8-84C7-F089E8CF48D6}"/>
    <cellStyle name="Percent 15 11" xfId="13679" xr:uid="{00000000-0005-0000-0000-000070350000}"/>
    <cellStyle name="Percent 15 11 2" xfId="13680" xr:uid="{00000000-0005-0000-0000-000071350000}"/>
    <cellStyle name="Percent 15 11 2 2" xfId="25518" xr:uid="{8D9D3DCC-5635-4512-AFC6-F1E22DDA5FFD}"/>
    <cellStyle name="Percent 15 11 3" xfId="13681" xr:uid="{00000000-0005-0000-0000-000072350000}"/>
    <cellStyle name="Percent 15 11 4" xfId="13682" xr:uid="{00000000-0005-0000-0000-000073350000}"/>
    <cellStyle name="Percent 15 11 5" xfId="22086" xr:uid="{9F0FE69A-B722-42A3-8FC8-BD8160F79709}"/>
    <cellStyle name="Percent 15 12" xfId="13683" xr:uid="{00000000-0005-0000-0000-000074350000}"/>
    <cellStyle name="Percent 15 12 2" xfId="13684" xr:uid="{00000000-0005-0000-0000-000075350000}"/>
    <cellStyle name="Percent 15 12 2 2" xfId="25519" xr:uid="{83852C44-0AA6-4C22-8713-EE520CDAA6F6}"/>
    <cellStyle name="Percent 15 12 3" xfId="13685" xr:uid="{00000000-0005-0000-0000-000076350000}"/>
    <cellStyle name="Percent 15 12 4" xfId="13686" xr:uid="{00000000-0005-0000-0000-000077350000}"/>
    <cellStyle name="Percent 15 12 5" xfId="22087" xr:uid="{9157A802-01FD-4F1F-AEA7-732CA49BF0C5}"/>
    <cellStyle name="Percent 15 13" xfId="13687" xr:uid="{00000000-0005-0000-0000-000078350000}"/>
    <cellStyle name="Percent 15 13 2" xfId="13688" xr:uid="{00000000-0005-0000-0000-000079350000}"/>
    <cellStyle name="Percent 15 13 2 2" xfId="25520" xr:uid="{2AE74BE0-DDCF-46A3-8752-391A312341DD}"/>
    <cellStyle name="Percent 15 13 3" xfId="13689" xr:uid="{00000000-0005-0000-0000-00007A350000}"/>
    <cellStyle name="Percent 15 13 4" xfId="13690" xr:uid="{00000000-0005-0000-0000-00007B350000}"/>
    <cellStyle name="Percent 15 13 5" xfId="22088" xr:uid="{5DAB551A-DAD7-4C25-93A1-82451FCCACFD}"/>
    <cellStyle name="Percent 15 14" xfId="13691" xr:uid="{00000000-0005-0000-0000-00007C350000}"/>
    <cellStyle name="Percent 15 14 2" xfId="13692" xr:uid="{00000000-0005-0000-0000-00007D350000}"/>
    <cellStyle name="Percent 15 14 2 2" xfId="25521" xr:uid="{B3CE8A92-1A05-4554-B0CD-22407E4D9AC6}"/>
    <cellStyle name="Percent 15 14 3" xfId="13693" xr:uid="{00000000-0005-0000-0000-00007E350000}"/>
    <cellStyle name="Percent 15 14 4" xfId="13694" xr:uid="{00000000-0005-0000-0000-00007F350000}"/>
    <cellStyle name="Percent 15 14 5" xfId="22089" xr:uid="{28CDA0C6-DB9C-4F45-95E0-D0762ACE2D18}"/>
    <cellStyle name="Percent 15 15" xfId="13695" xr:uid="{00000000-0005-0000-0000-000080350000}"/>
    <cellStyle name="Percent 15 15 2" xfId="13696" xr:uid="{00000000-0005-0000-0000-000081350000}"/>
    <cellStyle name="Percent 15 15 2 2" xfId="25516" xr:uid="{A8F3A35F-190D-433B-86D5-65E330DCFF0A}"/>
    <cellStyle name="Percent 15 15 3" xfId="13697" xr:uid="{00000000-0005-0000-0000-000082350000}"/>
    <cellStyle name="Percent 15 16" xfId="13698" xr:uid="{00000000-0005-0000-0000-000083350000}"/>
    <cellStyle name="Percent 15 16 2" xfId="24415" xr:uid="{85410DCB-D570-4404-908D-EF3C51A284BB}"/>
    <cellStyle name="Percent 15 17" xfId="13699" xr:uid="{00000000-0005-0000-0000-000084350000}"/>
    <cellStyle name="Percent 15 18" xfId="13700" xr:uid="{00000000-0005-0000-0000-000085350000}"/>
    <cellStyle name="Percent 15 19" xfId="22084" xr:uid="{82EB1717-E0EB-4FB3-8929-93B2D84B5486}"/>
    <cellStyle name="Percent 15 2" xfId="13701" xr:uid="{00000000-0005-0000-0000-000086350000}"/>
    <cellStyle name="Percent 15 2 10" xfId="13702" xr:uid="{00000000-0005-0000-0000-000087350000}"/>
    <cellStyle name="Percent 15 2 11" xfId="13703" xr:uid="{00000000-0005-0000-0000-000088350000}"/>
    <cellStyle name="Percent 15 2 12" xfId="22090" xr:uid="{1B73F0A8-8064-4B3F-95BB-61591ABC86A9}"/>
    <cellStyle name="Percent 15 2 2" xfId="13704" xr:uid="{00000000-0005-0000-0000-000089350000}"/>
    <cellStyle name="Percent 15 2 2 2" xfId="13705" xr:uid="{00000000-0005-0000-0000-00008A350000}"/>
    <cellStyle name="Percent 15 2 2 2 2" xfId="26015" xr:uid="{860D7060-38B9-4ADE-91B7-84A9EA2E80D4}"/>
    <cellStyle name="Percent 15 2 2 2 3" xfId="22560" xr:uid="{B845E097-6DE0-4331-B78F-97E8B5153115}"/>
    <cellStyle name="Percent 15 2 2 3" xfId="13706" xr:uid="{00000000-0005-0000-0000-00008B350000}"/>
    <cellStyle name="Percent 15 2 2 3 2" xfId="25523" xr:uid="{B2B59279-504E-467C-A5F9-F4DA17B6FFBB}"/>
    <cellStyle name="Percent 15 2 2 4" xfId="13707" xr:uid="{00000000-0005-0000-0000-00008C350000}"/>
    <cellStyle name="Percent 15 2 2 5" xfId="22091" xr:uid="{D1F7A1CC-36FB-45BE-B06F-3A02EC08E665}"/>
    <cellStyle name="Percent 15 2 3" xfId="13708" xr:uid="{00000000-0005-0000-0000-00008D350000}"/>
    <cellStyle name="Percent 15 2 3 2" xfId="13709" xr:uid="{00000000-0005-0000-0000-00008E350000}"/>
    <cellStyle name="Percent 15 2 3 2 2" xfId="26016" xr:uid="{7F52E2AF-74B5-4FB3-A323-CF39FE55A2B4}"/>
    <cellStyle name="Percent 15 2 3 2 3" xfId="22561" xr:uid="{AF4DB401-05A0-401D-B1F0-909C2EB9FDE3}"/>
    <cellStyle name="Percent 15 2 3 3" xfId="13710" xr:uid="{00000000-0005-0000-0000-00008F350000}"/>
    <cellStyle name="Percent 15 2 3 3 2" xfId="25524" xr:uid="{C607625E-59B6-45F2-A2F0-BD63AB91BFBE}"/>
    <cellStyle name="Percent 15 2 3 4" xfId="13711" xr:uid="{00000000-0005-0000-0000-000090350000}"/>
    <cellStyle name="Percent 15 2 3 5" xfId="22092" xr:uid="{F69224F0-D58A-4CA1-B1C1-53472B6038B2}"/>
    <cellStyle name="Percent 15 2 4" xfId="13712" xr:uid="{00000000-0005-0000-0000-000091350000}"/>
    <cellStyle name="Percent 15 2 4 2" xfId="13713" xr:uid="{00000000-0005-0000-0000-000092350000}"/>
    <cellStyle name="Percent 15 2 4 2 2" xfId="26017" xr:uid="{7E6DECF6-01CB-4BAE-8AFB-3FF6EA36D8E5}"/>
    <cellStyle name="Percent 15 2 4 2 3" xfId="22562" xr:uid="{E1D70F12-CFA2-412F-B8DE-8A51291BACFA}"/>
    <cellStyle name="Percent 15 2 4 3" xfId="13714" xr:uid="{00000000-0005-0000-0000-000093350000}"/>
    <cellStyle name="Percent 15 2 4 3 2" xfId="25525" xr:uid="{FD95B4C3-1054-47E7-8E64-2F464FD3EE81}"/>
    <cellStyle name="Percent 15 2 4 4" xfId="13715" xr:uid="{00000000-0005-0000-0000-000094350000}"/>
    <cellStyle name="Percent 15 2 4 5" xfId="22093" xr:uid="{5C29FDC9-1C3A-48BD-BC78-B74C09B5C330}"/>
    <cellStyle name="Percent 15 2 5" xfId="13716" xr:uid="{00000000-0005-0000-0000-000095350000}"/>
    <cellStyle name="Percent 15 2 5 2" xfId="13717" xr:uid="{00000000-0005-0000-0000-000096350000}"/>
    <cellStyle name="Percent 15 2 5 2 2" xfId="26018" xr:uid="{6EFAA070-0144-4C5F-872A-71859A71E61B}"/>
    <cellStyle name="Percent 15 2 5 2 3" xfId="22563" xr:uid="{088B1BB3-EA9A-4B86-9D6A-B2DF0066EE45}"/>
    <cellStyle name="Percent 15 2 5 3" xfId="13718" xr:uid="{00000000-0005-0000-0000-000097350000}"/>
    <cellStyle name="Percent 15 2 5 3 2" xfId="25526" xr:uid="{7A4718DF-35FB-4A55-A99B-02035B5A18DB}"/>
    <cellStyle name="Percent 15 2 5 4" xfId="13719" xr:uid="{00000000-0005-0000-0000-000098350000}"/>
    <cellStyle name="Percent 15 2 5 5" xfId="22094" xr:uid="{3F9E2235-72EB-46E3-A63C-F4EB1C0C0277}"/>
    <cellStyle name="Percent 15 2 6" xfId="13720" xr:uid="{00000000-0005-0000-0000-000099350000}"/>
    <cellStyle name="Percent 15 2 6 2" xfId="13721" xr:uid="{00000000-0005-0000-0000-00009A350000}"/>
    <cellStyle name="Percent 15 2 6 2 2" xfId="26019" xr:uid="{AE697E69-D5F0-487A-A178-74F44F6B0C67}"/>
    <cellStyle name="Percent 15 2 6 2 3" xfId="22564" xr:uid="{3E043302-4FF8-48A0-B668-54CF7E1DC9F9}"/>
    <cellStyle name="Percent 15 2 6 3" xfId="13722" xr:uid="{00000000-0005-0000-0000-00009B350000}"/>
    <cellStyle name="Percent 15 2 6 3 2" xfId="25527" xr:uid="{7CDE8546-EEC9-49A0-8474-2BC91AD27808}"/>
    <cellStyle name="Percent 15 2 6 4" xfId="13723" xr:uid="{00000000-0005-0000-0000-00009C350000}"/>
    <cellStyle name="Percent 15 2 6 5" xfId="22095" xr:uid="{C9AAFDF8-E666-4021-A1B4-9FCE2F266780}"/>
    <cellStyle name="Percent 15 2 7" xfId="13724" xr:uid="{00000000-0005-0000-0000-00009D350000}"/>
    <cellStyle name="Percent 15 2 7 2" xfId="13725" xr:uid="{00000000-0005-0000-0000-00009E350000}"/>
    <cellStyle name="Percent 15 2 7 2 2" xfId="26020" xr:uid="{1F172A32-DCC9-48A9-A816-975AF517057F}"/>
    <cellStyle name="Percent 15 2 7 2 3" xfId="22565" xr:uid="{653FBBBE-93D1-458F-9DEA-262FD82AA2DB}"/>
    <cellStyle name="Percent 15 2 7 3" xfId="13726" xr:uid="{00000000-0005-0000-0000-00009F350000}"/>
    <cellStyle name="Percent 15 2 7 3 2" xfId="25528" xr:uid="{8F34A69F-B91D-4580-BA2C-5583C4B5A701}"/>
    <cellStyle name="Percent 15 2 7 4" xfId="13727" xr:uid="{00000000-0005-0000-0000-0000A0350000}"/>
    <cellStyle name="Percent 15 2 7 5" xfId="22096" xr:uid="{07B8FCE9-8386-4A2C-9CEA-250256D1580E}"/>
    <cellStyle name="Percent 15 2 8" xfId="13728" xr:uid="{00000000-0005-0000-0000-0000A1350000}"/>
    <cellStyle name="Percent 15 2 8 2" xfId="13729" xr:uid="{00000000-0005-0000-0000-0000A2350000}"/>
    <cellStyle name="Percent 15 2 8 2 2" xfId="25522" xr:uid="{682E7533-586E-4554-92E2-4A5143BD72A0}"/>
    <cellStyle name="Percent 15 2 8 3" xfId="13730" xr:uid="{00000000-0005-0000-0000-0000A3350000}"/>
    <cellStyle name="Percent 15 2 9" xfId="13731" xr:uid="{00000000-0005-0000-0000-0000A4350000}"/>
    <cellStyle name="Percent 15 2 9 2" xfId="24416" xr:uid="{BDCA7174-F7A7-4DBC-8101-5EEF8BF22907}"/>
    <cellStyle name="Percent 15 3" xfId="13732" xr:uid="{00000000-0005-0000-0000-0000A5350000}"/>
    <cellStyle name="Percent 15 3 2" xfId="13733" xr:uid="{00000000-0005-0000-0000-0000A6350000}"/>
    <cellStyle name="Percent 15 3 2 2" xfId="26021" xr:uid="{48A33303-C4BD-4C9D-8373-712A52E3FAE4}"/>
    <cellStyle name="Percent 15 3 2 3" xfId="22566" xr:uid="{729F3AA6-DD7E-4A93-97D8-09BD96427FE2}"/>
    <cellStyle name="Percent 15 3 3" xfId="13734" xr:uid="{00000000-0005-0000-0000-0000A7350000}"/>
    <cellStyle name="Percent 15 3 3 2" xfId="26023" xr:uid="{2E51D69E-FEA0-490F-8BD2-0386D63AB548}"/>
    <cellStyle name="Percent 15 3 3 3" xfId="26022" xr:uid="{AADA9FBF-56AB-43DB-87D7-7F8A04A480ED}"/>
    <cellStyle name="Percent 15 3 4" xfId="13735" xr:uid="{00000000-0005-0000-0000-0000A8350000}"/>
    <cellStyle name="Percent 15 3 4 2" xfId="24417" xr:uid="{B55D67C6-141A-4AA7-9A49-D249FF2D9AE5}"/>
    <cellStyle name="Percent 15 3 5" xfId="23294" xr:uid="{1CC269AF-0183-4815-935E-3331579FA0BE}"/>
    <cellStyle name="Percent 15 3 6" xfId="22097" xr:uid="{C567D8A2-2FC3-4C49-9045-20B15DF67489}"/>
    <cellStyle name="Percent 15 4" xfId="13736" xr:uid="{00000000-0005-0000-0000-0000A9350000}"/>
    <cellStyle name="Percent 15 4 2" xfId="13737" xr:uid="{00000000-0005-0000-0000-0000AA350000}"/>
    <cellStyle name="Percent 15 4 2 2" xfId="13738" xr:uid="{00000000-0005-0000-0000-0000AB350000}"/>
    <cellStyle name="Percent 15 4 2 2 2" xfId="25529" xr:uid="{D8C707DA-7841-4807-9CB2-332116BB22B4}"/>
    <cellStyle name="Percent 15 4 2 3" xfId="13739" xr:uid="{00000000-0005-0000-0000-0000AC350000}"/>
    <cellStyle name="Percent 15 4 3" xfId="13740" xr:uid="{00000000-0005-0000-0000-0000AD350000}"/>
    <cellStyle name="Percent 15 4 3 2" xfId="13741" xr:uid="{00000000-0005-0000-0000-0000AE350000}"/>
    <cellStyle name="Percent 15 4 3 3" xfId="13742" xr:uid="{00000000-0005-0000-0000-0000AF350000}"/>
    <cellStyle name="Percent 15 4 4" xfId="13743" xr:uid="{00000000-0005-0000-0000-0000B0350000}"/>
    <cellStyle name="Percent 15 4 4 2" xfId="24418" xr:uid="{87064C4F-B890-479E-9072-A9CF72C5B83E}"/>
    <cellStyle name="Percent 15 4 5" xfId="13744" xr:uid="{00000000-0005-0000-0000-0000B1350000}"/>
    <cellStyle name="Percent 15 4 6" xfId="13745" xr:uid="{00000000-0005-0000-0000-0000B2350000}"/>
    <cellStyle name="Percent 15 4 7" xfId="22098" xr:uid="{16638670-1FAB-4F1C-9B07-EA4F4F608F84}"/>
    <cellStyle name="Percent 15 5" xfId="13746" xr:uid="{00000000-0005-0000-0000-0000B3350000}"/>
    <cellStyle name="Percent 15 5 2" xfId="13747" xr:uid="{00000000-0005-0000-0000-0000B4350000}"/>
    <cellStyle name="Percent 15 5 2 2" xfId="26024" xr:uid="{AFB9F7CE-5E41-4B5F-8633-5406A334D930}"/>
    <cellStyle name="Percent 15 5 2 3" xfId="22567" xr:uid="{0B97FC28-B64A-481F-9D53-D6D1F2C3F411}"/>
    <cellStyle name="Percent 15 5 3" xfId="13748" xr:uid="{00000000-0005-0000-0000-0000B5350000}"/>
    <cellStyle name="Percent 15 5 3 2" xfId="26026" xr:uid="{394E7895-50E6-4AB6-A81D-B5A30C5F6561}"/>
    <cellStyle name="Percent 15 5 3 3" xfId="26025" xr:uid="{E34A347C-E63C-4FB0-A4EF-6BE6E6B96C91}"/>
    <cellStyle name="Percent 15 5 4" xfId="13749" xr:uid="{00000000-0005-0000-0000-0000B6350000}"/>
    <cellStyle name="Percent 15 5 4 2" xfId="24419" xr:uid="{D6D7F982-26CC-4C63-8BA1-CDE508A7B939}"/>
    <cellStyle name="Percent 15 5 5" xfId="23295" xr:uid="{2E8E7E29-475F-40F4-93F8-815BCCFE57B4}"/>
    <cellStyle name="Percent 15 5 6" xfId="22099" xr:uid="{5970B479-E041-4EFF-95CB-BF480228E85B}"/>
    <cellStyle name="Percent 15 6" xfId="13750" xr:uid="{00000000-0005-0000-0000-0000B7350000}"/>
    <cellStyle name="Percent 15 6 2" xfId="13751" xr:uid="{00000000-0005-0000-0000-0000B8350000}"/>
    <cellStyle name="Percent 15 6 2 2" xfId="26027" xr:uid="{2C02B07F-A22C-4E4D-A301-A19B8EC76E7A}"/>
    <cellStyle name="Percent 15 6 2 3" xfId="22568" xr:uid="{7B3F5E55-C52A-4A51-B126-E5BBD5279ADE}"/>
    <cellStyle name="Percent 15 6 3" xfId="13752" xr:uid="{00000000-0005-0000-0000-0000B9350000}"/>
    <cellStyle name="Percent 15 6 3 2" xfId="26029" xr:uid="{5B905674-6342-4B26-9505-001B7E6BE4EB}"/>
    <cellStyle name="Percent 15 6 3 3" xfId="26028" xr:uid="{C0850039-019C-4147-B9A1-579999959232}"/>
    <cellStyle name="Percent 15 6 4" xfId="13753" xr:uid="{00000000-0005-0000-0000-0000BA350000}"/>
    <cellStyle name="Percent 15 6 4 2" xfId="24420" xr:uid="{A6A33299-FDF1-4E4D-AE41-EC001C462224}"/>
    <cellStyle name="Percent 15 6 5" xfId="23296" xr:uid="{EBFD2014-9293-425B-93C5-D0150BCF3582}"/>
    <cellStyle name="Percent 15 6 6" xfId="22100" xr:uid="{4EBADDB7-2CBB-454B-8F10-99801B30982F}"/>
    <cellStyle name="Percent 15 7" xfId="13754" xr:uid="{00000000-0005-0000-0000-0000BB350000}"/>
    <cellStyle name="Percent 15 7 2" xfId="13755" xr:uid="{00000000-0005-0000-0000-0000BC350000}"/>
    <cellStyle name="Percent 15 7 2 2" xfId="13756" xr:uid="{00000000-0005-0000-0000-0000BD350000}"/>
    <cellStyle name="Percent 15 7 2 2 2" xfId="24422" xr:uid="{54684D22-1772-4038-A9A3-6984813F13CE}"/>
    <cellStyle name="Percent 15 7 2 3" xfId="13757" xr:uid="{00000000-0005-0000-0000-0000BE350000}"/>
    <cellStyle name="Percent 15 7 2 4" xfId="22569" xr:uid="{C3F7085A-F69E-45A8-84D9-8227A2C00316}"/>
    <cellStyle name="Percent 15 7 3" xfId="13758" xr:uid="{00000000-0005-0000-0000-0000BF350000}"/>
    <cellStyle name="Percent 15 7 3 2" xfId="13759" xr:uid="{00000000-0005-0000-0000-0000C0350000}"/>
    <cellStyle name="Percent 15 7 3 2 2" xfId="24423" xr:uid="{DD29BA53-86F4-4E3D-819E-4E07689B9E73}"/>
    <cellStyle name="Percent 15 7 3 3" xfId="13760" xr:uid="{00000000-0005-0000-0000-0000C1350000}"/>
    <cellStyle name="Percent 15 7 4" xfId="13761" xr:uid="{00000000-0005-0000-0000-0000C2350000}"/>
    <cellStyle name="Percent 15 7 4 2" xfId="26031" xr:uid="{A34FEC22-2619-4675-BFBA-09BCCF0783EE}"/>
    <cellStyle name="Percent 15 7 4 3" xfId="26030" xr:uid="{169B4C36-D7A0-4207-957A-5C35902A1BD2}"/>
    <cellStyle name="Percent 15 7 5" xfId="13762" xr:uid="{00000000-0005-0000-0000-0000C3350000}"/>
    <cellStyle name="Percent 15 7 5 2" xfId="24421" xr:uid="{4599F903-356A-4225-BD49-6974CDBCB7F7}"/>
    <cellStyle name="Percent 15 7 6" xfId="13763" xr:uid="{00000000-0005-0000-0000-0000C4350000}"/>
    <cellStyle name="Percent 15 7 7" xfId="22101" xr:uid="{8FC430A5-3ECD-4F32-9C06-CEFAA0F1F23C}"/>
    <cellStyle name="Percent 15 8" xfId="13764" xr:uid="{00000000-0005-0000-0000-0000C5350000}"/>
    <cellStyle name="Percent 15 8 2" xfId="13765" xr:uid="{00000000-0005-0000-0000-0000C6350000}"/>
    <cellStyle name="Percent 15 8 2 2" xfId="26032" xr:uid="{E4347C6A-C13A-43C9-8B52-2B8FAE1B01AE}"/>
    <cellStyle name="Percent 15 8 2 3" xfId="22570" xr:uid="{D2840A28-6059-4021-99DC-922B672A03CF}"/>
    <cellStyle name="Percent 15 8 3" xfId="13766" xr:uid="{00000000-0005-0000-0000-0000C7350000}"/>
    <cellStyle name="Percent 15 8 3 2" xfId="25530" xr:uid="{335FEDE3-ECC4-426F-BCFB-A937E9C3C179}"/>
    <cellStyle name="Percent 15 8 4" xfId="13767" xr:uid="{00000000-0005-0000-0000-0000C8350000}"/>
    <cellStyle name="Percent 15 8 5" xfId="22102" xr:uid="{C8A3EC8E-3CB7-4077-A81C-A037A4A3013D}"/>
    <cellStyle name="Percent 15 9" xfId="13768" xr:uid="{00000000-0005-0000-0000-0000C9350000}"/>
    <cellStyle name="Percent 15 9 2" xfId="13769" xr:uid="{00000000-0005-0000-0000-0000CA350000}"/>
    <cellStyle name="Percent 15 9 2 2" xfId="25531" xr:uid="{79CAC4E4-D353-4E4F-95B6-6620338BC679}"/>
    <cellStyle name="Percent 15 9 3" xfId="13770" xr:uid="{00000000-0005-0000-0000-0000CB350000}"/>
    <cellStyle name="Percent 15 9 4" xfId="13771" xr:uid="{00000000-0005-0000-0000-0000CC350000}"/>
    <cellStyle name="Percent 15 9 5" xfId="22103" xr:uid="{72D11B73-09F8-47BB-B76F-5E50B56F1B37}"/>
    <cellStyle name="Percent 16" xfId="13772" xr:uid="{00000000-0005-0000-0000-0000CD350000}"/>
    <cellStyle name="Percent 16 10" xfId="13773" xr:uid="{00000000-0005-0000-0000-0000CE350000}"/>
    <cellStyle name="Percent 16 10 2" xfId="25532" xr:uid="{C6FAFFC5-4496-4048-AFD8-E6D2248E9692}"/>
    <cellStyle name="Percent 16 11" xfId="13774" xr:uid="{00000000-0005-0000-0000-0000CF350000}"/>
    <cellStyle name="Percent 16 12" xfId="13775" xr:uid="{00000000-0005-0000-0000-0000D0350000}"/>
    <cellStyle name="Percent 16 13" xfId="22104" xr:uid="{0006BE95-BA1B-43B7-B8E6-92D9A9839852}"/>
    <cellStyle name="Percent 16 2" xfId="13776" xr:uid="{00000000-0005-0000-0000-0000D1350000}"/>
    <cellStyle name="Percent 16 2 2" xfId="13777" xr:uid="{00000000-0005-0000-0000-0000D2350000}"/>
    <cellStyle name="Percent 16 2 2 2" xfId="13778" xr:uid="{00000000-0005-0000-0000-0000D3350000}"/>
    <cellStyle name="Percent 16 2 2 2 2" xfId="25533" xr:uid="{1CDF622D-F749-49F0-9124-56DB5B36D439}"/>
    <cellStyle name="Percent 16 2 2 3" xfId="13779" xr:uid="{00000000-0005-0000-0000-0000D4350000}"/>
    <cellStyle name="Percent 16 2 3" xfId="13780" xr:uid="{00000000-0005-0000-0000-0000D5350000}"/>
    <cellStyle name="Percent 16 2 3 2" xfId="13781" xr:uid="{00000000-0005-0000-0000-0000D6350000}"/>
    <cellStyle name="Percent 16 2 3 3" xfId="13782" xr:uid="{00000000-0005-0000-0000-0000D7350000}"/>
    <cellStyle name="Percent 16 2 4" xfId="13783" xr:uid="{00000000-0005-0000-0000-0000D8350000}"/>
    <cellStyle name="Percent 16 2 4 2" xfId="24424" xr:uid="{CCBA6F3A-0F86-4686-8DEC-631114D3C0ED}"/>
    <cellStyle name="Percent 16 2 5" xfId="13784" xr:uid="{00000000-0005-0000-0000-0000D9350000}"/>
    <cellStyle name="Percent 16 2 6" xfId="13785" xr:uid="{00000000-0005-0000-0000-0000DA350000}"/>
    <cellStyle name="Percent 16 2 7" xfId="22105" xr:uid="{D96A23BA-3089-493B-8A67-F4E0556B7856}"/>
    <cellStyle name="Percent 16 3" xfId="13786" xr:uid="{00000000-0005-0000-0000-0000DB350000}"/>
    <cellStyle name="Percent 16 3 10" xfId="13787" xr:uid="{00000000-0005-0000-0000-0000DC350000}"/>
    <cellStyle name="Percent 16 3 10 2" xfId="13788" xr:uid="{00000000-0005-0000-0000-0000DD350000}"/>
    <cellStyle name="Percent 16 3 10 2 2" xfId="25535" xr:uid="{CF27A621-248F-4618-A11F-A4A5440D50D4}"/>
    <cellStyle name="Percent 16 3 10 3" xfId="13789" xr:uid="{00000000-0005-0000-0000-0000DE350000}"/>
    <cellStyle name="Percent 16 3 10 4" xfId="13790" xr:uid="{00000000-0005-0000-0000-0000DF350000}"/>
    <cellStyle name="Percent 16 3 10 5" xfId="22107" xr:uid="{9B788A8D-0549-4D01-A8B2-42D40D65B9A4}"/>
    <cellStyle name="Percent 16 3 11" xfId="13791" xr:uid="{00000000-0005-0000-0000-0000E0350000}"/>
    <cellStyle name="Percent 16 3 11 2" xfId="13792" xr:uid="{00000000-0005-0000-0000-0000E1350000}"/>
    <cellStyle name="Percent 16 3 11 2 2" xfId="25536" xr:uid="{8FAEE4C7-1C6F-4FFF-A68F-18E1C25C9950}"/>
    <cellStyle name="Percent 16 3 11 3" xfId="13793" xr:uid="{00000000-0005-0000-0000-0000E2350000}"/>
    <cellStyle name="Percent 16 3 11 4" xfId="13794" xr:uid="{00000000-0005-0000-0000-0000E3350000}"/>
    <cellStyle name="Percent 16 3 11 5" xfId="22108" xr:uid="{639AD60F-E0A2-49B9-BB90-5E673B0BF65E}"/>
    <cellStyle name="Percent 16 3 12" xfId="13795" xr:uid="{00000000-0005-0000-0000-0000E4350000}"/>
    <cellStyle name="Percent 16 3 12 2" xfId="13796" xr:uid="{00000000-0005-0000-0000-0000E5350000}"/>
    <cellStyle name="Percent 16 3 12 2 2" xfId="25537" xr:uid="{13E649EA-9B00-4BA7-8C8F-5137F64FF9C4}"/>
    <cellStyle name="Percent 16 3 12 3" xfId="13797" xr:uid="{00000000-0005-0000-0000-0000E6350000}"/>
    <cellStyle name="Percent 16 3 12 4" xfId="13798" xr:uid="{00000000-0005-0000-0000-0000E7350000}"/>
    <cellStyle name="Percent 16 3 12 5" xfId="22109" xr:uid="{6315E04A-118C-468D-A1B4-2C79F560F0B4}"/>
    <cellStyle name="Percent 16 3 13" xfId="13799" xr:uid="{00000000-0005-0000-0000-0000E8350000}"/>
    <cellStyle name="Percent 16 3 13 2" xfId="13800" xr:uid="{00000000-0005-0000-0000-0000E9350000}"/>
    <cellStyle name="Percent 16 3 13 2 2" xfId="25538" xr:uid="{81247BD2-E955-4C13-B620-4005E3A84C1A}"/>
    <cellStyle name="Percent 16 3 13 3" xfId="13801" xr:uid="{00000000-0005-0000-0000-0000EA350000}"/>
    <cellStyle name="Percent 16 3 13 4" xfId="13802" xr:uid="{00000000-0005-0000-0000-0000EB350000}"/>
    <cellStyle name="Percent 16 3 13 5" xfId="22110" xr:uid="{46A8B1D7-3141-42CA-AB0D-8050C61DAFB0}"/>
    <cellStyle name="Percent 16 3 14" xfId="13803" xr:uid="{00000000-0005-0000-0000-0000EC350000}"/>
    <cellStyle name="Percent 16 3 14 2" xfId="13804" xr:uid="{00000000-0005-0000-0000-0000ED350000}"/>
    <cellStyle name="Percent 16 3 14 2 2" xfId="25539" xr:uid="{F4792A71-B156-4235-B843-D47CB7FC2850}"/>
    <cellStyle name="Percent 16 3 14 3" xfId="13805" xr:uid="{00000000-0005-0000-0000-0000EE350000}"/>
    <cellStyle name="Percent 16 3 14 4" xfId="13806" xr:uid="{00000000-0005-0000-0000-0000EF350000}"/>
    <cellStyle name="Percent 16 3 14 5" xfId="22111" xr:uid="{B9C3C9B1-74E2-4CBB-8638-0915770014C9}"/>
    <cellStyle name="Percent 16 3 15" xfId="13807" xr:uid="{00000000-0005-0000-0000-0000F0350000}"/>
    <cellStyle name="Percent 16 3 15 2" xfId="13808" xr:uid="{00000000-0005-0000-0000-0000F1350000}"/>
    <cellStyle name="Percent 16 3 15 2 2" xfId="25540" xr:uid="{FAFEF0C8-8AF1-40AF-A510-35F57190A163}"/>
    <cellStyle name="Percent 16 3 15 3" xfId="13809" xr:uid="{00000000-0005-0000-0000-0000F2350000}"/>
    <cellStyle name="Percent 16 3 15 4" xfId="13810" xr:uid="{00000000-0005-0000-0000-0000F3350000}"/>
    <cellStyle name="Percent 16 3 15 5" xfId="22112" xr:uid="{CE18C93E-84EE-4B97-9790-10466B229C8F}"/>
    <cellStyle name="Percent 16 3 16" xfId="13811" xr:uid="{00000000-0005-0000-0000-0000F4350000}"/>
    <cellStyle name="Percent 16 3 16 2" xfId="13812" xr:uid="{00000000-0005-0000-0000-0000F5350000}"/>
    <cellStyle name="Percent 16 3 16 2 2" xfId="25541" xr:uid="{BDAD6020-4EEA-4AEE-8C87-05F71B06F85A}"/>
    <cellStyle name="Percent 16 3 16 3" xfId="13813" xr:uid="{00000000-0005-0000-0000-0000F6350000}"/>
    <cellStyle name="Percent 16 3 16 4" xfId="13814" xr:uid="{00000000-0005-0000-0000-0000F7350000}"/>
    <cellStyle name="Percent 16 3 16 5" xfId="22113" xr:uid="{3AC878FB-D549-4243-991E-B435BBA64B28}"/>
    <cellStyle name="Percent 16 3 17" xfId="13815" xr:uid="{00000000-0005-0000-0000-0000F8350000}"/>
    <cellStyle name="Percent 16 3 17 2" xfId="13816" xr:uid="{00000000-0005-0000-0000-0000F9350000}"/>
    <cellStyle name="Percent 16 3 17 2 2" xfId="25542" xr:uid="{2453B4C4-7375-4396-99FC-B05A0DC75400}"/>
    <cellStyle name="Percent 16 3 17 3" xfId="13817" xr:uid="{00000000-0005-0000-0000-0000FA350000}"/>
    <cellStyle name="Percent 16 3 17 4" xfId="13818" xr:uid="{00000000-0005-0000-0000-0000FB350000}"/>
    <cellStyle name="Percent 16 3 17 5" xfId="22114" xr:uid="{675E1B04-C89A-47A4-AE67-B7D9CC50A03F}"/>
    <cellStyle name="Percent 16 3 18" xfId="13819" xr:uid="{00000000-0005-0000-0000-0000FC350000}"/>
    <cellStyle name="Percent 16 3 18 2" xfId="13820" xr:uid="{00000000-0005-0000-0000-0000FD350000}"/>
    <cellStyle name="Percent 16 3 18 2 2" xfId="25534" xr:uid="{1F204EEF-1248-4083-B5AA-7F6CD620D043}"/>
    <cellStyle name="Percent 16 3 18 3" xfId="13821" xr:uid="{00000000-0005-0000-0000-0000FE350000}"/>
    <cellStyle name="Percent 16 3 19" xfId="13822" xr:uid="{00000000-0005-0000-0000-0000FF350000}"/>
    <cellStyle name="Percent 16 3 19 2" xfId="13823" xr:uid="{00000000-0005-0000-0000-000000360000}"/>
    <cellStyle name="Percent 16 3 19 3" xfId="13824" xr:uid="{00000000-0005-0000-0000-000001360000}"/>
    <cellStyle name="Percent 16 3 2" xfId="13825" xr:uid="{00000000-0005-0000-0000-000002360000}"/>
    <cellStyle name="Percent 16 3 2 2" xfId="13826" xr:uid="{00000000-0005-0000-0000-000003360000}"/>
    <cellStyle name="Percent 16 3 2 2 2" xfId="25543" xr:uid="{A468AD7D-2023-455B-AACA-4FB6E127B459}"/>
    <cellStyle name="Percent 16 3 2 3" xfId="13827" xr:uid="{00000000-0005-0000-0000-000004360000}"/>
    <cellStyle name="Percent 16 3 2 4" xfId="13828" xr:uid="{00000000-0005-0000-0000-000005360000}"/>
    <cellStyle name="Percent 16 3 2 5" xfId="22115" xr:uid="{EE83C61F-9F98-44E8-937A-CEEF1986003A}"/>
    <cellStyle name="Percent 16 3 20" xfId="13829" xr:uid="{00000000-0005-0000-0000-000006360000}"/>
    <cellStyle name="Percent 16 3 20 2" xfId="24425" xr:uid="{C78CEECC-8C3D-4D89-8A3F-55555C74BC2F}"/>
    <cellStyle name="Percent 16 3 21" xfId="13830" xr:uid="{00000000-0005-0000-0000-000007360000}"/>
    <cellStyle name="Percent 16 3 22" xfId="13831" xr:uid="{00000000-0005-0000-0000-000008360000}"/>
    <cellStyle name="Percent 16 3 23" xfId="22106" xr:uid="{CAF83252-7AC3-4EEE-BBC5-3CB9E5968F42}"/>
    <cellStyle name="Percent 16 3 3" xfId="13832" xr:uid="{00000000-0005-0000-0000-000009360000}"/>
    <cellStyle name="Percent 16 3 3 2" xfId="13833" xr:uid="{00000000-0005-0000-0000-00000A360000}"/>
    <cellStyle name="Percent 16 3 3 2 2" xfId="25544" xr:uid="{F6BCD79F-69EA-4877-B284-F3203EDA3DAC}"/>
    <cellStyle name="Percent 16 3 3 3" xfId="13834" xr:uid="{00000000-0005-0000-0000-00000B360000}"/>
    <cellStyle name="Percent 16 3 3 4" xfId="13835" xr:uid="{00000000-0005-0000-0000-00000C360000}"/>
    <cellStyle name="Percent 16 3 3 5" xfId="22116" xr:uid="{FA992E38-9141-43AB-BB13-AD513049DD0E}"/>
    <cellStyle name="Percent 16 3 4" xfId="13836" xr:uid="{00000000-0005-0000-0000-00000D360000}"/>
    <cellStyle name="Percent 16 3 4 2" xfId="13837" xr:uid="{00000000-0005-0000-0000-00000E360000}"/>
    <cellStyle name="Percent 16 3 4 2 2" xfId="25545" xr:uid="{2A8AC59B-2E33-47AF-9841-12943F7EE574}"/>
    <cellStyle name="Percent 16 3 4 3" xfId="13838" xr:uid="{00000000-0005-0000-0000-00000F360000}"/>
    <cellStyle name="Percent 16 3 4 4" xfId="13839" xr:uid="{00000000-0005-0000-0000-000010360000}"/>
    <cellStyle name="Percent 16 3 4 5" xfId="22117" xr:uid="{1DBE416A-2415-4A91-8F60-19B46F840971}"/>
    <cellStyle name="Percent 16 3 5" xfId="13840" xr:uid="{00000000-0005-0000-0000-000011360000}"/>
    <cellStyle name="Percent 16 3 5 2" xfId="13841" xr:uid="{00000000-0005-0000-0000-000012360000}"/>
    <cellStyle name="Percent 16 3 5 2 2" xfId="25546" xr:uid="{D4232876-43D2-463D-BFD9-581D33D867D7}"/>
    <cellStyle name="Percent 16 3 5 3" xfId="13842" xr:uid="{00000000-0005-0000-0000-000013360000}"/>
    <cellStyle name="Percent 16 3 5 4" xfId="13843" xr:uid="{00000000-0005-0000-0000-000014360000}"/>
    <cellStyle name="Percent 16 3 5 5" xfId="22118" xr:uid="{1A0412DB-4865-4B2C-897A-E4C363307700}"/>
    <cellStyle name="Percent 16 3 6" xfId="13844" xr:uid="{00000000-0005-0000-0000-000015360000}"/>
    <cellStyle name="Percent 16 3 6 2" xfId="13845" xr:uid="{00000000-0005-0000-0000-000016360000}"/>
    <cellStyle name="Percent 16 3 6 2 2" xfId="25547" xr:uid="{C9447D50-C041-4857-BB7B-73CFBD701937}"/>
    <cellStyle name="Percent 16 3 6 3" xfId="13846" xr:uid="{00000000-0005-0000-0000-000017360000}"/>
    <cellStyle name="Percent 16 3 6 4" xfId="13847" xr:uid="{00000000-0005-0000-0000-000018360000}"/>
    <cellStyle name="Percent 16 3 6 5" xfId="22119" xr:uid="{3FE26EAF-3DF5-4DCA-85F6-68EE96FC1A7D}"/>
    <cellStyle name="Percent 16 3 7" xfId="13848" xr:uid="{00000000-0005-0000-0000-000019360000}"/>
    <cellStyle name="Percent 16 3 7 2" xfId="13849" xr:uid="{00000000-0005-0000-0000-00001A360000}"/>
    <cellStyle name="Percent 16 3 7 2 2" xfId="25548" xr:uid="{5607C4FE-DB90-4BFA-8513-0A2DEC5F5940}"/>
    <cellStyle name="Percent 16 3 7 3" xfId="13850" xr:uid="{00000000-0005-0000-0000-00001B360000}"/>
    <cellStyle name="Percent 16 3 7 4" xfId="13851" xr:uid="{00000000-0005-0000-0000-00001C360000}"/>
    <cellStyle name="Percent 16 3 7 5" xfId="22120" xr:uid="{8927CEEE-BBB2-4287-8DB4-771E349DD015}"/>
    <cellStyle name="Percent 16 3 8" xfId="13852" xr:uid="{00000000-0005-0000-0000-00001D360000}"/>
    <cellStyle name="Percent 16 3 8 2" xfId="13853" xr:uid="{00000000-0005-0000-0000-00001E360000}"/>
    <cellStyle name="Percent 16 3 8 2 2" xfId="25549" xr:uid="{3BE0E5A4-6B93-42F7-917F-3691D59505EB}"/>
    <cellStyle name="Percent 16 3 8 3" xfId="13854" xr:uid="{00000000-0005-0000-0000-00001F360000}"/>
    <cellStyle name="Percent 16 3 8 4" xfId="13855" xr:uid="{00000000-0005-0000-0000-000020360000}"/>
    <cellStyle name="Percent 16 3 8 5" xfId="22121" xr:uid="{789863AC-19B2-4887-8DCE-1853D9B49D59}"/>
    <cellStyle name="Percent 16 3 9" xfId="13856" xr:uid="{00000000-0005-0000-0000-000021360000}"/>
    <cellStyle name="Percent 16 3 9 2" xfId="13857" xr:uid="{00000000-0005-0000-0000-000022360000}"/>
    <cellStyle name="Percent 16 3 9 2 2" xfId="25550" xr:uid="{5CA52D7A-FD7C-4560-AB47-0B924F779A55}"/>
    <cellStyle name="Percent 16 3 9 3" xfId="13858" xr:uid="{00000000-0005-0000-0000-000023360000}"/>
    <cellStyle name="Percent 16 3 9 4" xfId="13859" xr:uid="{00000000-0005-0000-0000-000024360000}"/>
    <cellStyle name="Percent 16 3 9 5" xfId="22122" xr:uid="{F5189B42-74E4-458B-9913-E0B9DF6BCB9E}"/>
    <cellStyle name="Percent 16 4" xfId="13860" xr:uid="{00000000-0005-0000-0000-000025360000}"/>
    <cellStyle name="Percent 16 4 10" xfId="13861" xr:uid="{00000000-0005-0000-0000-000026360000}"/>
    <cellStyle name="Percent 16 4 10 2" xfId="13862" xr:uid="{00000000-0005-0000-0000-000027360000}"/>
    <cellStyle name="Percent 16 4 10 2 2" xfId="25552" xr:uid="{05789719-C67E-44ED-B548-B4BEAFC3A41E}"/>
    <cellStyle name="Percent 16 4 10 3" xfId="13863" xr:uid="{00000000-0005-0000-0000-000028360000}"/>
    <cellStyle name="Percent 16 4 10 4" xfId="13864" xr:uid="{00000000-0005-0000-0000-000029360000}"/>
    <cellStyle name="Percent 16 4 10 5" xfId="22124" xr:uid="{4ACFFA21-1612-47B1-9BD2-32F624B641F1}"/>
    <cellStyle name="Percent 16 4 11" xfId="13865" xr:uid="{00000000-0005-0000-0000-00002A360000}"/>
    <cellStyle name="Percent 16 4 11 2" xfId="13866" xr:uid="{00000000-0005-0000-0000-00002B360000}"/>
    <cellStyle name="Percent 16 4 11 2 2" xfId="25553" xr:uid="{2459C397-8054-48A5-83BE-3D39C9C15BB6}"/>
    <cellStyle name="Percent 16 4 11 3" xfId="13867" xr:uid="{00000000-0005-0000-0000-00002C360000}"/>
    <cellStyle name="Percent 16 4 11 4" xfId="13868" xr:uid="{00000000-0005-0000-0000-00002D360000}"/>
    <cellStyle name="Percent 16 4 11 5" xfId="22125" xr:uid="{7536F6A6-643A-42FC-BC60-E8AA226754F8}"/>
    <cellStyle name="Percent 16 4 12" xfId="13869" xr:uid="{00000000-0005-0000-0000-00002E360000}"/>
    <cellStyle name="Percent 16 4 12 2" xfId="13870" xr:uid="{00000000-0005-0000-0000-00002F360000}"/>
    <cellStyle name="Percent 16 4 12 2 2" xfId="25554" xr:uid="{6BA80267-9FF1-4F5B-BFC1-271159CDFAD7}"/>
    <cellStyle name="Percent 16 4 12 3" xfId="13871" xr:uid="{00000000-0005-0000-0000-000030360000}"/>
    <cellStyle name="Percent 16 4 12 4" xfId="13872" xr:uid="{00000000-0005-0000-0000-000031360000}"/>
    <cellStyle name="Percent 16 4 12 5" xfId="22126" xr:uid="{71BE884A-C128-4F2C-8B4D-10604C9C86FB}"/>
    <cellStyle name="Percent 16 4 13" xfId="13873" xr:uid="{00000000-0005-0000-0000-000032360000}"/>
    <cellStyle name="Percent 16 4 13 2" xfId="13874" xr:uid="{00000000-0005-0000-0000-000033360000}"/>
    <cellStyle name="Percent 16 4 13 2 2" xfId="25555" xr:uid="{3A8D05F7-4375-430A-98AD-74DB03DA404D}"/>
    <cellStyle name="Percent 16 4 13 3" xfId="13875" xr:uid="{00000000-0005-0000-0000-000034360000}"/>
    <cellStyle name="Percent 16 4 13 4" xfId="13876" xr:uid="{00000000-0005-0000-0000-000035360000}"/>
    <cellStyle name="Percent 16 4 13 5" xfId="22127" xr:uid="{598463F1-B67D-4420-8D04-1570692D1D1E}"/>
    <cellStyle name="Percent 16 4 14" xfId="13877" xr:uid="{00000000-0005-0000-0000-000036360000}"/>
    <cellStyle name="Percent 16 4 14 2" xfId="13878" xr:uid="{00000000-0005-0000-0000-000037360000}"/>
    <cellStyle name="Percent 16 4 14 2 2" xfId="25556" xr:uid="{227C005D-54B4-4102-85AB-B3808102A003}"/>
    <cellStyle name="Percent 16 4 14 3" xfId="13879" xr:uid="{00000000-0005-0000-0000-000038360000}"/>
    <cellStyle name="Percent 16 4 14 4" xfId="13880" xr:uid="{00000000-0005-0000-0000-000039360000}"/>
    <cellStyle name="Percent 16 4 14 5" xfId="22128" xr:uid="{D8452FB5-5BE6-4554-8749-2FBB552A8BCC}"/>
    <cellStyle name="Percent 16 4 15" xfId="13881" xr:uid="{00000000-0005-0000-0000-00003A360000}"/>
    <cellStyle name="Percent 16 4 15 2" xfId="13882" xr:uid="{00000000-0005-0000-0000-00003B360000}"/>
    <cellStyle name="Percent 16 4 15 2 2" xfId="25557" xr:uid="{43299FF7-4C33-4BDC-8D92-FEDE42FFD9EC}"/>
    <cellStyle name="Percent 16 4 15 3" xfId="13883" xr:uid="{00000000-0005-0000-0000-00003C360000}"/>
    <cellStyle name="Percent 16 4 15 4" xfId="13884" xr:uid="{00000000-0005-0000-0000-00003D360000}"/>
    <cellStyle name="Percent 16 4 15 5" xfId="22129" xr:uid="{4746F252-A72E-4A54-A4D1-24121F5D3526}"/>
    <cellStyle name="Percent 16 4 16" xfId="13885" xr:uid="{00000000-0005-0000-0000-00003E360000}"/>
    <cellStyle name="Percent 16 4 16 2" xfId="13886" xr:uid="{00000000-0005-0000-0000-00003F360000}"/>
    <cellStyle name="Percent 16 4 16 2 2" xfId="25558" xr:uid="{F082D774-AB99-472A-8B0B-C93D01096A34}"/>
    <cellStyle name="Percent 16 4 16 3" xfId="13887" xr:uid="{00000000-0005-0000-0000-000040360000}"/>
    <cellStyle name="Percent 16 4 16 4" xfId="13888" xr:uid="{00000000-0005-0000-0000-000041360000}"/>
    <cellStyle name="Percent 16 4 16 5" xfId="22130" xr:uid="{4293C466-2353-467C-BC1F-E9EAC8B91DD0}"/>
    <cellStyle name="Percent 16 4 17" xfId="13889" xr:uid="{00000000-0005-0000-0000-000042360000}"/>
    <cellStyle name="Percent 16 4 17 2" xfId="13890" xr:uid="{00000000-0005-0000-0000-000043360000}"/>
    <cellStyle name="Percent 16 4 17 2 2" xfId="25559" xr:uid="{641E4404-75F5-465F-8D3C-9C786FC48205}"/>
    <cellStyle name="Percent 16 4 17 3" xfId="13891" xr:uid="{00000000-0005-0000-0000-000044360000}"/>
    <cellStyle name="Percent 16 4 17 4" xfId="13892" xr:uid="{00000000-0005-0000-0000-000045360000}"/>
    <cellStyle name="Percent 16 4 17 5" xfId="22131" xr:uid="{7FF9AA5A-8CB0-4FCF-B56C-877904CE49BE}"/>
    <cellStyle name="Percent 16 4 18" xfId="13893" xr:uid="{00000000-0005-0000-0000-000046360000}"/>
    <cellStyle name="Percent 16 4 18 2" xfId="13894" xr:uid="{00000000-0005-0000-0000-000047360000}"/>
    <cellStyle name="Percent 16 4 18 2 2" xfId="25551" xr:uid="{E18DF410-7EFC-454A-A066-325C1F78F71A}"/>
    <cellStyle name="Percent 16 4 18 3" xfId="13895" xr:uid="{00000000-0005-0000-0000-000048360000}"/>
    <cellStyle name="Percent 16 4 19" xfId="13896" xr:uid="{00000000-0005-0000-0000-000049360000}"/>
    <cellStyle name="Percent 16 4 19 2" xfId="13897" xr:uid="{00000000-0005-0000-0000-00004A360000}"/>
    <cellStyle name="Percent 16 4 19 3" xfId="13898" xr:uid="{00000000-0005-0000-0000-00004B360000}"/>
    <cellStyle name="Percent 16 4 2" xfId="13899" xr:uid="{00000000-0005-0000-0000-00004C360000}"/>
    <cellStyle name="Percent 16 4 2 2" xfId="13900" xr:uid="{00000000-0005-0000-0000-00004D360000}"/>
    <cellStyle name="Percent 16 4 2 2 2" xfId="25560" xr:uid="{1F5ECC19-1F63-43A8-899A-2011169C917C}"/>
    <cellStyle name="Percent 16 4 2 3" xfId="13901" xr:uid="{00000000-0005-0000-0000-00004E360000}"/>
    <cellStyle name="Percent 16 4 2 4" xfId="13902" xr:uid="{00000000-0005-0000-0000-00004F360000}"/>
    <cellStyle name="Percent 16 4 2 5" xfId="22132" xr:uid="{B6140024-2A9A-4861-86CC-525EBAA91041}"/>
    <cellStyle name="Percent 16 4 20" xfId="13903" xr:uid="{00000000-0005-0000-0000-000050360000}"/>
    <cellStyle name="Percent 16 4 20 2" xfId="24426" xr:uid="{01EF7CD8-6107-4CB2-BC4A-C5BF23B50F73}"/>
    <cellStyle name="Percent 16 4 21" xfId="13904" xr:uid="{00000000-0005-0000-0000-000051360000}"/>
    <cellStyle name="Percent 16 4 22" xfId="13905" xr:uid="{00000000-0005-0000-0000-000052360000}"/>
    <cellStyle name="Percent 16 4 23" xfId="22123" xr:uid="{9337F1CD-6758-428F-866A-2566573C5953}"/>
    <cellStyle name="Percent 16 4 3" xfId="13906" xr:uid="{00000000-0005-0000-0000-000053360000}"/>
    <cellStyle name="Percent 16 4 3 2" xfId="13907" xr:uid="{00000000-0005-0000-0000-000054360000}"/>
    <cellStyle name="Percent 16 4 3 2 2" xfId="25561" xr:uid="{88FE28A2-CBD4-414F-98D5-3AEC03B1F346}"/>
    <cellStyle name="Percent 16 4 3 3" xfId="13908" xr:uid="{00000000-0005-0000-0000-000055360000}"/>
    <cellStyle name="Percent 16 4 3 4" xfId="13909" xr:uid="{00000000-0005-0000-0000-000056360000}"/>
    <cellStyle name="Percent 16 4 3 5" xfId="22133" xr:uid="{0E64B6C1-259F-41F1-B280-846099E9FDA3}"/>
    <cellStyle name="Percent 16 4 4" xfId="13910" xr:uid="{00000000-0005-0000-0000-000057360000}"/>
    <cellStyle name="Percent 16 4 4 2" xfId="13911" xr:uid="{00000000-0005-0000-0000-000058360000}"/>
    <cellStyle name="Percent 16 4 4 2 2" xfId="25562" xr:uid="{4078E00F-972E-4EC3-9394-296AB290EE7F}"/>
    <cellStyle name="Percent 16 4 4 3" xfId="13912" xr:uid="{00000000-0005-0000-0000-000059360000}"/>
    <cellStyle name="Percent 16 4 4 4" xfId="13913" xr:uid="{00000000-0005-0000-0000-00005A360000}"/>
    <cellStyle name="Percent 16 4 4 5" xfId="22134" xr:uid="{9A396AD5-369D-4E5E-94A8-BE2BCE977F56}"/>
    <cellStyle name="Percent 16 4 5" xfId="13914" xr:uid="{00000000-0005-0000-0000-00005B360000}"/>
    <cellStyle name="Percent 16 4 5 2" xfId="13915" xr:uid="{00000000-0005-0000-0000-00005C360000}"/>
    <cellStyle name="Percent 16 4 5 2 2" xfId="25563" xr:uid="{153B10FA-DD40-483F-ADE0-538753C792AA}"/>
    <cellStyle name="Percent 16 4 5 3" xfId="13916" xr:uid="{00000000-0005-0000-0000-00005D360000}"/>
    <cellStyle name="Percent 16 4 5 4" xfId="13917" xr:uid="{00000000-0005-0000-0000-00005E360000}"/>
    <cellStyle name="Percent 16 4 5 5" xfId="22135" xr:uid="{F8B7CABE-4881-4B26-9490-523F50344C1D}"/>
    <cellStyle name="Percent 16 4 6" xfId="13918" xr:uid="{00000000-0005-0000-0000-00005F360000}"/>
    <cellStyle name="Percent 16 4 6 2" xfId="13919" xr:uid="{00000000-0005-0000-0000-000060360000}"/>
    <cellStyle name="Percent 16 4 6 2 2" xfId="25564" xr:uid="{0247845C-DAC4-4888-8494-C13D7D73D26E}"/>
    <cellStyle name="Percent 16 4 6 3" xfId="13920" xr:uid="{00000000-0005-0000-0000-000061360000}"/>
    <cellStyle name="Percent 16 4 6 4" xfId="13921" xr:uid="{00000000-0005-0000-0000-000062360000}"/>
    <cellStyle name="Percent 16 4 6 5" xfId="22136" xr:uid="{3AAA75EE-28ED-4E93-B1E9-DC12B75EB7A1}"/>
    <cellStyle name="Percent 16 4 7" xfId="13922" xr:uid="{00000000-0005-0000-0000-000063360000}"/>
    <cellStyle name="Percent 16 4 7 2" xfId="13923" xr:uid="{00000000-0005-0000-0000-000064360000}"/>
    <cellStyle name="Percent 16 4 7 2 2" xfId="25565" xr:uid="{31F2E38C-2EC4-4B58-9401-E8726513313A}"/>
    <cellStyle name="Percent 16 4 7 3" xfId="13924" xr:uid="{00000000-0005-0000-0000-000065360000}"/>
    <cellStyle name="Percent 16 4 7 4" xfId="13925" xr:uid="{00000000-0005-0000-0000-000066360000}"/>
    <cellStyle name="Percent 16 4 7 5" xfId="22137" xr:uid="{34EDF55D-8B82-471C-9F24-C206BFE22DC0}"/>
    <cellStyle name="Percent 16 4 8" xfId="13926" xr:uid="{00000000-0005-0000-0000-000067360000}"/>
    <cellStyle name="Percent 16 4 8 2" xfId="13927" xr:uid="{00000000-0005-0000-0000-000068360000}"/>
    <cellStyle name="Percent 16 4 8 2 2" xfId="25566" xr:uid="{ACCDA5DA-226E-4693-BF8F-2F8B7FDF3D93}"/>
    <cellStyle name="Percent 16 4 8 3" xfId="13928" xr:uid="{00000000-0005-0000-0000-000069360000}"/>
    <cellStyle name="Percent 16 4 8 4" xfId="13929" xr:uid="{00000000-0005-0000-0000-00006A360000}"/>
    <cellStyle name="Percent 16 4 8 5" xfId="22138" xr:uid="{FBD3EC77-A67E-4212-95E0-B4A7CF804083}"/>
    <cellStyle name="Percent 16 4 9" xfId="13930" xr:uid="{00000000-0005-0000-0000-00006B360000}"/>
    <cellStyle name="Percent 16 4 9 2" xfId="13931" xr:uid="{00000000-0005-0000-0000-00006C360000}"/>
    <cellStyle name="Percent 16 4 9 2 2" xfId="25567" xr:uid="{91A343B2-26B2-4936-AD27-33BE38AB7C34}"/>
    <cellStyle name="Percent 16 4 9 3" xfId="13932" xr:uid="{00000000-0005-0000-0000-00006D360000}"/>
    <cellStyle name="Percent 16 4 9 4" xfId="13933" xr:uid="{00000000-0005-0000-0000-00006E360000}"/>
    <cellStyle name="Percent 16 4 9 5" xfId="22139" xr:uid="{608F7FCA-E623-46E2-8AB2-3037BA3F9B22}"/>
    <cellStyle name="Percent 16 5" xfId="13934" xr:uid="{00000000-0005-0000-0000-00006F360000}"/>
    <cellStyle name="Percent 16 5 10" xfId="13935" xr:uid="{00000000-0005-0000-0000-000070360000}"/>
    <cellStyle name="Percent 16 5 10 2" xfId="13936" xr:uid="{00000000-0005-0000-0000-000071360000}"/>
    <cellStyle name="Percent 16 5 10 2 2" xfId="25569" xr:uid="{8C8F9747-A015-4302-816E-F97A7B4ECE2C}"/>
    <cellStyle name="Percent 16 5 10 3" xfId="13937" xr:uid="{00000000-0005-0000-0000-000072360000}"/>
    <cellStyle name="Percent 16 5 10 4" xfId="13938" xr:uid="{00000000-0005-0000-0000-000073360000}"/>
    <cellStyle name="Percent 16 5 10 5" xfId="22141" xr:uid="{5F6D0E6C-76D3-44C4-A396-EA2C163C6F20}"/>
    <cellStyle name="Percent 16 5 11" xfId="13939" xr:uid="{00000000-0005-0000-0000-000074360000}"/>
    <cellStyle name="Percent 16 5 11 2" xfId="13940" xr:uid="{00000000-0005-0000-0000-000075360000}"/>
    <cellStyle name="Percent 16 5 11 2 2" xfId="25570" xr:uid="{51605DAD-57F9-4BD1-9158-FB00770FAF43}"/>
    <cellStyle name="Percent 16 5 11 3" xfId="13941" xr:uid="{00000000-0005-0000-0000-000076360000}"/>
    <cellStyle name="Percent 16 5 11 4" xfId="13942" xr:uid="{00000000-0005-0000-0000-000077360000}"/>
    <cellStyle name="Percent 16 5 11 5" xfId="22142" xr:uid="{5EDB981B-EE7F-45C6-8AE0-B19183722647}"/>
    <cellStyle name="Percent 16 5 12" xfId="13943" xr:uid="{00000000-0005-0000-0000-000078360000}"/>
    <cellStyle name="Percent 16 5 12 2" xfId="13944" xr:uid="{00000000-0005-0000-0000-000079360000}"/>
    <cellStyle name="Percent 16 5 12 2 2" xfId="25571" xr:uid="{C3C1EA94-749B-4C80-9C26-EC96F76878C5}"/>
    <cellStyle name="Percent 16 5 12 3" xfId="13945" xr:uid="{00000000-0005-0000-0000-00007A360000}"/>
    <cellStyle name="Percent 16 5 12 4" xfId="13946" xr:uid="{00000000-0005-0000-0000-00007B360000}"/>
    <cellStyle name="Percent 16 5 12 5" xfId="22143" xr:uid="{CDB38C2B-BF18-4026-B6FA-2C2C084692DA}"/>
    <cellStyle name="Percent 16 5 13" xfId="13947" xr:uid="{00000000-0005-0000-0000-00007C360000}"/>
    <cellStyle name="Percent 16 5 13 2" xfId="13948" xr:uid="{00000000-0005-0000-0000-00007D360000}"/>
    <cellStyle name="Percent 16 5 13 2 2" xfId="25572" xr:uid="{FE0B7C23-1DBD-40C5-8041-4974DDBCC91D}"/>
    <cellStyle name="Percent 16 5 13 3" xfId="13949" xr:uid="{00000000-0005-0000-0000-00007E360000}"/>
    <cellStyle name="Percent 16 5 13 4" xfId="13950" xr:uid="{00000000-0005-0000-0000-00007F360000}"/>
    <cellStyle name="Percent 16 5 13 5" xfId="22144" xr:uid="{A6B58DA7-BDF8-417A-AC86-13D1D744C3DA}"/>
    <cellStyle name="Percent 16 5 14" xfId="13951" xr:uid="{00000000-0005-0000-0000-000080360000}"/>
    <cellStyle name="Percent 16 5 14 2" xfId="13952" xr:uid="{00000000-0005-0000-0000-000081360000}"/>
    <cellStyle name="Percent 16 5 14 2 2" xfId="25573" xr:uid="{D28E91D4-EE66-4D06-A60E-28F7452DA3A5}"/>
    <cellStyle name="Percent 16 5 14 3" xfId="13953" xr:uid="{00000000-0005-0000-0000-000082360000}"/>
    <cellStyle name="Percent 16 5 14 4" xfId="13954" xr:uid="{00000000-0005-0000-0000-000083360000}"/>
    <cellStyle name="Percent 16 5 14 5" xfId="22145" xr:uid="{E19B0A99-8D3F-495E-9C84-B9C0077A5625}"/>
    <cellStyle name="Percent 16 5 15" xfId="13955" xr:uid="{00000000-0005-0000-0000-000084360000}"/>
    <cellStyle name="Percent 16 5 15 2" xfId="13956" xr:uid="{00000000-0005-0000-0000-000085360000}"/>
    <cellStyle name="Percent 16 5 15 2 2" xfId="25574" xr:uid="{6BF60C8B-0A1B-4C12-9466-2CF6AB1EE834}"/>
    <cellStyle name="Percent 16 5 15 3" xfId="13957" xr:uid="{00000000-0005-0000-0000-000086360000}"/>
    <cellStyle name="Percent 16 5 15 4" xfId="13958" xr:uid="{00000000-0005-0000-0000-000087360000}"/>
    <cellStyle name="Percent 16 5 15 5" xfId="22146" xr:uid="{E8B26F05-F47C-4243-9B95-3D545DA7E01C}"/>
    <cellStyle name="Percent 16 5 16" xfId="13959" xr:uid="{00000000-0005-0000-0000-000088360000}"/>
    <cellStyle name="Percent 16 5 16 2" xfId="13960" xr:uid="{00000000-0005-0000-0000-000089360000}"/>
    <cellStyle name="Percent 16 5 16 2 2" xfId="25575" xr:uid="{FC1A98B0-B1EF-4FDD-A94A-40A062435C75}"/>
    <cellStyle name="Percent 16 5 16 3" xfId="13961" xr:uid="{00000000-0005-0000-0000-00008A360000}"/>
    <cellStyle name="Percent 16 5 16 4" xfId="13962" xr:uid="{00000000-0005-0000-0000-00008B360000}"/>
    <cellStyle name="Percent 16 5 16 5" xfId="22147" xr:uid="{E05DFE15-6F28-456E-BD8F-E9FD4DC20A1D}"/>
    <cellStyle name="Percent 16 5 17" xfId="13963" xr:uid="{00000000-0005-0000-0000-00008C360000}"/>
    <cellStyle name="Percent 16 5 17 2" xfId="13964" xr:uid="{00000000-0005-0000-0000-00008D360000}"/>
    <cellStyle name="Percent 16 5 17 2 2" xfId="25576" xr:uid="{DF04081D-0F93-4256-95B2-43DD7CAC8B27}"/>
    <cellStyle name="Percent 16 5 17 3" xfId="13965" xr:uid="{00000000-0005-0000-0000-00008E360000}"/>
    <cellStyle name="Percent 16 5 17 4" xfId="13966" xr:uid="{00000000-0005-0000-0000-00008F360000}"/>
    <cellStyle name="Percent 16 5 17 5" xfId="22148" xr:uid="{32414DC6-5702-4435-A56F-814A17884608}"/>
    <cellStyle name="Percent 16 5 18" xfId="13967" xr:uid="{00000000-0005-0000-0000-000090360000}"/>
    <cellStyle name="Percent 16 5 18 2" xfId="13968" xr:uid="{00000000-0005-0000-0000-000091360000}"/>
    <cellStyle name="Percent 16 5 18 2 2" xfId="25568" xr:uid="{13AC0B8A-554C-4F13-AE7C-26F8996DFBFD}"/>
    <cellStyle name="Percent 16 5 18 3" xfId="13969" xr:uid="{00000000-0005-0000-0000-000092360000}"/>
    <cellStyle name="Percent 16 5 19" xfId="13970" xr:uid="{00000000-0005-0000-0000-000093360000}"/>
    <cellStyle name="Percent 16 5 19 2" xfId="13971" xr:uid="{00000000-0005-0000-0000-000094360000}"/>
    <cellStyle name="Percent 16 5 19 3" xfId="13972" xr:uid="{00000000-0005-0000-0000-000095360000}"/>
    <cellStyle name="Percent 16 5 2" xfId="13973" xr:uid="{00000000-0005-0000-0000-000096360000}"/>
    <cellStyle name="Percent 16 5 2 2" xfId="13974" xr:uid="{00000000-0005-0000-0000-000097360000}"/>
    <cellStyle name="Percent 16 5 2 2 2" xfId="25577" xr:uid="{E8527EFF-27CF-477F-97F8-B0A27B6E4535}"/>
    <cellStyle name="Percent 16 5 2 3" xfId="13975" xr:uid="{00000000-0005-0000-0000-000098360000}"/>
    <cellStyle name="Percent 16 5 2 4" xfId="13976" xr:uid="{00000000-0005-0000-0000-000099360000}"/>
    <cellStyle name="Percent 16 5 2 5" xfId="22149" xr:uid="{B8950BE9-D7F1-4CEE-B5DB-6A2040B89BBB}"/>
    <cellStyle name="Percent 16 5 20" xfId="13977" xr:uid="{00000000-0005-0000-0000-00009A360000}"/>
    <cellStyle name="Percent 16 5 20 2" xfId="24427" xr:uid="{DCCD999D-4851-442E-8319-ED09F0F16A46}"/>
    <cellStyle name="Percent 16 5 21" xfId="13978" xr:uid="{00000000-0005-0000-0000-00009B360000}"/>
    <cellStyle name="Percent 16 5 22" xfId="13979" xr:uid="{00000000-0005-0000-0000-00009C360000}"/>
    <cellStyle name="Percent 16 5 23" xfId="22140" xr:uid="{0D530D74-C13E-4139-BB9F-6A7D51F9AC79}"/>
    <cellStyle name="Percent 16 5 3" xfId="13980" xr:uid="{00000000-0005-0000-0000-00009D360000}"/>
    <cellStyle name="Percent 16 5 3 2" xfId="13981" xr:uid="{00000000-0005-0000-0000-00009E360000}"/>
    <cellStyle name="Percent 16 5 3 2 2" xfId="25578" xr:uid="{DA9748BB-3290-489F-9119-006402A15214}"/>
    <cellStyle name="Percent 16 5 3 3" xfId="13982" xr:uid="{00000000-0005-0000-0000-00009F360000}"/>
    <cellStyle name="Percent 16 5 3 4" xfId="13983" xr:uid="{00000000-0005-0000-0000-0000A0360000}"/>
    <cellStyle name="Percent 16 5 3 5" xfId="22150" xr:uid="{C2E9FBB5-7924-4DD1-946B-6FF3D8F321C2}"/>
    <cellStyle name="Percent 16 5 4" xfId="13984" xr:uid="{00000000-0005-0000-0000-0000A1360000}"/>
    <cellStyle name="Percent 16 5 4 2" xfId="13985" xr:uid="{00000000-0005-0000-0000-0000A2360000}"/>
    <cellStyle name="Percent 16 5 4 2 2" xfId="25579" xr:uid="{AC3848F8-78B9-4EB0-918F-E4263E5B5BE5}"/>
    <cellStyle name="Percent 16 5 4 3" xfId="13986" xr:uid="{00000000-0005-0000-0000-0000A3360000}"/>
    <cellStyle name="Percent 16 5 4 4" xfId="13987" xr:uid="{00000000-0005-0000-0000-0000A4360000}"/>
    <cellStyle name="Percent 16 5 4 5" xfId="22151" xr:uid="{4014AEB9-914D-406C-8A51-2A884D775A8F}"/>
    <cellStyle name="Percent 16 5 5" xfId="13988" xr:uid="{00000000-0005-0000-0000-0000A5360000}"/>
    <cellStyle name="Percent 16 5 5 2" xfId="13989" xr:uid="{00000000-0005-0000-0000-0000A6360000}"/>
    <cellStyle name="Percent 16 5 5 2 2" xfId="25580" xr:uid="{40D98187-377E-4F7E-934A-0426397CA6CF}"/>
    <cellStyle name="Percent 16 5 5 3" xfId="13990" xr:uid="{00000000-0005-0000-0000-0000A7360000}"/>
    <cellStyle name="Percent 16 5 5 4" xfId="13991" xr:uid="{00000000-0005-0000-0000-0000A8360000}"/>
    <cellStyle name="Percent 16 5 5 5" xfId="22152" xr:uid="{4E80A500-323B-43BE-A22D-D62D4E034502}"/>
    <cellStyle name="Percent 16 5 6" xfId="13992" xr:uid="{00000000-0005-0000-0000-0000A9360000}"/>
    <cellStyle name="Percent 16 5 6 2" xfId="13993" xr:uid="{00000000-0005-0000-0000-0000AA360000}"/>
    <cellStyle name="Percent 16 5 6 2 2" xfId="25581" xr:uid="{2334C8B1-5CC7-47AD-AAAD-229D36311486}"/>
    <cellStyle name="Percent 16 5 6 3" xfId="13994" xr:uid="{00000000-0005-0000-0000-0000AB360000}"/>
    <cellStyle name="Percent 16 5 6 4" xfId="13995" xr:uid="{00000000-0005-0000-0000-0000AC360000}"/>
    <cellStyle name="Percent 16 5 6 5" xfId="22153" xr:uid="{4FE24E87-C99C-4FB3-B76E-F417510E1855}"/>
    <cellStyle name="Percent 16 5 7" xfId="13996" xr:uid="{00000000-0005-0000-0000-0000AD360000}"/>
    <cellStyle name="Percent 16 5 7 2" xfId="13997" xr:uid="{00000000-0005-0000-0000-0000AE360000}"/>
    <cellStyle name="Percent 16 5 7 2 2" xfId="25582" xr:uid="{0AADFFB5-699E-4A96-831C-8A32056EBC08}"/>
    <cellStyle name="Percent 16 5 7 3" xfId="13998" xr:uid="{00000000-0005-0000-0000-0000AF360000}"/>
    <cellStyle name="Percent 16 5 7 4" xfId="13999" xr:uid="{00000000-0005-0000-0000-0000B0360000}"/>
    <cellStyle name="Percent 16 5 7 5" xfId="22154" xr:uid="{26957D54-8305-4A30-9426-974E9AA58202}"/>
    <cellStyle name="Percent 16 5 8" xfId="14000" xr:uid="{00000000-0005-0000-0000-0000B1360000}"/>
    <cellStyle name="Percent 16 5 8 2" xfId="14001" xr:uid="{00000000-0005-0000-0000-0000B2360000}"/>
    <cellStyle name="Percent 16 5 8 2 2" xfId="25583" xr:uid="{E1F33A21-198D-44C4-8D2F-636302466EEA}"/>
    <cellStyle name="Percent 16 5 8 3" xfId="14002" xr:uid="{00000000-0005-0000-0000-0000B3360000}"/>
    <cellStyle name="Percent 16 5 8 4" xfId="14003" xr:uid="{00000000-0005-0000-0000-0000B4360000}"/>
    <cellStyle name="Percent 16 5 8 5" xfId="22155" xr:uid="{51C7327C-6A4D-42B9-96D8-B75B2995C65E}"/>
    <cellStyle name="Percent 16 5 9" xfId="14004" xr:uid="{00000000-0005-0000-0000-0000B5360000}"/>
    <cellStyle name="Percent 16 5 9 2" xfId="14005" xr:uid="{00000000-0005-0000-0000-0000B6360000}"/>
    <cellStyle name="Percent 16 5 9 2 2" xfId="25584" xr:uid="{518EA86A-0A09-4D09-BEFB-2BB6DA37B811}"/>
    <cellStyle name="Percent 16 5 9 3" xfId="14006" xr:uid="{00000000-0005-0000-0000-0000B7360000}"/>
    <cellStyle name="Percent 16 5 9 4" xfId="14007" xr:uid="{00000000-0005-0000-0000-0000B8360000}"/>
    <cellStyle name="Percent 16 5 9 5" xfId="22156" xr:uid="{03C5E5E6-7958-4564-AB1C-DBEC5E24DA99}"/>
    <cellStyle name="Percent 16 6" xfId="14008" xr:uid="{00000000-0005-0000-0000-0000B9360000}"/>
    <cellStyle name="Percent 16 6 10" xfId="14009" xr:uid="{00000000-0005-0000-0000-0000BA360000}"/>
    <cellStyle name="Percent 16 6 10 2" xfId="14010" xr:uid="{00000000-0005-0000-0000-0000BB360000}"/>
    <cellStyle name="Percent 16 6 10 2 2" xfId="25586" xr:uid="{D5FA76AC-06F7-47D7-A1EE-38C19D60C7A3}"/>
    <cellStyle name="Percent 16 6 10 3" xfId="14011" xr:uid="{00000000-0005-0000-0000-0000BC360000}"/>
    <cellStyle name="Percent 16 6 10 4" xfId="14012" xr:uid="{00000000-0005-0000-0000-0000BD360000}"/>
    <cellStyle name="Percent 16 6 10 5" xfId="22158" xr:uid="{9CADFFFA-0854-4B2E-8AA6-74E823AC69B7}"/>
    <cellStyle name="Percent 16 6 11" xfId="14013" xr:uid="{00000000-0005-0000-0000-0000BE360000}"/>
    <cellStyle name="Percent 16 6 11 2" xfId="14014" xr:uid="{00000000-0005-0000-0000-0000BF360000}"/>
    <cellStyle name="Percent 16 6 11 2 2" xfId="25587" xr:uid="{52385168-5837-4276-82C9-44F26223F24A}"/>
    <cellStyle name="Percent 16 6 11 3" xfId="14015" xr:uid="{00000000-0005-0000-0000-0000C0360000}"/>
    <cellStyle name="Percent 16 6 11 4" xfId="14016" xr:uid="{00000000-0005-0000-0000-0000C1360000}"/>
    <cellStyle name="Percent 16 6 11 5" xfId="22159" xr:uid="{F90B9A93-C207-4072-A183-59CA2AFE359F}"/>
    <cellStyle name="Percent 16 6 12" xfId="14017" xr:uid="{00000000-0005-0000-0000-0000C2360000}"/>
    <cellStyle name="Percent 16 6 12 2" xfId="14018" xr:uid="{00000000-0005-0000-0000-0000C3360000}"/>
    <cellStyle name="Percent 16 6 12 2 2" xfId="25588" xr:uid="{7C3A5AB0-1115-403D-BA39-4565A894D658}"/>
    <cellStyle name="Percent 16 6 12 3" xfId="14019" xr:uid="{00000000-0005-0000-0000-0000C4360000}"/>
    <cellStyle name="Percent 16 6 12 4" xfId="14020" xr:uid="{00000000-0005-0000-0000-0000C5360000}"/>
    <cellStyle name="Percent 16 6 12 5" xfId="22160" xr:uid="{3B0D6FA3-3A58-4A16-99A8-A8A99E0D0E09}"/>
    <cellStyle name="Percent 16 6 13" xfId="14021" xr:uid="{00000000-0005-0000-0000-0000C6360000}"/>
    <cellStyle name="Percent 16 6 13 2" xfId="14022" xr:uid="{00000000-0005-0000-0000-0000C7360000}"/>
    <cellStyle name="Percent 16 6 13 2 2" xfId="25589" xr:uid="{8726BB3B-4BCC-4C10-BC37-8905AF0BCB96}"/>
    <cellStyle name="Percent 16 6 13 3" xfId="14023" xr:uid="{00000000-0005-0000-0000-0000C8360000}"/>
    <cellStyle name="Percent 16 6 13 4" xfId="14024" xr:uid="{00000000-0005-0000-0000-0000C9360000}"/>
    <cellStyle name="Percent 16 6 13 5" xfId="22161" xr:uid="{95627CCE-0E36-4F26-9E8C-3A81E1594316}"/>
    <cellStyle name="Percent 16 6 14" xfId="14025" xr:uid="{00000000-0005-0000-0000-0000CA360000}"/>
    <cellStyle name="Percent 16 6 14 2" xfId="14026" xr:uid="{00000000-0005-0000-0000-0000CB360000}"/>
    <cellStyle name="Percent 16 6 14 2 2" xfId="25590" xr:uid="{D2E69606-669E-42A1-8FB3-4FEC0D2727F2}"/>
    <cellStyle name="Percent 16 6 14 3" xfId="14027" xr:uid="{00000000-0005-0000-0000-0000CC360000}"/>
    <cellStyle name="Percent 16 6 14 4" xfId="14028" xr:uid="{00000000-0005-0000-0000-0000CD360000}"/>
    <cellStyle name="Percent 16 6 14 5" xfId="22162" xr:uid="{9144F306-FD29-41DD-AC90-8CC37F51BF88}"/>
    <cellStyle name="Percent 16 6 15" xfId="14029" xr:uid="{00000000-0005-0000-0000-0000CE360000}"/>
    <cellStyle name="Percent 16 6 15 2" xfId="14030" xr:uid="{00000000-0005-0000-0000-0000CF360000}"/>
    <cellStyle name="Percent 16 6 15 2 2" xfId="25591" xr:uid="{8BF6B16D-8226-4E40-A792-67E1C0E4B655}"/>
    <cellStyle name="Percent 16 6 15 3" xfId="14031" xr:uid="{00000000-0005-0000-0000-0000D0360000}"/>
    <cellStyle name="Percent 16 6 15 4" xfId="14032" xr:uid="{00000000-0005-0000-0000-0000D1360000}"/>
    <cellStyle name="Percent 16 6 15 5" xfId="22163" xr:uid="{4C5CD6CD-0714-4EE4-8964-977F5D281995}"/>
    <cellStyle name="Percent 16 6 16" xfId="14033" xr:uid="{00000000-0005-0000-0000-0000D2360000}"/>
    <cellStyle name="Percent 16 6 16 2" xfId="14034" xr:uid="{00000000-0005-0000-0000-0000D3360000}"/>
    <cellStyle name="Percent 16 6 16 2 2" xfId="25592" xr:uid="{1FDBF408-51FB-4AD6-BFDD-5DD8505F1B94}"/>
    <cellStyle name="Percent 16 6 16 3" xfId="14035" xr:uid="{00000000-0005-0000-0000-0000D4360000}"/>
    <cellStyle name="Percent 16 6 16 4" xfId="14036" xr:uid="{00000000-0005-0000-0000-0000D5360000}"/>
    <cellStyle name="Percent 16 6 16 5" xfId="22164" xr:uid="{5F997BD0-3979-4CC0-9EDC-0C41A6683F63}"/>
    <cellStyle name="Percent 16 6 17" xfId="14037" xr:uid="{00000000-0005-0000-0000-0000D6360000}"/>
    <cellStyle name="Percent 16 6 17 2" xfId="14038" xr:uid="{00000000-0005-0000-0000-0000D7360000}"/>
    <cellStyle name="Percent 16 6 17 2 2" xfId="25593" xr:uid="{04D2362B-000E-46F5-8FD4-31ADD5B79E93}"/>
    <cellStyle name="Percent 16 6 17 3" xfId="14039" xr:uid="{00000000-0005-0000-0000-0000D8360000}"/>
    <cellStyle name="Percent 16 6 17 4" xfId="14040" xr:uid="{00000000-0005-0000-0000-0000D9360000}"/>
    <cellStyle name="Percent 16 6 17 5" xfId="22165" xr:uid="{89E25775-CBAC-41CB-ABA4-68CFE348AACF}"/>
    <cellStyle name="Percent 16 6 18" xfId="14041" xr:uid="{00000000-0005-0000-0000-0000DA360000}"/>
    <cellStyle name="Percent 16 6 18 2" xfId="14042" xr:uid="{00000000-0005-0000-0000-0000DB360000}"/>
    <cellStyle name="Percent 16 6 18 2 2" xfId="25585" xr:uid="{CF86825A-A73F-464A-A4BE-C467F58B1A2E}"/>
    <cellStyle name="Percent 16 6 18 3" xfId="14043" xr:uid="{00000000-0005-0000-0000-0000DC360000}"/>
    <cellStyle name="Percent 16 6 19" xfId="14044" xr:uid="{00000000-0005-0000-0000-0000DD360000}"/>
    <cellStyle name="Percent 16 6 19 2" xfId="14045" xr:uid="{00000000-0005-0000-0000-0000DE360000}"/>
    <cellStyle name="Percent 16 6 19 3" xfId="14046" xr:uid="{00000000-0005-0000-0000-0000DF360000}"/>
    <cellStyle name="Percent 16 6 2" xfId="14047" xr:uid="{00000000-0005-0000-0000-0000E0360000}"/>
    <cellStyle name="Percent 16 6 2 2" xfId="14048" xr:uid="{00000000-0005-0000-0000-0000E1360000}"/>
    <cellStyle name="Percent 16 6 2 2 2" xfId="25594" xr:uid="{CE91A52E-8088-4DC6-BA25-7651BEDA559F}"/>
    <cellStyle name="Percent 16 6 2 3" xfId="14049" xr:uid="{00000000-0005-0000-0000-0000E2360000}"/>
    <cellStyle name="Percent 16 6 2 4" xfId="14050" xr:uid="{00000000-0005-0000-0000-0000E3360000}"/>
    <cellStyle name="Percent 16 6 2 5" xfId="22166" xr:uid="{5F524DC3-679A-43BE-9B7F-CCF8639C115F}"/>
    <cellStyle name="Percent 16 6 20" xfId="14051" xr:uid="{00000000-0005-0000-0000-0000E4360000}"/>
    <cellStyle name="Percent 16 6 20 2" xfId="24428" xr:uid="{210E7F9F-B3F5-4CE9-9652-78E8BD758CB9}"/>
    <cellStyle name="Percent 16 6 21" xfId="14052" xr:uid="{00000000-0005-0000-0000-0000E5360000}"/>
    <cellStyle name="Percent 16 6 22" xfId="14053" xr:uid="{00000000-0005-0000-0000-0000E6360000}"/>
    <cellStyle name="Percent 16 6 23" xfId="22157" xr:uid="{3C9EC02F-BEE1-4DEE-A864-37DAD49D4A7F}"/>
    <cellStyle name="Percent 16 6 3" xfId="14054" xr:uid="{00000000-0005-0000-0000-0000E7360000}"/>
    <cellStyle name="Percent 16 6 3 2" xfId="14055" xr:uid="{00000000-0005-0000-0000-0000E8360000}"/>
    <cellStyle name="Percent 16 6 3 2 2" xfId="25595" xr:uid="{DA975E67-A8EB-44CC-9F81-D1C28D233B2F}"/>
    <cellStyle name="Percent 16 6 3 3" xfId="14056" xr:uid="{00000000-0005-0000-0000-0000E9360000}"/>
    <cellStyle name="Percent 16 6 3 4" xfId="14057" xr:uid="{00000000-0005-0000-0000-0000EA360000}"/>
    <cellStyle name="Percent 16 6 3 5" xfId="22167" xr:uid="{BF72D294-75D3-4D39-BA5C-55DF681D0326}"/>
    <cellStyle name="Percent 16 6 4" xfId="14058" xr:uid="{00000000-0005-0000-0000-0000EB360000}"/>
    <cellStyle name="Percent 16 6 4 2" xfId="14059" xr:uid="{00000000-0005-0000-0000-0000EC360000}"/>
    <cellStyle name="Percent 16 6 4 2 2" xfId="25596" xr:uid="{6DE4DFF4-A30C-4096-993A-13909E78B6DF}"/>
    <cellStyle name="Percent 16 6 4 3" xfId="14060" xr:uid="{00000000-0005-0000-0000-0000ED360000}"/>
    <cellStyle name="Percent 16 6 4 4" xfId="14061" xr:uid="{00000000-0005-0000-0000-0000EE360000}"/>
    <cellStyle name="Percent 16 6 4 5" xfId="22168" xr:uid="{951D1285-4192-4196-AEA9-325907A0DB53}"/>
    <cellStyle name="Percent 16 6 5" xfId="14062" xr:uid="{00000000-0005-0000-0000-0000EF360000}"/>
    <cellStyle name="Percent 16 6 5 2" xfId="14063" xr:uid="{00000000-0005-0000-0000-0000F0360000}"/>
    <cellStyle name="Percent 16 6 5 2 2" xfId="25597" xr:uid="{DB2A28B1-F761-4B5A-B48A-1E1AE913DCDE}"/>
    <cellStyle name="Percent 16 6 5 3" xfId="14064" xr:uid="{00000000-0005-0000-0000-0000F1360000}"/>
    <cellStyle name="Percent 16 6 5 4" xfId="14065" xr:uid="{00000000-0005-0000-0000-0000F2360000}"/>
    <cellStyle name="Percent 16 6 5 5" xfId="22169" xr:uid="{D36925BC-F179-4066-9BD2-912DE5E90DD1}"/>
    <cellStyle name="Percent 16 6 6" xfId="14066" xr:uid="{00000000-0005-0000-0000-0000F3360000}"/>
    <cellStyle name="Percent 16 6 6 2" xfId="14067" xr:uid="{00000000-0005-0000-0000-0000F4360000}"/>
    <cellStyle name="Percent 16 6 6 2 2" xfId="25598" xr:uid="{3F936934-3AC0-4095-9148-E909A14EB96B}"/>
    <cellStyle name="Percent 16 6 6 3" xfId="14068" xr:uid="{00000000-0005-0000-0000-0000F5360000}"/>
    <cellStyle name="Percent 16 6 6 4" xfId="14069" xr:uid="{00000000-0005-0000-0000-0000F6360000}"/>
    <cellStyle name="Percent 16 6 6 5" xfId="22170" xr:uid="{73C0D869-47F5-4D61-A78E-6AAECCADAF18}"/>
    <cellStyle name="Percent 16 6 7" xfId="14070" xr:uid="{00000000-0005-0000-0000-0000F7360000}"/>
    <cellStyle name="Percent 16 6 7 2" xfId="14071" xr:uid="{00000000-0005-0000-0000-0000F8360000}"/>
    <cellStyle name="Percent 16 6 7 2 2" xfId="25599" xr:uid="{DDDC478D-1FB0-4F72-B263-EE957BEAE3A1}"/>
    <cellStyle name="Percent 16 6 7 3" xfId="14072" xr:uid="{00000000-0005-0000-0000-0000F9360000}"/>
    <cellStyle name="Percent 16 6 7 4" xfId="14073" xr:uid="{00000000-0005-0000-0000-0000FA360000}"/>
    <cellStyle name="Percent 16 6 7 5" xfId="22171" xr:uid="{A0B15E79-85BC-4F45-81F8-4987D1D07B3D}"/>
    <cellStyle name="Percent 16 6 8" xfId="14074" xr:uid="{00000000-0005-0000-0000-0000FB360000}"/>
    <cellStyle name="Percent 16 6 8 2" xfId="14075" xr:uid="{00000000-0005-0000-0000-0000FC360000}"/>
    <cellStyle name="Percent 16 6 8 2 2" xfId="25600" xr:uid="{50D485A3-D5B5-4019-9FB3-F2F4B8BBEA25}"/>
    <cellStyle name="Percent 16 6 8 3" xfId="14076" xr:uid="{00000000-0005-0000-0000-0000FD360000}"/>
    <cellStyle name="Percent 16 6 8 4" xfId="14077" xr:uid="{00000000-0005-0000-0000-0000FE360000}"/>
    <cellStyle name="Percent 16 6 8 5" xfId="22172" xr:uid="{140B2E75-D422-4379-A67A-09930B39D724}"/>
    <cellStyle name="Percent 16 6 9" xfId="14078" xr:uid="{00000000-0005-0000-0000-0000FF360000}"/>
    <cellStyle name="Percent 16 6 9 2" xfId="14079" xr:uid="{00000000-0005-0000-0000-000000370000}"/>
    <cellStyle name="Percent 16 6 9 2 2" xfId="25601" xr:uid="{8DFCC0D3-1C35-48A7-A247-A264C58EA3BC}"/>
    <cellStyle name="Percent 16 6 9 3" xfId="14080" xr:uid="{00000000-0005-0000-0000-000001370000}"/>
    <cellStyle name="Percent 16 6 9 4" xfId="14081" xr:uid="{00000000-0005-0000-0000-000002370000}"/>
    <cellStyle name="Percent 16 6 9 5" xfId="22173" xr:uid="{4A5B22C7-2A50-453C-A769-C44C0A74FEE3}"/>
    <cellStyle name="Percent 16 7" xfId="14082" xr:uid="{00000000-0005-0000-0000-000003370000}"/>
    <cellStyle name="Percent 16 7 10" xfId="14083" xr:uid="{00000000-0005-0000-0000-000004370000}"/>
    <cellStyle name="Percent 16 7 10 2" xfId="14084" xr:uid="{00000000-0005-0000-0000-000005370000}"/>
    <cellStyle name="Percent 16 7 10 2 2" xfId="25603" xr:uid="{3E856202-6212-4F3E-A5C4-793FF64CF022}"/>
    <cellStyle name="Percent 16 7 10 3" xfId="14085" xr:uid="{00000000-0005-0000-0000-000006370000}"/>
    <cellStyle name="Percent 16 7 10 4" xfId="14086" xr:uid="{00000000-0005-0000-0000-000007370000}"/>
    <cellStyle name="Percent 16 7 10 5" xfId="22175" xr:uid="{2051B030-A026-4825-A223-0ADBFE93379A}"/>
    <cellStyle name="Percent 16 7 11" xfId="14087" xr:uid="{00000000-0005-0000-0000-000008370000}"/>
    <cellStyle name="Percent 16 7 11 2" xfId="14088" xr:uid="{00000000-0005-0000-0000-000009370000}"/>
    <cellStyle name="Percent 16 7 11 2 2" xfId="25604" xr:uid="{57A638F7-3919-4552-AA39-F9D424815547}"/>
    <cellStyle name="Percent 16 7 11 3" xfId="14089" xr:uid="{00000000-0005-0000-0000-00000A370000}"/>
    <cellStyle name="Percent 16 7 11 4" xfId="14090" xr:uid="{00000000-0005-0000-0000-00000B370000}"/>
    <cellStyle name="Percent 16 7 11 5" xfId="22176" xr:uid="{367BCA98-957D-4342-8234-DA4207AF0E0C}"/>
    <cellStyle name="Percent 16 7 12" xfId="14091" xr:uid="{00000000-0005-0000-0000-00000C370000}"/>
    <cellStyle name="Percent 16 7 12 2" xfId="14092" xr:uid="{00000000-0005-0000-0000-00000D370000}"/>
    <cellStyle name="Percent 16 7 12 2 2" xfId="25605" xr:uid="{5DC4A257-AFBA-4CB0-8EC8-10F8B05B909B}"/>
    <cellStyle name="Percent 16 7 12 3" xfId="14093" xr:uid="{00000000-0005-0000-0000-00000E370000}"/>
    <cellStyle name="Percent 16 7 12 4" xfId="14094" xr:uid="{00000000-0005-0000-0000-00000F370000}"/>
    <cellStyle name="Percent 16 7 12 5" xfId="22177" xr:uid="{1ABF79D5-EF1A-46A0-BD8F-E4E16B39F0AD}"/>
    <cellStyle name="Percent 16 7 13" xfId="14095" xr:uid="{00000000-0005-0000-0000-000010370000}"/>
    <cellStyle name="Percent 16 7 13 2" xfId="14096" xr:uid="{00000000-0005-0000-0000-000011370000}"/>
    <cellStyle name="Percent 16 7 13 2 2" xfId="25606" xr:uid="{626E3A37-04BE-438E-A54A-971345A13A1E}"/>
    <cellStyle name="Percent 16 7 13 3" xfId="14097" xr:uid="{00000000-0005-0000-0000-000012370000}"/>
    <cellStyle name="Percent 16 7 13 4" xfId="14098" xr:uid="{00000000-0005-0000-0000-000013370000}"/>
    <cellStyle name="Percent 16 7 13 5" xfId="22178" xr:uid="{C23B8E02-D9F3-4BA6-8CA8-493F4BA0F422}"/>
    <cellStyle name="Percent 16 7 14" xfId="14099" xr:uid="{00000000-0005-0000-0000-000014370000}"/>
    <cellStyle name="Percent 16 7 14 2" xfId="14100" xr:uid="{00000000-0005-0000-0000-000015370000}"/>
    <cellStyle name="Percent 16 7 14 2 2" xfId="25607" xr:uid="{983A536D-0562-4FB0-B69C-8171C1C233BA}"/>
    <cellStyle name="Percent 16 7 14 3" xfId="14101" xr:uid="{00000000-0005-0000-0000-000016370000}"/>
    <cellStyle name="Percent 16 7 14 4" xfId="14102" xr:uid="{00000000-0005-0000-0000-000017370000}"/>
    <cellStyle name="Percent 16 7 14 5" xfId="22179" xr:uid="{2994FE1B-6291-4871-9855-2AB477D27DDE}"/>
    <cellStyle name="Percent 16 7 15" xfId="14103" xr:uid="{00000000-0005-0000-0000-000018370000}"/>
    <cellStyle name="Percent 16 7 15 2" xfId="14104" xr:uid="{00000000-0005-0000-0000-000019370000}"/>
    <cellStyle name="Percent 16 7 15 2 2" xfId="25608" xr:uid="{A0E898F9-63CA-4824-A9C8-34611A6A4A21}"/>
    <cellStyle name="Percent 16 7 15 3" xfId="14105" xr:uid="{00000000-0005-0000-0000-00001A370000}"/>
    <cellStyle name="Percent 16 7 15 4" xfId="14106" xr:uid="{00000000-0005-0000-0000-00001B370000}"/>
    <cellStyle name="Percent 16 7 15 5" xfId="22180" xr:uid="{8E508044-E084-4395-BAEB-487AC343D9D1}"/>
    <cellStyle name="Percent 16 7 16" xfId="14107" xr:uid="{00000000-0005-0000-0000-00001C370000}"/>
    <cellStyle name="Percent 16 7 16 2" xfId="14108" xr:uid="{00000000-0005-0000-0000-00001D370000}"/>
    <cellStyle name="Percent 16 7 16 2 2" xfId="25609" xr:uid="{3BE943F0-6A02-4BF5-9B65-04F30E9630EC}"/>
    <cellStyle name="Percent 16 7 16 3" xfId="14109" xr:uid="{00000000-0005-0000-0000-00001E370000}"/>
    <cellStyle name="Percent 16 7 16 4" xfId="14110" xr:uid="{00000000-0005-0000-0000-00001F370000}"/>
    <cellStyle name="Percent 16 7 16 5" xfId="22181" xr:uid="{06C4DB8F-A00C-483B-BA91-36A5FC7BE72B}"/>
    <cellStyle name="Percent 16 7 17" xfId="14111" xr:uid="{00000000-0005-0000-0000-000020370000}"/>
    <cellStyle name="Percent 16 7 17 2" xfId="14112" xr:uid="{00000000-0005-0000-0000-000021370000}"/>
    <cellStyle name="Percent 16 7 17 2 2" xfId="25610" xr:uid="{0ECDA7E7-32B9-426B-94FB-53212431F542}"/>
    <cellStyle name="Percent 16 7 17 3" xfId="14113" xr:uid="{00000000-0005-0000-0000-000022370000}"/>
    <cellStyle name="Percent 16 7 17 4" xfId="14114" xr:uid="{00000000-0005-0000-0000-000023370000}"/>
    <cellStyle name="Percent 16 7 17 5" xfId="22182" xr:uid="{48261646-48D0-44E4-9AA2-27D62B72C01D}"/>
    <cellStyle name="Percent 16 7 18" xfId="14115" xr:uid="{00000000-0005-0000-0000-000024370000}"/>
    <cellStyle name="Percent 16 7 18 2" xfId="14116" xr:uid="{00000000-0005-0000-0000-000025370000}"/>
    <cellStyle name="Percent 16 7 18 2 2" xfId="25602" xr:uid="{C9FF09A0-8F31-4BAC-9134-F0DE2BAE32C7}"/>
    <cellStyle name="Percent 16 7 18 3" xfId="14117" xr:uid="{00000000-0005-0000-0000-000026370000}"/>
    <cellStyle name="Percent 16 7 19" xfId="14118" xr:uid="{00000000-0005-0000-0000-000027370000}"/>
    <cellStyle name="Percent 16 7 19 2" xfId="14119" xr:uid="{00000000-0005-0000-0000-000028370000}"/>
    <cellStyle name="Percent 16 7 19 3" xfId="14120" xr:uid="{00000000-0005-0000-0000-000029370000}"/>
    <cellStyle name="Percent 16 7 2" xfId="14121" xr:uid="{00000000-0005-0000-0000-00002A370000}"/>
    <cellStyle name="Percent 16 7 2 2" xfId="14122" xr:uid="{00000000-0005-0000-0000-00002B370000}"/>
    <cellStyle name="Percent 16 7 2 2 2" xfId="14123" xr:uid="{00000000-0005-0000-0000-00002C370000}"/>
    <cellStyle name="Percent 16 7 2 2 2 2" xfId="25611" xr:uid="{DC270433-D5EA-4FA8-AAA3-589C91A63D7F}"/>
    <cellStyle name="Percent 16 7 2 2 3" xfId="14124" xr:uid="{00000000-0005-0000-0000-00002D370000}"/>
    <cellStyle name="Percent 16 7 2 3" xfId="14125" xr:uid="{00000000-0005-0000-0000-00002E370000}"/>
    <cellStyle name="Percent 16 7 2 3 2" xfId="14126" xr:uid="{00000000-0005-0000-0000-00002F370000}"/>
    <cellStyle name="Percent 16 7 2 3 3" xfId="14127" xr:uid="{00000000-0005-0000-0000-000030370000}"/>
    <cellStyle name="Percent 16 7 2 4" xfId="14128" xr:uid="{00000000-0005-0000-0000-000031370000}"/>
    <cellStyle name="Percent 16 7 2 4 2" xfId="24430" xr:uid="{5B19B1D1-010F-4C29-8C9F-45DFFC8B320F}"/>
    <cellStyle name="Percent 16 7 2 5" xfId="14129" xr:uid="{00000000-0005-0000-0000-000032370000}"/>
    <cellStyle name="Percent 16 7 2 6" xfId="14130" xr:uid="{00000000-0005-0000-0000-000033370000}"/>
    <cellStyle name="Percent 16 7 2 7" xfId="22183" xr:uid="{06901C48-A11C-444E-B063-DCA6E0883A7B}"/>
    <cellStyle name="Percent 16 7 20" xfId="14131" xr:uid="{00000000-0005-0000-0000-000034370000}"/>
    <cellStyle name="Percent 16 7 20 2" xfId="24429" xr:uid="{1C1B3769-3F53-46E7-8EB7-D9B977BD2178}"/>
    <cellStyle name="Percent 16 7 21" xfId="14132" xr:uid="{00000000-0005-0000-0000-000035370000}"/>
    <cellStyle name="Percent 16 7 22" xfId="14133" xr:uid="{00000000-0005-0000-0000-000036370000}"/>
    <cellStyle name="Percent 16 7 23" xfId="22174" xr:uid="{60906166-31D7-4C76-8ED9-D387CF558E47}"/>
    <cellStyle name="Percent 16 7 3" xfId="14134" xr:uid="{00000000-0005-0000-0000-000037370000}"/>
    <cellStyle name="Percent 16 7 3 2" xfId="14135" xr:uid="{00000000-0005-0000-0000-000038370000}"/>
    <cellStyle name="Percent 16 7 3 2 2" xfId="14136" xr:uid="{00000000-0005-0000-0000-000039370000}"/>
    <cellStyle name="Percent 16 7 3 2 2 2" xfId="25612" xr:uid="{66914652-FD12-450B-B692-A0FBCFD36AF4}"/>
    <cellStyle name="Percent 16 7 3 2 3" xfId="14137" xr:uid="{00000000-0005-0000-0000-00003A370000}"/>
    <cellStyle name="Percent 16 7 3 3" xfId="14138" xr:uid="{00000000-0005-0000-0000-00003B370000}"/>
    <cellStyle name="Percent 16 7 3 3 2" xfId="14139" xr:uid="{00000000-0005-0000-0000-00003C370000}"/>
    <cellStyle name="Percent 16 7 3 3 3" xfId="14140" xr:uid="{00000000-0005-0000-0000-00003D370000}"/>
    <cellStyle name="Percent 16 7 3 4" xfId="14141" xr:uid="{00000000-0005-0000-0000-00003E370000}"/>
    <cellStyle name="Percent 16 7 3 4 2" xfId="24431" xr:uid="{FD54F7C3-3D06-4329-9536-9304143C8401}"/>
    <cellStyle name="Percent 16 7 3 5" xfId="14142" xr:uid="{00000000-0005-0000-0000-00003F370000}"/>
    <cellStyle name="Percent 16 7 3 6" xfId="14143" xr:uid="{00000000-0005-0000-0000-000040370000}"/>
    <cellStyle name="Percent 16 7 3 7" xfId="22184" xr:uid="{AA007D34-CA27-45CB-9320-0334A5CAF12F}"/>
    <cellStyle name="Percent 16 7 4" xfId="14144" xr:uid="{00000000-0005-0000-0000-000041370000}"/>
    <cellStyle name="Percent 16 7 4 2" xfId="14145" xr:uid="{00000000-0005-0000-0000-000042370000}"/>
    <cellStyle name="Percent 16 7 4 2 2" xfId="25613" xr:uid="{8517B7D0-770C-4C05-B95F-674E5191B354}"/>
    <cellStyle name="Percent 16 7 4 3" xfId="14146" xr:uid="{00000000-0005-0000-0000-000043370000}"/>
    <cellStyle name="Percent 16 7 4 4" xfId="14147" xr:uid="{00000000-0005-0000-0000-000044370000}"/>
    <cellStyle name="Percent 16 7 4 5" xfId="22185" xr:uid="{72E592F6-058F-4BCD-B755-81A5C0207BCB}"/>
    <cellStyle name="Percent 16 7 5" xfId="14148" xr:uid="{00000000-0005-0000-0000-000045370000}"/>
    <cellStyle name="Percent 16 7 5 2" xfId="14149" xr:uid="{00000000-0005-0000-0000-000046370000}"/>
    <cellStyle name="Percent 16 7 5 2 2" xfId="25614" xr:uid="{5561C67B-78D2-4810-8FCE-1AD5E9717DBB}"/>
    <cellStyle name="Percent 16 7 5 3" xfId="14150" xr:uid="{00000000-0005-0000-0000-000047370000}"/>
    <cellStyle name="Percent 16 7 5 4" xfId="14151" xr:uid="{00000000-0005-0000-0000-000048370000}"/>
    <cellStyle name="Percent 16 7 5 5" xfId="22186" xr:uid="{1A25E5CA-1F9A-462A-AFBB-7DE6EFD0C026}"/>
    <cellStyle name="Percent 16 7 6" xfId="14152" xr:uid="{00000000-0005-0000-0000-000049370000}"/>
    <cellStyle name="Percent 16 7 6 2" xfId="14153" xr:uid="{00000000-0005-0000-0000-00004A370000}"/>
    <cellStyle name="Percent 16 7 6 2 2" xfId="25615" xr:uid="{69AE1FB6-111B-4680-9581-CD4D24C94947}"/>
    <cellStyle name="Percent 16 7 6 3" xfId="14154" xr:uid="{00000000-0005-0000-0000-00004B370000}"/>
    <cellStyle name="Percent 16 7 6 4" xfId="14155" xr:uid="{00000000-0005-0000-0000-00004C370000}"/>
    <cellStyle name="Percent 16 7 6 5" xfId="22187" xr:uid="{8C405C98-5D1A-4C61-A184-2E596D0A3321}"/>
    <cellStyle name="Percent 16 7 7" xfId="14156" xr:uid="{00000000-0005-0000-0000-00004D370000}"/>
    <cellStyle name="Percent 16 7 7 2" xfId="14157" xr:uid="{00000000-0005-0000-0000-00004E370000}"/>
    <cellStyle name="Percent 16 7 7 2 2" xfId="25616" xr:uid="{638D8060-6C02-4A06-9566-A06FB088EA52}"/>
    <cellStyle name="Percent 16 7 7 3" xfId="14158" xr:uid="{00000000-0005-0000-0000-00004F370000}"/>
    <cellStyle name="Percent 16 7 7 4" xfId="14159" xr:uid="{00000000-0005-0000-0000-000050370000}"/>
    <cellStyle name="Percent 16 7 7 5" xfId="22188" xr:uid="{17AACBCF-8585-4A77-872E-D112A8FCED9A}"/>
    <cellStyle name="Percent 16 7 8" xfId="14160" xr:uid="{00000000-0005-0000-0000-000051370000}"/>
    <cellStyle name="Percent 16 7 8 2" xfId="14161" xr:uid="{00000000-0005-0000-0000-000052370000}"/>
    <cellStyle name="Percent 16 7 8 2 2" xfId="25617" xr:uid="{8A3E5D17-9CB9-4080-94A8-9E10993EE384}"/>
    <cellStyle name="Percent 16 7 8 3" xfId="14162" xr:uid="{00000000-0005-0000-0000-000053370000}"/>
    <cellStyle name="Percent 16 7 8 4" xfId="14163" xr:uid="{00000000-0005-0000-0000-000054370000}"/>
    <cellStyle name="Percent 16 7 8 5" xfId="22189" xr:uid="{7E75382E-F4D0-4C7F-AC7F-949AC2CA952F}"/>
    <cellStyle name="Percent 16 7 9" xfId="14164" xr:uid="{00000000-0005-0000-0000-000055370000}"/>
    <cellStyle name="Percent 16 7 9 2" xfId="14165" xr:uid="{00000000-0005-0000-0000-000056370000}"/>
    <cellStyle name="Percent 16 7 9 2 2" xfId="25618" xr:uid="{E7BA69F9-0417-4AAC-9DEC-72B2CC932E9E}"/>
    <cellStyle name="Percent 16 7 9 3" xfId="14166" xr:uid="{00000000-0005-0000-0000-000057370000}"/>
    <cellStyle name="Percent 16 7 9 4" xfId="14167" xr:uid="{00000000-0005-0000-0000-000058370000}"/>
    <cellStyle name="Percent 16 7 9 5" xfId="22190" xr:uid="{244D64A7-CB79-472D-8206-48970AD4B8F3}"/>
    <cellStyle name="Percent 16 8" xfId="14168" xr:uid="{00000000-0005-0000-0000-000059370000}"/>
    <cellStyle name="Percent 16 8 10" xfId="14169" xr:uid="{00000000-0005-0000-0000-00005A370000}"/>
    <cellStyle name="Percent 16 8 10 2" xfId="14170" xr:uid="{00000000-0005-0000-0000-00005B370000}"/>
    <cellStyle name="Percent 16 8 10 2 2" xfId="25620" xr:uid="{58F1ADD2-4959-4374-9612-7DEC799E34B9}"/>
    <cellStyle name="Percent 16 8 10 3" xfId="14171" xr:uid="{00000000-0005-0000-0000-00005C370000}"/>
    <cellStyle name="Percent 16 8 10 4" xfId="14172" xr:uid="{00000000-0005-0000-0000-00005D370000}"/>
    <cellStyle name="Percent 16 8 10 5" xfId="22192" xr:uid="{26E74E29-5F06-4DF4-90AD-A6F7CBCB23DD}"/>
    <cellStyle name="Percent 16 8 11" xfId="14173" xr:uid="{00000000-0005-0000-0000-00005E370000}"/>
    <cellStyle name="Percent 16 8 11 2" xfId="14174" xr:uid="{00000000-0005-0000-0000-00005F370000}"/>
    <cellStyle name="Percent 16 8 11 2 2" xfId="25621" xr:uid="{DF48E5D8-4CCE-44DE-B84C-3AB447BA8484}"/>
    <cellStyle name="Percent 16 8 11 3" xfId="14175" xr:uid="{00000000-0005-0000-0000-000060370000}"/>
    <cellStyle name="Percent 16 8 11 4" xfId="14176" xr:uid="{00000000-0005-0000-0000-000061370000}"/>
    <cellStyle name="Percent 16 8 11 5" xfId="22193" xr:uid="{46685BAD-06D0-4C99-8374-E301F3D1A565}"/>
    <cellStyle name="Percent 16 8 12" xfId="14177" xr:uid="{00000000-0005-0000-0000-000062370000}"/>
    <cellStyle name="Percent 16 8 12 2" xfId="14178" xr:uid="{00000000-0005-0000-0000-000063370000}"/>
    <cellStyle name="Percent 16 8 12 2 2" xfId="25622" xr:uid="{1E8B66BF-FD30-4BDE-9066-70AC229DDC89}"/>
    <cellStyle name="Percent 16 8 12 3" xfId="14179" xr:uid="{00000000-0005-0000-0000-000064370000}"/>
    <cellStyle name="Percent 16 8 12 4" xfId="14180" xr:uid="{00000000-0005-0000-0000-000065370000}"/>
    <cellStyle name="Percent 16 8 12 5" xfId="22194" xr:uid="{E3B64256-0309-446F-B5E0-C7B4B7E9E090}"/>
    <cellStyle name="Percent 16 8 13" xfId="14181" xr:uid="{00000000-0005-0000-0000-000066370000}"/>
    <cellStyle name="Percent 16 8 13 2" xfId="14182" xr:uid="{00000000-0005-0000-0000-000067370000}"/>
    <cellStyle name="Percent 16 8 13 2 2" xfId="25623" xr:uid="{CA9B41B8-2A43-41B4-A3F0-4BBE89DE4C2D}"/>
    <cellStyle name="Percent 16 8 13 3" xfId="14183" xr:uid="{00000000-0005-0000-0000-000068370000}"/>
    <cellStyle name="Percent 16 8 13 4" xfId="14184" xr:uid="{00000000-0005-0000-0000-000069370000}"/>
    <cellStyle name="Percent 16 8 13 5" xfId="22195" xr:uid="{7754A02D-A43F-4D71-B172-03D01DDD8755}"/>
    <cellStyle name="Percent 16 8 14" xfId="14185" xr:uid="{00000000-0005-0000-0000-00006A370000}"/>
    <cellStyle name="Percent 16 8 14 2" xfId="14186" xr:uid="{00000000-0005-0000-0000-00006B370000}"/>
    <cellStyle name="Percent 16 8 14 2 2" xfId="25624" xr:uid="{C178E6A4-E22D-4C3D-BD82-F200846F7CF8}"/>
    <cellStyle name="Percent 16 8 14 3" xfId="14187" xr:uid="{00000000-0005-0000-0000-00006C370000}"/>
    <cellStyle name="Percent 16 8 14 4" xfId="14188" xr:uid="{00000000-0005-0000-0000-00006D370000}"/>
    <cellStyle name="Percent 16 8 14 5" xfId="22196" xr:uid="{DD207EAC-4423-4A3D-9591-9EF3D0A5BDBE}"/>
    <cellStyle name="Percent 16 8 15" xfId="14189" xr:uid="{00000000-0005-0000-0000-00006E370000}"/>
    <cellStyle name="Percent 16 8 15 2" xfId="14190" xr:uid="{00000000-0005-0000-0000-00006F370000}"/>
    <cellStyle name="Percent 16 8 15 2 2" xfId="25625" xr:uid="{3CA6C5C1-674D-4135-A524-5DC44117A3C0}"/>
    <cellStyle name="Percent 16 8 15 3" xfId="14191" xr:uid="{00000000-0005-0000-0000-000070370000}"/>
    <cellStyle name="Percent 16 8 15 4" xfId="14192" xr:uid="{00000000-0005-0000-0000-000071370000}"/>
    <cellStyle name="Percent 16 8 15 5" xfId="22197" xr:uid="{D7B644E6-8248-4707-AC3C-7ED262C76A17}"/>
    <cellStyle name="Percent 16 8 16" xfId="14193" xr:uid="{00000000-0005-0000-0000-000072370000}"/>
    <cellStyle name="Percent 16 8 16 2" xfId="14194" xr:uid="{00000000-0005-0000-0000-000073370000}"/>
    <cellStyle name="Percent 16 8 16 2 2" xfId="25626" xr:uid="{F7B86530-7076-40DB-AE06-C01FD56FF440}"/>
    <cellStyle name="Percent 16 8 16 3" xfId="14195" xr:uid="{00000000-0005-0000-0000-000074370000}"/>
    <cellStyle name="Percent 16 8 16 4" xfId="14196" xr:uid="{00000000-0005-0000-0000-000075370000}"/>
    <cellStyle name="Percent 16 8 16 5" xfId="22198" xr:uid="{E2710A56-CAC2-4D51-8996-E384DB8EEF4E}"/>
    <cellStyle name="Percent 16 8 17" xfId="14197" xr:uid="{00000000-0005-0000-0000-000076370000}"/>
    <cellStyle name="Percent 16 8 17 2" xfId="14198" xr:uid="{00000000-0005-0000-0000-000077370000}"/>
    <cellStyle name="Percent 16 8 17 2 2" xfId="25627" xr:uid="{FED203CD-34AB-4738-A000-7C2699BDFFAB}"/>
    <cellStyle name="Percent 16 8 17 3" xfId="14199" xr:uid="{00000000-0005-0000-0000-000078370000}"/>
    <cellStyle name="Percent 16 8 17 4" xfId="14200" xr:uid="{00000000-0005-0000-0000-000079370000}"/>
    <cellStyle name="Percent 16 8 17 5" xfId="22199" xr:uid="{CD3A4F99-2B37-4FBE-A28F-487378E8C269}"/>
    <cellStyle name="Percent 16 8 18" xfId="14201" xr:uid="{00000000-0005-0000-0000-00007A370000}"/>
    <cellStyle name="Percent 16 8 18 2" xfId="25619" xr:uid="{F381A829-8E15-4839-AB30-C03066B39ACD}"/>
    <cellStyle name="Percent 16 8 19" xfId="14202" xr:uid="{00000000-0005-0000-0000-00007B370000}"/>
    <cellStyle name="Percent 16 8 2" xfId="14203" xr:uid="{00000000-0005-0000-0000-00007C370000}"/>
    <cellStyle name="Percent 16 8 2 2" xfId="14204" xr:uid="{00000000-0005-0000-0000-00007D370000}"/>
    <cellStyle name="Percent 16 8 2 2 2" xfId="25628" xr:uid="{6C88C040-4BEF-4B12-922B-144FC980FDEC}"/>
    <cellStyle name="Percent 16 8 2 3" xfId="14205" xr:uid="{00000000-0005-0000-0000-00007E370000}"/>
    <cellStyle name="Percent 16 8 2 4" xfId="14206" xr:uid="{00000000-0005-0000-0000-00007F370000}"/>
    <cellStyle name="Percent 16 8 2 5" xfId="22200" xr:uid="{D00E2C7E-5D0A-4800-931C-2FD70C740CD6}"/>
    <cellStyle name="Percent 16 8 20" xfId="14207" xr:uid="{00000000-0005-0000-0000-000080370000}"/>
    <cellStyle name="Percent 16 8 21" xfId="22191" xr:uid="{7119DC70-B2A9-454A-B5A6-D358AD153ECB}"/>
    <cellStyle name="Percent 16 8 3" xfId="14208" xr:uid="{00000000-0005-0000-0000-000081370000}"/>
    <cellStyle name="Percent 16 8 3 2" xfId="14209" xr:uid="{00000000-0005-0000-0000-000082370000}"/>
    <cellStyle name="Percent 16 8 3 2 2" xfId="25629" xr:uid="{5E349FAF-03EE-456D-AC33-19DEA163478F}"/>
    <cellStyle name="Percent 16 8 3 3" xfId="14210" xr:uid="{00000000-0005-0000-0000-000083370000}"/>
    <cellStyle name="Percent 16 8 3 4" xfId="14211" xr:uid="{00000000-0005-0000-0000-000084370000}"/>
    <cellStyle name="Percent 16 8 3 5" xfId="22201" xr:uid="{F628107D-86CD-4640-B875-DD82E715A14A}"/>
    <cellStyle name="Percent 16 8 4" xfId="14212" xr:uid="{00000000-0005-0000-0000-000085370000}"/>
    <cellStyle name="Percent 16 8 4 2" xfId="14213" xr:uid="{00000000-0005-0000-0000-000086370000}"/>
    <cellStyle name="Percent 16 8 4 2 2" xfId="25630" xr:uid="{C4375D9A-7523-4756-97E8-0FEB67090BA3}"/>
    <cellStyle name="Percent 16 8 4 3" xfId="14214" xr:uid="{00000000-0005-0000-0000-000087370000}"/>
    <cellStyle name="Percent 16 8 4 4" xfId="14215" xr:uid="{00000000-0005-0000-0000-000088370000}"/>
    <cellStyle name="Percent 16 8 4 5" xfId="22202" xr:uid="{395915FB-3F68-4D25-9D4E-61229EC0FAF8}"/>
    <cellStyle name="Percent 16 8 5" xfId="14216" xr:uid="{00000000-0005-0000-0000-000089370000}"/>
    <cellStyle name="Percent 16 8 5 2" xfId="14217" xr:uid="{00000000-0005-0000-0000-00008A370000}"/>
    <cellStyle name="Percent 16 8 5 2 2" xfId="25631" xr:uid="{C643CCA5-16B2-4BE7-964E-FBE0C6331B5B}"/>
    <cellStyle name="Percent 16 8 5 3" xfId="14218" xr:uid="{00000000-0005-0000-0000-00008B370000}"/>
    <cellStyle name="Percent 16 8 5 4" xfId="14219" xr:uid="{00000000-0005-0000-0000-00008C370000}"/>
    <cellStyle name="Percent 16 8 5 5" xfId="22203" xr:uid="{15365C84-C272-4283-A791-4D8CD0B58EBE}"/>
    <cellStyle name="Percent 16 8 6" xfId="14220" xr:uid="{00000000-0005-0000-0000-00008D370000}"/>
    <cellStyle name="Percent 16 8 6 2" xfId="14221" xr:uid="{00000000-0005-0000-0000-00008E370000}"/>
    <cellStyle name="Percent 16 8 6 2 2" xfId="25632" xr:uid="{E9538FEF-49B4-444A-A2E7-CDFD762B71BC}"/>
    <cellStyle name="Percent 16 8 6 3" xfId="14222" xr:uid="{00000000-0005-0000-0000-00008F370000}"/>
    <cellStyle name="Percent 16 8 6 4" xfId="14223" xr:uid="{00000000-0005-0000-0000-000090370000}"/>
    <cellStyle name="Percent 16 8 6 5" xfId="22204" xr:uid="{CE4BA9E5-D0E1-40B9-8888-A2C639FB966C}"/>
    <cellStyle name="Percent 16 8 7" xfId="14224" xr:uid="{00000000-0005-0000-0000-000091370000}"/>
    <cellStyle name="Percent 16 8 7 2" xfId="14225" xr:uid="{00000000-0005-0000-0000-000092370000}"/>
    <cellStyle name="Percent 16 8 7 2 2" xfId="25633" xr:uid="{056D7D42-6002-44BE-8976-263AF15384F8}"/>
    <cellStyle name="Percent 16 8 7 3" xfId="14226" xr:uid="{00000000-0005-0000-0000-000093370000}"/>
    <cellStyle name="Percent 16 8 7 4" xfId="14227" xr:uid="{00000000-0005-0000-0000-000094370000}"/>
    <cellStyle name="Percent 16 8 7 5" xfId="22205" xr:uid="{000B2684-FF1C-4AEC-8CFE-EFCBC124AD8C}"/>
    <cellStyle name="Percent 16 8 8" xfId="14228" xr:uid="{00000000-0005-0000-0000-000095370000}"/>
    <cellStyle name="Percent 16 8 8 2" xfId="14229" xr:uid="{00000000-0005-0000-0000-000096370000}"/>
    <cellStyle name="Percent 16 8 8 2 2" xfId="25634" xr:uid="{D84177E4-48F0-43FF-A0DA-0DC6C86B9D04}"/>
    <cellStyle name="Percent 16 8 8 3" xfId="14230" xr:uid="{00000000-0005-0000-0000-000097370000}"/>
    <cellStyle name="Percent 16 8 8 4" xfId="14231" xr:uid="{00000000-0005-0000-0000-000098370000}"/>
    <cellStyle name="Percent 16 8 8 5" xfId="22206" xr:uid="{25C06D16-3516-4D10-9599-A3F3143474DF}"/>
    <cellStyle name="Percent 16 8 9" xfId="14232" xr:uid="{00000000-0005-0000-0000-000099370000}"/>
    <cellStyle name="Percent 16 8 9 2" xfId="14233" xr:uid="{00000000-0005-0000-0000-00009A370000}"/>
    <cellStyle name="Percent 16 8 9 2 2" xfId="25635" xr:uid="{C0C18897-71B1-42F0-9907-BA7892152608}"/>
    <cellStyle name="Percent 16 8 9 3" xfId="14234" xr:uid="{00000000-0005-0000-0000-00009B370000}"/>
    <cellStyle name="Percent 16 8 9 4" xfId="14235" xr:uid="{00000000-0005-0000-0000-00009C370000}"/>
    <cellStyle name="Percent 16 8 9 5" xfId="22207" xr:uid="{30BC314C-D1AE-4DE5-B1F3-C150017C215E}"/>
    <cellStyle name="Percent 16 9" xfId="14236" xr:uid="{00000000-0005-0000-0000-00009D370000}"/>
    <cellStyle name="Percent 16 9 10" xfId="14237" xr:uid="{00000000-0005-0000-0000-00009E370000}"/>
    <cellStyle name="Percent 16 9 10 2" xfId="14238" xr:uid="{00000000-0005-0000-0000-00009F370000}"/>
    <cellStyle name="Percent 16 9 10 2 2" xfId="25637" xr:uid="{CDF899F0-34E8-4C26-82F7-64690776FA98}"/>
    <cellStyle name="Percent 16 9 10 3" xfId="14239" xr:uid="{00000000-0005-0000-0000-0000A0370000}"/>
    <cellStyle name="Percent 16 9 10 4" xfId="14240" xr:uid="{00000000-0005-0000-0000-0000A1370000}"/>
    <cellStyle name="Percent 16 9 10 5" xfId="22209" xr:uid="{B02DF835-0FB0-433B-91CB-8D1519EAC47A}"/>
    <cellStyle name="Percent 16 9 11" xfId="14241" xr:uid="{00000000-0005-0000-0000-0000A2370000}"/>
    <cellStyle name="Percent 16 9 11 2" xfId="14242" xr:uid="{00000000-0005-0000-0000-0000A3370000}"/>
    <cellStyle name="Percent 16 9 11 2 2" xfId="25638" xr:uid="{BA17A9CA-3E12-4A67-866D-C46622DAB634}"/>
    <cellStyle name="Percent 16 9 11 3" xfId="14243" xr:uid="{00000000-0005-0000-0000-0000A4370000}"/>
    <cellStyle name="Percent 16 9 11 4" xfId="14244" xr:uid="{00000000-0005-0000-0000-0000A5370000}"/>
    <cellStyle name="Percent 16 9 11 5" xfId="22210" xr:uid="{7B5D61BA-5492-40B8-AE10-D351E62E65EC}"/>
    <cellStyle name="Percent 16 9 12" xfId="14245" xr:uid="{00000000-0005-0000-0000-0000A6370000}"/>
    <cellStyle name="Percent 16 9 12 2" xfId="14246" xr:uid="{00000000-0005-0000-0000-0000A7370000}"/>
    <cellStyle name="Percent 16 9 12 2 2" xfId="25639" xr:uid="{60AA835C-A1D8-4609-A98E-6150F52CA1F2}"/>
    <cellStyle name="Percent 16 9 12 3" xfId="14247" xr:uid="{00000000-0005-0000-0000-0000A8370000}"/>
    <cellStyle name="Percent 16 9 12 4" xfId="14248" xr:uid="{00000000-0005-0000-0000-0000A9370000}"/>
    <cellStyle name="Percent 16 9 12 5" xfId="22211" xr:uid="{690F826B-4EC9-4B7C-8B88-E0D040CCB16B}"/>
    <cellStyle name="Percent 16 9 13" xfId="14249" xr:uid="{00000000-0005-0000-0000-0000AA370000}"/>
    <cellStyle name="Percent 16 9 13 2" xfId="14250" xr:uid="{00000000-0005-0000-0000-0000AB370000}"/>
    <cellStyle name="Percent 16 9 13 2 2" xfId="25640" xr:uid="{43EE3D36-8760-4D35-8D59-AFFE35CE9AEB}"/>
    <cellStyle name="Percent 16 9 13 3" xfId="14251" xr:uid="{00000000-0005-0000-0000-0000AC370000}"/>
    <cellStyle name="Percent 16 9 13 4" xfId="14252" xr:uid="{00000000-0005-0000-0000-0000AD370000}"/>
    <cellStyle name="Percent 16 9 13 5" xfId="22212" xr:uid="{68001FA7-E39B-4ABD-9407-BB5B20BA2368}"/>
    <cellStyle name="Percent 16 9 14" xfId="14253" xr:uid="{00000000-0005-0000-0000-0000AE370000}"/>
    <cellStyle name="Percent 16 9 14 2" xfId="14254" xr:uid="{00000000-0005-0000-0000-0000AF370000}"/>
    <cellStyle name="Percent 16 9 14 2 2" xfId="25641" xr:uid="{BF554E56-7F55-4DC8-B7A7-A3C0445A3ECA}"/>
    <cellStyle name="Percent 16 9 14 3" xfId="14255" xr:uid="{00000000-0005-0000-0000-0000B0370000}"/>
    <cellStyle name="Percent 16 9 14 4" xfId="14256" xr:uid="{00000000-0005-0000-0000-0000B1370000}"/>
    <cellStyle name="Percent 16 9 14 5" xfId="22213" xr:uid="{BE6EED9C-94AC-4D55-A7D4-61BE5A309B1C}"/>
    <cellStyle name="Percent 16 9 15" xfId="14257" xr:uid="{00000000-0005-0000-0000-0000B2370000}"/>
    <cellStyle name="Percent 16 9 15 2" xfId="14258" xr:uid="{00000000-0005-0000-0000-0000B3370000}"/>
    <cellStyle name="Percent 16 9 15 2 2" xfId="25642" xr:uid="{73CE7014-963D-4547-97C1-3D3A5B70073B}"/>
    <cellStyle name="Percent 16 9 15 3" xfId="14259" xr:uid="{00000000-0005-0000-0000-0000B4370000}"/>
    <cellStyle name="Percent 16 9 15 4" xfId="14260" xr:uid="{00000000-0005-0000-0000-0000B5370000}"/>
    <cellStyle name="Percent 16 9 15 5" xfId="22214" xr:uid="{B127B374-1B68-4F06-8ECF-CF0AB3B713A7}"/>
    <cellStyle name="Percent 16 9 16" xfId="14261" xr:uid="{00000000-0005-0000-0000-0000B6370000}"/>
    <cellStyle name="Percent 16 9 16 2" xfId="14262" xr:uid="{00000000-0005-0000-0000-0000B7370000}"/>
    <cellStyle name="Percent 16 9 16 2 2" xfId="25643" xr:uid="{35215350-6508-46A8-B940-75E8E0B994B5}"/>
    <cellStyle name="Percent 16 9 16 3" xfId="14263" xr:uid="{00000000-0005-0000-0000-0000B8370000}"/>
    <cellStyle name="Percent 16 9 16 4" xfId="14264" xr:uid="{00000000-0005-0000-0000-0000B9370000}"/>
    <cellStyle name="Percent 16 9 16 5" xfId="22215" xr:uid="{54178495-E560-4509-B58B-D765D1EBAB39}"/>
    <cellStyle name="Percent 16 9 17" xfId="14265" xr:uid="{00000000-0005-0000-0000-0000BA370000}"/>
    <cellStyle name="Percent 16 9 17 2" xfId="14266" xr:uid="{00000000-0005-0000-0000-0000BB370000}"/>
    <cellStyle name="Percent 16 9 17 2 2" xfId="25644" xr:uid="{5E038903-D05A-4D12-B756-35A2DF88A8C4}"/>
    <cellStyle name="Percent 16 9 17 3" xfId="14267" xr:uid="{00000000-0005-0000-0000-0000BC370000}"/>
    <cellStyle name="Percent 16 9 17 4" xfId="14268" xr:uid="{00000000-0005-0000-0000-0000BD370000}"/>
    <cellStyle name="Percent 16 9 17 5" xfId="22216" xr:uid="{40DB8B1B-7923-4A5F-94BB-EA165619803E}"/>
    <cellStyle name="Percent 16 9 18" xfId="14269" xr:uid="{00000000-0005-0000-0000-0000BE370000}"/>
    <cellStyle name="Percent 16 9 18 2" xfId="25636" xr:uid="{88E43A63-B401-436F-B1F2-A8A713453FE7}"/>
    <cellStyle name="Percent 16 9 19" xfId="14270" xr:uid="{00000000-0005-0000-0000-0000BF370000}"/>
    <cellStyle name="Percent 16 9 2" xfId="14271" xr:uid="{00000000-0005-0000-0000-0000C0370000}"/>
    <cellStyle name="Percent 16 9 2 2" xfId="14272" xr:uid="{00000000-0005-0000-0000-0000C1370000}"/>
    <cellStyle name="Percent 16 9 2 2 2" xfId="25645" xr:uid="{F103FB6A-E5CA-4A10-AA1A-43AE4DBF7A2C}"/>
    <cellStyle name="Percent 16 9 2 3" xfId="14273" xr:uid="{00000000-0005-0000-0000-0000C2370000}"/>
    <cellStyle name="Percent 16 9 2 4" xfId="14274" xr:uid="{00000000-0005-0000-0000-0000C3370000}"/>
    <cellStyle name="Percent 16 9 2 5" xfId="22217" xr:uid="{036A2F46-66C6-4F48-80AB-2D02ABFDD84D}"/>
    <cellStyle name="Percent 16 9 20" xfId="14275" xr:uid="{00000000-0005-0000-0000-0000C4370000}"/>
    <cellStyle name="Percent 16 9 21" xfId="22208" xr:uid="{AAEA34F9-3D6B-49FA-8B76-8FC0364C78F8}"/>
    <cellStyle name="Percent 16 9 3" xfId="14276" xr:uid="{00000000-0005-0000-0000-0000C5370000}"/>
    <cellStyle name="Percent 16 9 3 2" xfId="14277" xr:uid="{00000000-0005-0000-0000-0000C6370000}"/>
    <cellStyle name="Percent 16 9 3 2 2" xfId="25646" xr:uid="{52F06ABE-2082-4385-A089-A40E9AD0C5F6}"/>
    <cellStyle name="Percent 16 9 3 3" xfId="14278" xr:uid="{00000000-0005-0000-0000-0000C7370000}"/>
    <cellStyle name="Percent 16 9 3 4" xfId="14279" xr:uid="{00000000-0005-0000-0000-0000C8370000}"/>
    <cellStyle name="Percent 16 9 3 5" xfId="22218" xr:uid="{B71CDA2D-0D84-4117-9D96-351DA4A3BC75}"/>
    <cellStyle name="Percent 16 9 4" xfId="14280" xr:uid="{00000000-0005-0000-0000-0000C9370000}"/>
    <cellStyle name="Percent 16 9 4 2" xfId="14281" xr:uid="{00000000-0005-0000-0000-0000CA370000}"/>
    <cellStyle name="Percent 16 9 4 2 2" xfId="25647" xr:uid="{ED825422-E524-4F1A-89E1-41A5C4AC741A}"/>
    <cellStyle name="Percent 16 9 4 3" xfId="14282" xr:uid="{00000000-0005-0000-0000-0000CB370000}"/>
    <cellStyle name="Percent 16 9 4 4" xfId="14283" xr:uid="{00000000-0005-0000-0000-0000CC370000}"/>
    <cellStyle name="Percent 16 9 4 5" xfId="22219" xr:uid="{74A6430E-531A-4B06-BC58-9AB6F2D56129}"/>
    <cellStyle name="Percent 16 9 5" xfId="14284" xr:uid="{00000000-0005-0000-0000-0000CD370000}"/>
    <cellStyle name="Percent 16 9 5 2" xfId="14285" xr:uid="{00000000-0005-0000-0000-0000CE370000}"/>
    <cellStyle name="Percent 16 9 5 2 2" xfId="25648" xr:uid="{5826B0AE-8775-4DD9-8E92-981BC4DA6818}"/>
    <cellStyle name="Percent 16 9 5 3" xfId="14286" xr:uid="{00000000-0005-0000-0000-0000CF370000}"/>
    <cellStyle name="Percent 16 9 5 4" xfId="14287" xr:uid="{00000000-0005-0000-0000-0000D0370000}"/>
    <cellStyle name="Percent 16 9 5 5" xfId="22220" xr:uid="{6D52EA54-049C-491A-8287-6D890B3D8CE9}"/>
    <cellStyle name="Percent 16 9 6" xfId="14288" xr:uid="{00000000-0005-0000-0000-0000D1370000}"/>
    <cellStyle name="Percent 16 9 6 2" xfId="14289" xr:uid="{00000000-0005-0000-0000-0000D2370000}"/>
    <cellStyle name="Percent 16 9 6 2 2" xfId="25649" xr:uid="{695D5381-62FB-43FD-A1F0-47E1BCEA278A}"/>
    <cellStyle name="Percent 16 9 6 3" xfId="14290" xr:uid="{00000000-0005-0000-0000-0000D3370000}"/>
    <cellStyle name="Percent 16 9 6 4" xfId="14291" xr:uid="{00000000-0005-0000-0000-0000D4370000}"/>
    <cellStyle name="Percent 16 9 6 5" xfId="22221" xr:uid="{1C88DFD6-CCC2-4ACF-A021-68C5FEE944D3}"/>
    <cellStyle name="Percent 16 9 7" xfId="14292" xr:uid="{00000000-0005-0000-0000-0000D5370000}"/>
    <cellStyle name="Percent 16 9 7 2" xfId="14293" xr:uid="{00000000-0005-0000-0000-0000D6370000}"/>
    <cellStyle name="Percent 16 9 7 2 2" xfId="25650" xr:uid="{A59C384E-9D8F-4FD6-AB79-17645C1896C2}"/>
    <cellStyle name="Percent 16 9 7 3" xfId="14294" xr:uid="{00000000-0005-0000-0000-0000D7370000}"/>
    <cellStyle name="Percent 16 9 7 4" xfId="14295" xr:uid="{00000000-0005-0000-0000-0000D8370000}"/>
    <cellStyle name="Percent 16 9 7 5" xfId="22222" xr:uid="{CD547621-3C2D-4459-9549-9D86B39E0842}"/>
    <cellStyle name="Percent 16 9 8" xfId="14296" xr:uid="{00000000-0005-0000-0000-0000D9370000}"/>
    <cellStyle name="Percent 16 9 8 2" xfId="14297" xr:uid="{00000000-0005-0000-0000-0000DA370000}"/>
    <cellStyle name="Percent 16 9 8 2 2" xfId="25651" xr:uid="{846D78FE-49BC-4070-BB9C-71131DC1CADC}"/>
    <cellStyle name="Percent 16 9 8 3" xfId="14298" xr:uid="{00000000-0005-0000-0000-0000DB370000}"/>
    <cellStyle name="Percent 16 9 8 4" xfId="14299" xr:uid="{00000000-0005-0000-0000-0000DC370000}"/>
    <cellStyle name="Percent 16 9 8 5" xfId="22223" xr:uid="{11025223-631B-47A6-85D7-8230CFB5DCE0}"/>
    <cellStyle name="Percent 16 9 9" xfId="14300" xr:uid="{00000000-0005-0000-0000-0000DD370000}"/>
    <cellStyle name="Percent 16 9 9 2" xfId="14301" xr:uid="{00000000-0005-0000-0000-0000DE370000}"/>
    <cellStyle name="Percent 16 9 9 2 2" xfId="25652" xr:uid="{A5320EC1-AA9C-4B44-A468-29BDE6DD7464}"/>
    <cellStyle name="Percent 16 9 9 3" xfId="14302" xr:uid="{00000000-0005-0000-0000-0000DF370000}"/>
    <cellStyle name="Percent 16 9 9 4" xfId="14303" xr:uid="{00000000-0005-0000-0000-0000E0370000}"/>
    <cellStyle name="Percent 16 9 9 5" xfId="22224" xr:uid="{109E8CF9-770D-49DC-98A0-531D51AEA01B}"/>
    <cellStyle name="Percent 17" xfId="14304" xr:uid="{00000000-0005-0000-0000-0000E1370000}"/>
    <cellStyle name="Percent 17 10" xfId="14305" xr:uid="{00000000-0005-0000-0000-0000E2370000}"/>
    <cellStyle name="Percent 17 10 2" xfId="14306" xr:uid="{00000000-0005-0000-0000-0000E3370000}"/>
    <cellStyle name="Percent 17 10 3" xfId="14307" xr:uid="{00000000-0005-0000-0000-0000E4370000}"/>
    <cellStyle name="Percent 17 10 4" xfId="24432" xr:uid="{E9238DB6-435F-41DA-B9FA-4662C290ECE0}"/>
    <cellStyle name="Percent 17 11" xfId="14308" xr:uid="{00000000-0005-0000-0000-0000E5370000}"/>
    <cellStyle name="Percent 17 12" xfId="14309" xr:uid="{00000000-0005-0000-0000-0000E6370000}"/>
    <cellStyle name="Percent 17 13" xfId="14310" xr:uid="{00000000-0005-0000-0000-0000E7370000}"/>
    <cellStyle name="Percent 17 14" xfId="22225" xr:uid="{7F2EB73A-3D01-4FD6-B8B0-D7EF7D1706E6}"/>
    <cellStyle name="Percent 17 2" xfId="14311" xr:uid="{00000000-0005-0000-0000-0000E8370000}"/>
    <cellStyle name="Percent 17 2 2" xfId="14312" xr:uid="{00000000-0005-0000-0000-0000E9370000}"/>
    <cellStyle name="Percent 17 2 2 2" xfId="26033" xr:uid="{D6A15E30-7B5C-43B3-BF0F-0206CC42C09A}"/>
    <cellStyle name="Percent 17 2 3" xfId="14313" xr:uid="{00000000-0005-0000-0000-0000EA370000}"/>
    <cellStyle name="Percent 17 2 3 2" xfId="24433" xr:uid="{DE0C4E77-438B-4D4B-80C8-ACF57FD77A4A}"/>
    <cellStyle name="Percent 17 3" xfId="14314" xr:uid="{00000000-0005-0000-0000-0000EB370000}"/>
    <cellStyle name="Percent 17 3 2" xfId="14315" xr:uid="{00000000-0005-0000-0000-0000EC370000}"/>
    <cellStyle name="Percent 17 3 2 2" xfId="24434" xr:uid="{6004DB0C-97F7-4F9E-AA01-8B64656A8A2B}"/>
    <cellStyle name="Percent 17 3 3" xfId="14316" xr:uid="{00000000-0005-0000-0000-0000ED370000}"/>
    <cellStyle name="Percent 17 4" xfId="14317" xr:uid="{00000000-0005-0000-0000-0000EE370000}"/>
    <cellStyle name="Percent 17 4 2" xfId="14318" xr:uid="{00000000-0005-0000-0000-0000EF370000}"/>
    <cellStyle name="Percent 17 4 2 2" xfId="24435" xr:uid="{7E5BEB49-6B73-4F6F-A3CF-31AD6942A167}"/>
    <cellStyle name="Percent 17 4 3" xfId="14319" xr:uid="{00000000-0005-0000-0000-0000F0370000}"/>
    <cellStyle name="Percent 17 5" xfId="14320" xr:uid="{00000000-0005-0000-0000-0000F1370000}"/>
    <cellStyle name="Percent 17 5 2" xfId="14321" xr:uid="{00000000-0005-0000-0000-0000F2370000}"/>
    <cellStyle name="Percent 17 5 2 2" xfId="24436" xr:uid="{EDFA52E2-4500-4A87-AD51-99C48D2D81D2}"/>
    <cellStyle name="Percent 17 5 3" xfId="14322" xr:uid="{00000000-0005-0000-0000-0000F3370000}"/>
    <cellStyle name="Percent 17 6" xfId="14323" xr:uid="{00000000-0005-0000-0000-0000F4370000}"/>
    <cellStyle name="Percent 17 6 2" xfId="14324" xr:uid="{00000000-0005-0000-0000-0000F5370000}"/>
    <cellStyle name="Percent 17 6 2 2" xfId="24437" xr:uid="{671F16AC-AC4E-4061-AADB-AD96498205C7}"/>
    <cellStyle name="Percent 17 6 3" xfId="14325" xr:uid="{00000000-0005-0000-0000-0000F6370000}"/>
    <cellStyle name="Percent 17 7" xfId="14326" xr:uid="{00000000-0005-0000-0000-0000F7370000}"/>
    <cellStyle name="Percent 17 7 2" xfId="14327" xr:uid="{00000000-0005-0000-0000-0000F8370000}"/>
    <cellStyle name="Percent 17 7 2 2" xfId="14328" xr:uid="{00000000-0005-0000-0000-0000F9370000}"/>
    <cellStyle name="Percent 17 7 2 2 2" xfId="24439" xr:uid="{A0A4F52B-5DD2-4811-9A7A-7345C7A11151}"/>
    <cellStyle name="Percent 17 7 2 3" xfId="14329" xr:uid="{00000000-0005-0000-0000-0000FA370000}"/>
    <cellStyle name="Percent 17 7 3" xfId="14330" xr:uid="{00000000-0005-0000-0000-0000FB370000}"/>
    <cellStyle name="Percent 17 7 3 2" xfId="14331" xr:uid="{00000000-0005-0000-0000-0000FC370000}"/>
    <cellStyle name="Percent 17 7 3 2 2" xfId="24440" xr:uid="{54535867-3882-42D8-8F11-BC1682212ED7}"/>
    <cellStyle name="Percent 17 7 3 3" xfId="14332" xr:uid="{00000000-0005-0000-0000-0000FD370000}"/>
    <cellStyle name="Percent 17 7 4" xfId="14333" xr:uid="{00000000-0005-0000-0000-0000FE370000}"/>
    <cellStyle name="Percent 17 7 4 2" xfId="24438" xr:uid="{BD80958C-BE5A-4B45-85FF-5AC93804C15C}"/>
    <cellStyle name="Percent 17 7 5" xfId="14334" xr:uid="{00000000-0005-0000-0000-0000FF370000}"/>
    <cellStyle name="Percent 17 8" xfId="14335" xr:uid="{00000000-0005-0000-0000-000000380000}"/>
    <cellStyle name="Percent 17 8 2" xfId="14336" xr:uid="{00000000-0005-0000-0000-000001380000}"/>
    <cellStyle name="Percent 17 8 2 2" xfId="14337" xr:uid="{00000000-0005-0000-0000-000002380000}"/>
    <cellStyle name="Percent 17 8 2 2 2" xfId="24442" xr:uid="{E3E979C8-C083-4C59-B6C6-90C46A9BE8B1}"/>
    <cellStyle name="Percent 17 8 2 3" xfId="14338" xr:uid="{00000000-0005-0000-0000-000003380000}"/>
    <cellStyle name="Percent 17 8 3" xfId="14339" xr:uid="{00000000-0005-0000-0000-000004380000}"/>
    <cellStyle name="Percent 17 8 3 2" xfId="24441" xr:uid="{F4018A84-79F2-4AF3-8550-EDB7712DEDA1}"/>
    <cellStyle name="Percent 17 8 4" xfId="14340" xr:uid="{00000000-0005-0000-0000-000005380000}"/>
    <cellStyle name="Percent 17 9" xfId="14341" xr:uid="{00000000-0005-0000-0000-000006380000}"/>
    <cellStyle name="Percent 17 9 2" xfId="14342" xr:uid="{00000000-0005-0000-0000-000007380000}"/>
    <cellStyle name="Percent 17 9 2 2" xfId="26035" xr:uid="{E7B31F4E-A968-4470-99F0-EA8C645DA95A}"/>
    <cellStyle name="Percent 17 9 3" xfId="14343" xr:uid="{00000000-0005-0000-0000-000008380000}"/>
    <cellStyle name="Percent 17 9 3 2" xfId="26037" xr:uid="{02B393D0-EDE2-4287-828D-47A38B19CBAA}"/>
    <cellStyle name="Percent 17 9 3 3" xfId="26038" xr:uid="{7092F79F-D3E9-4F92-A081-102357FD2251}"/>
    <cellStyle name="Percent 17 9 3 4" xfId="26036" xr:uid="{6E20BFB3-C29B-4C0E-8AFC-893FB6C53714}"/>
    <cellStyle name="Percent 17 9 4" xfId="26039" xr:uid="{5FEFE311-03C7-4D45-9FA6-9D6C874E2A26}"/>
    <cellStyle name="Percent 17 9 5" xfId="26040" xr:uid="{11895076-F187-4481-A042-5272DC571155}"/>
    <cellStyle name="Percent 17 9 6" xfId="26034" xr:uid="{DF525E26-8321-47EE-965A-8FE13C926AF5}"/>
    <cellStyle name="Percent 18" xfId="14344" xr:uid="{00000000-0005-0000-0000-000009380000}"/>
    <cellStyle name="Percent 18 2" xfId="14345" xr:uid="{00000000-0005-0000-0000-00000A380000}"/>
    <cellStyle name="Percent 18 2 2" xfId="26042" xr:uid="{21EC8057-EF39-4D52-8F3C-38544BF22F4E}"/>
    <cellStyle name="Percent 18 2 3" xfId="23298" xr:uid="{43424F66-B6D1-4520-B571-737ABE552881}"/>
    <cellStyle name="Percent 18 2 4" xfId="22227" xr:uid="{B72C0A3F-C44D-4291-8DC9-ECBF9D0DCC8C}"/>
    <cellStyle name="Percent 18 3" xfId="14346" xr:uid="{00000000-0005-0000-0000-00000B380000}"/>
    <cellStyle name="Percent 18 3 2" xfId="26041" xr:uid="{87FC44C9-D8BB-4C38-9D71-DA56C0CEE114}"/>
    <cellStyle name="Percent 18 4" xfId="25653" xr:uid="{84F2FB86-0E54-4D3C-BC20-BB1710BF6B25}"/>
    <cellStyle name="Percent 18 5" xfId="23297" xr:uid="{9A269694-0DC8-48A3-8463-26DAEA665136}"/>
    <cellStyle name="Percent 18 6" xfId="22226" xr:uid="{8AA19631-2906-455F-B6F4-2E35AB97237C}"/>
    <cellStyle name="Percent 19" xfId="14347" xr:uid="{00000000-0005-0000-0000-00000C380000}"/>
    <cellStyle name="Percent 19 2" xfId="14348" xr:uid="{00000000-0005-0000-0000-00000D380000}"/>
    <cellStyle name="Percent 19 2 2" xfId="14349" xr:uid="{00000000-0005-0000-0000-00000E380000}"/>
    <cellStyle name="Percent 19 2 3" xfId="14350" xr:uid="{00000000-0005-0000-0000-00000F380000}"/>
    <cellStyle name="Percent 19 3" xfId="14351" xr:uid="{00000000-0005-0000-0000-000010380000}"/>
    <cellStyle name="Percent 19 3 2" xfId="25476" xr:uid="{A619664F-29A0-4F3A-A46F-7B8BD86A53DD}"/>
    <cellStyle name="Percent 19 4" xfId="14352" xr:uid="{00000000-0005-0000-0000-000011380000}"/>
    <cellStyle name="Percent 19 5" xfId="22228" xr:uid="{11AC816D-7AB9-4407-A494-3C557CA56E3A}"/>
    <cellStyle name="Percent 2" xfId="4" xr:uid="{00000000-0005-0000-0000-000012380000}"/>
    <cellStyle name="Percent 2 10" xfId="14354" xr:uid="{00000000-0005-0000-0000-000013380000}"/>
    <cellStyle name="Percent 2 10 10" xfId="14355" xr:uid="{00000000-0005-0000-0000-000014380000}"/>
    <cellStyle name="Percent 2 10 11" xfId="14356" xr:uid="{00000000-0005-0000-0000-000015380000}"/>
    <cellStyle name="Percent 2 10 12" xfId="22229" xr:uid="{EA2F6A16-D0BE-49F1-8D72-0383CA91F753}"/>
    <cellStyle name="Percent 2 10 2" xfId="14357" xr:uid="{00000000-0005-0000-0000-000016380000}"/>
    <cellStyle name="Percent 2 10 2 2" xfId="14358" xr:uid="{00000000-0005-0000-0000-000017380000}"/>
    <cellStyle name="Percent 2 10 2 2 2" xfId="24444" xr:uid="{14C542F8-E426-4B36-A9F3-040477783B3F}"/>
    <cellStyle name="Percent 2 10 2 3" xfId="14359" xr:uid="{00000000-0005-0000-0000-000018380000}"/>
    <cellStyle name="Percent 2 10 2 4" xfId="14360" xr:uid="{00000000-0005-0000-0000-000019380000}"/>
    <cellStyle name="Percent 2 10 2 5" xfId="22230" xr:uid="{E43C4CAB-5337-491E-B778-7683B7ED171B}"/>
    <cellStyle name="Percent 2 10 3" xfId="14361" xr:uid="{00000000-0005-0000-0000-00001A380000}"/>
    <cellStyle name="Percent 2 10 3 2" xfId="14362" xr:uid="{00000000-0005-0000-0000-00001B380000}"/>
    <cellStyle name="Percent 2 10 3 2 2" xfId="25654" xr:uid="{300C3E61-A3FB-492F-BC87-956B50BF3503}"/>
    <cellStyle name="Percent 2 10 3 3" xfId="14363" xr:uid="{00000000-0005-0000-0000-00001C380000}"/>
    <cellStyle name="Percent 2 10 3 4" xfId="14364" xr:uid="{00000000-0005-0000-0000-00001D380000}"/>
    <cellStyle name="Percent 2 10 3 5" xfId="22231" xr:uid="{D88B234E-3270-4372-A66C-49592E7815AF}"/>
    <cellStyle name="Percent 2 10 4" xfId="14365" xr:uid="{00000000-0005-0000-0000-00001E380000}"/>
    <cellStyle name="Percent 2 10 4 2" xfId="14366" xr:uid="{00000000-0005-0000-0000-00001F380000}"/>
    <cellStyle name="Percent 2 10 4 2 2" xfId="25655" xr:uid="{8CAB0D6E-7C1E-4BE5-BF3E-45A31AF60ED6}"/>
    <cellStyle name="Percent 2 10 4 3" xfId="14367" xr:uid="{00000000-0005-0000-0000-000020380000}"/>
    <cellStyle name="Percent 2 10 4 4" xfId="14368" xr:uid="{00000000-0005-0000-0000-000021380000}"/>
    <cellStyle name="Percent 2 10 4 5" xfId="22232" xr:uid="{C56DB511-DF42-4384-B9C3-A97F35C1F5AB}"/>
    <cellStyle name="Percent 2 10 5" xfId="14369" xr:uid="{00000000-0005-0000-0000-000022380000}"/>
    <cellStyle name="Percent 2 10 5 2" xfId="14370" xr:uid="{00000000-0005-0000-0000-000023380000}"/>
    <cellStyle name="Percent 2 10 5 2 2" xfId="25656" xr:uid="{4AD7E9EB-8FAA-4412-8494-85E192568E91}"/>
    <cellStyle name="Percent 2 10 5 3" xfId="14371" xr:uid="{00000000-0005-0000-0000-000024380000}"/>
    <cellStyle name="Percent 2 10 5 4" xfId="14372" xr:uid="{00000000-0005-0000-0000-000025380000}"/>
    <cellStyle name="Percent 2 10 5 5" xfId="22233" xr:uid="{92181376-F88D-4071-B7EC-8830DBC6D525}"/>
    <cellStyle name="Percent 2 10 6" xfId="14373" xr:uid="{00000000-0005-0000-0000-000026380000}"/>
    <cellStyle name="Percent 2 10 6 2" xfId="14374" xr:uid="{00000000-0005-0000-0000-000027380000}"/>
    <cellStyle name="Percent 2 10 6 2 2" xfId="25657" xr:uid="{DFFB7F53-FC32-41F0-932A-B228068872CE}"/>
    <cellStyle name="Percent 2 10 6 3" xfId="14375" xr:uid="{00000000-0005-0000-0000-000028380000}"/>
    <cellStyle name="Percent 2 10 6 4" xfId="14376" xr:uid="{00000000-0005-0000-0000-000029380000}"/>
    <cellStyle name="Percent 2 10 6 5" xfId="22234" xr:uid="{8AE4F517-4492-4B9E-869C-0B92445266B7}"/>
    <cellStyle name="Percent 2 10 7" xfId="14377" xr:uid="{00000000-0005-0000-0000-00002A380000}"/>
    <cellStyle name="Percent 2 10 7 2" xfId="14378" xr:uid="{00000000-0005-0000-0000-00002B380000}"/>
    <cellStyle name="Percent 2 10 7 2 2" xfId="25658" xr:uid="{161C9E4E-98F9-485B-A5AB-42F2FFBFF0BF}"/>
    <cellStyle name="Percent 2 10 7 3" xfId="14379" xr:uid="{00000000-0005-0000-0000-00002C380000}"/>
    <cellStyle name="Percent 2 10 7 4" xfId="14380" xr:uid="{00000000-0005-0000-0000-00002D380000}"/>
    <cellStyle name="Percent 2 10 7 5" xfId="22235" xr:uid="{D807AD85-D197-4080-A562-C9E970B79067}"/>
    <cellStyle name="Percent 2 10 8" xfId="14381" xr:uid="{00000000-0005-0000-0000-00002E380000}"/>
    <cellStyle name="Percent 2 10 8 2" xfId="14382" xr:uid="{00000000-0005-0000-0000-00002F380000}"/>
    <cellStyle name="Percent 2 10 8 2 2" xfId="25659" xr:uid="{BD00795D-D3EF-489D-A6BE-58A52EDA8EE5}"/>
    <cellStyle name="Percent 2 10 8 3" xfId="14383" xr:uid="{00000000-0005-0000-0000-000030380000}"/>
    <cellStyle name="Percent 2 10 8 4" xfId="14384" xr:uid="{00000000-0005-0000-0000-000031380000}"/>
    <cellStyle name="Percent 2 10 8 5" xfId="22236" xr:uid="{D0FC77F0-3EC1-492B-BB6F-937C209DE4EB}"/>
    <cellStyle name="Percent 2 10 9" xfId="14385" xr:uid="{00000000-0005-0000-0000-000032380000}"/>
    <cellStyle name="Percent 2 10 9 2" xfId="24443" xr:uid="{3C9B3A74-56AC-4C8F-9E2F-73EE35A6270F}"/>
    <cellStyle name="Percent 2 11" xfId="14386" xr:uid="{00000000-0005-0000-0000-000033380000}"/>
    <cellStyle name="Percent 2 11 10" xfId="14387" xr:uid="{00000000-0005-0000-0000-000034380000}"/>
    <cellStyle name="Percent 2 11 11" xfId="14388" xr:uid="{00000000-0005-0000-0000-000035380000}"/>
    <cellStyle name="Percent 2 11 12" xfId="22237" xr:uid="{96D41CDE-DD4D-443A-952C-ED78297FD955}"/>
    <cellStyle name="Percent 2 11 2" xfId="14389" xr:uid="{00000000-0005-0000-0000-000036380000}"/>
    <cellStyle name="Percent 2 11 2 2" xfId="14390" xr:uid="{00000000-0005-0000-0000-000037380000}"/>
    <cellStyle name="Percent 2 11 2 2 2" xfId="24446" xr:uid="{1E4855A3-10EA-47B5-BC87-B34A3096CA10}"/>
    <cellStyle name="Percent 2 11 2 3" xfId="14391" xr:uid="{00000000-0005-0000-0000-000038380000}"/>
    <cellStyle name="Percent 2 11 2 4" xfId="14392" xr:uid="{00000000-0005-0000-0000-000039380000}"/>
    <cellStyle name="Percent 2 11 2 5" xfId="22238" xr:uid="{2EBC9126-72F4-4C28-90C7-6641C06D8889}"/>
    <cellStyle name="Percent 2 11 3" xfId="14393" xr:uid="{00000000-0005-0000-0000-00003A380000}"/>
    <cellStyle name="Percent 2 11 3 2" xfId="14394" xr:uid="{00000000-0005-0000-0000-00003B380000}"/>
    <cellStyle name="Percent 2 11 3 2 2" xfId="25660" xr:uid="{B5312057-6CC4-490C-B912-05C1F84AF2E7}"/>
    <cellStyle name="Percent 2 11 3 3" xfId="14395" xr:uid="{00000000-0005-0000-0000-00003C380000}"/>
    <cellStyle name="Percent 2 11 3 4" xfId="14396" xr:uid="{00000000-0005-0000-0000-00003D380000}"/>
    <cellStyle name="Percent 2 11 3 5" xfId="22239" xr:uid="{55DABC8D-1417-4991-A070-F38F686B92B0}"/>
    <cellStyle name="Percent 2 11 4" xfId="14397" xr:uid="{00000000-0005-0000-0000-00003E380000}"/>
    <cellStyle name="Percent 2 11 4 2" xfId="14398" xr:uid="{00000000-0005-0000-0000-00003F380000}"/>
    <cellStyle name="Percent 2 11 4 2 2" xfId="25661" xr:uid="{93BB3755-24A7-46E8-BD2D-FB80D1838001}"/>
    <cellStyle name="Percent 2 11 4 3" xfId="14399" xr:uid="{00000000-0005-0000-0000-000040380000}"/>
    <cellStyle name="Percent 2 11 4 4" xfId="14400" xr:uid="{00000000-0005-0000-0000-000041380000}"/>
    <cellStyle name="Percent 2 11 4 5" xfId="22240" xr:uid="{1DEF5862-46BD-4E9A-9F74-1EA3913EEF17}"/>
    <cellStyle name="Percent 2 11 5" xfId="14401" xr:uid="{00000000-0005-0000-0000-000042380000}"/>
    <cellStyle name="Percent 2 11 5 2" xfId="14402" xr:uid="{00000000-0005-0000-0000-000043380000}"/>
    <cellStyle name="Percent 2 11 5 2 2" xfId="25662" xr:uid="{0433CAE7-FB99-4A95-8348-47723B914505}"/>
    <cellStyle name="Percent 2 11 5 3" xfId="14403" xr:uid="{00000000-0005-0000-0000-000044380000}"/>
    <cellStyle name="Percent 2 11 5 4" xfId="14404" xr:uid="{00000000-0005-0000-0000-000045380000}"/>
    <cellStyle name="Percent 2 11 5 5" xfId="22241" xr:uid="{044FA612-4B4E-4CEB-93DE-F0C6B7E60009}"/>
    <cellStyle name="Percent 2 11 6" xfId="14405" xr:uid="{00000000-0005-0000-0000-000046380000}"/>
    <cellStyle name="Percent 2 11 6 2" xfId="14406" xr:uid="{00000000-0005-0000-0000-000047380000}"/>
    <cellStyle name="Percent 2 11 6 2 2" xfId="25663" xr:uid="{A18AD0AC-5FFE-4539-9CAC-61EB3FFFEB36}"/>
    <cellStyle name="Percent 2 11 6 3" xfId="14407" xr:uid="{00000000-0005-0000-0000-000048380000}"/>
    <cellStyle name="Percent 2 11 6 4" xfId="14408" xr:uid="{00000000-0005-0000-0000-000049380000}"/>
    <cellStyle name="Percent 2 11 6 5" xfId="22242" xr:uid="{CC14708A-2FC6-48BE-8B5B-BC1679FAED8A}"/>
    <cellStyle name="Percent 2 11 7" xfId="14409" xr:uid="{00000000-0005-0000-0000-00004A380000}"/>
    <cellStyle name="Percent 2 11 7 2" xfId="14410" xr:uid="{00000000-0005-0000-0000-00004B380000}"/>
    <cellStyle name="Percent 2 11 7 2 2" xfId="25664" xr:uid="{E515B907-510E-4369-9DEF-67A07F9EDBF2}"/>
    <cellStyle name="Percent 2 11 7 3" xfId="14411" xr:uid="{00000000-0005-0000-0000-00004C380000}"/>
    <cellStyle name="Percent 2 11 7 4" xfId="14412" xr:uid="{00000000-0005-0000-0000-00004D380000}"/>
    <cellStyle name="Percent 2 11 7 5" xfId="22243" xr:uid="{BD19B2DA-D6D9-491F-9CBE-EF1705801B98}"/>
    <cellStyle name="Percent 2 11 8" xfId="14413" xr:uid="{00000000-0005-0000-0000-00004E380000}"/>
    <cellStyle name="Percent 2 11 8 2" xfId="14414" xr:uid="{00000000-0005-0000-0000-00004F380000}"/>
    <cellStyle name="Percent 2 11 8 2 2" xfId="25665" xr:uid="{AF5A1CE7-6603-4C7B-94D6-2A70C926DF77}"/>
    <cellStyle name="Percent 2 11 8 3" xfId="14415" xr:uid="{00000000-0005-0000-0000-000050380000}"/>
    <cellStyle name="Percent 2 11 8 4" xfId="14416" xr:uid="{00000000-0005-0000-0000-000051380000}"/>
    <cellStyle name="Percent 2 11 8 5" xfId="22244" xr:uid="{07A52A44-F000-4CD3-A46E-A4C9384618D1}"/>
    <cellStyle name="Percent 2 11 9" xfId="14417" xr:uid="{00000000-0005-0000-0000-000052380000}"/>
    <cellStyle name="Percent 2 11 9 2" xfId="24445" xr:uid="{4AD21BEE-BF30-4AB5-8C3D-47BAE7E59970}"/>
    <cellStyle name="Percent 2 12" xfId="14418" xr:uid="{00000000-0005-0000-0000-000053380000}"/>
    <cellStyle name="Percent 2 12 2" xfId="14419" xr:uid="{00000000-0005-0000-0000-000054380000}"/>
    <cellStyle name="Percent 2 12 2 2" xfId="24447" xr:uid="{6DA93FD3-70A8-4BFF-A4FA-6356993D7435}"/>
    <cellStyle name="Percent 2 12 3" xfId="14420" xr:uid="{00000000-0005-0000-0000-000055380000}"/>
    <cellStyle name="Percent 2 12 4" xfId="14421" xr:uid="{00000000-0005-0000-0000-000056380000}"/>
    <cellStyle name="Percent 2 12 5" xfId="22245" xr:uid="{D07D623E-5352-49EF-BF14-813F09D18674}"/>
    <cellStyle name="Percent 2 13" xfId="14422" xr:uid="{00000000-0005-0000-0000-000057380000}"/>
    <cellStyle name="Percent 2 13 2" xfId="14423" xr:uid="{00000000-0005-0000-0000-000058380000}"/>
    <cellStyle name="Percent 2 13 2 2" xfId="24448" xr:uid="{E3DAE95E-6A76-4D62-9DFC-32D521C555B0}"/>
    <cellStyle name="Percent 2 13 3" xfId="14424" xr:uid="{00000000-0005-0000-0000-000059380000}"/>
    <cellStyle name="Percent 2 13 4" xfId="14425" xr:uid="{00000000-0005-0000-0000-00005A380000}"/>
    <cellStyle name="Percent 2 13 5" xfId="22246" xr:uid="{94CF90E5-927D-4FC8-8AB7-0F5A5BCA7F0B}"/>
    <cellStyle name="Percent 2 14" xfId="14426" xr:uid="{00000000-0005-0000-0000-00005B380000}"/>
    <cellStyle name="Percent 2 14 2" xfId="14427" xr:uid="{00000000-0005-0000-0000-00005C380000}"/>
    <cellStyle name="Percent 2 14 2 2" xfId="24449" xr:uid="{15225119-7432-4B02-8DEA-89DA4BF1E516}"/>
    <cellStyle name="Percent 2 14 3" xfId="14428" xr:uid="{00000000-0005-0000-0000-00005D380000}"/>
    <cellStyle name="Percent 2 14 4" xfId="14429" xr:uid="{00000000-0005-0000-0000-00005E380000}"/>
    <cellStyle name="Percent 2 14 5" xfId="22247" xr:uid="{7001A5FE-3803-4AFA-92EA-39BF45AACE98}"/>
    <cellStyle name="Percent 2 15" xfId="14430" xr:uid="{00000000-0005-0000-0000-00005F380000}"/>
    <cellStyle name="Percent 2 15 2" xfId="14431" xr:uid="{00000000-0005-0000-0000-000060380000}"/>
    <cellStyle name="Percent 2 15 2 2" xfId="24450" xr:uid="{920A069A-DD88-4414-904D-75EEAC6D9518}"/>
    <cellStyle name="Percent 2 15 3" xfId="14432" xr:uid="{00000000-0005-0000-0000-000061380000}"/>
    <cellStyle name="Percent 2 15 4" xfId="14433" xr:uid="{00000000-0005-0000-0000-000062380000}"/>
    <cellStyle name="Percent 2 15 5" xfId="22248" xr:uid="{10B14F7C-DBD9-4275-8ADE-C43539EB6788}"/>
    <cellStyle name="Percent 2 16" xfId="14434" xr:uid="{00000000-0005-0000-0000-000063380000}"/>
    <cellStyle name="Percent 2 16 2" xfId="14435" xr:uid="{00000000-0005-0000-0000-000064380000}"/>
    <cellStyle name="Percent 2 16 2 2" xfId="24451" xr:uid="{07B300F8-7F0F-4464-A763-47B3D6B46FE4}"/>
    <cellStyle name="Percent 2 16 3" xfId="14436" xr:uid="{00000000-0005-0000-0000-000065380000}"/>
    <cellStyle name="Percent 2 16 4" xfId="14437" xr:uid="{00000000-0005-0000-0000-000066380000}"/>
    <cellStyle name="Percent 2 16 5" xfId="22249" xr:uid="{CA86D27D-E51D-41D5-B830-6F4574F1E621}"/>
    <cellStyle name="Percent 2 17" xfId="14438" xr:uid="{00000000-0005-0000-0000-000067380000}"/>
    <cellStyle name="Percent 2 17 2" xfId="14439" xr:uid="{00000000-0005-0000-0000-000068380000}"/>
    <cellStyle name="Percent 2 17 2 2" xfId="24452" xr:uid="{72076860-0F55-480B-8A27-50090DC58670}"/>
    <cellStyle name="Percent 2 17 3" xfId="14440" xr:uid="{00000000-0005-0000-0000-000069380000}"/>
    <cellStyle name="Percent 2 17 4" xfId="14441" xr:uid="{00000000-0005-0000-0000-00006A380000}"/>
    <cellStyle name="Percent 2 17 5" xfId="22250" xr:uid="{CF99DAED-678C-44F4-97FB-9CB98698EAAD}"/>
    <cellStyle name="Percent 2 18" xfId="14442" xr:uid="{00000000-0005-0000-0000-00006B380000}"/>
    <cellStyle name="Percent 2 18 2" xfId="14443" xr:uid="{00000000-0005-0000-0000-00006C380000}"/>
    <cellStyle name="Percent 2 18 2 2" xfId="24453" xr:uid="{AA3F82C7-2211-4803-A339-324881C297F5}"/>
    <cellStyle name="Percent 2 18 3" xfId="14444" xr:uid="{00000000-0005-0000-0000-00006D380000}"/>
    <cellStyle name="Percent 2 18 4" xfId="14445" xr:uid="{00000000-0005-0000-0000-00006E380000}"/>
    <cellStyle name="Percent 2 18 5" xfId="22251" xr:uid="{0491277B-6AEA-4F6B-B024-61AE131CC4C3}"/>
    <cellStyle name="Percent 2 19" xfId="14446" xr:uid="{00000000-0005-0000-0000-00006F380000}"/>
    <cellStyle name="Percent 2 19 2" xfId="14447" xr:uid="{00000000-0005-0000-0000-000070380000}"/>
    <cellStyle name="Percent 2 19 2 2" xfId="24454" xr:uid="{0BC9F3FE-4B19-4F21-8A05-392301F87854}"/>
    <cellStyle name="Percent 2 19 3" xfId="14448" xr:uid="{00000000-0005-0000-0000-000071380000}"/>
    <cellStyle name="Percent 2 19 4" xfId="14449" xr:uid="{00000000-0005-0000-0000-000072380000}"/>
    <cellStyle name="Percent 2 19 5" xfId="22252" xr:uid="{8FD5242D-5E4D-420A-9E03-0629E28D1D93}"/>
    <cellStyle name="Percent 2 2" xfId="14450" xr:uid="{00000000-0005-0000-0000-000073380000}"/>
    <cellStyle name="Percent 2 2 10" xfId="14451" xr:uid="{00000000-0005-0000-0000-000074380000}"/>
    <cellStyle name="Percent 2 2 10 2" xfId="23724" xr:uid="{31600813-C46F-4027-8066-EF648EB1A51D}"/>
    <cellStyle name="Percent 2 2 11" xfId="14452" xr:uid="{00000000-0005-0000-0000-000075380000}"/>
    <cellStyle name="Percent 2 2 12" xfId="14453" xr:uid="{00000000-0005-0000-0000-000076380000}"/>
    <cellStyle name="Percent 2 2 13" xfId="19115" xr:uid="{F316FB65-BA5A-4FE8-AFBF-7855BE151B1B}"/>
    <cellStyle name="Percent 2 2 13 2" xfId="21731" xr:uid="{B70B236D-6F92-4E36-95A1-D8B94E1582EB}"/>
    <cellStyle name="Percent 2 2 13 3" xfId="19772" xr:uid="{DFA632F3-45E8-4BEC-9F9B-CF407E99B685}"/>
    <cellStyle name="Percent 2 2 14" xfId="18442" xr:uid="{185232EF-D572-4DC4-9036-CF769632FB1E}"/>
    <cellStyle name="Percent 2 2 2" xfId="14454" xr:uid="{00000000-0005-0000-0000-000077380000}"/>
    <cellStyle name="Percent 2 2 2 2" xfId="14455" xr:uid="{00000000-0005-0000-0000-000078380000}"/>
    <cellStyle name="Percent 2 2 2 2 2" xfId="23726" xr:uid="{20319DC8-5205-4503-B12D-A4B058A92519}"/>
    <cellStyle name="Percent 2 2 2 2 3" xfId="43489" xr:uid="{3030FC22-B6B0-4A48-B065-EB7D4652C26E}"/>
    <cellStyle name="Percent 2 2 2 3" xfId="14456" xr:uid="{00000000-0005-0000-0000-000079380000}"/>
    <cellStyle name="Percent 2 2 2 3 2" xfId="23727" xr:uid="{9405B67F-3BE9-4213-8F93-FA1EE46670FD}"/>
    <cellStyle name="Percent 2 2 2 4" xfId="14457" xr:uid="{00000000-0005-0000-0000-00007A380000}"/>
    <cellStyle name="Percent 2 2 2 4 2" xfId="23725" xr:uid="{4830873C-FB6E-468C-8402-D795E491F623}"/>
    <cellStyle name="Percent 2 2 2 5" xfId="23299" xr:uid="{00CF1371-FF56-4BAE-930D-C86B7AD6AE65}"/>
    <cellStyle name="Percent 2 2 2 6" xfId="22253" xr:uid="{51E22236-DAF0-4623-9272-37A85FD9352F}"/>
    <cellStyle name="Percent 2 2 3" xfId="14458" xr:uid="{00000000-0005-0000-0000-00007B380000}"/>
    <cellStyle name="Percent 2 2 3 2" xfId="14459" xr:uid="{00000000-0005-0000-0000-00007C380000}"/>
    <cellStyle name="Percent 2 2 3 2 2" xfId="14460" xr:uid="{00000000-0005-0000-0000-00007D380000}"/>
    <cellStyle name="Percent 2 2 3 2 2 2" xfId="24171" xr:uid="{FD460AB4-84CC-448B-BC14-444F4A3039F3}"/>
    <cellStyle name="Percent 2 2 3 2 3" xfId="14461" xr:uid="{00000000-0005-0000-0000-00007E380000}"/>
    <cellStyle name="Percent 2 2 3 2 4" xfId="22255" xr:uid="{A9876820-AECD-491D-80B1-9229A6D36E55}"/>
    <cellStyle name="Percent 2 2 3 3" xfId="14462" xr:uid="{00000000-0005-0000-0000-00007F380000}"/>
    <cellStyle name="Percent 2 2 3 3 2" xfId="14463" xr:uid="{00000000-0005-0000-0000-000080380000}"/>
    <cellStyle name="Percent 2 2 3 3 2 2" xfId="24172" xr:uid="{73F38332-8390-4CD6-B80F-3D3989090C31}"/>
    <cellStyle name="Percent 2 2 3 3 3" xfId="14464" xr:uid="{00000000-0005-0000-0000-000081380000}"/>
    <cellStyle name="Percent 2 2 3 4" xfId="14465" xr:uid="{00000000-0005-0000-0000-000082380000}"/>
    <cellStyle name="Percent 2 2 3 4 2" xfId="14466" xr:uid="{00000000-0005-0000-0000-000083380000}"/>
    <cellStyle name="Percent 2 2 3 4 2 2" xfId="14467" xr:uid="{00000000-0005-0000-0000-000084380000}"/>
    <cellStyle name="Percent 2 2 3 4 2 3" xfId="14468" xr:uid="{00000000-0005-0000-0000-000085380000}"/>
    <cellStyle name="Percent 2 2 3 4 3" xfId="14469" xr:uid="{00000000-0005-0000-0000-000086380000}"/>
    <cellStyle name="Percent 2 2 3 4 3 2" xfId="24267" xr:uid="{4C602FA0-8AD9-4A85-A147-4F4CB70012CF}"/>
    <cellStyle name="Percent 2 2 3 4 4" xfId="14470" xr:uid="{00000000-0005-0000-0000-000087380000}"/>
    <cellStyle name="Percent 2 2 3 5" xfId="14471" xr:uid="{00000000-0005-0000-0000-000088380000}"/>
    <cellStyle name="Percent 2 2 3 5 2" xfId="23728" xr:uid="{4F21857D-E98E-42E0-B0CA-B3719A2866BE}"/>
    <cellStyle name="Percent 2 2 3 6" xfId="14472" xr:uid="{00000000-0005-0000-0000-000089380000}"/>
    <cellStyle name="Percent 2 2 3 7" xfId="14473" xr:uid="{00000000-0005-0000-0000-00008A380000}"/>
    <cellStyle name="Percent 2 2 3 8" xfId="22254" xr:uid="{ACEBA7A9-E3E7-422F-8589-5027F76BBA53}"/>
    <cellStyle name="Percent 2 2 4" xfId="14474" xr:uid="{00000000-0005-0000-0000-00008B380000}"/>
    <cellStyle name="Percent 2 2 4 2" xfId="14475" xr:uid="{00000000-0005-0000-0000-00008C380000}"/>
    <cellStyle name="Percent 2 2 4 2 2" xfId="14476" xr:uid="{00000000-0005-0000-0000-00008D380000}"/>
    <cellStyle name="Percent 2 2 4 2 2 2" xfId="24456" xr:uid="{B31C8388-1411-423A-A642-EACB978A29D9}"/>
    <cellStyle name="Percent 2 2 4 2 3" xfId="14477" xr:uid="{00000000-0005-0000-0000-00008E380000}"/>
    <cellStyle name="Percent 2 2 4 3" xfId="14478" xr:uid="{00000000-0005-0000-0000-00008F380000}"/>
    <cellStyle name="Percent 2 2 4 3 2" xfId="14479" xr:uid="{00000000-0005-0000-0000-000090380000}"/>
    <cellStyle name="Percent 2 2 4 3 3" xfId="14480" xr:uid="{00000000-0005-0000-0000-000091380000}"/>
    <cellStyle name="Percent 2 2 4 4" xfId="14481" xr:uid="{00000000-0005-0000-0000-000092380000}"/>
    <cellStyle name="Percent 2 2 4 4 2" xfId="24173" xr:uid="{054A0647-2E91-480F-AC6D-CC8EF8D73D8D}"/>
    <cellStyle name="Percent 2 2 4 5" xfId="14482" xr:uid="{00000000-0005-0000-0000-000093380000}"/>
    <cellStyle name="Percent 2 2 4 6" xfId="14483" xr:uid="{00000000-0005-0000-0000-000094380000}"/>
    <cellStyle name="Percent 2 2 4 7" xfId="22256" xr:uid="{CB74CEFF-E7DC-404D-8F44-5D9446F17431}"/>
    <cellStyle name="Percent 2 2 5" xfId="14484" xr:uid="{00000000-0005-0000-0000-000095380000}"/>
    <cellStyle name="Percent 2 2 5 2" xfId="14485" xr:uid="{00000000-0005-0000-0000-000096380000}"/>
    <cellStyle name="Percent 2 2 5 2 2" xfId="24457" xr:uid="{CE20921F-D76E-49B7-9A44-F5B929389C34}"/>
    <cellStyle name="Percent 2 2 5 3" xfId="14486" xr:uid="{00000000-0005-0000-0000-000097380000}"/>
    <cellStyle name="Percent 2 2 5 4" xfId="14487" xr:uid="{00000000-0005-0000-0000-000098380000}"/>
    <cellStyle name="Percent 2 2 5 5" xfId="22257" xr:uid="{DFBDD73D-51B4-4DF1-9412-CAC063867855}"/>
    <cellStyle name="Percent 2 2 6" xfId="14488" xr:uid="{00000000-0005-0000-0000-000099380000}"/>
    <cellStyle name="Percent 2 2 6 2" xfId="14489" xr:uid="{00000000-0005-0000-0000-00009A380000}"/>
    <cellStyle name="Percent 2 2 6 2 2" xfId="14490" xr:uid="{00000000-0005-0000-0000-00009B380000}"/>
    <cellStyle name="Percent 2 2 6 2 2 2" xfId="25666" xr:uid="{078205CF-14BB-4E3B-B1D0-C8D48CCA545D}"/>
    <cellStyle name="Percent 2 2 6 2 3" xfId="14491" xr:uid="{00000000-0005-0000-0000-00009C380000}"/>
    <cellStyle name="Percent 2 2 6 3" xfId="14492" xr:uid="{00000000-0005-0000-0000-00009D380000}"/>
    <cellStyle name="Percent 2 2 6 3 2" xfId="14493" xr:uid="{00000000-0005-0000-0000-00009E380000}"/>
    <cellStyle name="Percent 2 2 6 3 3" xfId="14494" xr:uid="{00000000-0005-0000-0000-00009F380000}"/>
    <cellStyle name="Percent 2 2 6 4" xfId="14495" xr:uid="{00000000-0005-0000-0000-0000A0380000}"/>
    <cellStyle name="Percent 2 2 6 4 2" xfId="24458" xr:uid="{C6AA7180-E0F3-4FAA-863A-FC04CD8FEAF7}"/>
    <cellStyle name="Percent 2 2 6 5" xfId="14496" xr:uid="{00000000-0005-0000-0000-0000A1380000}"/>
    <cellStyle name="Percent 2 2 6 6" xfId="14497" xr:uid="{00000000-0005-0000-0000-0000A2380000}"/>
    <cellStyle name="Percent 2 2 6 7" xfId="22258" xr:uid="{79A5ED1D-9031-4747-876D-1D050EBC9ADE}"/>
    <cellStyle name="Percent 2 2 7" xfId="14498" xr:uid="{00000000-0005-0000-0000-0000A3380000}"/>
    <cellStyle name="Percent 2 2 7 2" xfId="14499" xr:uid="{00000000-0005-0000-0000-0000A4380000}"/>
    <cellStyle name="Percent 2 2 7 2 2" xfId="14500" xr:uid="{00000000-0005-0000-0000-0000A5380000}"/>
    <cellStyle name="Percent 2 2 7 2 2 2" xfId="25667" xr:uid="{D15BCABA-04F5-4BF1-AE32-495DEE19C073}"/>
    <cellStyle name="Percent 2 2 7 2 3" xfId="14501" xr:uid="{00000000-0005-0000-0000-0000A6380000}"/>
    <cellStyle name="Percent 2 2 7 3" xfId="14502" xr:uid="{00000000-0005-0000-0000-0000A7380000}"/>
    <cellStyle name="Percent 2 2 7 3 2" xfId="14503" xr:uid="{00000000-0005-0000-0000-0000A8380000}"/>
    <cellStyle name="Percent 2 2 7 3 3" xfId="14504" xr:uid="{00000000-0005-0000-0000-0000A9380000}"/>
    <cellStyle name="Percent 2 2 7 4" xfId="14505" xr:uid="{00000000-0005-0000-0000-0000AA380000}"/>
    <cellStyle name="Percent 2 2 7 4 2" xfId="24455" xr:uid="{97788C56-12DB-49B2-83DB-CE268A1C6202}"/>
    <cellStyle name="Percent 2 2 7 5" xfId="14506" xr:uid="{00000000-0005-0000-0000-0000AB380000}"/>
    <cellStyle name="Percent 2 2 7 6" xfId="14507" xr:uid="{00000000-0005-0000-0000-0000AC380000}"/>
    <cellStyle name="Percent 2 2 7 7" xfId="22259" xr:uid="{0D0D815C-2D36-4E79-8AD5-C624311C2452}"/>
    <cellStyle name="Percent 2 2 8" xfId="14508" xr:uid="{00000000-0005-0000-0000-0000AD380000}"/>
    <cellStyle name="Percent 2 2 8 2" xfId="14509" xr:uid="{00000000-0005-0000-0000-0000AE380000}"/>
    <cellStyle name="Percent 2 2 8 2 2" xfId="25668" xr:uid="{A5A89600-43BC-492A-9E2F-9A4A07959202}"/>
    <cellStyle name="Percent 2 2 8 3" xfId="14510" xr:uid="{00000000-0005-0000-0000-0000AF380000}"/>
    <cellStyle name="Percent 2 2 8 4" xfId="14511" xr:uid="{00000000-0005-0000-0000-0000B0380000}"/>
    <cellStyle name="Percent 2 2 8 5" xfId="22260" xr:uid="{6634CB73-1273-4C23-B818-46D736AB7E2A}"/>
    <cellStyle name="Percent 2 2 9" xfId="14512" xr:uid="{00000000-0005-0000-0000-0000B1380000}"/>
    <cellStyle name="Percent 2 2 9 2" xfId="14513" xr:uid="{00000000-0005-0000-0000-0000B2380000}"/>
    <cellStyle name="Percent 2 2 9 2 2" xfId="25669" xr:uid="{85EEF0D2-FAED-4632-BBDB-0A137D8AC0B2}"/>
    <cellStyle name="Percent 2 2 9 3" xfId="14514" xr:uid="{00000000-0005-0000-0000-0000B3380000}"/>
    <cellStyle name="Percent 2 2 9 4" xfId="22261" xr:uid="{29A5CADD-74D0-4FA8-A8EA-69A3708DB3C0}"/>
    <cellStyle name="Percent 2 20" xfId="14515" xr:uid="{00000000-0005-0000-0000-0000B4380000}"/>
    <cellStyle name="Percent 2 20 2" xfId="14516" xr:uid="{00000000-0005-0000-0000-0000B5380000}"/>
    <cellStyle name="Percent 2 20 2 2" xfId="26044" xr:uid="{468C9B53-E755-43B8-9713-3A7F0F1B5A94}"/>
    <cellStyle name="Percent 2 20 2 3" xfId="26045" xr:uid="{4EDCA9D1-93E0-4D13-8509-6DAE1B6EAF37}"/>
    <cellStyle name="Percent 2 20 2 3 2" xfId="26046" xr:uid="{2C78C2E3-622E-4116-A971-3A1364653E34}"/>
    <cellStyle name="Percent 2 20 2 3 3" xfId="26047" xr:uid="{BB61366C-B4B2-4E44-B18D-65D009853E2D}"/>
    <cellStyle name="Percent 2 20 2 4" xfId="26048" xr:uid="{FE528561-201E-4780-B06B-A9A30A6693B1}"/>
    <cellStyle name="Percent 2 20 2 5" xfId="26049" xr:uid="{E26161B2-C9C2-461C-8BEA-17B0B253075C}"/>
    <cellStyle name="Percent 2 20 2 6" xfId="26043" xr:uid="{9470D124-327B-4663-9F9F-4B7580ACD409}"/>
    <cellStyle name="Percent 2 20 3" xfId="14517" xr:uid="{00000000-0005-0000-0000-0000B6380000}"/>
    <cellStyle name="Percent 2 20 3 2" xfId="24459" xr:uid="{73924FE5-8E60-4989-B11B-7DC85B5F7818}"/>
    <cellStyle name="Percent 2 20 4" xfId="23300" xr:uid="{E57F1512-1077-43E0-BFA3-0AE86A955D98}"/>
    <cellStyle name="Percent 2 20 5" xfId="22491" xr:uid="{2854BFF1-FF67-4CFA-8BDE-6B0031EA4503}"/>
    <cellStyle name="Percent 2 21" xfId="14518" xr:uid="{00000000-0005-0000-0000-0000B7380000}"/>
    <cellStyle name="Percent 2 21 2" xfId="14519" xr:uid="{00000000-0005-0000-0000-0000B8380000}"/>
    <cellStyle name="Percent 2 21 2 2" xfId="24460" xr:uid="{443773A0-2E2D-4936-9928-872E200BED04}"/>
    <cellStyle name="Percent 2 21 3" xfId="14520" xr:uid="{00000000-0005-0000-0000-0000B9380000}"/>
    <cellStyle name="Percent 2 22" xfId="14521" xr:uid="{00000000-0005-0000-0000-0000BA380000}"/>
    <cellStyle name="Percent 2 22 2" xfId="14522" xr:uid="{00000000-0005-0000-0000-0000BB380000}"/>
    <cellStyle name="Percent 2 22 2 2" xfId="24461" xr:uid="{F83B79EB-991C-4AFB-A1F4-8CCF96EDD382}"/>
    <cellStyle name="Percent 2 22 3" xfId="14523" xr:uid="{00000000-0005-0000-0000-0000BC380000}"/>
    <cellStyle name="Percent 2 23" xfId="14524" xr:uid="{00000000-0005-0000-0000-0000BD380000}"/>
    <cellStyle name="Percent 2 23 2" xfId="14525" xr:uid="{00000000-0005-0000-0000-0000BE380000}"/>
    <cellStyle name="Percent 2 23 2 2" xfId="24462" xr:uid="{C1ED008F-79D1-48D8-BD5C-BD3E97AF7132}"/>
    <cellStyle name="Percent 2 23 3" xfId="14526" xr:uid="{00000000-0005-0000-0000-0000BF380000}"/>
    <cellStyle name="Percent 2 24" xfId="14527" xr:uid="{00000000-0005-0000-0000-0000C0380000}"/>
    <cellStyle name="Percent 2 24 2" xfId="14528" xr:uid="{00000000-0005-0000-0000-0000C1380000}"/>
    <cellStyle name="Percent 2 24 2 2" xfId="24463" xr:uid="{06446F67-E991-49BC-8CC8-EAA84B54D645}"/>
    <cellStyle name="Percent 2 24 3" xfId="14529" xr:uid="{00000000-0005-0000-0000-0000C2380000}"/>
    <cellStyle name="Percent 2 25" xfId="14530" xr:uid="{00000000-0005-0000-0000-0000C3380000}"/>
    <cellStyle name="Percent 2 25 2" xfId="14531" xr:uid="{00000000-0005-0000-0000-0000C4380000}"/>
    <cellStyle name="Percent 2 25 2 2" xfId="24464" xr:uid="{D3F7DCCB-C74F-4190-AECD-390859196761}"/>
    <cellStyle name="Percent 2 25 3" xfId="14532" xr:uid="{00000000-0005-0000-0000-0000C5380000}"/>
    <cellStyle name="Percent 2 26" xfId="14533" xr:uid="{00000000-0005-0000-0000-0000C6380000}"/>
    <cellStyle name="Percent 2 26 2" xfId="14534" xr:uid="{00000000-0005-0000-0000-0000C7380000}"/>
    <cellStyle name="Percent 2 26 2 2" xfId="24465" xr:uid="{5F9CC4E7-CD65-49D5-A40C-C2CDA4BC4055}"/>
    <cellStyle name="Percent 2 26 3" xfId="14535" xr:uid="{00000000-0005-0000-0000-0000C8380000}"/>
    <cellStyle name="Percent 2 27" xfId="14536" xr:uid="{00000000-0005-0000-0000-0000C9380000}"/>
    <cellStyle name="Percent 2 27 2" xfId="14537" xr:uid="{00000000-0005-0000-0000-0000CA380000}"/>
    <cellStyle name="Percent 2 27 2 2" xfId="24466" xr:uid="{531B1A93-7783-43B6-B985-53D58F085545}"/>
    <cellStyle name="Percent 2 27 3" xfId="14538" xr:uid="{00000000-0005-0000-0000-0000CB380000}"/>
    <cellStyle name="Percent 2 28" xfId="14539" xr:uid="{00000000-0005-0000-0000-0000CC380000}"/>
    <cellStyle name="Percent 2 28 2" xfId="14540" xr:uid="{00000000-0005-0000-0000-0000CD380000}"/>
    <cellStyle name="Percent 2 28 2 2" xfId="24467" xr:uid="{13BA3083-080C-4B3A-8830-53057D9ED30A}"/>
    <cellStyle name="Percent 2 28 3" xfId="14541" xr:uid="{00000000-0005-0000-0000-0000CE380000}"/>
    <cellStyle name="Percent 2 29" xfId="14542" xr:uid="{00000000-0005-0000-0000-0000CF380000}"/>
    <cellStyle name="Percent 2 29 2" xfId="14543" xr:uid="{00000000-0005-0000-0000-0000D0380000}"/>
    <cellStyle name="Percent 2 29 2 2" xfId="24468" xr:uid="{186ADB4B-102B-42D8-8C42-14BB7F4640EC}"/>
    <cellStyle name="Percent 2 29 3" xfId="14544" xr:uid="{00000000-0005-0000-0000-0000D1380000}"/>
    <cellStyle name="Percent 2 3" xfId="14545" xr:uid="{00000000-0005-0000-0000-0000D2380000}"/>
    <cellStyle name="Percent 2 3 10" xfId="14546" xr:uid="{00000000-0005-0000-0000-0000D3380000}"/>
    <cellStyle name="Percent 2 3 10 2" xfId="14547" xr:uid="{00000000-0005-0000-0000-0000D4380000}"/>
    <cellStyle name="Percent 2 3 10 2 2" xfId="24469" xr:uid="{85C045B2-4C98-4E13-A7F6-AA7D2C51F31C}"/>
    <cellStyle name="Percent 2 3 10 3" xfId="14548" xr:uid="{00000000-0005-0000-0000-0000D5380000}"/>
    <cellStyle name="Percent 2 3 11" xfId="14549" xr:uid="{00000000-0005-0000-0000-0000D6380000}"/>
    <cellStyle name="Percent 2 3 11 2" xfId="14550" xr:uid="{00000000-0005-0000-0000-0000D7380000}"/>
    <cellStyle name="Percent 2 3 11 2 2" xfId="24470" xr:uid="{918431A3-566B-478D-B5FF-F22CDB1A5B92}"/>
    <cellStyle name="Percent 2 3 11 3" xfId="14551" xr:uid="{00000000-0005-0000-0000-0000D8380000}"/>
    <cellStyle name="Percent 2 3 12" xfId="14552" xr:uid="{00000000-0005-0000-0000-0000D9380000}"/>
    <cellStyle name="Percent 2 3 12 2" xfId="14553" xr:uid="{00000000-0005-0000-0000-0000DA380000}"/>
    <cellStyle name="Percent 2 3 12 2 2" xfId="24471" xr:uid="{7664CDC9-7254-42E2-9977-8E5F4E3904CD}"/>
    <cellStyle name="Percent 2 3 12 3" xfId="14554" xr:uid="{00000000-0005-0000-0000-0000DB380000}"/>
    <cellStyle name="Percent 2 3 13" xfId="14555" xr:uid="{00000000-0005-0000-0000-0000DC380000}"/>
    <cellStyle name="Percent 2 3 13 2" xfId="14556" xr:uid="{00000000-0005-0000-0000-0000DD380000}"/>
    <cellStyle name="Percent 2 3 13 2 2" xfId="24472" xr:uid="{FC1679F6-9AC8-40A8-8ABC-386A6EE8A927}"/>
    <cellStyle name="Percent 2 3 13 3" xfId="14557" xr:uid="{00000000-0005-0000-0000-0000DE380000}"/>
    <cellStyle name="Percent 2 3 14" xfId="14558" xr:uid="{00000000-0005-0000-0000-0000DF380000}"/>
    <cellStyle name="Percent 2 3 14 2" xfId="14559" xr:uid="{00000000-0005-0000-0000-0000E0380000}"/>
    <cellStyle name="Percent 2 3 14 2 2" xfId="24473" xr:uid="{5B1E1472-086B-4689-9F78-1B78EEAFBB1A}"/>
    <cellStyle name="Percent 2 3 14 3" xfId="14560" xr:uid="{00000000-0005-0000-0000-0000E1380000}"/>
    <cellStyle name="Percent 2 3 15" xfId="14561" xr:uid="{00000000-0005-0000-0000-0000E2380000}"/>
    <cellStyle name="Percent 2 3 15 2" xfId="14562" xr:uid="{00000000-0005-0000-0000-0000E3380000}"/>
    <cellStyle name="Percent 2 3 15 2 2" xfId="24474" xr:uid="{EF86C11F-DDE7-48FA-BD6E-DF83812FD960}"/>
    <cellStyle name="Percent 2 3 15 3" xfId="14563" xr:uid="{00000000-0005-0000-0000-0000E4380000}"/>
    <cellStyle name="Percent 2 3 16" xfId="14564" xr:uid="{00000000-0005-0000-0000-0000E5380000}"/>
    <cellStyle name="Percent 2 3 16 2" xfId="14565" xr:uid="{00000000-0005-0000-0000-0000E6380000}"/>
    <cellStyle name="Percent 2 3 16 2 2" xfId="24475" xr:uid="{DC4FBDDE-D159-4B86-8385-B8406B79F946}"/>
    <cellStyle name="Percent 2 3 16 3" xfId="14566" xr:uid="{00000000-0005-0000-0000-0000E7380000}"/>
    <cellStyle name="Percent 2 3 17" xfId="14567" xr:uid="{00000000-0005-0000-0000-0000E8380000}"/>
    <cellStyle name="Percent 2 3 17 2" xfId="23729" xr:uid="{093F9534-FE23-4E75-81EE-BF93D4D76179}"/>
    <cellStyle name="Percent 2 3 18" xfId="14568" xr:uid="{00000000-0005-0000-0000-0000E9380000}"/>
    <cellStyle name="Percent 2 3 19" xfId="14569" xr:uid="{00000000-0005-0000-0000-0000EA380000}"/>
    <cellStyle name="Percent 2 3 2" xfId="14570" xr:uid="{00000000-0005-0000-0000-0000EB380000}"/>
    <cellStyle name="Percent 2 3 2 2" xfId="14571" xr:uid="{00000000-0005-0000-0000-0000EC380000}"/>
    <cellStyle name="Percent 2 3 2 2 2" xfId="23730" xr:uid="{30EE12BD-B043-4E69-BDDA-5740D234ECC1}"/>
    <cellStyle name="Percent 2 3 2 3" xfId="14572" xr:uid="{00000000-0005-0000-0000-0000ED380000}"/>
    <cellStyle name="Percent 2 3 2 4" xfId="14573" xr:uid="{00000000-0005-0000-0000-0000EE380000}"/>
    <cellStyle name="Percent 2 3 2 5" xfId="22263" xr:uid="{35186255-7B0C-435E-8FF1-BA4A4B55B30B}"/>
    <cellStyle name="Percent 2 3 2 6" xfId="43490" xr:uid="{77943F3C-8335-4A5C-96ED-3101E307B681}"/>
    <cellStyle name="Percent 2 3 20" xfId="22262" xr:uid="{077A4536-E6EF-4B0C-84C4-C8B20F99CA32}"/>
    <cellStyle name="Percent 2 3 3" xfId="14574" xr:uid="{00000000-0005-0000-0000-0000EF380000}"/>
    <cellStyle name="Percent 2 3 3 2" xfId="14575" xr:uid="{00000000-0005-0000-0000-0000F0380000}"/>
    <cellStyle name="Percent 2 3 3 2 2" xfId="14576" xr:uid="{00000000-0005-0000-0000-0000F1380000}"/>
    <cellStyle name="Percent 2 3 3 2 2 2" xfId="24174" xr:uid="{FB3CF70B-220C-4126-B0FA-1588DDDEA6C2}"/>
    <cellStyle name="Percent 2 3 3 2 3" xfId="14577" xr:uid="{00000000-0005-0000-0000-0000F2380000}"/>
    <cellStyle name="Percent 2 3 3 2 4" xfId="22265" xr:uid="{4F2318E6-C646-400D-83AC-312AB6CF98C4}"/>
    <cellStyle name="Percent 2 3 3 3" xfId="14578" xr:uid="{00000000-0005-0000-0000-0000F3380000}"/>
    <cellStyle name="Percent 2 3 3 3 2" xfId="14579" xr:uid="{00000000-0005-0000-0000-0000F4380000}"/>
    <cellStyle name="Percent 2 3 3 3 2 2" xfId="14580" xr:uid="{00000000-0005-0000-0000-0000F5380000}"/>
    <cellStyle name="Percent 2 3 3 3 2 2 2" xfId="24176" xr:uid="{426B0969-C113-4C1C-B020-947141353A7F}"/>
    <cellStyle name="Percent 2 3 3 3 2 3" xfId="14581" xr:uid="{00000000-0005-0000-0000-0000F6380000}"/>
    <cellStyle name="Percent 2 3 3 3 3" xfId="14582" xr:uid="{00000000-0005-0000-0000-0000F7380000}"/>
    <cellStyle name="Percent 2 3 3 3 3 2" xfId="14583" xr:uid="{00000000-0005-0000-0000-0000F8380000}"/>
    <cellStyle name="Percent 2 3 3 3 3 2 2" xfId="24177" xr:uid="{62B99845-DB3A-4F82-8BD2-29DF85A4CAA4}"/>
    <cellStyle name="Percent 2 3 3 3 3 3" xfId="14584" xr:uid="{00000000-0005-0000-0000-0000F9380000}"/>
    <cellStyle name="Percent 2 3 3 3 4" xfId="14585" xr:uid="{00000000-0005-0000-0000-0000FA380000}"/>
    <cellStyle name="Percent 2 3 3 3 4 2" xfId="14586" xr:uid="{00000000-0005-0000-0000-0000FB380000}"/>
    <cellStyle name="Percent 2 3 3 3 4 2 2" xfId="14587" xr:uid="{00000000-0005-0000-0000-0000FC380000}"/>
    <cellStyle name="Percent 2 3 3 3 4 2 2 2" xfId="24476" xr:uid="{90077F88-DC2F-4556-B982-ED59A3596DCF}"/>
    <cellStyle name="Percent 2 3 3 3 4 2 3" xfId="14588" xr:uid="{00000000-0005-0000-0000-0000FD380000}"/>
    <cellStyle name="Percent 2 3 3 3 4 3" xfId="14589" xr:uid="{00000000-0005-0000-0000-0000FE380000}"/>
    <cellStyle name="Percent 2 3 3 3 4 3 2" xfId="24269" xr:uid="{30498C93-5D0F-4550-928C-D8C53B5F2071}"/>
    <cellStyle name="Percent 2 3 3 3 4 4" xfId="14590" xr:uid="{00000000-0005-0000-0000-0000FF380000}"/>
    <cellStyle name="Percent 2 3 3 3 5" xfId="14591" xr:uid="{00000000-0005-0000-0000-000000390000}"/>
    <cellStyle name="Percent 2 3 3 3 5 2" xfId="24175" xr:uid="{F2928D12-1A80-4DCF-98B7-343EDEFC4B5E}"/>
    <cellStyle name="Percent 2 3 3 3 6" xfId="14592" xr:uid="{00000000-0005-0000-0000-000001390000}"/>
    <cellStyle name="Percent 2 3 3 3 7" xfId="22266" xr:uid="{69E7605E-B51E-43C8-832B-4878684586EB}"/>
    <cellStyle name="Percent 2 3 3 4" xfId="14593" xr:uid="{00000000-0005-0000-0000-000002390000}"/>
    <cellStyle name="Percent 2 3 3 4 2" xfId="23731" xr:uid="{8382CB65-0F39-4261-BCAE-7DB2B73C4DA1}"/>
    <cellStyle name="Percent 2 3 3 5" xfId="14594" xr:uid="{00000000-0005-0000-0000-000003390000}"/>
    <cellStyle name="Percent 2 3 3 6" xfId="14595" xr:uid="{00000000-0005-0000-0000-000004390000}"/>
    <cellStyle name="Percent 2 3 3 7" xfId="22264" xr:uid="{311D42C6-9961-44EC-A531-8C9CAF46AD10}"/>
    <cellStyle name="Percent 2 3 4" xfId="14596" xr:uid="{00000000-0005-0000-0000-000005390000}"/>
    <cellStyle name="Percent 2 3 4 2" xfId="14597" xr:uid="{00000000-0005-0000-0000-000006390000}"/>
    <cellStyle name="Percent 2 3 4 2 2" xfId="24178" xr:uid="{B00A88F7-7023-49A0-8305-CE5A24A31130}"/>
    <cellStyle name="Percent 2 3 4 3" xfId="14598" xr:uid="{00000000-0005-0000-0000-000007390000}"/>
    <cellStyle name="Percent 2 3 4 4" xfId="14599" xr:uid="{00000000-0005-0000-0000-000008390000}"/>
    <cellStyle name="Percent 2 3 4 5" xfId="22267" xr:uid="{8DC1FD9A-6BBA-4173-8ACE-4555A53F746B}"/>
    <cellStyle name="Percent 2 3 5" xfId="14600" xr:uid="{00000000-0005-0000-0000-000009390000}"/>
    <cellStyle name="Percent 2 3 5 2" xfId="14601" xr:uid="{00000000-0005-0000-0000-00000A390000}"/>
    <cellStyle name="Percent 2 3 5 2 2" xfId="14602" xr:uid="{00000000-0005-0000-0000-00000B390000}"/>
    <cellStyle name="Percent 2 3 5 2 2 2" xfId="24477" xr:uid="{7CEBEF7C-08DA-4225-9A4C-24A14890460E}"/>
    <cellStyle name="Percent 2 3 5 2 3" xfId="14603" xr:uid="{00000000-0005-0000-0000-00000C390000}"/>
    <cellStyle name="Percent 2 3 5 3" xfId="14604" xr:uid="{00000000-0005-0000-0000-00000D390000}"/>
    <cellStyle name="Percent 2 3 5 3 2" xfId="24268" xr:uid="{33384BE1-E503-46E1-97F7-2077CA53B297}"/>
    <cellStyle name="Percent 2 3 5 4" xfId="14605" xr:uid="{00000000-0005-0000-0000-00000E390000}"/>
    <cellStyle name="Percent 2 3 5 5" xfId="14606" xr:uid="{00000000-0005-0000-0000-00000F390000}"/>
    <cellStyle name="Percent 2 3 5 6" xfId="22268" xr:uid="{4A5CC326-4028-4859-8428-CA9BA80AE89E}"/>
    <cellStyle name="Percent 2 3 6" xfId="14607" xr:uid="{00000000-0005-0000-0000-000010390000}"/>
    <cellStyle name="Percent 2 3 6 2" xfId="14608" xr:uid="{00000000-0005-0000-0000-000011390000}"/>
    <cellStyle name="Percent 2 3 6 2 2" xfId="24478" xr:uid="{6392394C-D812-4763-A247-C1A642B3B97C}"/>
    <cellStyle name="Percent 2 3 6 3" xfId="14609" xr:uid="{00000000-0005-0000-0000-000012390000}"/>
    <cellStyle name="Percent 2 3 6 4" xfId="14610" xr:uid="{00000000-0005-0000-0000-000013390000}"/>
    <cellStyle name="Percent 2 3 6 5" xfId="22269" xr:uid="{8814A9D6-B5A4-492D-BFDB-9B43329CE94B}"/>
    <cellStyle name="Percent 2 3 7" xfId="14611" xr:uid="{00000000-0005-0000-0000-000014390000}"/>
    <cellStyle name="Percent 2 3 7 2" xfId="14612" xr:uid="{00000000-0005-0000-0000-000015390000}"/>
    <cellStyle name="Percent 2 3 7 2 2" xfId="24479" xr:uid="{16E0E509-C29F-443F-A7C5-1E9F3A7ADAFB}"/>
    <cellStyle name="Percent 2 3 7 3" xfId="14613" xr:uid="{00000000-0005-0000-0000-000016390000}"/>
    <cellStyle name="Percent 2 3 7 4" xfId="14614" xr:uid="{00000000-0005-0000-0000-000017390000}"/>
    <cellStyle name="Percent 2 3 7 5" xfId="22270" xr:uid="{DE6B1D88-9C59-4089-B62A-CD1A0F6AEDFA}"/>
    <cellStyle name="Percent 2 3 8" xfId="14615" xr:uid="{00000000-0005-0000-0000-000018390000}"/>
    <cellStyle name="Percent 2 3 8 2" xfId="14616" xr:uid="{00000000-0005-0000-0000-000019390000}"/>
    <cellStyle name="Percent 2 3 8 2 2" xfId="24480" xr:uid="{5652DFE0-0F6B-4A50-89D0-3E2A78D4AE0C}"/>
    <cellStyle name="Percent 2 3 8 3" xfId="14617" xr:uid="{00000000-0005-0000-0000-00001A390000}"/>
    <cellStyle name="Percent 2 3 8 4" xfId="14618" xr:uid="{00000000-0005-0000-0000-00001B390000}"/>
    <cellStyle name="Percent 2 3 8 5" xfId="22271" xr:uid="{5C34F197-82B4-444D-8898-07A390F4F14C}"/>
    <cellStyle name="Percent 2 3 9" xfId="14619" xr:uid="{00000000-0005-0000-0000-00001C390000}"/>
    <cellStyle name="Percent 2 3 9 2" xfId="14620" xr:uid="{00000000-0005-0000-0000-00001D390000}"/>
    <cellStyle name="Percent 2 3 9 2 2" xfId="24481" xr:uid="{BED455AE-9FDA-4EB5-8DCD-CC6E6896A3F1}"/>
    <cellStyle name="Percent 2 3 9 3" xfId="14621" xr:uid="{00000000-0005-0000-0000-00001E390000}"/>
    <cellStyle name="Percent 2 30" xfId="14622" xr:uid="{00000000-0005-0000-0000-00001F390000}"/>
    <cellStyle name="Percent 2 30 2" xfId="14623" xr:uid="{00000000-0005-0000-0000-000020390000}"/>
    <cellStyle name="Percent 2 30 2 2" xfId="24482" xr:uid="{061CD44E-0121-4007-968A-97BFEDA1AED0}"/>
    <cellStyle name="Percent 2 30 3" xfId="14624" xr:uid="{00000000-0005-0000-0000-000021390000}"/>
    <cellStyle name="Percent 2 31" xfId="14625" xr:uid="{00000000-0005-0000-0000-000022390000}"/>
    <cellStyle name="Percent 2 31 2" xfId="14626" xr:uid="{00000000-0005-0000-0000-000023390000}"/>
    <cellStyle name="Percent 2 31 2 2" xfId="24483" xr:uid="{A20656FC-371E-4C19-9590-6D65A9FDFCDC}"/>
    <cellStyle name="Percent 2 31 3" xfId="14627" xr:uid="{00000000-0005-0000-0000-000024390000}"/>
    <cellStyle name="Percent 2 32" xfId="14628" xr:uid="{00000000-0005-0000-0000-000025390000}"/>
    <cellStyle name="Percent 2 32 2" xfId="14629" xr:uid="{00000000-0005-0000-0000-000026390000}"/>
    <cellStyle name="Percent 2 32 2 2" xfId="24484" xr:uid="{215C9912-12BB-4510-831C-3BAC0765698E}"/>
    <cellStyle name="Percent 2 32 3" xfId="14630" xr:uid="{00000000-0005-0000-0000-000027390000}"/>
    <cellStyle name="Percent 2 33" xfId="14631" xr:uid="{00000000-0005-0000-0000-000028390000}"/>
    <cellStyle name="Percent 2 33 2" xfId="14632" xr:uid="{00000000-0005-0000-0000-000029390000}"/>
    <cellStyle name="Percent 2 33 2 2" xfId="26050" xr:uid="{BE9FAC3C-8D30-44CC-9588-F2F95B2E2333}"/>
    <cellStyle name="Percent 2 33 3" xfId="14633" xr:uid="{00000000-0005-0000-0000-00002A390000}"/>
    <cellStyle name="Percent 2 33 3 2" xfId="24485" xr:uid="{AB2537DF-7DA0-4840-A186-04E4FF15D747}"/>
    <cellStyle name="Percent 2 34" xfId="14634" xr:uid="{00000000-0005-0000-0000-00002B390000}"/>
    <cellStyle name="Percent 2 34 2" xfId="14635" xr:uid="{00000000-0005-0000-0000-00002C390000}"/>
    <cellStyle name="Percent 2 34 2 2" xfId="26051" xr:uid="{3BBF1880-C0FB-46DB-A92D-627BDAA60F70}"/>
    <cellStyle name="Percent 2 34 3" xfId="14636" xr:uid="{00000000-0005-0000-0000-00002D390000}"/>
    <cellStyle name="Percent 2 34 3 2" xfId="24486" xr:uid="{284220D3-C10E-4FC8-B2A5-7A48A3DF5EC2}"/>
    <cellStyle name="Percent 2 35" xfId="14637" xr:uid="{00000000-0005-0000-0000-00002E390000}"/>
    <cellStyle name="Percent 2 35 2" xfId="14638" xr:uid="{00000000-0005-0000-0000-00002F390000}"/>
    <cellStyle name="Percent 2 35 2 2" xfId="26052" xr:uid="{E2D87A47-6CC8-4455-B4A2-90138ABEA2B7}"/>
    <cellStyle name="Percent 2 35 3" xfId="14639" xr:uid="{00000000-0005-0000-0000-000030390000}"/>
    <cellStyle name="Percent 2 35 3 2" xfId="24487" xr:uid="{D8FE11B1-2A7E-4FE3-872B-149BB67A793A}"/>
    <cellStyle name="Percent 2 36" xfId="14640" xr:uid="{00000000-0005-0000-0000-000031390000}"/>
    <cellStyle name="Percent 2 36 2" xfId="14641" xr:uid="{00000000-0005-0000-0000-000032390000}"/>
    <cellStyle name="Percent 2 36 2 2" xfId="26053" xr:uid="{80E91D84-210A-4D19-9CDF-B97468D177FE}"/>
    <cellStyle name="Percent 2 36 3" xfId="14642" xr:uid="{00000000-0005-0000-0000-000033390000}"/>
    <cellStyle name="Percent 2 36 3 2" xfId="24488" xr:uid="{DA0D7FBF-9D71-43B9-8EAB-1CAC88685B8D}"/>
    <cellStyle name="Percent 2 37" xfId="14643" xr:uid="{00000000-0005-0000-0000-000034390000}"/>
    <cellStyle name="Percent 2 37 2" xfId="14644" xr:uid="{00000000-0005-0000-0000-000035390000}"/>
    <cellStyle name="Percent 2 37 2 2" xfId="26054" xr:uid="{8CA54126-13A1-4002-AC64-2000EA71DAC4}"/>
    <cellStyle name="Percent 2 37 3" xfId="14645" xr:uid="{00000000-0005-0000-0000-000036390000}"/>
    <cellStyle name="Percent 2 37 3 2" xfId="24489" xr:uid="{C576E050-61B9-4A8C-A4A0-B4B014D03181}"/>
    <cellStyle name="Percent 2 38" xfId="14646" xr:uid="{00000000-0005-0000-0000-000037390000}"/>
    <cellStyle name="Percent 2 38 2" xfId="14647" xr:uid="{00000000-0005-0000-0000-000038390000}"/>
    <cellStyle name="Percent 2 38 2 2" xfId="26055" xr:uid="{95CB9181-1256-4C4A-A8D5-F3DCC2D08613}"/>
    <cellStyle name="Percent 2 38 3" xfId="14648" xr:uid="{00000000-0005-0000-0000-000039390000}"/>
    <cellStyle name="Percent 2 38 3 2" xfId="24490" xr:uid="{C1D8F44A-7AC2-486C-9E50-4CDDC99AABB8}"/>
    <cellStyle name="Percent 2 39" xfId="14649" xr:uid="{00000000-0005-0000-0000-00003A390000}"/>
    <cellStyle name="Percent 2 39 2" xfId="14650" xr:uid="{00000000-0005-0000-0000-00003B390000}"/>
    <cellStyle name="Percent 2 39 2 2" xfId="26056" xr:uid="{C47E6A87-D445-4CA9-9372-36EA1D55AFD8}"/>
    <cellStyle name="Percent 2 39 3" xfId="14651" xr:uid="{00000000-0005-0000-0000-00003C390000}"/>
    <cellStyle name="Percent 2 39 3 2" xfId="24491" xr:uid="{3BD36062-73B5-45A2-A2B7-B83262816B8E}"/>
    <cellStyle name="Percent 2 4" xfId="14652" xr:uid="{00000000-0005-0000-0000-00003D390000}"/>
    <cellStyle name="Percent 2 4 10" xfId="14653" xr:uid="{00000000-0005-0000-0000-00003E390000}"/>
    <cellStyle name="Percent 2 4 10 2" xfId="14654" xr:uid="{00000000-0005-0000-0000-00003F390000}"/>
    <cellStyle name="Percent 2 4 10 2 2" xfId="26058" xr:uid="{6F24AC0A-F6F2-4DFA-97F6-66627845B0CE}"/>
    <cellStyle name="Percent 2 4 10 3" xfId="14655" xr:uid="{00000000-0005-0000-0000-000040390000}"/>
    <cellStyle name="Percent 2 4 10 3 2" xfId="24492" xr:uid="{33AF717B-3B23-420A-8040-7F3848BF9B14}"/>
    <cellStyle name="Percent 2 4 11" xfId="14656" xr:uid="{00000000-0005-0000-0000-000041390000}"/>
    <cellStyle name="Percent 2 4 11 2" xfId="14657" xr:uid="{00000000-0005-0000-0000-000042390000}"/>
    <cellStyle name="Percent 2 4 11 2 2" xfId="26059" xr:uid="{0F145FD0-9265-41E5-827B-C1AA9D828F70}"/>
    <cellStyle name="Percent 2 4 11 3" xfId="14658" xr:uid="{00000000-0005-0000-0000-000043390000}"/>
    <cellStyle name="Percent 2 4 11 3 2" xfId="24493" xr:uid="{E4F0AF90-FB13-4266-90B4-A2A116F7C02E}"/>
    <cellStyle name="Percent 2 4 12" xfId="14659" xr:uid="{00000000-0005-0000-0000-000044390000}"/>
    <cellStyle name="Percent 2 4 12 2" xfId="14660" xr:uid="{00000000-0005-0000-0000-000045390000}"/>
    <cellStyle name="Percent 2 4 12 2 2" xfId="26060" xr:uid="{09BAA01C-7648-4718-A920-4EB333AF4DE9}"/>
    <cellStyle name="Percent 2 4 12 3" xfId="14661" xr:uid="{00000000-0005-0000-0000-000046390000}"/>
    <cellStyle name="Percent 2 4 12 3 2" xfId="24494" xr:uid="{D1B6D4EE-A189-42FE-BB75-695130F5218B}"/>
    <cellStyle name="Percent 2 4 13" xfId="14662" xr:uid="{00000000-0005-0000-0000-000047390000}"/>
    <cellStyle name="Percent 2 4 13 2" xfId="14663" xr:uid="{00000000-0005-0000-0000-000048390000}"/>
    <cellStyle name="Percent 2 4 13 2 2" xfId="26061" xr:uid="{403B0789-288C-450B-9211-4D2D99D655D8}"/>
    <cellStyle name="Percent 2 4 13 3" xfId="14664" xr:uid="{00000000-0005-0000-0000-000049390000}"/>
    <cellStyle name="Percent 2 4 13 3 2" xfId="24495" xr:uid="{BF343FDD-5046-4DEA-BE3A-FC0143A0CEF8}"/>
    <cellStyle name="Percent 2 4 14" xfId="14665" xr:uid="{00000000-0005-0000-0000-00004A390000}"/>
    <cellStyle name="Percent 2 4 14 2" xfId="14666" xr:uid="{00000000-0005-0000-0000-00004B390000}"/>
    <cellStyle name="Percent 2 4 14 2 2" xfId="26062" xr:uid="{A5B5DB73-FFA8-4C9D-AC93-D02EFBC9EE1B}"/>
    <cellStyle name="Percent 2 4 14 3" xfId="14667" xr:uid="{00000000-0005-0000-0000-00004C390000}"/>
    <cellStyle name="Percent 2 4 14 3 2" xfId="24496" xr:uid="{C308B32B-7934-4C43-BE5D-0E53BC2A354B}"/>
    <cellStyle name="Percent 2 4 15" xfId="14668" xr:uid="{00000000-0005-0000-0000-00004D390000}"/>
    <cellStyle name="Percent 2 4 15 2" xfId="14669" xr:uid="{00000000-0005-0000-0000-00004E390000}"/>
    <cellStyle name="Percent 2 4 15 2 2" xfId="26063" xr:uid="{686ED34C-522B-4EAA-9C06-61AC0D1197FB}"/>
    <cellStyle name="Percent 2 4 15 3" xfId="14670" xr:uid="{00000000-0005-0000-0000-00004F390000}"/>
    <cellStyle name="Percent 2 4 15 3 2" xfId="24497" xr:uid="{9F704551-E3DD-47B2-A3B3-0EE579C4BC85}"/>
    <cellStyle name="Percent 2 4 16" xfId="14671" xr:uid="{00000000-0005-0000-0000-000050390000}"/>
    <cellStyle name="Percent 2 4 16 2" xfId="14672" xr:uid="{00000000-0005-0000-0000-000051390000}"/>
    <cellStyle name="Percent 2 4 16 2 2" xfId="26064" xr:uid="{24BDCC80-D3DD-4016-9392-6D30603959B0}"/>
    <cellStyle name="Percent 2 4 16 3" xfId="14673" xr:uid="{00000000-0005-0000-0000-000052390000}"/>
    <cellStyle name="Percent 2 4 16 3 2" xfId="24498" xr:uid="{D3113CA0-EDAD-4C11-91C2-6883C600EF8F}"/>
    <cellStyle name="Percent 2 4 17" xfId="14674" xr:uid="{00000000-0005-0000-0000-000053390000}"/>
    <cellStyle name="Percent 2 4 17 2" xfId="14675" xr:uid="{00000000-0005-0000-0000-000054390000}"/>
    <cellStyle name="Percent 2 4 17 2 2" xfId="26057" xr:uid="{DCB1207B-E4D6-41FA-9187-34DE2258E54F}"/>
    <cellStyle name="Percent 2 4 17 3" xfId="14676" xr:uid="{00000000-0005-0000-0000-000055390000}"/>
    <cellStyle name="Percent 2 4 18" xfId="14677" xr:uid="{00000000-0005-0000-0000-000056390000}"/>
    <cellStyle name="Percent 2 4 18 2" xfId="24179" xr:uid="{3C47A123-C248-4A75-A230-4A59AE6F6BCB}"/>
    <cellStyle name="Percent 2 4 18 3" xfId="23732" xr:uid="{4399692C-A68F-4851-9F9A-31CA711AC981}"/>
    <cellStyle name="Percent 2 4 19" xfId="14678" xr:uid="{00000000-0005-0000-0000-000057390000}"/>
    <cellStyle name="Percent 2 4 2" xfId="14679" xr:uid="{00000000-0005-0000-0000-000058390000}"/>
    <cellStyle name="Percent 2 4 2 2" xfId="14680" xr:uid="{00000000-0005-0000-0000-000059390000}"/>
    <cellStyle name="Percent 2 4 2 2 2" xfId="26065" xr:uid="{E941AC44-5B77-436E-AAD8-E99A4BC0408B}"/>
    <cellStyle name="Percent 2 4 2 3" xfId="14681" xr:uid="{00000000-0005-0000-0000-00005A390000}"/>
    <cellStyle name="Percent 2 4 2 3 2" xfId="24499" xr:uid="{0F138981-BDC6-43A6-AE07-E9F187574DFB}"/>
    <cellStyle name="Percent 2 4 2 4" xfId="14682" xr:uid="{00000000-0005-0000-0000-00005B390000}"/>
    <cellStyle name="Percent 2 4 2 5" xfId="22273" xr:uid="{5C23AFE0-31CD-4550-91C2-A72A88336C45}"/>
    <cellStyle name="Percent 2 4 20" xfId="14683" xr:uid="{00000000-0005-0000-0000-00005C390000}"/>
    <cellStyle name="Percent 2 4 21" xfId="22272" xr:uid="{4ED35101-EF96-441D-A8E5-75399E8B5C4A}"/>
    <cellStyle name="Percent 2 4 3" xfId="14684" xr:uid="{00000000-0005-0000-0000-00005D390000}"/>
    <cellStyle name="Percent 2 4 3 2" xfId="14685" xr:uid="{00000000-0005-0000-0000-00005E390000}"/>
    <cellStyle name="Percent 2 4 3 2 2" xfId="26066" xr:uid="{35D94A65-2352-4E05-9040-D86839ED85DE}"/>
    <cellStyle name="Percent 2 4 3 3" xfId="14686" xr:uid="{00000000-0005-0000-0000-00005F390000}"/>
    <cellStyle name="Percent 2 4 3 3 2" xfId="24500" xr:uid="{A56DF0D4-A74B-4440-9BE6-52CCBDDDF37F}"/>
    <cellStyle name="Percent 2 4 3 4" xfId="14687" xr:uid="{00000000-0005-0000-0000-000060390000}"/>
    <cellStyle name="Percent 2 4 3 5" xfId="22274" xr:uid="{543A15CE-E907-4E69-9AD1-C40E4C772411}"/>
    <cellStyle name="Percent 2 4 4" xfId="14688" xr:uid="{00000000-0005-0000-0000-000061390000}"/>
    <cellStyle name="Percent 2 4 4 2" xfId="14689" xr:uid="{00000000-0005-0000-0000-000062390000}"/>
    <cellStyle name="Percent 2 4 4 2 2" xfId="26067" xr:uid="{43FCB5B4-16B8-4E88-A2FE-17CAD1AA72D9}"/>
    <cellStyle name="Percent 2 4 4 3" xfId="14690" xr:uid="{00000000-0005-0000-0000-000063390000}"/>
    <cellStyle name="Percent 2 4 4 3 2" xfId="24501" xr:uid="{0E276891-D907-451F-BCD2-91924803BEA3}"/>
    <cellStyle name="Percent 2 4 4 4" xfId="14691" xr:uid="{00000000-0005-0000-0000-000064390000}"/>
    <cellStyle name="Percent 2 4 4 5" xfId="22275" xr:uid="{1CF8C6D1-6254-43CD-9889-1459CE88602F}"/>
    <cellStyle name="Percent 2 4 5" xfId="14692" xr:uid="{00000000-0005-0000-0000-000065390000}"/>
    <cellStyle name="Percent 2 4 5 2" xfId="14693" xr:uid="{00000000-0005-0000-0000-000066390000}"/>
    <cellStyle name="Percent 2 4 5 2 2" xfId="26068" xr:uid="{97FE1946-40B8-4C03-861F-B424DE7A0590}"/>
    <cellStyle name="Percent 2 4 5 3" xfId="14694" xr:uid="{00000000-0005-0000-0000-000067390000}"/>
    <cellStyle name="Percent 2 4 5 3 2" xfId="24502" xr:uid="{6E3CFDEB-8FE7-4E45-88D7-ACF72A5A42B4}"/>
    <cellStyle name="Percent 2 4 5 4" xfId="14695" xr:uid="{00000000-0005-0000-0000-000068390000}"/>
    <cellStyle name="Percent 2 4 5 5" xfId="22276" xr:uid="{D2C90301-084C-4BAF-A8AC-6634D80F5AD6}"/>
    <cellStyle name="Percent 2 4 6" xfId="14696" xr:uid="{00000000-0005-0000-0000-000069390000}"/>
    <cellStyle name="Percent 2 4 6 2" xfId="14697" xr:uid="{00000000-0005-0000-0000-00006A390000}"/>
    <cellStyle name="Percent 2 4 6 2 2" xfId="26069" xr:uid="{CCD637C9-F494-478F-BE31-D4F82ABEC72D}"/>
    <cellStyle name="Percent 2 4 6 3" xfId="14698" xr:uid="{00000000-0005-0000-0000-00006B390000}"/>
    <cellStyle name="Percent 2 4 6 3 2" xfId="24503" xr:uid="{77A6893F-3F57-416C-839A-2838CB3E5AAF}"/>
    <cellStyle name="Percent 2 4 6 4" xfId="14699" xr:uid="{00000000-0005-0000-0000-00006C390000}"/>
    <cellStyle name="Percent 2 4 6 5" xfId="22277" xr:uid="{0C595695-14A8-41EC-8210-63A7A69B13F9}"/>
    <cellStyle name="Percent 2 4 7" xfId="14700" xr:uid="{00000000-0005-0000-0000-00006D390000}"/>
    <cellStyle name="Percent 2 4 7 2" xfId="14701" xr:uid="{00000000-0005-0000-0000-00006E390000}"/>
    <cellStyle name="Percent 2 4 7 2 2" xfId="26070" xr:uid="{91AA9DE7-D71D-46EA-93C6-BD64EA978089}"/>
    <cellStyle name="Percent 2 4 7 3" xfId="14702" xr:uid="{00000000-0005-0000-0000-00006F390000}"/>
    <cellStyle name="Percent 2 4 7 3 2" xfId="24504" xr:uid="{DC60A4BA-BA40-4394-8181-36B8D3C52055}"/>
    <cellStyle name="Percent 2 4 7 4" xfId="14703" xr:uid="{00000000-0005-0000-0000-000070390000}"/>
    <cellStyle name="Percent 2 4 7 5" xfId="22278" xr:uid="{2A3CBAE7-3472-466C-AB49-33DE8D209067}"/>
    <cellStyle name="Percent 2 4 8" xfId="14704" xr:uid="{00000000-0005-0000-0000-000071390000}"/>
    <cellStyle name="Percent 2 4 8 2" xfId="14705" xr:uid="{00000000-0005-0000-0000-000072390000}"/>
    <cellStyle name="Percent 2 4 8 2 2" xfId="26071" xr:uid="{80C4CDB0-6AD5-45E1-AF4C-C675F35E8B80}"/>
    <cellStyle name="Percent 2 4 8 3" xfId="14706" xr:uid="{00000000-0005-0000-0000-000073390000}"/>
    <cellStyle name="Percent 2 4 8 3 2" xfId="24505" xr:uid="{5B584172-983A-448F-9A50-25E54A7E8D96}"/>
    <cellStyle name="Percent 2 4 8 4" xfId="14707" xr:uid="{00000000-0005-0000-0000-000074390000}"/>
    <cellStyle name="Percent 2 4 8 5" xfId="22279" xr:uid="{F26BA017-53F4-4701-B962-92DF633B9E1A}"/>
    <cellStyle name="Percent 2 4 9" xfId="14708" xr:uid="{00000000-0005-0000-0000-000075390000}"/>
    <cellStyle name="Percent 2 4 9 2" xfId="14709" xr:uid="{00000000-0005-0000-0000-000076390000}"/>
    <cellStyle name="Percent 2 4 9 2 2" xfId="26072" xr:uid="{78719638-0321-4EE8-A71C-EB83FF02DA80}"/>
    <cellStyle name="Percent 2 4 9 3" xfId="14710" xr:uid="{00000000-0005-0000-0000-000077390000}"/>
    <cellStyle name="Percent 2 4 9 3 2" xfId="24506" xr:uid="{F32726B4-015F-4BE4-835F-2A9D5522723D}"/>
    <cellStyle name="Percent 2 4 9 4" xfId="23301" xr:uid="{25C4E0E4-AF97-4824-AE36-40EE09A6727A}"/>
    <cellStyle name="Percent 2 4 9 5" xfId="22644" xr:uid="{0717C5C7-E8CE-4CA1-93E6-CE76A58B008E}"/>
    <cellStyle name="Percent 2 40" xfId="14711" xr:uid="{00000000-0005-0000-0000-000078390000}"/>
    <cellStyle name="Percent 2 40 2" xfId="14712" xr:uid="{00000000-0005-0000-0000-000079390000}"/>
    <cellStyle name="Percent 2 40 2 2" xfId="26073" xr:uid="{BCDECA04-A582-4E8B-83A7-F5C4B07F3C03}"/>
    <cellStyle name="Percent 2 40 3" xfId="14713" xr:uid="{00000000-0005-0000-0000-00007A390000}"/>
    <cellStyle name="Percent 2 40 3 2" xfId="24507" xr:uid="{7922296A-CBCA-4D50-8029-DFD56C640123}"/>
    <cellStyle name="Percent 2 41" xfId="14714" xr:uid="{00000000-0005-0000-0000-00007B390000}"/>
    <cellStyle name="Percent 2 41 2" xfId="14715" xr:uid="{00000000-0005-0000-0000-00007C390000}"/>
    <cellStyle name="Percent 2 41 2 2" xfId="26074" xr:uid="{CF670E45-8CC8-4870-8EA6-5322A0CBD9DC}"/>
    <cellStyle name="Percent 2 41 3" xfId="14716" xr:uid="{00000000-0005-0000-0000-00007D390000}"/>
    <cellStyle name="Percent 2 41 3 2" xfId="24508" xr:uid="{FF9162E7-0B46-47EF-B41E-A1973F0F8576}"/>
    <cellStyle name="Percent 2 42" xfId="14717" xr:uid="{00000000-0005-0000-0000-00007E390000}"/>
    <cellStyle name="Percent 2 42 2" xfId="14718" xr:uid="{00000000-0005-0000-0000-00007F390000}"/>
    <cellStyle name="Percent 2 42 2 2" xfId="26075" xr:uid="{ABECF2C7-99AF-449B-9EE4-9EFE7E39979A}"/>
    <cellStyle name="Percent 2 42 3" xfId="14719" xr:uid="{00000000-0005-0000-0000-000080390000}"/>
    <cellStyle name="Percent 2 42 3 2" xfId="24509" xr:uid="{80C3C882-9D2D-48F9-AB65-61520CFC8832}"/>
    <cellStyle name="Percent 2 43" xfId="14720" xr:uid="{00000000-0005-0000-0000-000081390000}"/>
    <cellStyle name="Percent 2 43 2" xfId="14721" xr:uid="{00000000-0005-0000-0000-000082390000}"/>
    <cellStyle name="Percent 2 43 2 2" xfId="26076" xr:uid="{2B8B6E95-FDEB-4A87-9E94-2F9E06CF9F88}"/>
    <cellStyle name="Percent 2 43 3" xfId="14722" xr:uid="{00000000-0005-0000-0000-000083390000}"/>
    <cellStyle name="Percent 2 43 3 2" xfId="24510" xr:uid="{794C56EA-3B03-406F-ADC1-1737205641DC}"/>
    <cellStyle name="Percent 2 44" xfId="14723" xr:uid="{00000000-0005-0000-0000-000084390000}"/>
    <cellStyle name="Percent 2 44 2" xfId="14724" xr:uid="{00000000-0005-0000-0000-000085390000}"/>
    <cellStyle name="Percent 2 44 2 2" xfId="26077" xr:uid="{FE0BC047-583E-4E1B-BC7F-4371011B7717}"/>
    <cellStyle name="Percent 2 44 3" xfId="14725" xr:uid="{00000000-0005-0000-0000-000086390000}"/>
    <cellStyle name="Percent 2 44 3 2" xfId="24511" xr:uid="{9996CD60-36AF-4B0D-B8DC-91DD91895112}"/>
    <cellStyle name="Percent 2 45" xfId="14726" xr:uid="{00000000-0005-0000-0000-000087390000}"/>
    <cellStyle name="Percent 2 45 2" xfId="14727" xr:uid="{00000000-0005-0000-0000-000088390000}"/>
    <cellStyle name="Percent 2 45 2 2" xfId="26078" xr:uid="{B966F3D8-844E-44C0-A92C-7BBBB05EE0EC}"/>
    <cellStyle name="Percent 2 45 3" xfId="14728" xr:uid="{00000000-0005-0000-0000-000089390000}"/>
    <cellStyle name="Percent 2 45 3 2" xfId="24512" xr:uid="{CF2F6968-A1F2-42FC-A2CF-C809EF35EE2F}"/>
    <cellStyle name="Percent 2 46" xfId="14729" xr:uid="{00000000-0005-0000-0000-00008A390000}"/>
    <cellStyle name="Percent 2 46 2" xfId="14730" xr:uid="{00000000-0005-0000-0000-00008B390000}"/>
    <cellStyle name="Percent 2 46 2 2" xfId="26079" xr:uid="{C7D34689-36E1-40A9-8498-878C9270F8BC}"/>
    <cellStyle name="Percent 2 46 3" xfId="14731" xr:uid="{00000000-0005-0000-0000-00008C390000}"/>
    <cellStyle name="Percent 2 46 3 2" xfId="24513" xr:uid="{A3299815-00B7-4538-9BE4-8598D7F62F94}"/>
    <cellStyle name="Percent 2 47" xfId="14732" xr:uid="{00000000-0005-0000-0000-00008D390000}"/>
    <cellStyle name="Percent 2 47 2" xfId="14733" xr:uid="{00000000-0005-0000-0000-00008E390000}"/>
    <cellStyle name="Percent 2 47 2 2" xfId="26080" xr:uid="{6F8A9421-9FE3-48A6-8A1E-D10154651C6B}"/>
    <cellStyle name="Percent 2 47 3" xfId="14734" xr:uid="{00000000-0005-0000-0000-00008F390000}"/>
    <cellStyle name="Percent 2 47 3 2" xfId="24514" xr:uid="{8F9C7A73-9758-43E4-AE8F-6193701355A0}"/>
    <cellStyle name="Percent 2 48" xfId="14735" xr:uid="{00000000-0005-0000-0000-000090390000}"/>
    <cellStyle name="Percent 2 48 2" xfId="14736" xr:uid="{00000000-0005-0000-0000-000091390000}"/>
    <cellStyle name="Percent 2 48 2 2" xfId="14737" xr:uid="{00000000-0005-0000-0000-000092390000}"/>
    <cellStyle name="Percent 2 48 2 2 2" xfId="26082" xr:uid="{3A2D83AC-B1A2-48AD-9209-01521D6805F4}"/>
    <cellStyle name="Percent 2 48 2 3" xfId="14738" xr:uid="{00000000-0005-0000-0000-000093390000}"/>
    <cellStyle name="Percent 2 48 2 3 2" xfId="24516" xr:uid="{FE5CDEA4-C976-400A-A9C6-29ECFDDE84BE}"/>
    <cellStyle name="Percent 2 48 3" xfId="14739" xr:uid="{00000000-0005-0000-0000-000094390000}"/>
    <cellStyle name="Percent 2 48 3 2" xfId="26083" xr:uid="{FF2B8AF3-3E81-4DAB-9C92-54C6261C639E}"/>
    <cellStyle name="Percent 2 48 4" xfId="14740" xr:uid="{00000000-0005-0000-0000-000095390000}"/>
    <cellStyle name="Percent 2 48 4 2" xfId="26081" xr:uid="{C0B96F00-1D02-4A4E-8EBA-62FB6A1BC525}"/>
    <cellStyle name="Percent 2 48 5" xfId="24515" xr:uid="{58F0557C-AFB9-470F-97AF-42C2E934D5F2}"/>
    <cellStyle name="Percent 2 49" xfId="14741" xr:uid="{00000000-0005-0000-0000-000096390000}"/>
    <cellStyle name="Percent 2 49 2" xfId="14742" xr:uid="{00000000-0005-0000-0000-000097390000}"/>
    <cellStyle name="Percent 2 49 2 2" xfId="26085" xr:uid="{70630FE7-B0B3-41A2-AA84-C73375A360C9}"/>
    <cellStyle name="Percent 2 49 3" xfId="14743" xr:uid="{00000000-0005-0000-0000-000098390000}"/>
    <cellStyle name="Percent 2 49 3 2" xfId="26084" xr:uid="{5E0CC74B-31A2-4766-B9FD-18A2D3F1275E}"/>
    <cellStyle name="Percent 2 49 4" xfId="24517" xr:uid="{8EB9A416-4655-40EE-B423-058CEB8EF79C}"/>
    <cellStyle name="Percent 2 5" xfId="14744" xr:uid="{00000000-0005-0000-0000-000099390000}"/>
    <cellStyle name="Percent 2 5 10" xfId="14745" xr:uid="{00000000-0005-0000-0000-00009A390000}"/>
    <cellStyle name="Percent 2 5 10 2" xfId="14746" xr:uid="{00000000-0005-0000-0000-00009B390000}"/>
    <cellStyle name="Percent 2 5 10 2 2" xfId="26087" xr:uid="{774B7E93-A0A9-43EE-B483-147A9E20DC60}"/>
    <cellStyle name="Percent 2 5 10 3" xfId="14747" xr:uid="{00000000-0005-0000-0000-00009C390000}"/>
    <cellStyle name="Percent 2 5 10 3 2" xfId="24518" xr:uid="{40A1B20B-EDC3-48DF-A9CD-E2B91496C549}"/>
    <cellStyle name="Percent 2 5 11" xfId="14748" xr:uid="{00000000-0005-0000-0000-00009D390000}"/>
    <cellStyle name="Percent 2 5 11 2" xfId="14749" xr:uid="{00000000-0005-0000-0000-00009E390000}"/>
    <cellStyle name="Percent 2 5 11 2 2" xfId="26088" xr:uid="{03770FB8-71C2-42B7-8B29-45843857A7D0}"/>
    <cellStyle name="Percent 2 5 11 3" xfId="14750" xr:uid="{00000000-0005-0000-0000-00009F390000}"/>
    <cellStyle name="Percent 2 5 11 3 2" xfId="24519" xr:uid="{12E67F63-01CC-4600-B7A5-3283E6022289}"/>
    <cellStyle name="Percent 2 5 12" xfId="14751" xr:uid="{00000000-0005-0000-0000-0000A0390000}"/>
    <cellStyle name="Percent 2 5 12 2" xfId="14752" xr:uid="{00000000-0005-0000-0000-0000A1390000}"/>
    <cellStyle name="Percent 2 5 12 2 2" xfId="26089" xr:uid="{FA6DFE36-7198-4D35-986C-758B7C658681}"/>
    <cellStyle name="Percent 2 5 12 3" xfId="14753" xr:uid="{00000000-0005-0000-0000-0000A2390000}"/>
    <cellStyle name="Percent 2 5 12 3 2" xfId="24520" xr:uid="{FFAD8D54-4E8D-4D8E-981B-8B854C012E9B}"/>
    <cellStyle name="Percent 2 5 13" xfId="14754" xr:uid="{00000000-0005-0000-0000-0000A3390000}"/>
    <cellStyle name="Percent 2 5 13 2" xfId="14755" xr:uid="{00000000-0005-0000-0000-0000A4390000}"/>
    <cellStyle name="Percent 2 5 13 2 2" xfId="26090" xr:uid="{35BDE232-0D3A-4A30-98FD-C478006448E2}"/>
    <cellStyle name="Percent 2 5 13 3" xfId="14756" xr:uid="{00000000-0005-0000-0000-0000A5390000}"/>
    <cellStyle name="Percent 2 5 13 3 2" xfId="24521" xr:uid="{8B1D8C4F-34D5-4C0C-85F0-8C5EA21B9C1C}"/>
    <cellStyle name="Percent 2 5 14" xfId="14757" xr:uid="{00000000-0005-0000-0000-0000A6390000}"/>
    <cellStyle name="Percent 2 5 14 2" xfId="14758" xr:uid="{00000000-0005-0000-0000-0000A7390000}"/>
    <cellStyle name="Percent 2 5 14 2 2" xfId="26091" xr:uid="{E27387EE-444B-4A63-B0E4-D75FFF60E5A0}"/>
    <cellStyle name="Percent 2 5 14 3" xfId="14759" xr:uid="{00000000-0005-0000-0000-0000A8390000}"/>
    <cellStyle name="Percent 2 5 14 3 2" xfId="24522" xr:uid="{2E241970-78E5-4326-9205-477564BDA3A2}"/>
    <cellStyle name="Percent 2 5 15" xfId="14760" xr:uid="{00000000-0005-0000-0000-0000A9390000}"/>
    <cellStyle name="Percent 2 5 15 2" xfId="14761" xr:uid="{00000000-0005-0000-0000-0000AA390000}"/>
    <cellStyle name="Percent 2 5 15 2 2" xfId="26092" xr:uid="{0F84EF75-B8B6-4F16-B958-4728F15DD54A}"/>
    <cellStyle name="Percent 2 5 15 3" xfId="14762" xr:uid="{00000000-0005-0000-0000-0000AB390000}"/>
    <cellStyle name="Percent 2 5 15 3 2" xfId="24523" xr:uid="{1986B322-162B-4301-8B79-DDBBC6DB6619}"/>
    <cellStyle name="Percent 2 5 16" xfId="14763" xr:uid="{00000000-0005-0000-0000-0000AC390000}"/>
    <cellStyle name="Percent 2 5 16 2" xfId="26086" xr:uid="{47D9C91B-6BC6-4635-8B1C-0D42944303A8}"/>
    <cellStyle name="Percent 2 5 16 3" xfId="23733" xr:uid="{5714A98A-5B94-4290-83F0-EACB1302D819}"/>
    <cellStyle name="Percent 2 5 17" xfId="14764" xr:uid="{00000000-0005-0000-0000-0000AD390000}"/>
    <cellStyle name="Percent 2 5 17 2" xfId="24180" xr:uid="{B75C0137-38C5-4C71-9FE6-4A1114188B58}"/>
    <cellStyle name="Percent 2 5 18" xfId="14765" xr:uid="{00000000-0005-0000-0000-0000AE390000}"/>
    <cellStyle name="Percent 2 5 19" xfId="22280" xr:uid="{09B38D04-3E46-4F99-B6BC-9FE195A26F7C}"/>
    <cellStyle name="Percent 2 5 2" xfId="14766" xr:uid="{00000000-0005-0000-0000-0000AF390000}"/>
    <cellStyle name="Percent 2 5 2 2" xfId="14767" xr:uid="{00000000-0005-0000-0000-0000B0390000}"/>
    <cellStyle name="Percent 2 5 2 2 2" xfId="26093" xr:uid="{7AFBF903-B4B4-453F-8FAB-1D8D5CD8FC3A}"/>
    <cellStyle name="Percent 2 5 2 3" xfId="14768" xr:uid="{00000000-0005-0000-0000-0000B1390000}"/>
    <cellStyle name="Percent 2 5 2 3 2" xfId="24524" xr:uid="{359C3E07-38C4-4DEF-8B6D-22E14596AEDE}"/>
    <cellStyle name="Percent 2 5 2 4" xfId="14769" xr:uid="{00000000-0005-0000-0000-0000B2390000}"/>
    <cellStyle name="Percent 2 5 2 5" xfId="22281" xr:uid="{C648513D-EED0-458F-AA56-E9F5872439F9}"/>
    <cellStyle name="Percent 2 5 3" xfId="14770" xr:uid="{00000000-0005-0000-0000-0000B3390000}"/>
    <cellStyle name="Percent 2 5 3 2" xfId="14771" xr:uid="{00000000-0005-0000-0000-0000B4390000}"/>
    <cellStyle name="Percent 2 5 3 2 2" xfId="26094" xr:uid="{7EAABEA9-FB25-41D4-A07A-B75AC8997832}"/>
    <cellStyle name="Percent 2 5 3 3" xfId="14772" xr:uid="{00000000-0005-0000-0000-0000B5390000}"/>
    <cellStyle name="Percent 2 5 3 3 2" xfId="24525" xr:uid="{5736D729-D474-4E1F-AA24-FC5C5A36110A}"/>
    <cellStyle name="Percent 2 5 3 4" xfId="14773" xr:uid="{00000000-0005-0000-0000-0000B6390000}"/>
    <cellStyle name="Percent 2 5 3 5" xfId="22282" xr:uid="{B0566C47-27F3-4A24-8699-D0BDF9D089A4}"/>
    <cellStyle name="Percent 2 5 4" xfId="14774" xr:uid="{00000000-0005-0000-0000-0000B7390000}"/>
    <cellStyle name="Percent 2 5 4 2" xfId="14775" xr:uid="{00000000-0005-0000-0000-0000B8390000}"/>
    <cellStyle name="Percent 2 5 4 2 2" xfId="26095" xr:uid="{0A5B6A00-7CE2-4FC2-AEAB-83D671CFB189}"/>
    <cellStyle name="Percent 2 5 4 3" xfId="14776" xr:uid="{00000000-0005-0000-0000-0000B9390000}"/>
    <cellStyle name="Percent 2 5 4 3 2" xfId="24526" xr:uid="{5923C492-13D7-40F3-B1AE-6DA0947ABA14}"/>
    <cellStyle name="Percent 2 5 4 4" xfId="14777" xr:uid="{00000000-0005-0000-0000-0000BA390000}"/>
    <cellStyle name="Percent 2 5 4 5" xfId="22283" xr:uid="{C3A0086A-DCB0-475A-9D36-4C2B77E3DAB6}"/>
    <cellStyle name="Percent 2 5 5" xfId="14778" xr:uid="{00000000-0005-0000-0000-0000BB390000}"/>
    <cellStyle name="Percent 2 5 5 2" xfId="14779" xr:uid="{00000000-0005-0000-0000-0000BC390000}"/>
    <cellStyle name="Percent 2 5 5 2 2" xfId="26096" xr:uid="{11E8C214-0079-432E-BF9D-6C30975962E0}"/>
    <cellStyle name="Percent 2 5 5 3" xfId="14780" xr:uid="{00000000-0005-0000-0000-0000BD390000}"/>
    <cellStyle name="Percent 2 5 5 3 2" xfId="24527" xr:uid="{AA1D8074-95D3-49F7-953C-EA77A04EBC57}"/>
    <cellStyle name="Percent 2 5 5 4" xfId="14781" xr:uid="{00000000-0005-0000-0000-0000BE390000}"/>
    <cellStyle name="Percent 2 5 5 5" xfId="22284" xr:uid="{2891CEAB-3840-413E-98CC-F0A36F081BE9}"/>
    <cellStyle name="Percent 2 5 6" xfId="14782" xr:uid="{00000000-0005-0000-0000-0000BF390000}"/>
    <cellStyle name="Percent 2 5 6 2" xfId="14783" xr:uid="{00000000-0005-0000-0000-0000C0390000}"/>
    <cellStyle name="Percent 2 5 6 2 2" xfId="26097" xr:uid="{24684477-9623-4888-9AA9-99D0DBE084C2}"/>
    <cellStyle name="Percent 2 5 6 3" xfId="14784" xr:uid="{00000000-0005-0000-0000-0000C1390000}"/>
    <cellStyle name="Percent 2 5 6 3 2" xfId="24528" xr:uid="{381C1297-FF40-4D92-BC1A-4BB3B0B92ABB}"/>
    <cellStyle name="Percent 2 5 6 4" xfId="14785" xr:uid="{00000000-0005-0000-0000-0000C2390000}"/>
    <cellStyle name="Percent 2 5 6 5" xfId="22285" xr:uid="{CCF80BC3-5B8A-4815-803F-A94972448A6B}"/>
    <cellStyle name="Percent 2 5 7" xfId="14786" xr:uid="{00000000-0005-0000-0000-0000C3390000}"/>
    <cellStyle name="Percent 2 5 7 2" xfId="14787" xr:uid="{00000000-0005-0000-0000-0000C4390000}"/>
    <cellStyle name="Percent 2 5 7 2 2" xfId="26098" xr:uid="{C2A22CE1-DB7E-4DC2-8D49-9D1DE116EC27}"/>
    <cellStyle name="Percent 2 5 7 3" xfId="14788" xr:uid="{00000000-0005-0000-0000-0000C5390000}"/>
    <cellStyle name="Percent 2 5 7 3 2" xfId="24529" xr:uid="{761D2B82-C689-4A49-9F30-878D60BBADC5}"/>
    <cellStyle name="Percent 2 5 7 4" xfId="14789" xr:uid="{00000000-0005-0000-0000-0000C6390000}"/>
    <cellStyle name="Percent 2 5 7 5" xfId="22286" xr:uid="{05C93A39-AB03-47E9-B7A2-6EC3E010EF2F}"/>
    <cellStyle name="Percent 2 5 8" xfId="14790" xr:uid="{00000000-0005-0000-0000-0000C7390000}"/>
    <cellStyle name="Percent 2 5 8 2" xfId="14791" xr:uid="{00000000-0005-0000-0000-0000C8390000}"/>
    <cellStyle name="Percent 2 5 8 2 2" xfId="26099" xr:uid="{AB61ED48-BAC7-4FCB-B9F9-07E858609A04}"/>
    <cellStyle name="Percent 2 5 8 3" xfId="14792" xr:uid="{00000000-0005-0000-0000-0000C9390000}"/>
    <cellStyle name="Percent 2 5 8 3 2" xfId="24530" xr:uid="{9DE39106-0510-45E8-98F7-D1186F76180D}"/>
    <cellStyle name="Percent 2 5 8 4" xfId="14793" xr:uid="{00000000-0005-0000-0000-0000CA390000}"/>
    <cellStyle name="Percent 2 5 8 5" xfId="22287" xr:uid="{B5156F0A-AC0C-4842-B3B7-161FC1BF1B43}"/>
    <cellStyle name="Percent 2 5 9" xfId="14794" xr:uid="{00000000-0005-0000-0000-0000CB390000}"/>
    <cellStyle name="Percent 2 5 9 2" xfId="14795" xr:uid="{00000000-0005-0000-0000-0000CC390000}"/>
    <cellStyle name="Percent 2 5 9 2 2" xfId="26100" xr:uid="{ACFC7EB7-CE2E-4BAB-91C0-0CBD014BE75E}"/>
    <cellStyle name="Percent 2 5 9 3" xfId="14796" xr:uid="{00000000-0005-0000-0000-0000CD390000}"/>
    <cellStyle name="Percent 2 5 9 3 2" xfId="24531" xr:uid="{692DE186-8FE9-4432-B7AF-861F2CACCF3C}"/>
    <cellStyle name="Percent 2 50" xfId="14797" xr:uid="{00000000-0005-0000-0000-0000CE390000}"/>
    <cellStyle name="Percent 2 50 2" xfId="23723" xr:uid="{EC24025F-4EFC-462D-B8C5-4F1A1FE495AD}"/>
    <cellStyle name="Percent 2 51" xfId="14798" xr:uid="{00000000-0005-0000-0000-0000CF390000}"/>
    <cellStyle name="Percent 2 52" xfId="14799" xr:uid="{00000000-0005-0000-0000-0000D0390000}"/>
    <cellStyle name="Percent 2 53" xfId="14353" xr:uid="{00000000-0005-0000-0000-0000D1390000}"/>
    <cellStyle name="Percent 2 54" xfId="18431" xr:uid="{F1D242D1-0DE2-4EDF-AF48-5810FD8EEBBF}"/>
    <cellStyle name="Percent 2 6" xfId="14800" xr:uid="{00000000-0005-0000-0000-0000D2390000}"/>
    <cellStyle name="Percent 2 6 10" xfId="14801" xr:uid="{00000000-0005-0000-0000-0000D3390000}"/>
    <cellStyle name="Percent 2 6 10 2" xfId="14802" xr:uid="{00000000-0005-0000-0000-0000D4390000}"/>
    <cellStyle name="Percent 2 6 10 2 2" xfId="26102" xr:uid="{79CC7D71-23AB-40BF-90B5-DEBA4C41D5C6}"/>
    <cellStyle name="Percent 2 6 10 3" xfId="14803" xr:uid="{00000000-0005-0000-0000-0000D5390000}"/>
    <cellStyle name="Percent 2 6 10 3 2" xfId="24533" xr:uid="{36F99618-3A35-43FA-BFA6-F6A4638BA856}"/>
    <cellStyle name="Percent 2 6 11" xfId="14804" xr:uid="{00000000-0005-0000-0000-0000D6390000}"/>
    <cellStyle name="Percent 2 6 11 2" xfId="14805" xr:uid="{00000000-0005-0000-0000-0000D7390000}"/>
    <cellStyle name="Percent 2 6 11 2 2" xfId="26103" xr:uid="{A15DBD8A-FF68-4CDA-AAD6-9509EAA9AE12}"/>
    <cellStyle name="Percent 2 6 11 3" xfId="14806" xr:uid="{00000000-0005-0000-0000-0000D8390000}"/>
    <cellStyle name="Percent 2 6 11 3 2" xfId="24534" xr:uid="{473E97C3-8B23-4886-8D40-FAA644C69364}"/>
    <cellStyle name="Percent 2 6 12" xfId="14807" xr:uid="{00000000-0005-0000-0000-0000D9390000}"/>
    <cellStyle name="Percent 2 6 12 2" xfId="14808" xr:uid="{00000000-0005-0000-0000-0000DA390000}"/>
    <cellStyle name="Percent 2 6 12 2 2" xfId="26104" xr:uid="{F8BA7C7D-7FF7-415C-B08D-1BCAFC788D01}"/>
    <cellStyle name="Percent 2 6 12 3" xfId="14809" xr:uid="{00000000-0005-0000-0000-0000DB390000}"/>
    <cellStyle name="Percent 2 6 12 3 2" xfId="24535" xr:uid="{A3DD0061-493F-46E0-A268-07DF3822DF61}"/>
    <cellStyle name="Percent 2 6 13" xfId="14810" xr:uid="{00000000-0005-0000-0000-0000DC390000}"/>
    <cellStyle name="Percent 2 6 13 2" xfId="14811" xr:uid="{00000000-0005-0000-0000-0000DD390000}"/>
    <cellStyle name="Percent 2 6 13 2 2" xfId="26105" xr:uid="{3AAE9CA9-2A35-45B5-9194-DE629829D899}"/>
    <cellStyle name="Percent 2 6 13 3" xfId="14812" xr:uid="{00000000-0005-0000-0000-0000DE390000}"/>
    <cellStyle name="Percent 2 6 13 3 2" xfId="24536" xr:uid="{9F5095AC-2CAB-4118-9A8C-C77A1DF9612C}"/>
    <cellStyle name="Percent 2 6 14" xfId="14813" xr:uid="{00000000-0005-0000-0000-0000DF390000}"/>
    <cellStyle name="Percent 2 6 14 2" xfId="14814" xr:uid="{00000000-0005-0000-0000-0000E0390000}"/>
    <cellStyle name="Percent 2 6 14 2 2" xfId="26106" xr:uid="{CC7A4FA7-FFD7-4834-BB71-36A8F7D04931}"/>
    <cellStyle name="Percent 2 6 14 3" xfId="14815" xr:uid="{00000000-0005-0000-0000-0000E1390000}"/>
    <cellStyle name="Percent 2 6 14 3 2" xfId="24537" xr:uid="{A06DB3D2-FCC6-4072-BB77-8B879D0D1343}"/>
    <cellStyle name="Percent 2 6 15" xfId="14816" xr:uid="{00000000-0005-0000-0000-0000E2390000}"/>
    <cellStyle name="Percent 2 6 15 2" xfId="14817" xr:uid="{00000000-0005-0000-0000-0000E3390000}"/>
    <cellStyle name="Percent 2 6 15 2 2" xfId="26107" xr:uid="{5B85ECFB-AF38-4BCF-BC4E-3D54388454DE}"/>
    <cellStyle name="Percent 2 6 15 3" xfId="14818" xr:uid="{00000000-0005-0000-0000-0000E4390000}"/>
    <cellStyle name="Percent 2 6 15 3 2" xfId="24538" xr:uid="{165F0FC7-2A54-4233-8880-647ECF60AE3C}"/>
    <cellStyle name="Percent 2 6 16" xfId="14819" xr:uid="{00000000-0005-0000-0000-0000E5390000}"/>
    <cellStyle name="Percent 2 6 16 2" xfId="26101" xr:uid="{11263A5B-B802-46D0-9F06-A1C5CC43CAD7}"/>
    <cellStyle name="Percent 2 6 17" xfId="14820" xr:uid="{00000000-0005-0000-0000-0000E6390000}"/>
    <cellStyle name="Percent 2 6 17 2" xfId="24532" xr:uid="{96EB5115-390D-4148-9323-16F65060CC3C}"/>
    <cellStyle name="Percent 2 6 18" xfId="14821" xr:uid="{00000000-0005-0000-0000-0000E7390000}"/>
    <cellStyle name="Percent 2 6 19" xfId="22288" xr:uid="{31AE6B2A-54C5-4DB9-AFC3-7E63805E2F7E}"/>
    <cellStyle name="Percent 2 6 2" xfId="14822" xr:uid="{00000000-0005-0000-0000-0000E8390000}"/>
    <cellStyle name="Percent 2 6 2 2" xfId="14823" xr:uid="{00000000-0005-0000-0000-0000E9390000}"/>
    <cellStyle name="Percent 2 6 2 2 2" xfId="26108" xr:uid="{DCBE1D54-CF6E-4820-9294-784B46F4B231}"/>
    <cellStyle name="Percent 2 6 2 3" xfId="14824" xr:uid="{00000000-0005-0000-0000-0000EA390000}"/>
    <cellStyle name="Percent 2 6 2 3 2" xfId="24539" xr:uid="{158E15CA-E203-4BF0-B237-DB7C30E94EC0}"/>
    <cellStyle name="Percent 2 6 2 4" xfId="14825" xr:uid="{00000000-0005-0000-0000-0000EB390000}"/>
    <cellStyle name="Percent 2 6 2 5" xfId="22289" xr:uid="{EBCEF8EB-134E-41A7-A2DB-94B3DE6C41FD}"/>
    <cellStyle name="Percent 2 6 3" xfId="14826" xr:uid="{00000000-0005-0000-0000-0000EC390000}"/>
    <cellStyle name="Percent 2 6 3 2" xfId="14827" xr:uid="{00000000-0005-0000-0000-0000ED390000}"/>
    <cellStyle name="Percent 2 6 3 2 2" xfId="26109" xr:uid="{8251F324-3252-41E7-8E50-DECD7788A86A}"/>
    <cellStyle name="Percent 2 6 3 3" xfId="14828" xr:uid="{00000000-0005-0000-0000-0000EE390000}"/>
    <cellStyle name="Percent 2 6 3 3 2" xfId="24540" xr:uid="{6547A152-13B8-4836-B187-A1B27272F413}"/>
    <cellStyle name="Percent 2 6 3 4" xfId="14829" xr:uid="{00000000-0005-0000-0000-0000EF390000}"/>
    <cellStyle name="Percent 2 6 3 5" xfId="22290" xr:uid="{3E03879A-DEDB-4C04-BEE6-B80BAFD07BCF}"/>
    <cellStyle name="Percent 2 6 4" xfId="14830" xr:uid="{00000000-0005-0000-0000-0000F0390000}"/>
    <cellStyle name="Percent 2 6 4 2" xfId="14831" xr:uid="{00000000-0005-0000-0000-0000F1390000}"/>
    <cellStyle name="Percent 2 6 4 2 2" xfId="26110" xr:uid="{499CCEED-1B97-42A2-A9FB-7C05ECA76047}"/>
    <cellStyle name="Percent 2 6 4 3" xfId="14832" xr:uid="{00000000-0005-0000-0000-0000F2390000}"/>
    <cellStyle name="Percent 2 6 4 3 2" xfId="24541" xr:uid="{8431CD61-5D2C-4275-A215-80BF3825B1C5}"/>
    <cellStyle name="Percent 2 6 4 4" xfId="14833" xr:uid="{00000000-0005-0000-0000-0000F3390000}"/>
    <cellStyle name="Percent 2 6 4 5" xfId="22291" xr:uid="{7189E0EF-490A-488A-9E4F-839226DBAD3A}"/>
    <cellStyle name="Percent 2 6 5" xfId="14834" xr:uid="{00000000-0005-0000-0000-0000F4390000}"/>
    <cellStyle name="Percent 2 6 5 2" xfId="14835" xr:uid="{00000000-0005-0000-0000-0000F5390000}"/>
    <cellStyle name="Percent 2 6 5 2 2" xfId="26111" xr:uid="{220A2DDF-8664-473A-9D54-C365767F3A2E}"/>
    <cellStyle name="Percent 2 6 5 3" xfId="14836" xr:uid="{00000000-0005-0000-0000-0000F6390000}"/>
    <cellStyle name="Percent 2 6 5 3 2" xfId="24542" xr:uid="{5C7E6AAD-2FD1-4A5F-A8DB-D4FDE6606838}"/>
    <cellStyle name="Percent 2 6 5 4" xfId="14837" xr:uid="{00000000-0005-0000-0000-0000F7390000}"/>
    <cellStyle name="Percent 2 6 5 5" xfId="22292" xr:uid="{70C92CDD-9531-4883-AF9E-6A3B16681C14}"/>
    <cellStyle name="Percent 2 6 6" xfId="14838" xr:uid="{00000000-0005-0000-0000-0000F8390000}"/>
    <cellStyle name="Percent 2 6 6 2" xfId="14839" xr:uid="{00000000-0005-0000-0000-0000F9390000}"/>
    <cellStyle name="Percent 2 6 6 2 2" xfId="26112" xr:uid="{7200F4E2-81BB-4FB3-9B30-BB07825CDEE7}"/>
    <cellStyle name="Percent 2 6 6 3" xfId="14840" xr:uid="{00000000-0005-0000-0000-0000FA390000}"/>
    <cellStyle name="Percent 2 6 6 3 2" xfId="24543" xr:uid="{1A30BFB3-2752-4780-85FB-AFEEBD234862}"/>
    <cellStyle name="Percent 2 6 6 4" xfId="14841" xr:uid="{00000000-0005-0000-0000-0000FB390000}"/>
    <cellStyle name="Percent 2 6 6 5" xfId="22293" xr:uid="{D246DF9B-F440-4316-B665-5C4DEBC8CFEB}"/>
    <cellStyle name="Percent 2 6 7" xfId="14842" xr:uid="{00000000-0005-0000-0000-0000FC390000}"/>
    <cellStyle name="Percent 2 6 7 2" xfId="14843" xr:uid="{00000000-0005-0000-0000-0000FD390000}"/>
    <cellStyle name="Percent 2 6 7 2 2" xfId="26113" xr:uid="{D658E338-9132-4DF0-977C-BD687C375C5E}"/>
    <cellStyle name="Percent 2 6 7 3" xfId="14844" xr:uid="{00000000-0005-0000-0000-0000FE390000}"/>
    <cellStyle name="Percent 2 6 7 3 2" xfId="24544" xr:uid="{54E18E98-7632-4358-A9AB-761944D00A65}"/>
    <cellStyle name="Percent 2 6 7 4" xfId="14845" xr:uid="{00000000-0005-0000-0000-0000FF390000}"/>
    <cellStyle name="Percent 2 6 7 5" xfId="22294" xr:uid="{9BF6D1D4-EBE6-47DD-84D7-78FC0D6BF7FE}"/>
    <cellStyle name="Percent 2 6 8" xfId="14846" xr:uid="{00000000-0005-0000-0000-0000003A0000}"/>
    <cellStyle name="Percent 2 6 8 2" xfId="14847" xr:uid="{00000000-0005-0000-0000-0000013A0000}"/>
    <cellStyle name="Percent 2 6 8 2 2" xfId="26114" xr:uid="{9FAF8102-4B3F-4D02-B4BB-8245570D4675}"/>
    <cellStyle name="Percent 2 6 8 3" xfId="14848" xr:uid="{00000000-0005-0000-0000-0000023A0000}"/>
    <cellStyle name="Percent 2 6 8 3 2" xfId="24545" xr:uid="{7D482905-E0A4-420C-B5AD-E293435AF1E4}"/>
    <cellStyle name="Percent 2 6 8 4" xfId="14849" xr:uid="{00000000-0005-0000-0000-0000033A0000}"/>
    <cellStyle name="Percent 2 6 8 5" xfId="22295" xr:uid="{4B0D3B8B-6BFC-45E9-8748-AE3EB1EF246B}"/>
    <cellStyle name="Percent 2 6 9" xfId="14850" xr:uid="{00000000-0005-0000-0000-0000043A0000}"/>
    <cellStyle name="Percent 2 6 9 2" xfId="14851" xr:uid="{00000000-0005-0000-0000-0000053A0000}"/>
    <cellStyle name="Percent 2 6 9 2 2" xfId="26115" xr:uid="{F716AE50-3E5A-4FB3-BB8F-311B9F34FB21}"/>
    <cellStyle name="Percent 2 6 9 3" xfId="14852" xr:uid="{00000000-0005-0000-0000-0000063A0000}"/>
    <cellStyle name="Percent 2 6 9 3 2" xfId="24546" xr:uid="{C21840AA-6D16-4837-B157-4027213899A6}"/>
    <cellStyle name="Percent 2 7" xfId="14853" xr:uid="{00000000-0005-0000-0000-0000073A0000}"/>
    <cellStyle name="Percent 2 7 10" xfId="14854" xr:uid="{00000000-0005-0000-0000-0000083A0000}"/>
    <cellStyle name="Percent 2 7 10 2" xfId="24547" xr:uid="{832C8CAF-2A95-459C-988E-62BFB777C125}"/>
    <cellStyle name="Percent 2 7 11" xfId="14855" xr:uid="{00000000-0005-0000-0000-0000093A0000}"/>
    <cellStyle name="Percent 2 7 12" xfId="22296" xr:uid="{FAC72829-88C3-40B8-AD03-41F1D23006FA}"/>
    <cellStyle name="Percent 2 7 2" xfId="14856" xr:uid="{00000000-0005-0000-0000-00000A3A0000}"/>
    <cellStyle name="Percent 2 7 2 2" xfId="14857" xr:uid="{00000000-0005-0000-0000-00000B3A0000}"/>
    <cellStyle name="Percent 2 7 2 2 2" xfId="26117" xr:uid="{8144E0B3-D673-4A5C-ACDB-E45A223CB78D}"/>
    <cellStyle name="Percent 2 7 2 3" xfId="14858" xr:uid="{00000000-0005-0000-0000-00000C3A0000}"/>
    <cellStyle name="Percent 2 7 2 3 2" xfId="24548" xr:uid="{3D2A8578-143C-492D-91AB-5703E1E3E57A}"/>
    <cellStyle name="Percent 2 7 2 4" xfId="14859" xr:uid="{00000000-0005-0000-0000-00000D3A0000}"/>
    <cellStyle name="Percent 2 7 2 5" xfId="22297" xr:uid="{306EAFDA-93D0-4E62-A12D-604DF19624A1}"/>
    <cellStyle name="Percent 2 7 3" xfId="14860" xr:uid="{00000000-0005-0000-0000-00000E3A0000}"/>
    <cellStyle name="Percent 2 7 3 2" xfId="14861" xr:uid="{00000000-0005-0000-0000-00000F3A0000}"/>
    <cellStyle name="Percent 2 7 3 2 2" xfId="26118" xr:uid="{BD517282-33EC-472F-9FF5-3DAD4D0C9910}"/>
    <cellStyle name="Percent 2 7 3 3" xfId="14862" xr:uid="{00000000-0005-0000-0000-0000103A0000}"/>
    <cellStyle name="Percent 2 7 3 3 2" xfId="25670" xr:uid="{6D5C931C-28CA-411A-8CE0-FD1CEB381BE3}"/>
    <cellStyle name="Percent 2 7 3 4" xfId="14863" xr:uid="{00000000-0005-0000-0000-0000113A0000}"/>
    <cellStyle name="Percent 2 7 3 5" xfId="22298" xr:uid="{583DF079-4861-4177-A2C7-F5C6995CD712}"/>
    <cellStyle name="Percent 2 7 4" xfId="14864" xr:uid="{00000000-0005-0000-0000-0000123A0000}"/>
    <cellStyle name="Percent 2 7 4 2" xfId="14865" xr:uid="{00000000-0005-0000-0000-0000133A0000}"/>
    <cellStyle name="Percent 2 7 4 2 2" xfId="26119" xr:uid="{E66A4B6E-DDEE-4001-9B69-E9642F02ED19}"/>
    <cellStyle name="Percent 2 7 4 3" xfId="14866" xr:uid="{00000000-0005-0000-0000-0000143A0000}"/>
    <cellStyle name="Percent 2 7 4 3 2" xfId="25671" xr:uid="{DF678101-9CAA-4B42-ABFD-CF14E899FD31}"/>
    <cellStyle name="Percent 2 7 4 4" xfId="14867" xr:uid="{00000000-0005-0000-0000-0000153A0000}"/>
    <cellStyle name="Percent 2 7 4 5" xfId="22299" xr:uid="{5522B0C9-8A5A-4D01-A836-93C1DE160BB9}"/>
    <cellStyle name="Percent 2 7 5" xfId="14868" xr:uid="{00000000-0005-0000-0000-0000163A0000}"/>
    <cellStyle name="Percent 2 7 5 2" xfId="14869" xr:uid="{00000000-0005-0000-0000-0000173A0000}"/>
    <cellStyle name="Percent 2 7 5 2 2" xfId="26120" xr:uid="{0DDC72F5-D6CE-40BF-AF27-F0C123E57DBC}"/>
    <cellStyle name="Percent 2 7 5 3" xfId="14870" xr:uid="{00000000-0005-0000-0000-0000183A0000}"/>
    <cellStyle name="Percent 2 7 5 3 2" xfId="25672" xr:uid="{9981AB4C-4437-42A7-9541-7E5F17573DD3}"/>
    <cellStyle name="Percent 2 7 5 4" xfId="14871" xr:uid="{00000000-0005-0000-0000-0000193A0000}"/>
    <cellStyle name="Percent 2 7 5 5" xfId="22300" xr:uid="{BE7BAC4F-25B3-4F3E-9E75-8F160A975976}"/>
    <cellStyle name="Percent 2 7 6" xfId="14872" xr:uid="{00000000-0005-0000-0000-00001A3A0000}"/>
    <cellStyle name="Percent 2 7 6 2" xfId="14873" xr:uid="{00000000-0005-0000-0000-00001B3A0000}"/>
    <cellStyle name="Percent 2 7 6 2 2" xfId="26121" xr:uid="{FEB4CA17-8041-44DC-92A3-82FF27FDA369}"/>
    <cellStyle name="Percent 2 7 6 3" xfId="14874" xr:uid="{00000000-0005-0000-0000-00001C3A0000}"/>
    <cellStyle name="Percent 2 7 6 3 2" xfId="25673" xr:uid="{439D87DB-59C5-470C-9FF4-520C7D421FC3}"/>
    <cellStyle name="Percent 2 7 6 4" xfId="14875" xr:uid="{00000000-0005-0000-0000-00001D3A0000}"/>
    <cellStyle name="Percent 2 7 6 5" xfId="22301" xr:uid="{21A61EA9-9204-402F-B38E-0BC0E7E0DE94}"/>
    <cellStyle name="Percent 2 7 7" xfId="14876" xr:uid="{00000000-0005-0000-0000-00001E3A0000}"/>
    <cellStyle name="Percent 2 7 7 2" xfId="14877" xr:uid="{00000000-0005-0000-0000-00001F3A0000}"/>
    <cellStyle name="Percent 2 7 7 2 2" xfId="26122" xr:uid="{620A48FA-8B6D-4EC1-9BBE-076420913E86}"/>
    <cellStyle name="Percent 2 7 7 3" xfId="14878" xr:uid="{00000000-0005-0000-0000-0000203A0000}"/>
    <cellStyle name="Percent 2 7 7 3 2" xfId="25674" xr:uid="{0D4C078A-03F9-4AE9-AE37-D94560A05B29}"/>
    <cellStyle name="Percent 2 7 7 4" xfId="14879" xr:uid="{00000000-0005-0000-0000-0000213A0000}"/>
    <cellStyle name="Percent 2 7 7 5" xfId="22302" xr:uid="{C0894D1B-DFF0-4A4F-8E7B-0B7D1260FF9B}"/>
    <cellStyle name="Percent 2 7 8" xfId="14880" xr:uid="{00000000-0005-0000-0000-0000223A0000}"/>
    <cellStyle name="Percent 2 7 8 2" xfId="14881" xr:uid="{00000000-0005-0000-0000-0000233A0000}"/>
    <cellStyle name="Percent 2 7 8 2 2" xfId="26123" xr:uid="{42CDAAAF-6B37-4E00-8099-850BF70F0384}"/>
    <cellStyle name="Percent 2 7 8 3" xfId="14882" xr:uid="{00000000-0005-0000-0000-0000243A0000}"/>
    <cellStyle name="Percent 2 7 8 3 2" xfId="25675" xr:uid="{3B2164A6-69A9-4357-B4B7-FC367170B5D7}"/>
    <cellStyle name="Percent 2 7 8 4" xfId="14883" xr:uid="{00000000-0005-0000-0000-0000253A0000}"/>
    <cellStyle name="Percent 2 7 8 5" xfId="22303" xr:uid="{D9E19028-B7E2-46F0-AF77-7827A7D84311}"/>
    <cellStyle name="Percent 2 7 9" xfId="14884" xr:uid="{00000000-0005-0000-0000-0000263A0000}"/>
    <cellStyle name="Percent 2 7 9 2" xfId="26116" xr:uid="{0A95100F-E181-431B-9B61-9C94F15A17EF}"/>
    <cellStyle name="Percent 2 8" xfId="14885" xr:uid="{00000000-0005-0000-0000-0000273A0000}"/>
    <cellStyle name="Percent 2 8 10" xfId="14886" xr:uid="{00000000-0005-0000-0000-0000283A0000}"/>
    <cellStyle name="Percent 2 8 10 2" xfId="26124" xr:uid="{ABB0DC69-496E-4930-B593-FE29D412F552}"/>
    <cellStyle name="Percent 2 8 11" xfId="14887" xr:uid="{00000000-0005-0000-0000-0000293A0000}"/>
    <cellStyle name="Percent 2 8 11 2" xfId="24549" xr:uid="{78C1B38C-7CB5-40F8-888F-188F3361063C}"/>
    <cellStyle name="Percent 2 8 12" xfId="23302" xr:uid="{9C030375-1613-485C-BC68-2F85CB0C7278}"/>
    <cellStyle name="Percent 2 8 13" xfId="22304" xr:uid="{8CA43A01-F5DD-4671-B917-A72F27FEF574}"/>
    <cellStyle name="Percent 2 8 14" xfId="43324" xr:uid="{EDB92CC3-E022-4316-BA3F-3D0915A6C85C}"/>
    <cellStyle name="Percent 2 8 2" xfId="14888" xr:uid="{00000000-0005-0000-0000-00002A3A0000}"/>
    <cellStyle name="Percent 2 8 2 2" xfId="14889" xr:uid="{00000000-0005-0000-0000-00002B3A0000}"/>
    <cellStyle name="Percent 2 8 2 2 2" xfId="26126" xr:uid="{CB6F4A79-6E19-4C81-A53F-47DF9AA55F49}"/>
    <cellStyle name="Percent 2 8 2 3" xfId="14890" xr:uid="{00000000-0005-0000-0000-00002C3A0000}"/>
    <cellStyle name="Percent 2 8 2 3 2" xfId="26125" xr:uid="{0758D8AD-4D77-40F6-8E4F-03F446123DB0}"/>
    <cellStyle name="Percent 2 8 2 4" xfId="14891" xr:uid="{00000000-0005-0000-0000-00002D3A0000}"/>
    <cellStyle name="Percent 2 8 2 4 2" xfId="24550" xr:uid="{28703A1E-22A8-4A6A-B172-AD99468819FC}"/>
    <cellStyle name="Percent 2 8 2 5" xfId="23303" xr:uid="{B0273B46-B9A5-4A53-A6EA-D6E71591E575}"/>
    <cellStyle name="Percent 2 8 2 6" xfId="22305" xr:uid="{6DEDE8EC-1DEC-4E6C-8140-2C2E076CC8DE}"/>
    <cellStyle name="Percent 2 8 3" xfId="14892" xr:uid="{00000000-0005-0000-0000-00002E3A0000}"/>
    <cellStyle name="Percent 2 8 3 2" xfId="14893" xr:uid="{00000000-0005-0000-0000-00002F3A0000}"/>
    <cellStyle name="Percent 2 8 3 2 2" xfId="26128" xr:uid="{383C99B4-4590-4FC3-BEE9-AE4A000A3E66}"/>
    <cellStyle name="Percent 2 8 3 3" xfId="14894" xr:uid="{00000000-0005-0000-0000-0000303A0000}"/>
    <cellStyle name="Percent 2 8 3 3 2" xfId="26127" xr:uid="{971C1174-0A25-445B-8496-6474A83BF978}"/>
    <cellStyle name="Percent 2 8 3 4" xfId="14895" xr:uid="{00000000-0005-0000-0000-0000313A0000}"/>
    <cellStyle name="Percent 2 8 3 4 2" xfId="25676" xr:uid="{4C8A7AAF-715D-43A6-B892-3FA5C6341B37}"/>
    <cellStyle name="Percent 2 8 3 5" xfId="23304" xr:uid="{A5F15EBB-1160-4716-974E-00F175E83017}"/>
    <cellStyle name="Percent 2 8 3 6" xfId="22306" xr:uid="{25044374-8CA4-4058-8CBD-EA7726E9F1CF}"/>
    <cellStyle name="Percent 2 8 4" xfId="14896" xr:uid="{00000000-0005-0000-0000-0000323A0000}"/>
    <cellStyle name="Percent 2 8 4 2" xfId="14897" xr:uid="{00000000-0005-0000-0000-0000333A0000}"/>
    <cellStyle name="Percent 2 8 4 2 2" xfId="26130" xr:uid="{33484503-B327-481F-A548-794BD0BEC57B}"/>
    <cellStyle name="Percent 2 8 4 3" xfId="14898" xr:uid="{00000000-0005-0000-0000-0000343A0000}"/>
    <cellStyle name="Percent 2 8 4 3 2" xfId="26129" xr:uid="{3F9EC9D3-F2BD-426F-BDB9-93B4A9B38C9A}"/>
    <cellStyle name="Percent 2 8 4 4" xfId="14899" xr:uid="{00000000-0005-0000-0000-0000353A0000}"/>
    <cellStyle name="Percent 2 8 4 4 2" xfId="25677" xr:uid="{9F2ED44A-9609-4A5F-B6FC-97EC325C233A}"/>
    <cellStyle name="Percent 2 8 4 5" xfId="23305" xr:uid="{736333F5-7D48-476A-8E64-EEEDD9465943}"/>
    <cellStyle name="Percent 2 8 4 6" xfId="22307" xr:uid="{EA7E7570-248E-4196-9ED4-48C08191E9F8}"/>
    <cellStyle name="Percent 2 8 5" xfId="14900" xr:uid="{00000000-0005-0000-0000-0000363A0000}"/>
    <cellStyle name="Percent 2 8 5 2" xfId="14901" xr:uid="{00000000-0005-0000-0000-0000373A0000}"/>
    <cellStyle name="Percent 2 8 5 2 2" xfId="26132" xr:uid="{DAF824ED-74FE-41C4-B8AF-DF188F700D53}"/>
    <cellStyle name="Percent 2 8 5 3" xfId="14902" xr:uid="{00000000-0005-0000-0000-0000383A0000}"/>
    <cellStyle name="Percent 2 8 5 3 2" xfId="26131" xr:uid="{10704FF7-1108-4AF4-B2A8-5C4F97E88ECB}"/>
    <cellStyle name="Percent 2 8 5 4" xfId="14903" xr:uid="{00000000-0005-0000-0000-0000393A0000}"/>
    <cellStyle name="Percent 2 8 5 4 2" xfId="25678" xr:uid="{4A75E023-F1E8-4453-B33F-94E6B3135E5F}"/>
    <cellStyle name="Percent 2 8 5 5" xfId="23306" xr:uid="{663A018A-1FB1-4562-92C4-A3FBF9D3C599}"/>
    <cellStyle name="Percent 2 8 5 6" xfId="22308" xr:uid="{7736CDC0-C01B-4AD7-B180-64DAAC48C931}"/>
    <cellStyle name="Percent 2 8 6" xfId="14904" xr:uid="{00000000-0005-0000-0000-00003A3A0000}"/>
    <cellStyle name="Percent 2 8 6 2" xfId="14905" xr:uid="{00000000-0005-0000-0000-00003B3A0000}"/>
    <cellStyle name="Percent 2 8 6 2 2" xfId="26134" xr:uid="{99E90782-E927-4986-A291-D31EEC839474}"/>
    <cellStyle name="Percent 2 8 6 3" xfId="14906" xr:uid="{00000000-0005-0000-0000-00003C3A0000}"/>
    <cellStyle name="Percent 2 8 6 3 2" xfId="26133" xr:uid="{52ED6B5B-6308-4EED-B794-14DBD60861EF}"/>
    <cellStyle name="Percent 2 8 6 4" xfId="14907" xr:uid="{00000000-0005-0000-0000-00003D3A0000}"/>
    <cellStyle name="Percent 2 8 6 4 2" xfId="25679" xr:uid="{7FABF973-60AA-4E87-ADC0-B8589B0C8118}"/>
    <cellStyle name="Percent 2 8 6 5" xfId="23307" xr:uid="{0ED1B6E3-89A6-4B0C-BA57-EE52213F20AF}"/>
    <cellStyle name="Percent 2 8 6 6" xfId="22309" xr:uid="{2DB1160C-A6FA-4F14-9409-4263A4F14EE3}"/>
    <cellStyle name="Percent 2 8 7" xfId="14908" xr:uid="{00000000-0005-0000-0000-00003E3A0000}"/>
    <cellStyle name="Percent 2 8 7 2" xfId="14909" xr:uid="{00000000-0005-0000-0000-00003F3A0000}"/>
    <cellStyle name="Percent 2 8 7 2 2" xfId="26136" xr:uid="{5ECD36D1-A2A5-4BF1-8ED3-A3A037A6FEC2}"/>
    <cellStyle name="Percent 2 8 7 3" xfId="14910" xr:uid="{00000000-0005-0000-0000-0000403A0000}"/>
    <cellStyle name="Percent 2 8 7 3 2" xfId="26135" xr:uid="{DC39A395-8807-4B2B-A31F-308B4CF0B4D8}"/>
    <cellStyle name="Percent 2 8 7 4" xfId="14911" xr:uid="{00000000-0005-0000-0000-0000413A0000}"/>
    <cellStyle name="Percent 2 8 7 4 2" xfId="25680" xr:uid="{16B62B9E-1777-4C6E-8623-69EF0B36EE17}"/>
    <cellStyle name="Percent 2 8 7 5" xfId="23308" xr:uid="{974E9AE0-9AC7-43B9-8AE8-714A5A97760A}"/>
    <cellStyle name="Percent 2 8 7 6" xfId="22310" xr:uid="{96111091-AA6E-40AA-BCF6-78CF25573E94}"/>
    <cellStyle name="Percent 2 8 8" xfId="14912" xr:uid="{00000000-0005-0000-0000-0000423A0000}"/>
    <cellStyle name="Percent 2 8 8 2" xfId="14913" xr:uid="{00000000-0005-0000-0000-0000433A0000}"/>
    <cellStyle name="Percent 2 8 8 2 2" xfId="26138" xr:uid="{20280593-BB53-41A7-BC29-E6FA0AFE5E6D}"/>
    <cellStyle name="Percent 2 8 8 3" xfId="14914" xr:uid="{00000000-0005-0000-0000-0000443A0000}"/>
    <cellStyle name="Percent 2 8 8 3 2" xfId="26137" xr:uid="{DD8D7CE0-B951-4362-BA91-2364791FA243}"/>
    <cellStyle name="Percent 2 8 8 4" xfId="14915" xr:uid="{00000000-0005-0000-0000-0000453A0000}"/>
    <cellStyle name="Percent 2 8 8 4 2" xfId="25681" xr:uid="{60A9B9D4-F254-4DD0-BB93-B1EE34C632D6}"/>
    <cellStyle name="Percent 2 8 8 5" xfId="23309" xr:uid="{970BDCA4-842C-4F83-8777-21903F0325F7}"/>
    <cellStyle name="Percent 2 8 8 6" xfId="22311" xr:uid="{F021C955-2F23-429A-8C8E-D589CD966428}"/>
    <cellStyle name="Percent 2 8 9" xfId="14916" xr:uid="{00000000-0005-0000-0000-0000463A0000}"/>
    <cellStyle name="Percent 2 8 9 2" xfId="26139" xr:uid="{6DA59109-B3B8-4801-A9C5-A3CA01CFE63A}"/>
    <cellStyle name="Percent 2 9" xfId="14917" xr:uid="{00000000-0005-0000-0000-0000473A0000}"/>
    <cellStyle name="Percent 2 9 10" xfId="14918" xr:uid="{00000000-0005-0000-0000-0000483A0000}"/>
    <cellStyle name="Percent 2 9 10 2" xfId="26140" xr:uid="{A7FC9C42-E911-41AF-8642-AB9633171C5E}"/>
    <cellStyle name="Percent 2 9 11" xfId="14919" xr:uid="{00000000-0005-0000-0000-0000493A0000}"/>
    <cellStyle name="Percent 2 9 11 2" xfId="24551" xr:uid="{8BEBCC6E-5CBB-449D-82EB-5949E2638D40}"/>
    <cellStyle name="Percent 2 9 12" xfId="23310" xr:uid="{36B0FD3B-FAF4-4352-AA72-48C0D80E3EBE}"/>
    <cellStyle name="Percent 2 9 13" xfId="22312" xr:uid="{BCF2E3E3-7550-4CB5-BB46-1E618B2E14CD}"/>
    <cellStyle name="Percent 2 9 2" xfId="14920" xr:uid="{00000000-0005-0000-0000-00004A3A0000}"/>
    <cellStyle name="Percent 2 9 2 2" xfId="14921" xr:uid="{00000000-0005-0000-0000-00004B3A0000}"/>
    <cellStyle name="Percent 2 9 2 2 2" xfId="26142" xr:uid="{D362E7CC-B5CA-4652-AB11-72D327DA3AD9}"/>
    <cellStyle name="Percent 2 9 2 3" xfId="14922" xr:uid="{00000000-0005-0000-0000-00004C3A0000}"/>
    <cellStyle name="Percent 2 9 2 3 2" xfId="26141" xr:uid="{3822D9EA-FFCD-46F8-9D42-3C28206DF8AA}"/>
    <cellStyle name="Percent 2 9 2 4" xfId="14923" xr:uid="{00000000-0005-0000-0000-00004D3A0000}"/>
    <cellStyle name="Percent 2 9 2 4 2" xfId="24552" xr:uid="{1EDA9945-652C-4EA0-B9FA-AB4C5CD8341D}"/>
    <cellStyle name="Percent 2 9 2 5" xfId="23311" xr:uid="{F2D41B4A-8C62-46B4-AC89-6CE094EB24D7}"/>
    <cellStyle name="Percent 2 9 2 6" xfId="22313" xr:uid="{CD998DDC-D02A-4B04-B9B1-20CC1B314BF1}"/>
    <cellStyle name="Percent 2 9 3" xfId="14924" xr:uid="{00000000-0005-0000-0000-00004E3A0000}"/>
    <cellStyle name="Percent 2 9 3 2" xfId="14925" xr:uid="{00000000-0005-0000-0000-00004F3A0000}"/>
    <cellStyle name="Percent 2 9 3 2 2" xfId="26144" xr:uid="{AC3C2C9B-82FC-4253-A7F2-7F6CADC789E7}"/>
    <cellStyle name="Percent 2 9 3 3" xfId="14926" xr:uid="{00000000-0005-0000-0000-0000503A0000}"/>
    <cellStyle name="Percent 2 9 3 3 2" xfId="26143" xr:uid="{BBDF04D1-505B-4757-84E8-070967392591}"/>
    <cellStyle name="Percent 2 9 3 4" xfId="14927" xr:uid="{00000000-0005-0000-0000-0000513A0000}"/>
    <cellStyle name="Percent 2 9 3 4 2" xfId="25682" xr:uid="{30D3DE92-B762-4007-B455-BB13D0D2EF45}"/>
    <cellStyle name="Percent 2 9 3 5" xfId="23312" xr:uid="{05295B04-4B30-4839-A6AD-5DDBFB25F669}"/>
    <cellStyle name="Percent 2 9 3 6" xfId="22314" xr:uid="{9EE2FA17-3EAB-499A-ADF4-8E662AF82C13}"/>
    <cellStyle name="Percent 2 9 4" xfId="14928" xr:uid="{00000000-0005-0000-0000-0000523A0000}"/>
    <cellStyle name="Percent 2 9 4 2" xfId="14929" xr:uid="{00000000-0005-0000-0000-0000533A0000}"/>
    <cellStyle name="Percent 2 9 4 2 2" xfId="26146" xr:uid="{958BC325-8862-4FA9-BA19-F12F7817D31C}"/>
    <cellStyle name="Percent 2 9 4 3" xfId="14930" xr:uid="{00000000-0005-0000-0000-0000543A0000}"/>
    <cellStyle name="Percent 2 9 4 3 2" xfId="26145" xr:uid="{C67F61D2-BAA9-4EF8-9AFF-2C337FD44582}"/>
    <cellStyle name="Percent 2 9 4 4" xfId="14931" xr:uid="{00000000-0005-0000-0000-0000553A0000}"/>
    <cellStyle name="Percent 2 9 4 4 2" xfId="25683" xr:uid="{BF48400F-8268-4683-B095-29AA116A61E5}"/>
    <cellStyle name="Percent 2 9 4 5" xfId="23313" xr:uid="{506299B0-CA88-40B5-B22D-ABDBDB244F1C}"/>
    <cellStyle name="Percent 2 9 4 6" xfId="22315" xr:uid="{B7664ABF-63E0-4273-865D-A0CD4B2BCAA8}"/>
    <cellStyle name="Percent 2 9 5" xfId="14932" xr:uid="{00000000-0005-0000-0000-0000563A0000}"/>
    <cellStyle name="Percent 2 9 5 2" xfId="14933" xr:uid="{00000000-0005-0000-0000-0000573A0000}"/>
    <cellStyle name="Percent 2 9 5 2 2" xfId="26148" xr:uid="{913C0A54-52DA-4B32-AEE5-2FA509E513B6}"/>
    <cellStyle name="Percent 2 9 5 3" xfId="14934" xr:uid="{00000000-0005-0000-0000-0000583A0000}"/>
    <cellStyle name="Percent 2 9 5 3 2" xfId="26147" xr:uid="{C48D9794-1E1C-47C1-A366-2B3D0096401D}"/>
    <cellStyle name="Percent 2 9 5 4" xfId="14935" xr:uid="{00000000-0005-0000-0000-0000593A0000}"/>
    <cellStyle name="Percent 2 9 5 4 2" xfId="25684" xr:uid="{245D6D86-FDDE-43DC-91F0-C9A1C58A592E}"/>
    <cellStyle name="Percent 2 9 5 5" xfId="23314" xr:uid="{FFCF3675-38D7-40CE-9EFC-55C6B8A45731}"/>
    <cellStyle name="Percent 2 9 5 6" xfId="22316" xr:uid="{474E5366-E968-4595-A3A1-77E0773356C1}"/>
    <cellStyle name="Percent 2 9 6" xfId="14936" xr:uid="{00000000-0005-0000-0000-00005A3A0000}"/>
    <cellStyle name="Percent 2 9 6 2" xfId="14937" xr:uid="{00000000-0005-0000-0000-00005B3A0000}"/>
    <cellStyle name="Percent 2 9 6 2 2" xfId="26150" xr:uid="{72084D70-274B-437A-9046-D6AFB4F7853C}"/>
    <cellStyle name="Percent 2 9 6 3" xfId="14938" xr:uid="{00000000-0005-0000-0000-00005C3A0000}"/>
    <cellStyle name="Percent 2 9 6 3 2" xfId="26149" xr:uid="{6B4658B1-F824-4AB0-9AE7-EDD20DEF9912}"/>
    <cellStyle name="Percent 2 9 6 4" xfId="14939" xr:uid="{00000000-0005-0000-0000-00005D3A0000}"/>
    <cellStyle name="Percent 2 9 6 4 2" xfId="25685" xr:uid="{108854BE-97FF-4DFE-B0BA-C5BE229FD5B2}"/>
    <cellStyle name="Percent 2 9 6 5" xfId="23315" xr:uid="{EED78C75-3A0D-485D-B0C6-56A33D758E58}"/>
    <cellStyle name="Percent 2 9 6 6" xfId="22317" xr:uid="{0FFE0828-26F4-45C4-92C7-577BF882C885}"/>
    <cellStyle name="Percent 2 9 7" xfId="14940" xr:uid="{00000000-0005-0000-0000-00005E3A0000}"/>
    <cellStyle name="Percent 2 9 7 2" xfId="14941" xr:uid="{00000000-0005-0000-0000-00005F3A0000}"/>
    <cellStyle name="Percent 2 9 7 2 2" xfId="26152" xr:uid="{FB747DB4-3013-4337-88E7-D4F04FD73F5B}"/>
    <cellStyle name="Percent 2 9 7 3" xfId="14942" xr:uid="{00000000-0005-0000-0000-0000603A0000}"/>
    <cellStyle name="Percent 2 9 7 3 2" xfId="26151" xr:uid="{872DCC7C-2BFB-4396-AE9A-354D10E74932}"/>
    <cellStyle name="Percent 2 9 7 4" xfId="14943" xr:uid="{00000000-0005-0000-0000-0000613A0000}"/>
    <cellStyle name="Percent 2 9 7 4 2" xfId="25686" xr:uid="{3252921F-CF97-4624-A998-59032BF303B4}"/>
    <cellStyle name="Percent 2 9 7 5" xfId="23316" xr:uid="{EE3B2FD4-4DB9-412A-86F8-3B771D120795}"/>
    <cellStyle name="Percent 2 9 7 6" xfId="22318" xr:uid="{518F8421-BAAE-4000-A0B5-F526C9174DE9}"/>
    <cellStyle name="Percent 2 9 8" xfId="14944" xr:uid="{00000000-0005-0000-0000-0000623A0000}"/>
    <cellStyle name="Percent 2 9 8 2" xfId="14945" xr:uid="{00000000-0005-0000-0000-0000633A0000}"/>
    <cellStyle name="Percent 2 9 8 2 2" xfId="26154" xr:uid="{E2D7D1C7-525C-4F59-BAD5-F6F36187B3ED}"/>
    <cellStyle name="Percent 2 9 8 3" xfId="14946" xr:uid="{00000000-0005-0000-0000-0000643A0000}"/>
    <cellStyle name="Percent 2 9 8 3 2" xfId="26153" xr:uid="{64B96354-46DB-4388-9EC6-CA1CE2683F9F}"/>
    <cellStyle name="Percent 2 9 8 4" xfId="14947" xr:uid="{00000000-0005-0000-0000-0000653A0000}"/>
    <cellStyle name="Percent 2 9 8 4 2" xfId="25687" xr:uid="{61AD1F8E-AA5E-40FF-9EBA-8C10199DF50F}"/>
    <cellStyle name="Percent 2 9 8 5" xfId="23317" xr:uid="{26E910AB-F4F6-4FB5-9B17-578C3F92D9B5}"/>
    <cellStyle name="Percent 2 9 8 6" xfId="22319" xr:uid="{312A5A40-37C5-44D2-A756-FB2DCE7A3D48}"/>
    <cellStyle name="Percent 2 9 9" xfId="14948" xr:uid="{00000000-0005-0000-0000-0000663A0000}"/>
    <cellStyle name="Percent 2 9 9 2" xfId="26155" xr:uid="{326669FA-2356-48F2-9024-F2387E999912}"/>
    <cellStyle name="Percent 20" xfId="14949" xr:uid="{00000000-0005-0000-0000-0000673A0000}"/>
    <cellStyle name="Percent 20 10" xfId="14950" xr:uid="{00000000-0005-0000-0000-0000683A0000}"/>
    <cellStyle name="Percent 20 10 2" xfId="26156" xr:uid="{570EFC2D-8ACB-46B8-8D84-B385E93EBE9D}"/>
    <cellStyle name="Percent 20 11" xfId="24553" xr:uid="{5F07F3DD-D90B-467A-9649-D8956C345FD2}"/>
    <cellStyle name="Percent 20 12" xfId="23318" xr:uid="{A64ADAB8-DA8B-4F34-9C13-A011328E296B}"/>
    <cellStyle name="Percent 20 13" xfId="22489" xr:uid="{08A0C3DF-90C8-4F50-8307-6B1956F50BC3}"/>
    <cellStyle name="Percent 20 2" xfId="14951" xr:uid="{00000000-0005-0000-0000-0000693A0000}"/>
    <cellStyle name="Percent 20 2 2" xfId="14952" xr:uid="{00000000-0005-0000-0000-00006A3A0000}"/>
    <cellStyle name="Percent 20 2 2 2" xfId="26159" xr:uid="{F83505A6-6B16-4C97-B83A-BEF570171D3E}"/>
    <cellStyle name="Percent 20 2 2 3" xfId="26158" xr:uid="{F2681E98-9CDD-4E9F-AFAA-367A7A063191}"/>
    <cellStyle name="Percent 20 2 3" xfId="14953" xr:uid="{00000000-0005-0000-0000-00006B3A0000}"/>
    <cellStyle name="Percent 20 2 3 2" xfId="26160" xr:uid="{8749B829-539F-42C0-AFF3-1F7D9C64E0F3}"/>
    <cellStyle name="Percent 20 2 4" xfId="14954" xr:uid="{00000000-0005-0000-0000-00006C3A0000}"/>
    <cellStyle name="Percent 20 2 4 2" xfId="26157" xr:uid="{143CF5A2-CAC8-4547-955F-323D91C7AFF5}"/>
    <cellStyle name="Percent 20 2 5" xfId="24554" xr:uid="{602F5B22-96A6-4670-A20E-0C5612B996E5}"/>
    <cellStyle name="Percent 20 3" xfId="14955" xr:uid="{00000000-0005-0000-0000-00006D3A0000}"/>
    <cellStyle name="Percent 20 3 2" xfId="14956" xr:uid="{00000000-0005-0000-0000-00006E3A0000}"/>
    <cellStyle name="Percent 20 3 2 2" xfId="26162" xr:uid="{D7EA4FEE-72BB-44C1-BC82-E4172C16302C}"/>
    <cellStyle name="Percent 20 3 3" xfId="14957" xr:uid="{00000000-0005-0000-0000-00006F3A0000}"/>
    <cellStyle name="Percent 20 3 3 2" xfId="26161" xr:uid="{CEF4CB41-77EE-4784-B04A-00AEAF8413A3}"/>
    <cellStyle name="Percent 20 3 4" xfId="24555" xr:uid="{49907D18-1271-46EA-9AB7-C7F73B8DAED9}"/>
    <cellStyle name="Percent 20 4" xfId="14958" xr:uid="{00000000-0005-0000-0000-0000703A0000}"/>
    <cellStyle name="Percent 20 4 2" xfId="14959" xr:uid="{00000000-0005-0000-0000-0000713A0000}"/>
    <cellStyle name="Percent 20 4 2 2" xfId="26164" xr:uid="{A230FED0-8A17-425D-8154-71F40F5D75AA}"/>
    <cellStyle name="Percent 20 4 3" xfId="14960" xr:uid="{00000000-0005-0000-0000-0000723A0000}"/>
    <cellStyle name="Percent 20 4 3 2" xfId="26163" xr:uid="{FC6EE5AB-ED2C-456E-A7F5-EE651765D494}"/>
    <cellStyle name="Percent 20 4 4" xfId="24556" xr:uid="{851D5CF7-A5EF-4EF1-90FA-8B4BD26C5526}"/>
    <cellStyle name="Percent 20 5" xfId="14961" xr:uid="{00000000-0005-0000-0000-0000733A0000}"/>
    <cellStyle name="Percent 20 5 2" xfId="14962" xr:uid="{00000000-0005-0000-0000-0000743A0000}"/>
    <cellStyle name="Percent 20 5 2 2" xfId="26166" xr:uid="{178C4AAA-DF5D-4F84-832C-648A1D5D00CC}"/>
    <cellStyle name="Percent 20 5 3" xfId="14963" xr:uid="{00000000-0005-0000-0000-0000753A0000}"/>
    <cellStyle name="Percent 20 5 3 2" xfId="26165" xr:uid="{A71158D3-F863-4A54-B044-DBF55074FCD0}"/>
    <cellStyle name="Percent 20 5 4" xfId="24557" xr:uid="{C0E065A2-49FA-4552-8CE1-42D3B50267DC}"/>
    <cellStyle name="Percent 20 6" xfId="14964" xr:uid="{00000000-0005-0000-0000-0000763A0000}"/>
    <cellStyle name="Percent 20 6 2" xfId="14965" xr:uid="{00000000-0005-0000-0000-0000773A0000}"/>
    <cellStyle name="Percent 20 6 2 2" xfId="26168" xr:uid="{FD2B4745-4441-46AD-B0C9-55A09383363D}"/>
    <cellStyle name="Percent 20 6 3" xfId="14966" xr:uid="{00000000-0005-0000-0000-0000783A0000}"/>
    <cellStyle name="Percent 20 6 3 2" xfId="26167" xr:uid="{6787F96B-62C2-4C21-9E06-FD7E1D65F4B6}"/>
    <cellStyle name="Percent 20 6 4" xfId="24558" xr:uid="{CFA9271D-D0A7-4329-BA59-FBDDB7E799EB}"/>
    <cellStyle name="Percent 20 7" xfId="14967" xr:uid="{00000000-0005-0000-0000-0000793A0000}"/>
    <cellStyle name="Percent 20 7 2" xfId="14968" xr:uid="{00000000-0005-0000-0000-00007A3A0000}"/>
    <cellStyle name="Percent 20 7 2 2" xfId="14969" xr:uid="{00000000-0005-0000-0000-00007B3A0000}"/>
    <cellStyle name="Percent 20 7 2 2 2" xfId="26171" xr:uid="{0AD910AE-0931-4429-8C8E-A4CEA33D00CB}"/>
    <cellStyle name="Percent 20 7 2 3" xfId="14970" xr:uid="{00000000-0005-0000-0000-00007C3A0000}"/>
    <cellStyle name="Percent 20 7 2 3 2" xfId="26170" xr:uid="{B4EAB648-BD88-47A7-BA81-3AC8F406ED52}"/>
    <cellStyle name="Percent 20 7 2 4" xfId="24560" xr:uid="{ACF9B937-0658-4D30-BB1F-CEE61216A02B}"/>
    <cellStyle name="Percent 20 7 3" xfId="14971" xr:uid="{00000000-0005-0000-0000-00007D3A0000}"/>
    <cellStyle name="Percent 20 7 3 2" xfId="14972" xr:uid="{00000000-0005-0000-0000-00007E3A0000}"/>
    <cellStyle name="Percent 20 7 3 2 2" xfId="26173" xr:uid="{2760A1C3-96D3-4D9D-9DD8-D40461B199B0}"/>
    <cellStyle name="Percent 20 7 3 3" xfId="14973" xr:uid="{00000000-0005-0000-0000-00007F3A0000}"/>
    <cellStyle name="Percent 20 7 3 3 2" xfId="26172" xr:uid="{218CF758-AB08-4A0C-A931-1747F1240EA7}"/>
    <cellStyle name="Percent 20 7 3 4" xfId="24561" xr:uid="{0BFD99F5-517C-4ED1-88B0-5082B54D1796}"/>
    <cellStyle name="Percent 20 7 4" xfId="14974" xr:uid="{00000000-0005-0000-0000-0000803A0000}"/>
    <cellStyle name="Percent 20 7 4 2" xfId="26174" xr:uid="{2061EF79-4F9C-4F8D-A18A-5BF62361754D}"/>
    <cellStyle name="Percent 20 7 5" xfId="14975" xr:uid="{00000000-0005-0000-0000-0000813A0000}"/>
    <cellStyle name="Percent 20 7 5 2" xfId="26169" xr:uid="{120B0D57-ABB6-4327-AC4E-CEE17D807AFB}"/>
    <cellStyle name="Percent 20 7 6" xfId="24559" xr:uid="{3743D4AB-D0DD-485D-B9B0-91FD40214C18}"/>
    <cellStyle name="Percent 20 8" xfId="14976" xr:uid="{00000000-0005-0000-0000-0000823A0000}"/>
    <cellStyle name="Percent 20 8 2" xfId="26176" xr:uid="{506CEDAA-B9EF-46EE-A7EC-EDAB688ACC3A}"/>
    <cellStyle name="Percent 20 8 3" xfId="26175" xr:uid="{BB1E12FB-493B-4A4F-96BD-BFDFA29ED438}"/>
    <cellStyle name="Percent 20 9" xfId="14977" xr:uid="{00000000-0005-0000-0000-0000833A0000}"/>
    <cellStyle name="Percent 20 9 2" xfId="26177" xr:uid="{5C2E4832-F2E3-43E3-95C7-D570164C4A63}"/>
    <cellStyle name="Percent 21" xfId="14978" xr:uid="{00000000-0005-0000-0000-0000843A0000}"/>
    <cellStyle name="Percent 21 10" xfId="24562" xr:uid="{C95E3B92-6E1D-4966-8799-56ADC12BBFA2}"/>
    <cellStyle name="Percent 21 11" xfId="23319" xr:uid="{9310310E-3CA2-4723-AB70-35E96362E02D}"/>
    <cellStyle name="Percent 21 12" xfId="22643" xr:uid="{7A233704-CB04-427A-8F00-BED24FD9C826}"/>
    <cellStyle name="Percent 21 2" xfId="14979" xr:uid="{00000000-0005-0000-0000-0000853A0000}"/>
    <cellStyle name="Percent 21 2 2" xfId="14980" xr:uid="{00000000-0005-0000-0000-0000863A0000}"/>
    <cellStyle name="Percent 21 2 2 2" xfId="26180" xr:uid="{5F67074B-A256-4AB2-A2E0-2BAA23B51DD1}"/>
    <cellStyle name="Percent 21 2 3" xfId="14981" xr:uid="{00000000-0005-0000-0000-0000873A0000}"/>
    <cellStyle name="Percent 21 2 3 2" xfId="26179" xr:uid="{413CBDF3-2953-4F1B-A701-B32CFD5435AC}"/>
    <cellStyle name="Percent 21 2 4" xfId="24563" xr:uid="{C4D8F3C1-034A-4C9F-B804-51F957894983}"/>
    <cellStyle name="Percent 21 3" xfId="14982" xr:uid="{00000000-0005-0000-0000-0000883A0000}"/>
    <cellStyle name="Percent 21 3 2" xfId="14983" xr:uid="{00000000-0005-0000-0000-0000893A0000}"/>
    <cellStyle name="Percent 21 3 2 2" xfId="26182" xr:uid="{E1A7B3CA-B8DD-4247-ACE5-9335A6D15E4D}"/>
    <cellStyle name="Percent 21 3 3" xfId="14984" xr:uid="{00000000-0005-0000-0000-00008A3A0000}"/>
    <cellStyle name="Percent 21 3 3 2" xfId="26181" xr:uid="{D7CC05A4-28BF-44CA-8209-D0EAE6D9156A}"/>
    <cellStyle name="Percent 21 3 4" xfId="24564" xr:uid="{6FC83860-6DD2-4D28-B06E-7611784345B4}"/>
    <cellStyle name="Percent 21 4" xfId="14985" xr:uid="{00000000-0005-0000-0000-00008B3A0000}"/>
    <cellStyle name="Percent 21 4 2" xfId="14986" xr:uid="{00000000-0005-0000-0000-00008C3A0000}"/>
    <cellStyle name="Percent 21 4 2 2" xfId="26184" xr:uid="{A579E7AA-D8C8-47D0-8AB6-94D0F23D78BE}"/>
    <cellStyle name="Percent 21 4 3" xfId="14987" xr:uid="{00000000-0005-0000-0000-00008D3A0000}"/>
    <cellStyle name="Percent 21 4 3 2" xfId="26183" xr:uid="{46975DBE-214F-4865-9C16-3A2AAB5798CF}"/>
    <cellStyle name="Percent 21 4 4" xfId="24565" xr:uid="{1D7D246A-1752-4BEF-B72B-84FDFE5A7848}"/>
    <cellStyle name="Percent 21 5" xfId="14988" xr:uid="{00000000-0005-0000-0000-00008E3A0000}"/>
    <cellStyle name="Percent 21 5 2" xfId="14989" xr:uid="{00000000-0005-0000-0000-00008F3A0000}"/>
    <cellStyle name="Percent 21 5 2 2" xfId="26186" xr:uid="{C9B51E91-4057-4F0C-B195-6AAE82C90264}"/>
    <cellStyle name="Percent 21 5 3" xfId="14990" xr:uid="{00000000-0005-0000-0000-0000903A0000}"/>
    <cellStyle name="Percent 21 5 3 2" xfId="26185" xr:uid="{0FAC2C7F-E37D-4227-B947-8E0FD9FA4A2A}"/>
    <cellStyle name="Percent 21 5 4" xfId="24566" xr:uid="{5C844B85-4577-4B29-9C98-90040A8FC9CE}"/>
    <cellStyle name="Percent 21 6" xfId="14991" xr:uid="{00000000-0005-0000-0000-0000913A0000}"/>
    <cellStyle name="Percent 21 6 2" xfId="14992" xr:uid="{00000000-0005-0000-0000-0000923A0000}"/>
    <cellStyle name="Percent 21 6 2 2" xfId="26188" xr:uid="{734F3FFC-3F50-404C-9BC0-A301713D7269}"/>
    <cellStyle name="Percent 21 6 3" xfId="14993" xr:uid="{00000000-0005-0000-0000-0000933A0000}"/>
    <cellStyle name="Percent 21 6 3 2" xfId="26187" xr:uid="{A8B505E0-B4B9-48C7-90F3-9344A4D9E617}"/>
    <cellStyle name="Percent 21 6 4" xfId="24567" xr:uid="{1213241B-D706-44E2-8FB5-B34451972BC4}"/>
    <cellStyle name="Percent 21 7" xfId="14994" xr:uid="{00000000-0005-0000-0000-0000943A0000}"/>
    <cellStyle name="Percent 21 7 2" xfId="14995" xr:uid="{00000000-0005-0000-0000-0000953A0000}"/>
    <cellStyle name="Percent 21 7 2 2" xfId="14996" xr:uid="{00000000-0005-0000-0000-0000963A0000}"/>
    <cellStyle name="Percent 21 7 2 2 2" xfId="26191" xr:uid="{F48D40A2-1CD0-4CA8-9012-6CFC40F68094}"/>
    <cellStyle name="Percent 21 7 2 3" xfId="14997" xr:uid="{00000000-0005-0000-0000-0000973A0000}"/>
    <cellStyle name="Percent 21 7 2 3 2" xfId="26190" xr:uid="{697D938F-FAB3-46BD-8BE7-124697EE9FCE}"/>
    <cellStyle name="Percent 21 7 2 4" xfId="24569" xr:uid="{60EAA887-8A9D-4C1B-BC37-325EC295507C}"/>
    <cellStyle name="Percent 21 7 3" xfId="14998" xr:uid="{00000000-0005-0000-0000-0000983A0000}"/>
    <cellStyle name="Percent 21 7 3 2" xfId="14999" xr:uid="{00000000-0005-0000-0000-0000993A0000}"/>
    <cellStyle name="Percent 21 7 3 2 2" xfId="26193" xr:uid="{2DBE31F1-6E23-42F3-810E-CBD828236073}"/>
    <cellStyle name="Percent 21 7 3 3" xfId="15000" xr:uid="{00000000-0005-0000-0000-00009A3A0000}"/>
    <cellStyle name="Percent 21 7 3 3 2" xfId="26192" xr:uid="{04E6E77A-79A0-4141-A224-D25A4F7FAAAA}"/>
    <cellStyle name="Percent 21 7 3 4" xfId="24570" xr:uid="{49FE6F5F-1249-41DB-962C-6259649F8428}"/>
    <cellStyle name="Percent 21 7 4" xfId="15001" xr:uid="{00000000-0005-0000-0000-00009B3A0000}"/>
    <cellStyle name="Percent 21 7 4 2" xfId="26194" xr:uid="{26C31D84-F2E7-47C5-8B14-FFBBC6355CAD}"/>
    <cellStyle name="Percent 21 7 5" xfId="15002" xr:uid="{00000000-0005-0000-0000-00009C3A0000}"/>
    <cellStyle name="Percent 21 7 5 2" xfId="26189" xr:uid="{475716C5-90D0-45AB-8E5F-DC6C069EE67A}"/>
    <cellStyle name="Percent 21 7 6" xfId="24568" xr:uid="{3D908E46-C0D0-415F-8FC2-0B91F57B00E4}"/>
    <cellStyle name="Percent 21 8" xfId="15003" xr:uid="{00000000-0005-0000-0000-00009D3A0000}"/>
    <cellStyle name="Percent 21 8 2" xfId="26195" xr:uid="{48A924C0-095F-4D20-AE01-B13702F977E9}"/>
    <cellStyle name="Percent 21 9" xfId="15004" xr:uid="{00000000-0005-0000-0000-00009E3A0000}"/>
    <cellStyle name="Percent 21 9 2" xfId="26178" xr:uid="{48D74BAA-0993-43F9-81A5-E227FB8D521F}"/>
    <cellStyle name="Percent 22" xfId="15005" xr:uid="{00000000-0005-0000-0000-00009F3A0000}"/>
    <cellStyle name="Percent 22 10" xfId="24571" xr:uid="{CD5FACF4-2DA2-4AFA-8F1F-CE826E7388A3}"/>
    <cellStyle name="Percent 22 2" xfId="15006" xr:uid="{00000000-0005-0000-0000-0000A03A0000}"/>
    <cellStyle name="Percent 22 2 2" xfId="15007" xr:uid="{00000000-0005-0000-0000-0000A13A0000}"/>
    <cellStyle name="Percent 22 2 2 2" xfId="26198" xr:uid="{34DC812A-ABCD-496B-89F1-5591778D21E2}"/>
    <cellStyle name="Percent 22 2 3" xfId="15008" xr:uid="{00000000-0005-0000-0000-0000A23A0000}"/>
    <cellStyle name="Percent 22 2 3 2" xfId="26197" xr:uid="{21944ED3-1A00-4E41-87C4-6EE64416EF3D}"/>
    <cellStyle name="Percent 22 2 4" xfId="24572" xr:uid="{F86B427D-19CA-42B9-BA88-1924F680D1A0}"/>
    <cellStyle name="Percent 22 3" xfId="15009" xr:uid="{00000000-0005-0000-0000-0000A33A0000}"/>
    <cellStyle name="Percent 22 3 2" xfId="15010" xr:uid="{00000000-0005-0000-0000-0000A43A0000}"/>
    <cellStyle name="Percent 22 3 2 2" xfId="26200" xr:uid="{C6D11EB7-A440-4F2D-AD5B-32C1CF7BBA87}"/>
    <cellStyle name="Percent 22 3 3" xfId="15011" xr:uid="{00000000-0005-0000-0000-0000A53A0000}"/>
    <cellStyle name="Percent 22 3 3 2" xfId="26199" xr:uid="{F7908B1F-EE20-417E-ADA4-E4FD803624D1}"/>
    <cellStyle name="Percent 22 3 4" xfId="24573" xr:uid="{5B57F5E0-A324-42A1-A303-DF38122D0F94}"/>
    <cellStyle name="Percent 22 4" xfId="15012" xr:uid="{00000000-0005-0000-0000-0000A63A0000}"/>
    <cellStyle name="Percent 22 4 2" xfId="15013" xr:uid="{00000000-0005-0000-0000-0000A73A0000}"/>
    <cellStyle name="Percent 22 4 2 2" xfId="26202" xr:uid="{440C25A0-6292-4B50-83DE-3E2276F59A7B}"/>
    <cellStyle name="Percent 22 4 3" xfId="15014" xr:uid="{00000000-0005-0000-0000-0000A83A0000}"/>
    <cellStyle name="Percent 22 4 3 2" xfId="26201" xr:uid="{4F5563B5-CE66-45B7-B5DE-D898E6988CC9}"/>
    <cellStyle name="Percent 22 4 4" xfId="24574" xr:uid="{DC05803A-335E-4A95-B1CE-42665C53342B}"/>
    <cellStyle name="Percent 22 5" xfId="15015" xr:uid="{00000000-0005-0000-0000-0000A93A0000}"/>
    <cellStyle name="Percent 22 5 2" xfId="15016" xr:uid="{00000000-0005-0000-0000-0000AA3A0000}"/>
    <cellStyle name="Percent 22 5 2 2" xfId="26204" xr:uid="{F9C94E59-347A-4D1F-80E2-A191EB021C3A}"/>
    <cellStyle name="Percent 22 5 3" xfId="15017" xr:uid="{00000000-0005-0000-0000-0000AB3A0000}"/>
    <cellStyle name="Percent 22 5 3 2" xfId="26203" xr:uid="{7A440915-CF79-48F6-B12C-4BF7E529C570}"/>
    <cellStyle name="Percent 22 5 4" xfId="24575" xr:uid="{11497F07-EBF4-40F4-A210-45AA3D7B5A6E}"/>
    <cellStyle name="Percent 22 6" xfId="15018" xr:uid="{00000000-0005-0000-0000-0000AC3A0000}"/>
    <cellStyle name="Percent 22 6 2" xfId="15019" xr:uid="{00000000-0005-0000-0000-0000AD3A0000}"/>
    <cellStyle name="Percent 22 6 2 2" xfId="26206" xr:uid="{E385A105-2F2E-49B8-A8BF-3C40344097A0}"/>
    <cellStyle name="Percent 22 6 3" xfId="15020" xr:uid="{00000000-0005-0000-0000-0000AE3A0000}"/>
    <cellStyle name="Percent 22 6 3 2" xfId="26205" xr:uid="{ABDF9DD6-F37A-413B-954F-27EF63B916A6}"/>
    <cellStyle name="Percent 22 6 4" xfId="24576" xr:uid="{CB90D2D6-D5DB-4E4B-B497-64372308B4D1}"/>
    <cellStyle name="Percent 22 7" xfId="15021" xr:uid="{00000000-0005-0000-0000-0000AF3A0000}"/>
    <cellStyle name="Percent 22 7 2" xfId="15022" xr:uid="{00000000-0005-0000-0000-0000B03A0000}"/>
    <cellStyle name="Percent 22 7 2 2" xfId="15023" xr:uid="{00000000-0005-0000-0000-0000B13A0000}"/>
    <cellStyle name="Percent 22 7 2 2 2" xfId="26209" xr:uid="{B86E953A-4293-4F43-9EF6-FF65717C092E}"/>
    <cellStyle name="Percent 22 7 2 3" xfId="15024" xr:uid="{00000000-0005-0000-0000-0000B23A0000}"/>
    <cellStyle name="Percent 22 7 2 3 2" xfId="26208" xr:uid="{C7FAE1B8-45B0-48F9-B79D-7ED88E4888BB}"/>
    <cellStyle name="Percent 22 7 2 4" xfId="24578" xr:uid="{3584DC00-DD90-45C6-A2E4-E9FCA807E112}"/>
    <cellStyle name="Percent 22 7 3" xfId="15025" xr:uid="{00000000-0005-0000-0000-0000B33A0000}"/>
    <cellStyle name="Percent 22 7 3 2" xfId="15026" xr:uid="{00000000-0005-0000-0000-0000B43A0000}"/>
    <cellStyle name="Percent 22 7 3 2 2" xfId="26211" xr:uid="{50AEA488-3919-44E2-85FB-E35A1B13274E}"/>
    <cellStyle name="Percent 22 7 3 3" xfId="15027" xr:uid="{00000000-0005-0000-0000-0000B53A0000}"/>
    <cellStyle name="Percent 22 7 3 3 2" xfId="26210" xr:uid="{B37644E9-1BD5-4D20-9986-184D9582EB4C}"/>
    <cellStyle name="Percent 22 7 3 4" xfId="24579" xr:uid="{79B3E071-0726-4B61-83FB-01B2D65AB135}"/>
    <cellStyle name="Percent 22 7 4" xfId="15028" xr:uid="{00000000-0005-0000-0000-0000B63A0000}"/>
    <cellStyle name="Percent 22 7 4 2" xfId="26212" xr:uid="{3D93F9A3-8662-408B-9805-927425BE0084}"/>
    <cellStyle name="Percent 22 7 5" xfId="15029" xr:uid="{00000000-0005-0000-0000-0000B73A0000}"/>
    <cellStyle name="Percent 22 7 5 2" xfId="26207" xr:uid="{4F8D1FC0-170D-427A-87DD-B3D8C95662B7}"/>
    <cellStyle name="Percent 22 7 6" xfId="24577" xr:uid="{3DA3435E-5812-491B-842B-13B8840E0294}"/>
    <cellStyle name="Percent 22 8" xfId="15030" xr:uid="{00000000-0005-0000-0000-0000B83A0000}"/>
    <cellStyle name="Percent 22 8 2" xfId="26213" xr:uid="{CAD701AB-7C0E-4902-B96F-EA87FCBB71FF}"/>
    <cellStyle name="Percent 22 9" xfId="15031" xr:uid="{00000000-0005-0000-0000-0000B93A0000}"/>
    <cellStyle name="Percent 22 9 2" xfId="26196" xr:uid="{791F7C54-64CD-4386-A4D4-C4BBEE24F7A7}"/>
    <cellStyle name="Percent 23" xfId="15032" xr:uid="{00000000-0005-0000-0000-0000BA3A0000}"/>
    <cellStyle name="Percent 23 10" xfId="24580" xr:uid="{166B8FBC-2E44-4AE7-A5DC-26DC3258B703}"/>
    <cellStyle name="Percent 23 2" xfId="15033" xr:uid="{00000000-0005-0000-0000-0000BB3A0000}"/>
    <cellStyle name="Percent 23 2 2" xfId="15034" xr:uid="{00000000-0005-0000-0000-0000BC3A0000}"/>
    <cellStyle name="Percent 23 2 2 2" xfId="26216" xr:uid="{20DC2E5B-B35D-4D91-BC30-C0788F522F56}"/>
    <cellStyle name="Percent 23 2 3" xfId="15035" xr:uid="{00000000-0005-0000-0000-0000BD3A0000}"/>
    <cellStyle name="Percent 23 2 3 2" xfId="26215" xr:uid="{946103CD-932B-4B7D-8DAB-D2D119786965}"/>
    <cellStyle name="Percent 23 2 4" xfId="24581" xr:uid="{0BC4A1AF-E89B-4FFF-91EA-8968919BD048}"/>
    <cellStyle name="Percent 23 3" xfId="15036" xr:uid="{00000000-0005-0000-0000-0000BE3A0000}"/>
    <cellStyle name="Percent 23 3 2" xfId="15037" xr:uid="{00000000-0005-0000-0000-0000BF3A0000}"/>
    <cellStyle name="Percent 23 3 2 2" xfId="26218" xr:uid="{A31D43A9-1CB1-4A63-841E-A1D938A45089}"/>
    <cellStyle name="Percent 23 3 3" xfId="15038" xr:uid="{00000000-0005-0000-0000-0000C03A0000}"/>
    <cellStyle name="Percent 23 3 3 2" xfId="26217" xr:uid="{AB1D3418-BCEB-4873-843F-2C1E06EA2922}"/>
    <cellStyle name="Percent 23 3 4" xfId="24582" xr:uid="{B76AE0FB-C39C-46AC-BF65-E8CEFA89886D}"/>
    <cellStyle name="Percent 23 4" xfId="15039" xr:uid="{00000000-0005-0000-0000-0000C13A0000}"/>
    <cellStyle name="Percent 23 4 2" xfId="15040" xr:uid="{00000000-0005-0000-0000-0000C23A0000}"/>
    <cellStyle name="Percent 23 4 2 2" xfId="26220" xr:uid="{CA464BA6-4F10-428C-A130-91B334DA56CE}"/>
    <cellStyle name="Percent 23 4 3" xfId="15041" xr:uid="{00000000-0005-0000-0000-0000C33A0000}"/>
    <cellStyle name="Percent 23 4 3 2" xfId="26219" xr:uid="{ABAB566E-DD97-4D83-A30C-80FF70003069}"/>
    <cellStyle name="Percent 23 4 4" xfId="24583" xr:uid="{61684FF8-5BC2-4842-9FC3-E8850AFF3294}"/>
    <cellStyle name="Percent 23 5" xfId="15042" xr:uid="{00000000-0005-0000-0000-0000C43A0000}"/>
    <cellStyle name="Percent 23 5 2" xfId="15043" xr:uid="{00000000-0005-0000-0000-0000C53A0000}"/>
    <cellStyle name="Percent 23 5 2 2" xfId="26222" xr:uid="{77B6A363-7AA0-4653-93E5-F4D48D50961F}"/>
    <cellStyle name="Percent 23 5 3" xfId="15044" xr:uid="{00000000-0005-0000-0000-0000C63A0000}"/>
    <cellStyle name="Percent 23 5 3 2" xfId="26221" xr:uid="{CA53CC6F-84F7-4210-BC1A-2BCEC232ECB9}"/>
    <cellStyle name="Percent 23 5 4" xfId="24584" xr:uid="{BA05356C-973C-472D-8694-6A7348E22F40}"/>
    <cellStyle name="Percent 23 6" xfId="15045" xr:uid="{00000000-0005-0000-0000-0000C73A0000}"/>
    <cellStyle name="Percent 23 6 2" xfId="15046" xr:uid="{00000000-0005-0000-0000-0000C83A0000}"/>
    <cellStyle name="Percent 23 6 2 2" xfId="26224" xr:uid="{6B2A8A45-0828-4893-81DC-5DAA5B91E138}"/>
    <cellStyle name="Percent 23 6 3" xfId="15047" xr:uid="{00000000-0005-0000-0000-0000C93A0000}"/>
    <cellStyle name="Percent 23 6 3 2" xfId="26223" xr:uid="{22AE25E9-B79B-456B-84B9-CCE8B0670175}"/>
    <cellStyle name="Percent 23 6 4" xfId="24585" xr:uid="{B25979F7-810C-4F5C-A9BA-FD3BB15A9F55}"/>
    <cellStyle name="Percent 23 7" xfId="15048" xr:uid="{00000000-0005-0000-0000-0000CA3A0000}"/>
    <cellStyle name="Percent 23 7 2" xfId="15049" xr:uid="{00000000-0005-0000-0000-0000CB3A0000}"/>
    <cellStyle name="Percent 23 7 2 2" xfId="15050" xr:uid="{00000000-0005-0000-0000-0000CC3A0000}"/>
    <cellStyle name="Percent 23 7 2 2 2" xfId="26227" xr:uid="{F0896D11-8A34-4DEB-80B7-8A5A5FACC398}"/>
    <cellStyle name="Percent 23 7 2 3" xfId="15051" xr:uid="{00000000-0005-0000-0000-0000CD3A0000}"/>
    <cellStyle name="Percent 23 7 2 3 2" xfId="26226" xr:uid="{7F7C3B8A-3DD2-40F0-A837-2ED9517BA207}"/>
    <cellStyle name="Percent 23 7 2 4" xfId="24587" xr:uid="{928376A0-DD48-4CCA-89D5-D74BE4F6ADED}"/>
    <cellStyle name="Percent 23 7 3" xfId="15052" xr:uid="{00000000-0005-0000-0000-0000CE3A0000}"/>
    <cellStyle name="Percent 23 7 3 2" xfId="15053" xr:uid="{00000000-0005-0000-0000-0000CF3A0000}"/>
    <cellStyle name="Percent 23 7 3 2 2" xfId="26229" xr:uid="{72669A2E-129D-48E7-A313-16E3676512B3}"/>
    <cellStyle name="Percent 23 7 3 3" xfId="15054" xr:uid="{00000000-0005-0000-0000-0000D03A0000}"/>
    <cellStyle name="Percent 23 7 3 3 2" xfId="26228" xr:uid="{B158E72F-5865-4003-8E09-AACCF6657CED}"/>
    <cellStyle name="Percent 23 7 3 4" xfId="24588" xr:uid="{9860962C-475B-463E-8C45-4764C0C9246C}"/>
    <cellStyle name="Percent 23 7 4" xfId="15055" xr:uid="{00000000-0005-0000-0000-0000D13A0000}"/>
    <cellStyle name="Percent 23 7 4 2" xfId="26230" xr:uid="{A5B838A1-C27D-4247-9EDF-BE30717C808C}"/>
    <cellStyle name="Percent 23 7 5" xfId="15056" xr:uid="{00000000-0005-0000-0000-0000D23A0000}"/>
    <cellStyle name="Percent 23 7 5 2" xfId="26225" xr:uid="{2A8926FE-BCF1-434D-B481-989CEC227A33}"/>
    <cellStyle name="Percent 23 7 6" xfId="24586" xr:uid="{5D748010-4567-4420-BF24-4EDE9967A66A}"/>
    <cellStyle name="Percent 23 8" xfId="15057" xr:uid="{00000000-0005-0000-0000-0000D33A0000}"/>
    <cellStyle name="Percent 23 8 2" xfId="26231" xr:uid="{1A3EEAFF-F389-40CF-A183-88481E78CB9D}"/>
    <cellStyle name="Percent 23 9" xfId="15058" xr:uid="{00000000-0005-0000-0000-0000D43A0000}"/>
    <cellStyle name="Percent 23 9 2" xfId="26214" xr:uid="{D6A687A5-60EE-4AB5-B4D9-679D7B70010E}"/>
    <cellStyle name="Percent 24" xfId="15059" xr:uid="{00000000-0005-0000-0000-0000D53A0000}"/>
    <cellStyle name="Percent 24 10" xfId="15060" xr:uid="{00000000-0005-0000-0000-0000D63A0000}"/>
    <cellStyle name="Percent 24 10 2" xfId="15061" xr:uid="{00000000-0005-0000-0000-0000D73A0000}"/>
    <cellStyle name="Percent 24 10 2 2" xfId="15062" xr:uid="{00000000-0005-0000-0000-0000D83A0000}"/>
    <cellStyle name="Percent 24 10 2 3" xfId="15063" xr:uid="{00000000-0005-0000-0000-0000D93A0000}"/>
    <cellStyle name="Percent 24 10 3" xfId="15064" xr:uid="{00000000-0005-0000-0000-0000DA3A0000}"/>
    <cellStyle name="Percent 24 10 4" xfId="15065" xr:uid="{00000000-0005-0000-0000-0000DB3A0000}"/>
    <cellStyle name="Percent 24 11" xfId="15066" xr:uid="{00000000-0005-0000-0000-0000DC3A0000}"/>
    <cellStyle name="Percent 24 11 2" xfId="15067" xr:uid="{00000000-0005-0000-0000-0000DD3A0000}"/>
    <cellStyle name="Percent 24 11 3" xfId="15068" xr:uid="{00000000-0005-0000-0000-0000DE3A0000}"/>
    <cellStyle name="Percent 24 12" xfId="15069" xr:uid="{00000000-0005-0000-0000-0000DF3A0000}"/>
    <cellStyle name="Percent 24 13" xfId="15070" xr:uid="{00000000-0005-0000-0000-0000E03A0000}"/>
    <cellStyle name="Percent 24 2" xfId="15071" xr:uid="{00000000-0005-0000-0000-0000E13A0000}"/>
    <cellStyle name="Percent 24 2 2" xfId="15072" xr:uid="{00000000-0005-0000-0000-0000E23A0000}"/>
    <cellStyle name="Percent 24 2 2 2" xfId="26233" xr:uid="{4912BACC-965E-4509-A87D-ABB15CF69A89}"/>
    <cellStyle name="Percent 24 2 3" xfId="15073" xr:uid="{00000000-0005-0000-0000-0000E33A0000}"/>
    <cellStyle name="Percent 24 2 3 2" xfId="26232" xr:uid="{DF6A52DA-2553-42CA-87D5-501FEB8CF59B}"/>
    <cellStyle name="Percent 24 2 4" xfId="24589" xr:uid="{CC6A97AD-136C-45CE-8227-022098D4C08B}"/>
    <cellStyle name="Percent 24 3" xfId="15074" xr:uid="{00000000-0005-0000-0000-0000E43A0000}"/>
    <cellStyle name="Percent 24 3 2" xfId="15075" xr:uid="{00000000-0005-0000-0000-0000E53A0000}"/>
    <cellStyle name="Percent 24 3 2 2" xfId="26235" xr:uid="{F989C23D-55AE-4FF0-A294-0723C8278BCA}"/>
    <cellStyle name="Percent 24 3 3" xfId="15076" xr:uid="{00000000-0005-0000-0000-0000E63A0000}"/>
    <cellStyle name="Percent 24 3 3 2" xfId="26234" xr:uid="{D1C41AB3-886E-4CC5-AC82-2BC96778509D}"/>
    <cellStyle name="Percent 24 3 4" xfId="24590" xr:uid="{CA361A81-23A3-42CE-BA57-765827AFEE80}"/>
    <cellStyle name="Percent 24 4" xfId="15077" xr:uid="{00000000-0005-0000-0000-0000E73A0000}"/>
    <cellStyle name="Percent 24 4 2" xfId="15078" xr:uid="{00000000-0005-0000-0000-0000E83A0000}"/>
    <cellStyle name="Percent 24 4 2 2" xfId="26237" xr:uid="{411F40E1-C032-4F80-95A1-AF2EC4189A55}"/>
    <cellStyle name="Percent 24 4 3" xfId="15079" xr:uid="{00000000-0005-0000-0000-0000E93A0000}"/>
    <cellStyle name="Percent 24 4 3 2" xfId="26236" xr:uid="{17E2D8E4-B451-4F5C-A8ED-D92CE3C70C7F}"/>
    <cellStyle name="Percent 24 4 4" xfId="24591" xr:uid="{0E1B564B-5672-4BA4-8B42-B8605B905669}"/>
    <cellStyle name="Percent 24 5" xfId="15080" xr:uid="{00000000-0005-0000-0000-0000EA3A0000}"/>
    <cellStyle name="Percent 24 5 2" xfId="15081" xr:uid="{00000000-0005-0000-0000-0000EB3A0000}"/>
    <cellStyle name="Percent 24 5 2 2" xfId="26239" xr:uid="{0C1592CA-DE7F-4834-B4D7-D41D04D599B8}"/>
    <cellStyle name="Percent 24 5 3" xfId="15082" xr:uid="{00000000-0005-0000-0000-0000EC3A0000}"/>
    <cellStyle name="Percent 24 5 3 2" xfId="26238" xr:uid="{1AF80508-4976-4CD0-91A1-EDE4A755DFD8}"/>
    <cellStyle name="Percent 24 5 4" xfId="24592" xr:uid="{872DC509-4272-43A0-972D-F65EF8E32FA4}"/>
    <cellStyle name="Percent 24 6" xfId="15083" xr:uid="{00000000-0005-0000-0000-0000ED3A0000}"/>
    <cellStyle name="Percent 24 6 2" xfId="15084" xr:uid="{00000000-0005-0000-0000-0000EE3A0000}"/>
    <cellStyle name="Percent 24 6 2 2" xfId="26241" xr:uid="{6F77D3D4-0FB6-4D43-BB39-1517A6B4003A}"/>
    <cellStyle name="Percent 24 6 3" xfId="15085" xr:uid="{00000000-0005-0000-0000-0000EF3A0000}"/>
    <cellStyle name="Percent 24 6 3 2" xfId="26240" xr:uid="{E649E169-26B9-47BF-B073-35AD484171A0}"/>
    <cellStyle name="Percent 24 6 4" xfId="24593" xr:uid="{92C4B952-9379-42AB-A31F-91DD5C329834}"/>
    <cellStyle name="Percent 24 7" xfId="15086" xr:uid="{00000000-0005-0000-0000-0000F03A0000}"/>
    <cellStyle name="Percent 24 7 2" xfId="15087" xr:uid="{00000000-0005-0000-0000-0000F13A0000}"/>
    <cellStyle name="Percent 24 7 2 2" xfId="15088" xr:uid="{00000000-0005-0000-0000-0000F23A0000}"/>
    <cellStyle name="Percent 24 7 2 2 2" xfId="26244" xr:uid="{B7AB1C89-09C9-4F1B-A418-1BEB733348C3}"/>
    <cellStyle name="Percent 24 7 2 3" xfId="15089" xr:uid="{00000000-0005-0000-0000-0000F33A0000}"/>
    <cellStyle name="Percent 24 7 2 3 2" xfId="26243" xr:uid="{6CCE8E2B-3BA1-411C-BB57-C77B4920E2F9}"/>
    <cellStyle name="Percent 24 7 2 4" xfId="24595" xr:uid="{492B1F97-B967-45B0-90DA-51D2A85A07A6}"/>
    <cellStyle name="Percent 24 7 3" xfId="15090" xr:uid="{00000000-0005-0000-0000-0000F43A0000}"/>
    <cellStyle name="Percent 24 7 3 2" xfId="15091" xr:uid="{00000000-0005-0000-0000-0000F53A0000}"/>
    <cellStyle name="Percent 24 7 3 2 2" xfId="26246" xr:uid="{76AD7CC2-0299-4A0D-BCAE-BE6FDFCB64AE}"/>
    <cellStyle name="Percent 24 7 3 3" xfId="15092" xr:uid="{00000000-0005-0000-0000-0000F63A0000}"/>
    <cellStyle name="Percent 24 7 3 3 2" xfId="26245" xr:uid="{CC6E9484-E23A-4A28-8CC5-A9D8C4359F42}"/>
    <cellStyle name="Percent 24 7 3 4" xfId="24596" xr:uid="{46C4AEFD-94C0-4945-8998-B886D734DDD5}"/>
    <cellStyle name="Percent 24 7 4" xfId="15093" xr:uid="{00000000-0005-0000-0000-0000F73A0000}"/>
    <cellStyle name="Percent 24 7 4 2" xfId="26247" xr:uid="{B0442DB0-F004-4E83-9246-8879837B46A5}"/>
    <cellStyle name="Percent 24 7 5" xfId="15094" xr:uid="{00000000-0005-0000-0000-0000F83A0000}"/>
    <cellStyle name="Percent 24 7 5 2" xfId="26242" xr:uid="{DDBA91BB-3C0F-42A7-8007-27F81B684332}"/>
    <cellStyle name="Percent 24 7 6" xfId="24594" xr:uid="{148A452A-69B1-4ABD-A3EB-8E9B51319F63}"/>
    <cellStyle name="Percent 24 8" xfId="15095" xr:uid="{00000000-0005-0000-0000-0000F93A0000}"/>
    <cellStyle name="Percent 24 8 2" xfId="15096" xr:uid="{00000000-0005-0000-0000-0000FA3A0000}"/>
    <cellStyle name="Percent 24 8 2 2" xfId="15097" xr:uid="{00000000-0005-0000-0000-0000FB3A0000}"/>
    <cellStyle name="Percent 24 8 2 2 2" xfId="15098" xr:uid="{00000000-0005-0000-0000-0000FC3A0000}"/>
    <cellStyle name="Percent 24 8 2 2 3" xfId="15099" xr:uid="{00000000-0005-0000-0000-0000FD3A0000}"/>
    <cellStyle name="Percent 24 8 2 3" xfId="15100" xr:uid="{00000000-0005-0000-0000-0000FE3A0000}"/>
    <cellStyle name="Percent 24 8 2 4" xfId="15101" xr:uid="{00000000-0005-0000-0000-0000FF3A0000}"/>
    <cellStyle name="Percent 24 8 3" xfId="15102" xr:uid="{00000000-0005-0000-0000-0000003B0000}"/>
    <cellStyle name="Percent 24 8 3 2" xfId="15103" xr:uid="{00000000-0005-0000-0000-0000013B0000}"/>
    <cellStyle name="Percent 24 8 3 2 2" xfId="15104" xr:uid="{00000000-0005-0000-0000-0000023B0000}"/>
    <cellStyle name="Percent 24 8 3 2 3" xfId="15105" xr:uid="{00000000-0005-0000-0000-0000033B0000}"/>
    <cellStyle name="Percent 24 8 3 3" xfId="15106" xr:uid="{00000000-0005-0000-0000-0000043B0000}"/>
    <cellStyle name="Percent 24 8 3 4" xfId="15107" xr:uid="{00000000-0005-0000-0000-0000053B0000}"/>
    <cellStyle name="Percent 24 8 4" xfId="15108" xr:uid="{00000000-0005-0000-0000-0000063B0000}"/>
    <cellStyle name="Percent 24 8 4 2" xfId="15109" xr:uid="{00000000-0005-0000-0000-0000073B0000}"/>
    <cellStyle name="Percent 24 8 4 3" xfId="15110" xr:uid="{00000000-0005-0000-0000-0000083B0000}"/>
    <cellStyle name="Percent 24 8 5" xfId="15111" xr:uid="{00000000-0005-0000-0000-0000093B0000}"/>
    <cellStyle name="Percent 24 8 6" xfId="15112" xr:uid="{00000000-0005-0000-0000-00000A3B0000}"/>
    <cellStyle name="Percent 24 9" xfId="15113" xr:uid="{00000000-0005-0000-0000-00000B3B0000}"/>
    <cellStyle name="Percent 24 9 2" xfId="15114" xr:uid="{00000000-0005-0000-0000-00000C3B0000}"/>
    <cellStyle name="Percent 24 9 2 2" xfId="15115" xr:uid="{00000000-0005-0000-0000-00000D3B0000}"/>
    <cellStyle name="Percent 24 9 2 3" xfId="15116" xr:uid="{00000000-0005-0000-0000-00000E3B0000}"/>
    <cellStyle name="Percent 24 9 3" xfId="15117" xr:uid="{00000000-0005-0000-0000-00000F3B0000}"/>
    <cellStyle name="Percent 24 9 4" xfId="15118" xr:uid="{00000000-0005-0000-0000-0000103B0000}"/>
    <cellStyle name="Percent 24 9 5" xfId="43238" xr:uid="{D74668F0-272B-45A7-8457-C191C7911740}"/>
    <cellStyle name="Percent 25" xfId="15119" xr:uid="{00000000-0005-0000-0000-0000113B0000}"/>
    <cellStyle name="Percent 25 10" xfId="24597" xr:uid="{79AB0A77-1F59-495A-ABF9-1CEAEF5EC8FE}"/>
    <cellStyle name="Percent 25 2" xfId="15120" xr:uid="{00000000-0005-0000-0000-0000123B0000}"/>
    <cellStyle name="Percent 25 2 2" xfId="15121" xr:uid="{00000000-0005-0000-0000-0000133B0000}"/>
    <cellStyle name="Percent 25 2 2 2" xfId="26250" xr:uid="{4B75A9AE-847A-4E20-87C0-11F1F5272AE9}"/>
    <cellStyle name="Percent 25 2 3" xfId="15122" xr:uid="{00000000-0005-0000-0000-0000143B0000}"/>
    <cellStyle name="Percent 25 2 3 2" xfId="26249" xr:uid="{C1C36BD8-BA29-4AE4-BCDB-0B0F818E64CB}"/>
    <cellStyle name="Percent 25 2 4" xfId="24598" xr:uid="{FA40A30A-1C34-4039-B595-C75DB0462414}"/>
    <cellStyle name="Percent 25 3" xfId="15123" xr:uid="{00000000-0005-0000-0000-0000153B0000}"/>
    <cellStyle name="Percent 25 3 2" xfId="15124" xr:uid="{00000000-0005-0000-0000-0000163B0000}"/>
    <cellStyle name="Percent 25 3 2 2" xfId="26252" xr:uid="{84520443-DD35-4A20-BFE9-4BC6E891C6D0}"/>
    <cellStyle name="Percent 25 3 3" xfId="15125" xr:uid="{00000000-0005-0000-0000-0000173B0000}"/>
    <cellStyle name="Percent 25 3 3 2" xfId="26251" xr:uid="{6CF2E3A2-665B-428C-8955-422D7E040743}"/>
    <cellStyle name="Percent 25 3 4" xfId="24599" xr:uid="{34542D7C-2CD8-4398-817B-B607EEE097C5}"/>
    <cellStyle name="Percent 25 4" xfId="15126" xr:uid="{00000000-0005-0000-0000-0000183B0000}"/>
    <cellStyle name="Percent 25 4 2" xfId="15127" xr:uid="{00000000-0005-0000-0000-0000193B0000}"/>
    <cellStyle name="Percent 25 4 2 2" xfId="26254" xr:uid="{754A5E13-354E-4BF6-9534-AF9723BAAD2A}"/>
    <cellStyle name="Percent 25 4 3" xfId="15128" xr:uid="{00000000-0005-0000-0000-00001A3B0000}"/>
    <cellStyle name="Percent 25 4 3 2" xfId="26253" xr:uid="{21EDDF6E-846C-4B67-9A7E-41A4E39E4D30}"/>
    <cellStyle name="Percent 25 4 4" xfId="24600" xr:uid="{578EE5FF-F4F5-4F1F-80F2-27AE3A58F538}"/>
    <cellStyle name="Percent 25 5" xfId="15129" xr:uid="{00000000-0005-0000-0000-00001B3B0000}"/>
    <cellStyle name="Percent 25 5 2" xfId="15130" xr:uid="{00000000-0005-0000-0000-00001C3B0000}"/>
    <cellStyle name="Percent 25 5 2 2" xfId="26256" xr:uid="{C99C792F-8F36-4D64-8EE4-5E62ED5A2453}"/>
    <cellStyle name="Percent 25 5 3" xfId="15131" xr:uid="{00000000-0005-0000-0000-00001D3B0000}"/>
    <cellStyle name="Percent 25 5 3 2" xfId="26255" xr:uid="{11DB2AF4-DE27-4BC5-A01E-1537C33C2B14}"/>
    <cellStyle name="Percent 25 5 4" xfId="24601" xr:uid="{E0A28D47-A617-46AF-AFD3-3F57B28D9DE7}"/>
    <cellStyle name="Percent 25 6" xfId="15132" xr:uid="{00000000-0005-0000-0000-00001E3B0000}"/>
    <cellStyle name="Percent 25 6 2" xfId="15133" xr:uid="{00000000-0005-0000-0000-00001F3B0000}"/>
    <cellStyle name="Percent 25 6 2 2" xfId="26258" xr:uid="{4DE098F5-0ACD-46F6-805D-B9DFAC0A6DEC}"/>
    <cellStyle name="Percent 25 6 3" xfId="15134" xr:uid="{00000000-0005-0000-0000-0000203B0000}"/>
    <cellStyle name="Percent 25 6 3 2" xfId="26257" xr:uid="{AF0682FA-2DE6-45FC-A614-B030659DCBB4}"/>
    <cellStyle name="Percent 25 6 4" xfId="24602" xr:uid="{DB318F22-F5DF-4510-B06A-EB3596EA276A}"/>
    <cellStyle name="Percent 25 7" xfId="15135" xr:uid="{00000000-0005-0000-0000-0000213B0000}"/>
    <cellStyle name="Percent 25 7 2" xfId="15136" xr:uid="{00000000-0005-0000-0000-0000223B0000}"/>
    <cellStyle name="Percent 25 7 2 2" xfId="15137" xr:uid="{00000000-0005-0000-0000-0000233B0000}"/>
    <cellStyle name="Percent 25 7 2 2 2" xfId="26261" xr:uid="{C47E74F6-2E03-4B1D-9C31-836F9B53827B}"/>
    <cellStyle name="Percent 25 7 2 3" xfId="15138" xr:uid="{00000000-0005-0000-0000-0000243B0000}"/>
    <cellStyle name="Percent 25 7 2 3 2" xfId="26260" xr:uid="{8D903EFE-DF0E-4F24-A10C-38EE60D4BB6A}"/>
    <cellStyle name="Percent 25 7 2 4" xfId="24604" xr:uid="{78BD5AA5-B911-47D9-9EB6-F9ABC3849B05}"/>
    <cellStyle name="Percent 25 7 3" xfId="15139" xr:uid="{00000000-0005-0000-0000-0000253B0000}"/>
    <cellStyle name="Percent 25 7 3 2" xfId="15140" xr:uid="{00000000-0005-0000-0000-0000263B0000}"/>
    <cellStyle name="Percent 25 7 3 2 2" xfId="26263" xr:uid="{E474A0BE-47AD-4F63-B157-DDB5D5E4E2EA}"/>
    <cellStyle name="Percent 25 7 3 3" xfId="15141" xr:uid="{00000000-0005-0000-0000-0000273B0000}"/>
    <cellStyle name="Percent 25 7 3 3 2" xfId="26262" xr:uid="{BD239EF6-E6EB-45DE-A5D3-9E4EEA86A2DA}"/>
    <cellStyle name="Percent 25 7 3 4" xfId="24605" xr:uid="{FE7CBBD2-1CFF-45F2-B1A4-C3EE1EB97523}"/>
    <cellStyle name="Percent 25 7 4" xfId="15142" xr:uid="{00000000-0005-0000-0000-0000283B0000}"/>
    <cellStyle name="Percent 25 7 4 2" xfId="26264" xr:uid="{9A7152DA-84F0-4AE6-8EC9-E8B8818D7827}"/>
    <cellStyle name="Percent 25 7 5" xfId="15143" xr:uid="{00000000-0005-0000-0000-0000293B0000}"/>
    <cellStyle name="Percent 25 7 5 2" xfId="26259" xr:uid="{2DA2B73F-0759-47DE-ABFE-5B2672C066BD}"/>
    <cellStyle name="Percent 25 7 6" xfId="24603" xr:uid="{21680EA1-188F-4A7A-8739-178DCADE677B}"/>
    <cellStyle name="Percent 25 8" xfId="15144" xr:uid="{00000000-0005-0000-0000-00002A3B0000}"/>
    <cellStyle name="Percent 25 8 2" xfId="26265" xr:uid="{79A20AD7-80E3-4AED-99E4-CA5DDCA466B4}"/>
    <cellStyle name="Percent 25 9" xfId="15145" xr:uid="{00000000-0005-0000-0000-00002B3B0000}"/>
    <cellStyle name="Percent 25 9 2" xfId="26248" xr:uid="{AD4773E2-0AA6-4B4C-B248-3649A3327A7F}"/>
    <cellStyle name="Percent 26" xfId="15146" xr:uid="{00000000-0005-0000-0000-00002C3B0000}"/>
    <cellStyle name="Percent 26 10" xfId="24606" xr:uid="{5AE7762C-FC63-463C-83AF-98551C55202D}"/>
    <cellStyle name="Percent 26 2" xfId="15147" xr:uid="{00000000-0005-0000-0000-00002D3B0000}"/>
    <cellStyle name="Percent 26 2 2" xfId="15148" xr:uid="{00000000-0005-0000-0000-00002E3B0000}"/>
    <cellStyle name="Percent 26 2 2 2" xfId="26268" xr:uid="{25B9959C-EC14-4130-B68E-85136E6DB21C}"/>
    <cellStyle name="Percent 26 2 3" xfId="15149" xr:uid="{00000000-0005-0000-0000-00002F3B0000}"/>
    <cellStyle name="Percent 26 2 3 2" xfId="26267" xr:uid="{5FEE9BE0-3241-4B25-948E-FB1009B5BC34}"/>
    <cellStyle name="Percent 26 2 4" xfId="24607" xr:uid="{D789B78A-774C-4548-BFAD-2EE9BBADBC7C}"/>
    <cellStyle name="Percent 26 3" xfId="15150" xr:uid="{00000000-0005-0000-0000-0000303B0000}"/>
    <cellStyle name="Percent 26 3 2" xfId="15151" xr:uid="{00000000-0005-0000-0000-0000313B0000}"/>
    <cellStyle name="Percent 26 3 2 2" xfId="26270" xr:uid="{16F5A683-9CFC-4484-B9B8-2EB6C421AB89}"/>
    <cellStyle name="Percent 26 3 3" xfId="15152" xr:uid="{00000000-0005-0000-0000-0000323B0000}"/>
    <cellStyle name="Percent 26 3 3 2" xfId="26269" xr:uid="{E97EB39E-99F7-4767-8797-D471D4C87C6A}"/>
    <cellStyle name="Percent 26 3 4" xfId="24608" xr:uid="{6A1A80AA-CC11-4FBC-A294-C472BF5ECF35}"/>
    <cellStyle name="Percent 26 4" xfId="15153" xr:uid="{00000000-0005-0000-0000-0000333B0000}"/>
    <cellStyle name="Percent 26 4 2" xfId="15154" xr:uid="{00000000-0005-0000-0000-0000343B0000}"/>
    <cellStyle name="Percent 26 4 2 2" xfId="26272" xr:uid="{8D575E86-4F59-4AD9-AF69-87B0E4DE9230}"/>
    <cellStyle name="Percent 26 4 3" xfId="15155" xr:uid="{00000000-0005-0000-0000-0000353B0000}"/>
    <cellStyle name="Percent 26 4 3 2" xfId="26271" xr:uid="{6574F3AA-7DFD-4D11-9D43-5DA3284FA4E9}"/>
    <cellStyle name="Percent 26 4 4" xfId="24609" xr:uid="{CF7310E3-0F29-4E98-BC4D-E744C4C89DBF}"/>
    <cellStyle name="Percent 26 5" xfId="15156" xr:uid="{00000000-0005-0000-0000-0000363B0000}"/>
    <cellStyle name="Percent 26 5 2" xfId="15157" xr:uid="{00000000-0005-0000-0000-0000373B0000}"/>
    <cellStyle name="Percent 26 5 2 2" xfId="26274" xr:uid="{D03258AE-4C6F-4B0C-BCCD-4F1820854E24}"/>
    <cellStyle name="Percent 26 5 3" xfId="15158" xr:uid="{00000000-0005-0000-0000-0000383B0000}"/>
    <cellStyle name="Percent 26 5 3 2" xfId="26273" xr:uid="{405E3981-21D5-4F57-9C4A-DE588104FE92}"/>
    <cellStyle name="Percent 26 5 4" xfId="24610" xr:uid="{EDA42BF0-6442-4072-83A2-5F1682210369}"/>
    <cellStyle name="Percent 26 6" xfId="15159" xr:uid="{00000000-0005-0000-0000-0000393B0000}"/>
    <cellStyle name="Percent 26 6 2" xfId="15160" xr:uid="{00000000-0005-0000-0000-00003A3B0000}"/>
    <cellStyle name="Percent 26 6 2 2" xfId="26276" xr:uid="{F22284BF-784C-4499-96C9-0BA0ECEA3C44}"/>
    <cellStyle name="Percent 26 6 3" xfId="15161" xr:uid="{00000000-0005-0000-0000-00003B3B0000}"/>
    <cellStyle name="Percent 26 6 3 2" xfId="26275" xr:uid="{7F4AB98B-FED2-45F2-9B41-2892193E8F98}"/>
    <cellStyle name="Percent 26 6 4" xfId="24611" xr:uid="{979B45AC-7324-4172-8FDB-0DE77F334F34}"/>
    <cellStyle name="Percent 26 7" xfId="15162" xr:uid="{00000000-0005-0000-0000-00003C3B0000}"/>
    <cellStyle name="Percent 26 7 2" xfId="15163" xr:uid="{00000000-0005-0000-0000-00003D3B0000}"/>
    <cellStyle name="Percent 26 7 2 2" xfId="15164" xr:uid="{00000000-0005-0000-0000-00003E3B0000}"/>
    <cellStyle name="Percent 26 7 2 2 2" xfId="26279" xr:uid="{EE5BB404-1CD4-4A06-80B1-277C9083DA35}"/>
    <cellStyle name="Percent 26 7 2 3" xfId="15165" xr:uid="{00000000-0005-0000-0000-00003F3B0000}"/>
    <cellStyle name="Percent 26 7 2 3 2" xfId="26278" xr:uid="{748DD45F-8FDC-43A3-844D-5E2432B01139}"/>
    <cellStyle name="Percent 26 7 2 4" xfId="24613" xr:uid="{54EF2970-584A-4DCA-877A-167B30DE5C5E}"/>
    <cellStyle name="Percent 26 7 3" xfId="15166" xr:uid="{00000000-0005-0000-0000-0000403B0000}"/>
    <cellStyle name="Percent 26 7 3 2" xfId="15167" xr:uid="{00000000-0005-0000-0000-0000413B0000}"/>
    <cellStyle name="Percent 26 7 3 2 2" xfId="26281" xr:uid="{0FBBF0AF-6893-471A-8D7C-C5FD8B035FF5}"/>
    <cellStyle name="Percent 26 7 3 3" xfId="15168" xr:uid="{00000000-0005-0000-0000-0000423B0000}"/>
    <cellStyle name="Percent 26 7 3 3 2" xfId="26280" xr:uid="{34D9B584-BF9C-4C94-8AF7-96C633868143}"/>
    <cellStyle name="Percent 26 7 3 4" xfId="24614" xr:uid="{7C2A41DF-07EC-43CC-B546-0A2A6F99C18F}"/>
    <cellStyle name="Percent 26 7 4" xfId="15169" xr:uid="{00000000-0005-0000-0000-0000433B0000}"/>
    <cellStyle name="Percent 26 7 4 2" xfId="26282" xr:uid="{F115C407-6090-4F7A-BA63-3C4E85F9563F}"/>
    <cellStyle name="Percent 26 7 5" xfId="15170" xr:uid="{00000000-0005-0000-0000-0000443B0000}"/>
    <cellStyle name="Percent 26 7 5 2" xfId="26277" xr:uid="{6DD654D7-E581-4B3F-8654-4BF49B0FDEFE}"/>
    <cellStyle name="Percent 26 7 6" xfId="24612" xr:uid="{742D9497-70D5-4C79-8820-9DFF9AAE6153}"/>
    <cellStyle name="Percent 26 8" xfId="15171" xr:uid="{00000000-0005-0000-0000-0000453B0000}"/>
    <cellStyle name="Percent 26 8 2" xfId="26283" xr:uid="{6FC9A6F5-308C-4408-8CA4-A2155E9A500C}"/>
    <cellStyle name="Percent 26 9" xfId="15172" xr:uid="{00000000-0005-0000-0000-0000463B0000}"/>
    <cellStyle name="Percent 26 9 2" xfId="26266" xr:uid="{0F5B4D65-5C45-4756-A8CE-3593BA994E17}"/>
    <cellStyle name="Percent 27" xfId="15173" xr:uid="{00000000-0005-0000-0000-0000473B0000}"/>
    <cellStyle name="Percent 27 2" xfId="15174" xr:uid="{00000000-0005-0000-0000-0000483B0000}"/>
    <cellStyle name="Percent 27 2 2" xfId="26285" xr:uid="{33C98BA7-6B60-42C2-A2C0-E2552D64F0F4}"/>
    <cellStyle name="Percent 27 3" xfId="15175" xr:uid="{00000000-0005-0000-0000-0000493B0000}"/>
    <cellStyle name="Percent 27 3 2" xfId="26284" xr:uid="{28106AAA-B375-483F-AC99-BD471AB4F87F}"/>
    <cellStyle name="Percent 27 4" xfId="24615" xr:uid="{715D4CB1-A413-4EBC-BBC8-123F220FE392}"/>
    <cellStyle name="Percent 28" xfId="15176" xr:uid="{00000000-0005-0000-0000-00004A3B0000}"/>
    <cellStyle name="Percent 28 2" xfId="15177" xr:uid="{00000000-0005-0000-0000-00004B3B0000}"/>
    <cellStyle name="Percent 28 2 2" xfId="15178" xr:uid="{00000000-0005-0000-0000-00004C3B0000}"/>
    <cellStyle name="Percent 28 2 2 2" xfId="15179" xr:uid="{00000000-0005-0000-0000-00004D3B0000}"/>
    <cellStyle name="Percent 28 2 2 2 2" xfId="15180" xr:uid="{00000000-0005-0000-0000-00004E3B0000}"/>
    <cellStyle name="Percent 28 2 2 2 3" xfId="15181" xr:uid="{00000000-0005-0000-0000-00004F3B0000}"/>
    <cellStyle name="Percent 28 2 2 3" xfId="15182" xr:uid="{00000000-0005-0000-0000-0000503B0000}"/>
    <cellStyle name="Percent 28 2 2 4" xfId="15183" xr:uid="{00000000-0005-0000-0000-0000513B0000}"/>
    <cellStyle name="Percent 28 2 3" xfId="15184" xr:uid="{00000000-0005-0000-0000-0000523B0000}"/>
    <cellStyle name="Percent 28 2 3 2" xfId="15185" xr:uid="{00000000-0005-0000-0000-0000533B0000}"/>
    <cellStyle name="Percent 28 2 3 2 2" xfId="15186" xr:uid="{00000000-0005-0000-0000-0000543B0000}"/>
    <cellStyle name="Percent 28 2 3 2 3" xfId="15187" xr:uid="{00000000-0005-0000-0000-0000553B0000}"/>
    <cellStyle name="Percent 28 2 3 3" xfId="15188" xr:uid="{00000000-0005-0000-0000-0000563B0000}"/>
    <cellStyle name="Percent 28 2 3 4" xfId="15189" xr:uid="{00000000-0005-0000-0000-0000573B0000}"/>
    <cellStyle name="Percent 28 2 4" xfId="15190" xr:uid="{00000000-0005-0000-0000-0000583B0000}"/>
    <cellStyle name="Percent 28 2 4 2" xfId="15191" xr:uid="{00000000-0005-0000-0000-0000593B0000}"/>
    <cellStyle name="Percent 28 2 4 3" xfId="15192" xr:uid="{00000000-0005-0000-0000-00005A3B0000}"/>
    <cellStyle name="Percent 28 2 5" xfId="15193" xr:uid="{00000000-0005-0000-0000-00005B3B0000}"/>
    <cellStyle name="Percent 28 2 6" xfId="15194" xr:uid="{00000000-0005-0000-0000-00005C3B0000}"/>
    <cellStyle name="Percent 28 3" xfId="15195" xr:uid="{00000000-0005-0000-0000-00005D3B0000}"/>
    <cellStyle name="Percent 28 3 2" xfId="15196" xr:uid="{00000000-0005-0000-0000-00005E3B0000}"/>
    <cellStyle name="Percent 28 3 2 2" xfId="15197" xr:uid="{00000000-0005-0000-0000-00005F3B0000}"/>
    <cellStyle name="Percent 28 3 2 3" xfId="15198" xr:uid="{00000000-0005-0000-0000-0000603B0000}"/>
    <cellStyle name="Percent 28 3 3" xfId="15199" xr:uid="{00000000-0005-0000-0000-0000613B0000}"/>
    <cellStyle name="Percent 28 3 4" xfId="15200" xr:uid="{00000000-0005-0000-0000-0000623B0000}"/>
    <cellStyle name="Percent 28 3 5" xfId="24130" xr:uid="{7E66E747-6569-4516-BFB4-3259FEC5711A}"/>
    <cellStyle name="Percent 28 4" xfId="15201" xr:uid="{00000000-0005-0000-0000-0000633B0000}"/>
    <cellStyle name="Percent 28 4 2" xfId="15202" xr:uid="{00000000-0005-0000-0000-0000643B0000}"/>
    <cellStyle name="Percent 28 4 2 2" xfId="15203" xr:uid="{00000000-0005-0000-0000-0000653B0000}"/>
    <cellStyle name="Percent 28 4 2 3" xfId="15204" xr:uid="{00000000-0005-0000-0000-0000663B0000}"/>
    <cellStyle name="Percent 28 4 3" xfId="15205" xr:uid="{00000000-0005-0000-0000-0000673B0000}"/>
    <cellStyle name="Percent 28 4 4" xfId="15206" xr:uid="{00000000-0005-0000-0000-0000683B0000}"/>
    <cellStyle name="Percent 28 5" xfId="15207" xr:uid="{00000000-0005-0000-0000-0000693B0000}"/>
    <cellStyle name="Percent 28 5 2" xfId="15208" xr:uid="{00000000-0005-0000-0000-00006A3B0000}"/>
    <cellStyle name="Percent 28 5 3" xfId="15209" xr:uid="{00000000-0005-0000-0000-00006B3B0000}"/>
    <cellStyle name="Percent 28 6" xfId="15210" xr:uid="{00000000-0005-0000-0000-00006C3B0000}"/>
    <cellStyle name="Percent 28 7" xfId="15211" xr:uid="{00000000-0005-0000-0000-00006D3B0000}"/>
    <cellStyle name="Percent 29" xfId="15212" xr:uid="{00000000-0005-0000-0000-00006E3B0000}"/>
    <cellStyle name="Percent 29 2" xfId="24128" xr:uid="{AAA8802C-DF4D-49DB-81D8-E58BD1D87213}"/>
    <cellStyle name="Percent 3" xfId="15213" xr:uid="{00000000-0005-0000-0000-00006F3B0000}"/>
    <cellStyle name="Percent 3 10" xfId="15214" xr:uid="{00000000-0005-0000-0000-0000703B0000}"/>
    <cellStyle name="Percent 3 10 10" xfId="15215" xr:uid="{00000000-0005-0000-0000-0000713B0000}"/>
    <cellStyle name="Percent 3 10 10 2" xfId="15216" xr:uid="{00000000-0005-0000-0000-0000723B0000}"/>
    <cellStyle name="Percent 3 10 10 2 2" xfId="26289" xr:uid="{A6D65F1F-22F3-4D32-9698-C1FA01EBFC7A}"/>
    <cellStyle name="Percent 3 10 10 3" xfId="15217" xr:uid="{00000000-0005-0000-0000-0000733B0000}"/>
    <cellStyle name="Percent 3 10 10 3 2" xfId="26288" xr:uid="{2D652F80-1001-4799-8426-4CC88EBE5DC5}"/>
    <cellStyle name="Percent 3 10 10 4" xfId="24618" xr:uid="{7E3C77DB-B191-45B5-AA76-1C0A7920922F}"/>
    <cellStyle name="Percent 3 10 11" xfId="15218" xr:uid="{00000000-0005-0000-0000-0000743B0000}"/>
    <cellStyle name="Percent 3 10 11 2" xfId="15219" xr:uid="{00000000-0005-0000-0000-0000753B0000}"/>
    <cellStyle name="Percent 3 10 11 2 2" xfId="26291" xr:uid="{73CC9D15-5B69-4047-AC37-50F63FDCA0CC}"/>
    <cellStyle name="Percent 3 10 11 3" xfId="15220" xr:uid="{00000000-0005-0000-0000-0000763B0000}"/>
    <cellStyle name="Percent 3 10 11 3 2" xfId="26290" xr:uid="{951D1510-B50C-44D0-9165-F8A505F0D5A3}"/>
    <cellStyle name="Percent 3 10 11 4" xfId="24619" xr:uid="{42A8BFC2-DC53-4EE1-A6D9-BF60DAF4F973}"/>
    <cellStyle name="Percent 3 10 12" xfId="15221" xr:uid="{00000000-0005-0000-0000-0000773B0000}"/>
    <cellStyle name="Percent 3 10 12 2" xfId="15222" xr:uid="{00000000-0005-0000-0000-0000783B0000}"/>
    <cellStyle name="Percent 3 10 12 2 2" xfId="26293" xr:uid="{934B8EEC-97FE-4A65-9432-E00511CBCC1B}"/>
    <cellStyle name="Percent 3 10 12 3" xfId="15223" xr:uid="{00000000-0005-0000-0000-0000793B0000}"/>
    <cellStyle name="Percent 3 10 12 3 2" xfId="26292" xr:uid="{0DA5DD4C-FB17-4296-8F68-D4C20BAC80D5}"/>
    <cellStyle name="Percent 3 10 12 4" xfId="24620" xr:uid="{4065E38E-B63C-40CC-9B6E-B76845D20C92}"/>
    <cellStyle name="Percent 3 10 13" xfId="15224" xr:uid="{00000000-0005-0000-0000-00007A3B0000}"/>
    <cellStyle name="Percent 3 10 13 2" xfId="15225" xr:uid="{00000000-0005-0000-0000-00007B3B0000}"/>
    <cellStyle name="Percent 3 10 13 2 2" xfId="26295" xr:uid="{6624DAD6-0315-4534-8370-7F2BDB5B5924}"/>
    <cellStyle name="Percent 3 10 13 3" xfId="15226" xr:uid="{00000000-0005-0000-0000-00007C3B0000}"/>
    <cellStyle name="Percent 3 10 13 3 2" xfId="26294" xr:uid="{D73CCC16-14A7-471B-8117-8A8C02F16E51}"/>
    <cellStyle name="Percent 3 10 13 4" xfId="24621" xr:uid="{0D757736-7FC2-45A7-9957-1D1E7804E505}"/>
    <cellStyle name="Percent 3 10 14" xfId="15227" xr:uid="{00000000-0005-0000-0000-00007D3B0000}"/>
    <cellStyle name="Percent 3 10 14 2" xfId="15228" xr:uid="{00000000-0005-0000-0000-00007E3B0000}"/>
    <cellStyle name="Percent 3 10 14 2 2" xfId="26297" xr:uid="{CE96226A-6F77-458D-8522-662278F36DBF}"/>
    <cellStyle name="Percent 3 10 14 3" xfId="15229" xr:uid="{00000000-0005-0000-0000-00007F3B0000}"/>
    <cellStyle name="Percent 3 10 14 3 2" xfId="26296" xr:uid="{510AD16B-D3C8-4EA7-A3CB-54519C35A6D8}"/>
    <cellStyle name="Percent 3 10 14 4" xfId="24622" xr:uid="{3D525E88-222A-45BE-888D-FF79FBEFE9A0}"/>
    <cellStyle name="Percent 3 10 15" xfId="15230" xr:uid="{00000000-0005-0000-0000-0000803B0000}"/>
    <cellStyle name="Percent 3 10 15 2" xfId="15231" xr:uid="{00000000-0005-0000-0000-0000813B0000}"/>
    <cellStyle name="Percent 3 10 15 2 2" xfId="26299" xr:uid="{68972765-C2A9-4C90-8B5D-DE2F02079BFD}"/>
    <cellStyle name="Percent 3 10 15 3" xfId="15232" xr:uid="{00000000-0005-0000-0000-0000823B0000}"/>
    <cellStyle name="Percent 3 10 15 3 2" xfId="26298" xr:uid="{F1D2376A-E861-44F6-B8D5-3DEF92BAEFE6}"/>
    <cellStyle name="Percent 3 10 15 4" xfId="24623" xr:uid="{16183AA1-9197-4E03-94A0-A73E2A08B423}"/>
    <cellStyle name="Percent 3 10 16" xfId="15233" xr:uid="{00000000-0005-0000-0000-0000833B0000}"/>
    <cellStyle name="Percent 3 10 16 2" xfId="26300" xr:uid="{C6125B53-5BD5-463B-9687-CE9A6E92150E}"/>
    <cellStyle name="Percent 3 10 17" xfId="15234" xr:uid="{00000000-0005-0000-0000-0000843B0000}"/>
    <cellStyle name="Percent 3 10 17 2" xfId="26287" xr:uid="{0C5403AE-2129-427B-AAC5-29BC4E2B4A45}"/>
    <cellStyle name="Percent 3 10 18" xfId="24617" xr:uid="{433EBC8C-5D31-48DC-91A6-C1E057AF12EC}"/>
    <cellStyle name="Percent 3 10 2" xfId="15235" xr:uid="{00000000-0005-0000-0000-0000853B0000}"/>
    <cellStyle name="Percent 3 10 2 2" xfId="15236" xr:uid="{00000000-0005-0000-0000-0000863B0000}"/>
    <cellStyle name="Percent 3 10 2 2 2" xfId="26302" xr:uid="{7A791221-59DE-4C5F-973E-2472717AC951}"/>
    <cellStyle name="Percent 3 10 2 3" xfId="15237" xr:uid="{00000000-0005-0000-0000-0000873B0000}"/>
    <cellStyle name="Percent 3 10 2 3 2" xfId="26301" xr:uid="{C572C5FC-D696-43BE-9C75-D5E91489CC43}"/>
    <cellStyle name="Percent 3 10 2 4" xfId="24624" xr:uid="{DCA2C143-7FA5-4EFC-A555-D5C7C43F6E21}"/>
    <cellStyle name="Percent 3 10 3" xfId="15238" xr:uid="{00000000-0005-0000-0000-0000883B0000}"/>
    <cellStyle name="Percent 3 10 3 2" xfId="15239" xr:uid="{00000000-0005-0000-0000-0000893B0000}"/>
    <cellStyle name="Percent 3 10 3 2 2" xfId="26304" xr:uid="{F5FBD161-F8A9-45D3-A2A5-8B1F297AE389}"/>
    <cellStyle name="Percent 3 10 3 3" xfId="15240" xr:uid="{00000000-0005-0000-0000-00008A3B0000}"/>
    <cellStyle name="Percent 3 10 3 3 2" xfId="26305" xr:uid="{CB3C367A-9585-48BB-AA98-D1A19BDF6C93}"/>
    <cellStyle name="Percent 3 10 3 4" xfId="26303" xr:uid="{3BCE5EF8-A76E-49AA-B509-D7F44389C845}"/>
    <cellStyle name="Percent 3 10 3 5" xfId="24625" xr:uid="{924C4494-F2A5-46B1-9718-9494902AA078}"/>
    <cellStyle name="Percent 3 10 4" xfId="15241" xr:uid="{00000000-0005-0000-0000-00008B3B0000}"/>
    <cellStyle name="Percent 3 10 4 2" xfId="15242" xr:uid="{00000000-0005-0000-0000-00008C3B0000}"/>
    <cellStyle name="Percent 3 10 4 2 2" xfId="26307" xr:uid="{2452ECA3-5C49-43B7-8A53-B78ED4BD89B9}"/>
    <cellStyle name="Percent 3 10 4 3" xfId="15243" xr:uid="{00000000-0005-0000-0000-00008D3B0000}"/>
    <cellStyle name="Percent 3 10 4 3 2" xfId="26308" xr:uid="{6743CC7D-7777-4796-A3DD-7CCFDE4C5931}"/>
    <cellStyle name="Percent 3 10 4 4" xfId="26306" xr:uid="{8CAF12B2-4EA2-48D5-B72B-48171C593A57}"/>
    <cellStyle name="Percent 3 10 4 5" xfId="24626" xr:uid="{B704C8FB-C401-48AA-BF98-C16CDE21DE6B}"/>
    <cellStyle name="Percent 3 10 5" xfId="15244" xr:uid="{00000000-0005-0000-0000-00008E3B0000}"/>
    <cellStyle name="Percent 3 10 5 2" xfId="15245" xr:uid="{00000000-0005-0000-0000-00008F3B0000}"/>
    <cellStyle name="Percent 3 10 5 2 2" xfId="26310" xr:uid="{8AA65655-70A5-4E9A-87C2-2760A17ED555}"/>
    <cellStyle name="Percent 3 10 5 3" xfId="15246" xr:uid="{00000000-0005-0000-0000-0000903B0000}"/>
    <cellStyle name="Percent 3 10 5 3 2" xfId="26311" xr:uid="{ED78EEC9-E5E1-4858-A089-5A7E9FF52B7F}"/>
    <cellStyle name="Percent 3 10 5 4" xfId="26309" xr:uid="{4477B426-2088-4B8D-A967-9ECCC0847C3D}"/>
    <cellStyle name="Percent 3 10 5 5" xfId="24627" xr:uid="{0AA769AC-469F-4CD1-855E-05C618670C6F}"/>
    <cellStyle name="Percent 3 10 6" xfId="15247" xr:uid="{00000000-0005-0000-0000-0000913B0000}"/>
    <cellStyle name="Percent 3 10 6 2" xfId="15248" xr:uid="{00000000-0005-0000-0000-0000923B0000}"/>
    <cellStyle name="Percent 3 10 6 2 2" xfId="26313" xr:uid="{6AA3560D-AA73-45B7-BEBB-C06787C6C26B}"/>
    <cellStyle name="Percent 3 10 6 3" xfId="15249" xr:uid="{00000000-0005-0000-0000-0000933B0000}"/>
    <cellStyle name="Percent 3 10 6 3 2" xfId="26314" xr:uid="{EC6DF024-863F-4671-8160-1F2ED382BB64}"/>
    <cellStyle name="Percent 3 10 6 4" xfId="26312" xr:uid="{73C1C3F5-CEC0-4BD7-9D87-ABCBB1221BE1}"/>
    <cellStyle name="Percent 3 10 6 5" xfId="24628" xr:uid="{AF24FC14-B4FF-4B2B-BB03-AE46E34C5C94}"/>
    <cellStyle name="Percent 3 10 7" xfId="15250" xr:uid="{00000000-0005-0000-0000-0000943B0000}"/>
    <cellStyle name="Percent 3 10 7 2" xfId="15251" xr:uid="{00000000-0005-0000-0000-0000953B0000}"/>
    <cellStyle name="Percent 3 10 7 2 2" xfId="26316" xr:uid="{0872A135-0532-448C-8815-30A42BB6D250}"/>
    <cellStyle name="Percent 3 10 7 3" xfId="15252" xr:uid="{00000000-0005-0000-0000-0000963B0000}"/>
    <cellStyle name="Percent 3 10 7 3 2" xfId="26317" xr:uid="{BA1F2BBC-5424-4676-BA8D-6C0BC6691620}"/>
    <cellStyle name="Percent 3 10 7 4" xfId="26315" xr:uid="{32160417-07BB-4044-A1E1-2598E5D90442}"/>
    <cellStyle name="Percent 3 10 7 5" xfId="24629" xr:uid="{33F34948-6D9A-4EF8-AE3A-7A35857CECAE}"/>
    <cellStyle name="Percent 3 10 8" xfId="15253" xr:uid="{00000000-0005-0000-0000-0000973B0000}"/>
    <cellStyle name="Percent 3 10 8 2" xfId="15254" xr:uid="{00000000-0005-0000-0000-0000983B0000}"/>
    <cellStyle name="Percent 3 10 8 2 2" xfId="26319" xr:uid="{AAA81B8A-7213-4862-927F-68356ABCF653}"/>
    <cellStyle name="Percent 3 10 8 3" xfId="15255" xr:uid="{00000000-0005-0000-0000-0000993B0000}"/>
    <cellStyle name="Percent 3 10 8 3 2" xfId="26320" xr:uid="{C2C22EEA-3328-47F2-B66C-0D15014AF3E0}"/>
    <cellStyle name="Percent 3 10 8 4" xfId="26318" xr:uid="{645B5A98-2593-4B6D-8EC0-208A63065D8F}"/>
    <cellStyle name="Percent 3 10 8 5" xfId="24630" xr:uid="{470795DC-6F31-4A3C-89CA-59BB9CCA7627}"/>
    <cellStyle name="Percent 3 10 9" xfId="15256" xr:uid="{00000000-0005-0000-0000-00009A3B0000}"/>
    <cellStyle name="Percent 3 10 9 2" xfId="15257" xr:uid="{00000000-0005-0000-0000-00009B3B0000}"/>
    <cellStyle name="Percent 3 10 9 2 2" xfId="26322" xr:uid="{DA4F6F2A-B606-45B1-B348-341598CB4C77}"/>
    <cellStyle name="Percent 3 10 9 3" xfId="15258" xr:uid="{00000000-0005-0000-0000-00009C3B0000}"/>
    <cellStyle name="Percent 3 10 9 3 2" xfId="26323" xr:uid="{4648FDD3-AA27-4444-AE55-5B923ABE7507}"/>
    <cellStyle name="Percent 3 10 9 4" xfId="26321" xr:uid="{2EA1E2B0-8657-413B-9E35-94238DC8FF73}"/>
    <cellStyle name="Percent 3 10 9 5" xfId="24631" xr:uid="{F12BB6B5-6D46-46BC-8B33-0B364B37CE1E}"/>
    <cellStyle name="Percent 3 11" xfId="15259" xr:uid="{00000000-0005-0000-0000-00009D3B0000}"/>
    <cellStyle name="Percent 3 11 2" xfId="15260" xr:uid="{00000000-0005-0000-0000-00009E3B0000}"/>
    <cellStyle name="Percent 3 11 2 2" xfId="26325" xr:uid="{97F9B3DC-8E92-4585-A5AC-EABC7406549C}"/>
    <cellStyle name="Percent 3 11 3" xfId="15261" xr:uid="{00000000-0005-0000-0000-00009F3B0000}"/>
    <cellStyle name="Percent 3 11 3 2" xfId="26326" xr:uid="{996F61B9-9D7D-4896-9320-F1059C79BC58}"/>
    <cellStyle name="Percent 3 11 4" xfId="26324" xr:uid="{BF4DDB98-9C7F-4630-AB0D-BE6C8B1D45E5}"/>
    <cellStyle name="Percent 3 11 5" xfId="24632" xr:uid="{5DBF3758-35D0-4F15-9EBA-A20267484792}"/>
    <cellStyle name="Percent 3 12" xfId="15262" xr:uid="{00000000-0005-0000-0000-0000A03B0000}"/>
    <cellStyle name="Percent 3 12 2" xfId="15263" xr:uid="{00000000-0005-0000-0000-0000A13B0000}"/>
    <cellStyle name="Percent 3 12 2 2" xfId="26328" xr:uid="{818FF89C-1123-4E8F-A4EE-840E87D80CA0}"/>
    <cellStyle name="Percent 3 12 3" xfId="15264" xr:uid="{00000000-0005-0000-0000-0000A23B0000}"/>
    <cellStyle name="Percent 3 12 3 2" xfId="26329" xr:uid="{177D0722-17C2-4D43-A74A-945F9C39697E}"/>
    <cellStyle name="Percent 3 12 4" xfId="26327" xr:uid="{5A5945F4-7108-494F-8957-36CCB94591A4}"/>
    <cellStyle name="Percent 3 12 5" xfId="24633" xr:uid="{2ABDC330-F32B-468E-950D-E44838DD2723}"/>
    <cellStyle name="Percent 3 13" xfId="15265" xr:uid="{00000000-0005-0000-0000-0000A33B0000}"/>
    <cellStyle name="Percent 3 13 2" xfId="15266" xr:uid="{00000000-0005-0000-0000-0000A43B0000}"/>
    <cellStyle name="Percent 3 13 2 2" xfId="26331" xr:uid="{5AC1FF7A-6BF7-49C0-9A52-407A432D70B9}"/>
    <cellStyle name="Percent 3 13 3" xfId="15267" xr:uid="{00000000-0005-0000-0000-0000A53B0000}"/>
    <cellStyle name="Percent 3 13 3 2" xfId="26332" xr:uid="{BDDCB8AD-BF84-4B3C-9DE3-99008A7F3983}"/>
    <cellStyle name="Percent 3 13 4" xfId="26330" xr:uid="{574A0E75-8ED7-41FC-8B05-8B0F6AB10FA6}"/>
    <cellStyle name="Percent 3 13 5" xfId="24634" xr:uid="{8AB2EBEB-CD82-47DE-9B5D-7BCD64052EE6}"/>
    <cellStyle name="Percent 3 14" xfId="15268" xr:uid="{00000000-0005-0000-0000-0000A63B0000}"/>
    <cellStyle name="Percent 3 14 2" xfId="15269" xr:uid="{00000000-0005-0000-0000-0000A73B0000}"/>
    <cellStyle name="Percent 3 14 2 2" xfId="26334" xr:uid="{EFC80F0D-35F6-4DF1-A428-80FCF03F3039}"/>
    <cellStyle name="Percent 3 14 3" xfId="15270" xr:uid="{00000000-0005-0000-0000-0000A83B0000}"/>
    <cellStyle name="Percent 3 14 3 2" xfId="26335" xr:uid="{55465E6F-4722-4318-9401-AE5CAC04E658}"/>
    <cellStyle name="Percent 3 14 4" xfId="26333" xr:uid="{EFDBBF15-1C52-4E09-A338-27FEF9E2C7E5}"/>
    <cellStyle name="Percent 3 14 5" xfId="24635" xr:uid="{999A7011-625E-4077-9495-4927E0C1C7AA}"/>
    <cellStyle name="Percent 3 15" xfId="15271" xr:uid="{00000000-0005-0000-0000-0000A93B0000}"/>
    <cellStyle name="Percent 3 15 2" xfId="15272" xr:uid="{00000000-0005-0000-0000-0000AA3B0000}"/>
    <cellStyle name="Percent 3 15 2 2" xfId="26337" xr:uid="{1AE46F11-D01F-4C3D-9E4E-E27E3A847D18}"/>
    <cellStyle name="Percent 3 15 3" xfId="15273" xr:uid="{00000000-0005-0000-0000-0000AB3B0000}"/>
    <cellStyle name="Percent 3 15 3 2" xfId="26338" xr:uid="{209E2D8D-7155-467E-A30A-CD7F8F3CD124}"/>
    <cellStyle name="Percent 3 15 4" xfId="26336" xr:uid="{F175378B-34B1-4F2F-BF0A-CB18D03448EF}"/>
    <cellStyle name="Percent 3 15 5" xfId="24636" xr:uid="{7B5A2C53-BE7C-48D5-AE9E-E23A72B4B82B}"/>
    <cellStyle name="Percent 3 16" xfId="15274" xr:uid="{00000000-0005-0000-0000-0000AC3B0000}"/>
    <cellStyle name="Percent 3 16 2" xfId="15275" xr:uid="{00000000-0005-0000-0000-0000AD3B0000}"/>
    <cellStyle name="Percent 3 16 2 2" xfId="26340" xr:uid="{11997B20-F6A7-4160-99AD-201443E913A7}"/>
    <cellStyle name="Percent 3 16 3" xfId="15276" xr:uid="{00000000-0005-0000-0000-0000AE3B0000}"/>
    <cellStyle name="Percent 3 16 3 2" xfId="26341" xr:uid="{9BE250FF-AE3C-474B-9991-5D638AD669AF}"/>
    <cellStyle name="Percent 3 16 4" xfId="26339" xr:uid="{11792C66-2097-4DDC-B482-4A5136A5EDC5}"/>
    <cellStyle name="Percent 3 16 5" xfId="24637" xr:uid="{1A08830D-7550-48C3-B0FE-589C454E70BF}"/>
    <cellStyle name="Percent 3 17" xfId="15277" xr:uid="{00000000-0005-0000-0000-0000AF3B0000}"/>
    <cellStyle name="Percent 3 17 2" xfId="15278" xr:uid="{00000000-0005-0000-0000-0000B03B0000}"/>
    <cellStyle name="Percent 3 17 2 2" xfId="26343" xr:uid="{58870D5D-9FC9-4B1D-8387-4F8DC2C38893}"/>
    <cellStyle name="Percent 3 17 3" xfId="15279" xr:uid="{00000000-0005-0000-0000-0000B13B0000}"/>
    <cellStyle name="Percent 3 17 3 2" xfId="26344" xr:uid="{412B8FCB-3841-45FC-979A-2171F823ED74}"/>
    <cellStyle name="Percent 3 17 4" xfId="26342" xr:uid="{6F0FC64A-6879-4C7D-B748-8B8D3478BC91}"/>
    <cellStyle name="Percent 3 17 5" xfId="24638" xr:uid="{46B28099-4C8E-470B-B2CC-0AEA67EB80D0}"/>
    <cellStyle name="Percent 3 18" xfId="15280" xr:uid="{00000000-0005-0000-0000-0000B23B0000}"/>
    <cellStyle name="Percent 3 18 2" xfId="15281" xr:uid="{00000000-0005-0000-0000-0000B33B0000}"/>
    <cellStyle name="Percent 3 18 2 2" xfId="26346" xr:uid="{B1273251-A9D1-4B7C-86F6-9196A70C524F}"/>
    <cellStyle name="Percent 3 18 3" xfId="15282" xr:uid="{00000000-0005-0000-0000-0000B43B0000}"/>
    <cellStyle name="Percent 3 18 3 2" xfId="26347" xr:uid="{98AE5076-68CD-4ABA-93C3-291587985470}"/>
    <cellStyle name="Percent 3 18 4" xfId="26345" xr:uid="{8F48B305-AF50-46DF-9926-8EA099EC272E}"/>
    <cellStyle name="Percent 3 18 5" xfId="24639" xr:uid="{D9D8A3E2-6E52-4AB9-97F4-78B6F20D79C4}"/>
    <cellStyle name="Percent 3 19" xfId="15283" xr:uid="{00000000-0005-0000-0000-0000B53B0000}"/>
    <cellStyle name="Percent 3 19 2" xfId="15284" xr:uid="{00000000-0005-0000-0000-0000B63B0000}"/>
    <cellStyle name="Percent 3 19 2 2" xfId="26350" xr:uid="{99755D75-E411-49C5-89D3-A69BC90C9F2E}"/>
    <cellStyle name="Percent 3 19 2 3" xfId="26349" xr:uid="{F6F17406-508F-4446-84EF-877E25A70F6E}"/>
    <cellStyle name="Percent 3 19 3" xfId="15285" xr:uid="{00000000-0005-0000-0000-0000B73B0000}"/>
    <cellStyle name="Percent 3 19 3 2" xfId="26351" xr:uid="{381CF91B-094D-4BA6-8787-83125C46C603}"/>
    <cellStyle name="Percent 3 19 4" xfId="26352" xr:uid="{AF52BD38-99F3-4D67-8135-2ACC3FF6357D}"/>
    <cellStyle name="Percent 3 19 5" xfId="26348" xr:uid="{DC3BB0E1-B4C6-4ACD-A031-21B57F581C53}"/>
    <cellStyle name="Percent 3 19 6" xfId="24640" xr:uid="{C755D74E-9B5B-4F4D-B12A-AA8EF84D5FBD}"/>
    <cellStyle name="Percent 3 2" xfId="15286" xr:uid="{00000000-0005-0000-0000-0000B83B0000}"/>
    <cellStyle name="Percent 3 2 10" xfId="15287" xr:uid="{00000000-0005-0000-0000-0000B93B0000}"/>
    <cellStyle name="Percent 3 2 10 2" xfId="15288" xr:uid="{00000000-0005-0000-0000-0000BA3B0000}"/>
    <cellStyle name="Percent 3 2 10 2 2" xfId="26356" xr:uid="{653D9B91-6CF4-4214-A3AA-6EBAAA5A66F5}"/>
    <cellStyle name="Percent 3 2 10 2 3" xfId="26355" xr:uid="{4B264780-4757-44A0-8AD9-E7D4E05BC25D}"/>
    <cellStyle name="Percent 3 2 10 3" xfId="15289" xr:uid="{00000000-0005-0000-0000-0000BB3B0000}"/>
    <cellStyle name="Percent 3 2 10 3 2" xfId="26358" xr:uid="{7DE0149A-10EA-492F-A0A5-F559C71D9021}"/>
    <cellStyle name="Percent 3 2 10 3 3" xfId="26357" xr:uid="{BDD623E5-8B26-487E-AD25-876CA1D32471}"/>
    <cellStyle name="Percent 3 2 10 4" xfId="26359" xr:uid="{077D8DF9-E4AC-422C-B924-5B9AE97BEB63}"/>
    <cellStyle name="Percent 3 2 10 5" xfId="26360" xr:uid="{FDA06112-88FF-4ED7-9048-C2F1A8FDEF45}"/>
    <cellStyle name="Percent 3 2 10 6" xfId="26354" xr:uid="{5D532BCA-B81B-4EAE-B13F-41F9C511880C}"/>
    <cellStyle name="Percent 3 2 10 7" xfId="24642" xr:uid="{CB25C774-C40F-4D15-A4D1-D9DEACFBF51A}"/>
    <cellStyle name="Percent 3 2 11" xfId="15290" xr:uid="{00000000-0005-0000-0000-0000BC3B0000}"/>
    <cellStyle name="Percent 3 2 11 2" xfId="15291" xr:uid="{00000000-0005-0000-0000-0000BD3B0000}"/>
    <cellStyle name="Percent 3 2 11 2 2" xfId="26363" xr:uid="{D43897DF-9BC5-4AD9-9DEB-E83AAED18F89}"/>
    <cellStyle name="Percent 3 2 11 2 3" xfId="26362" xr:uid="{2EAE9C74-276C-4BE6-826B-3749D3C0FCC9}"/>
    <cellStyle name="Percent 3 2 11 3" xfId="15292" xr:uid="{00000000-0005-0000-0000-0000BE3B0000}"/>
    <cellStyle name="Percent 3 2 11 3 2" xfId="26365" xr:uid="{DACD4E5D-79C2-4702-8728-05612E2CE226}"/>
    <cellStyle name="Percent 3 2 11 3 3" xfId="26364" xr:uid="{38261429-991A-4D8E-BB88-C9FFF3E0BE11}"/>
    <cellStyle name="Percent 3 2 11 4" xfId="26366" xr:uid="{8FB0D34E-CD2D-4D0F-A757-93553EFD84E5}"/>
    <cellStyle name="Percent 3 2 11 5" xfId="26367" xr:uid="{546BD906-6951-49DB-A337-E0417CEF01C9}"/>
    <cellStyle name="Percent 3 2 11 6" xfId="26361" xr:uid="{BEE8CBFD-C372-4641-94AE-E73881C31014}"/>
    <cellStyle name="Percent 3 2 11 7" xfId="24643" xr:uid="{9182BC73-58F2-44ED-A34E-F859D79E626D}"/>
    <cellStyle name="Percent 3 2 12" xfId="15293" xr:uid="{00000000-0005-0000-0000-0000BF3B0000}"/>
    <cellStyle name="Percent 3 2 12 2" xfId="15294" xr:uid="{00000000-0005-0000-0000-0000C03B0000}"/>
    <cellStyle name="Percent 3 2 12 2 2" xfId="26370" xr:uid="{EA6B9A4A-CF90-43A4-8347-69CCB89ECB3F}"/>
    <cellStyle name="Percent 3 2 12 2 3" xfId="26369" xr:uid="{B84FE5A8-3F63-4707-AB8B-2BB1C42F4094}"/>
    <cellStyle name="Percent 3 2 12 3" xfId="15295" xr:uid="{00000000-0005-0000-0000-0000C13B0000}"/>
    <cellStyle name="Percent 3 2 12 3 2" xfId="26372" xr:uid="{A7902A6C-38C2-4C6E-932B-8CD0602E2819}"/>
    <cellStyle name="Percent 3 2 12 3 3" xfId="26371" xr:uid="{181465D6-DE85-4ADB-88B4-E2849654B249}"/>
    <cellStyle name="Percent 3 2 12 4" xfId="26373" xr:uid="{30B41BAD-A230-4425-9554-53D6939B40FF}"/>
    <cellStyle name="Percent 3 2 12 5" xfId="26374" xr:uid="{DEFCBF0C-E2C0-4142-A695-E4067338D520}"/>
    <cellStyle name="Percent 3 2 12 6" xfId="26368" xr:uid="{3947E0F7-D3C2-42FA-B46F-CF9145FB3258}"/>
    <cellStyle name="Percent 3 2 12 7" xfId="24644" xr:uid="{F971D554-8323-4FF0-BFA4-2E2E8C683C26}"/>
    <cellStyle name="Percent 3 2 13" xfId="15296" xr:uid="{00000000-0005-0000-0000-0000C23B0000}"/>
    <cellStyle name="Percent 3 2 13 2" xfId="15297" xr:uid="{00000000-0005-0000-0000-0000C33B0000}"/>
    <cellStyle name="Percent 3 2 13 2 2" xfId="26377" xr:uid="{060ABB66-5227-47A1-9877-41E3C6908CD2}"/>
    <cellStyle name="Percent 3 2 13 2 3" xfId="26376" xr:uid="{FC9849CC-218E-42CD-9D5E-66609EB9FF86}"/>
    <cellStyle name="Percent 3 2 13 3" xfId="15298" xr:uid="{00000000-0005-0000-0000-0000C43B0000}"/>
    <cellStyle name="Percent 3 2 13 3 2" xfId="26379" xr:uid="{9BC4AFFD-3724-46B2-8A5E-2CAC79A0F503}"/>
    <cellStyle name="Percent 3 2 13 3 3" xfId="26378" xr:uid="{A7494671-7395-426E-9631-D6F59E0EC7E7}"/>
    <cellStyle name="Percent 3 2 13 4" xfId="26380" xr:uid="{3A3C2000-0499-4F61-AB4D-E9395648A750}"/>
    <cellStyle name="Percent 3 2 13 5" xfId="26381" xr:uid="{5A57E21A-B2A3-4C21-B806-434BB4739E7A}"/>
    <cellStyle name="Percent 3 2 13 6" xfId="26375" xr:uid="{429FFDE9-4A36-4FE3-BA7A-96A659A8F38E}"/>
    <cellStyle name="Percent 3 2 13 7" xfId="24645" xr:uid="{25972708-AA1D-4A89-8089-4598D4D584DE}"/>
    <cellStyle name="Percent 3 2 14" xfId="15299" xr:uid="{00000000-0005-0000-0000-0000C53B0000}"/>
    <cellStyle name="Percent 3 2 14 2" xfId="15300" xr:uid="{00000000-0005-0000-0000-0000C63B0000}"/>
    <cellStyle name="Percent 3 2 14 2 2" xfId="26384" xr:uid="{2A1016ED-F215-4930-B104-BB8080C9099D}"/>
    <cellStyle name="Percent 3 2 14 2 3" xfId="26383" xr:uid="{4D607955-6669-4C03-932C-ABABE8958398}"/>
    <cellStyle name="Percent 3 2 14 3" xfId="15301" xr:uid="{00000000-0005-0000-0000-0000C73B0000}"/>
    <cellStyle name="Percent 3 2 14 3 2" xfId="26386" xr:uid="{8F10FD4B-BC91-4678-A827-A2302FB981FB}"/>
    <cellStyle name="Percent 3 2 14 3 3" xfId="26385" xr:uid="{0E1AA5EF-E993-474D-8ABB-88031BFE5E60}"/>
    <cellStyle name="Percent 3 2 14 4" xfId="26387" xr:uid="{03EEC1AC-6490-4AC2-8C0E-743F0CDCC6A5}"/>
    <cellStyle name="Percent 3 2 14 5" xfId="26388" xr:uid="{2DD5B36A-8EEC-408A-AB1F-4BC26FC24383}"/>
    <cellStyle name="Percent 3 2 14 6" xfId="26382" xr:uid="{795836B8-30EA-4C92-A405-CA81F02C9440}"/>
    <cellStyle name="Percent 3 2 14 7" xfId="24646" xr:uid="{3E73D0BA-337E-4BF8-811F-8E4073E51FB9}"/>
    <cellStyle name="Percent 3 2 15" xfId="15302" xr:uid="{00000000-0005-0000-0000-0000C83B0000}"/>
    <cellStyle name="Percent 3 2 15 2" xfId="15303" xr:uid="{00000000-0005-0000-0000-0000C93B0000}"/>
    <cellStyle name="Percent 3 2 15 2 2" xfId="26391" xr:uid="{664E89C9-24F6-4DC5-B800-092B5363B920}"/>
    <cellStyle name="Percent 3 2 15 2 3" xfId="26390" xr:uid="{D53D117B-DBB2-48E9-BC6B-526C5266F8C2}"/>
    <cellStyle name="Percent 3 2 15 3" xfId="15304" xr:uid="{00000000-0005-0000-0000-0000CA3B0000}"/>
    <cellStyle name="Percent 3 2 15 3 2" xfId="26393" xr:uid="{7433EFF3-F521-44AF-9AD1-ABA31DE5DDFE}"/>
    <cellStyle name="Percent 3 2 15 3 3" xfId="26392" xr:uid="{769C621E-BB7F-450B-A007-599A9F697C63}"/>
    <cellStyle name="Percent 3 2 15 4" xfId="26394" xr:uid="{A4A890DA-EA39-45E7-BFFA-4FB5B6494E30}"/>
    <cellStyle name="Percent 3 2 15 5" xfId="26395" xr:uid="{2CB66038-10CB-4558-9347-2AE90696DB4E}"/>
    <cellStyle name="Percent 3 2 15 6" xfId="26389" xr:uid="{46E726E6-E918-46C5-AAF3-4D41C60F2012}"/>
    <cellStyle name="Percent 3 2 15 7" xfId="24647" xr:uid="{DDE2FBDD-8CBC-4023-8F66-0605587688A5}"/>
    <cellStyle name="Percent 3 2 16" xfId="15305" xr:uid="{00000000-0005-0000-0000-0000CB3B0000}"/>
    <cellStyle name="Percent 3 2 16 2" xfId="15306" xr:uid="{00000000-0005-0000-0000-0000CC3B0000}"/>
    <cellStyle name="Percent 3 2 16 2 2" xfId="26398" xr:uid="{4E5A01C9-D9D9-4DCB-A74E-06E159601282}"/>
    <cellStyle name="Percent 3 2 16 2 3" xfId="26397" xr:uid="{768A547F-9143-41F3-B6E1-C669C80E2FF0}"/>
    <cellStyle name="Percent 3 2 16 3" xfId="15307" xr:uid="{00000000-0005-0000-0000-0000CD3B0000}"/>
    <cellStyle name="Percent 3 2 16 3 2" xfId="26400" xr:uid="{0DF3DCFF-682B-4630-BB1A-CE27528C2193}"/>
    <cellStyle name="Percent 3 2 16 3 3" xfId="26399" xr:uid="{26B560CE-ED7B-4975-AE5A-D48F645B6F45}"/>
    <cellStyle name="Percent 3 2 16 4" xfId="26401" xr:uid="{67838771-905C-4E49-A9B9-87A0D5485F65}"/>
    <cellStyle name="Percent 3 2 16 5" xfId="26402" xr:uid="{276252A5-B177-4295-B98C-5044A2C06E67}"/>
    <cellStyle name="Percent 3 2 16 6" xfId="26396" xr:uid="{7C023008-024D-45A4-B4AD-BA85FBD75E9C}"/>
    <cellStyle name="Percent 3 2 16 7" xfId="24648" xr:uid="{3B859761-D819-4B98-B159-A4A81DE64294}"/>
    <cellStyle name="Percent 3 2 17" xfId="15308" xr:uid="{00000000-0005-0000-0000-0000CE3B0000}"/>
    <cellStyle name="Percent 3 2 17 2" xfId="15309" xr:uid="{00000000-0005-0000-0000-0000CF3B0000}"/>
    <cellStyle name="Percent 3 2 17 2 2" xfId="26404" xr:uid="{15B39861-F0F2-43BB-BBA6-D08E99F16E6A}"/>
    <cellStyle name="Percent 3 2 17 3" xfId="15310" xr:uid="{00000000-0005-0000-0000-0000D03B0000}"/>
    <cellStyle name="Percent 3 2 17 3 2" xfId="26403" xr:uid="{65999202-7F04-4569-B608-E044BABB319E}"/>
    <cellStyle name="Percent 3 2 17 4" xfId="24641" xr:uid="{7DFF4D37-25F1-49EB-9DD5-CB271613098B}"/>
    <cellStyle name="Percent 3 2 18" xfId="15311" xr:uid="{00000000-0005-0000-0000-0000D13B0000}"/>
    <cellStyle name="Percent 3 2 18 2" xfId="26405" xr:uid="{9CEEFF56-85F5-41FF-818C-1FAD57230F88}"/>
    <cellStyle name="Percent 3 2 18 3" xfId="23734" xr:uid="{B9359917-48CD-4391-BEB1-5035E341E986}"/>
    <cellStyle name="Percent 3 2 19" xfId="15312" xr:uid="{00000000-0005-0000-0000-0000D23B0000}"/>
    <cellStyle name="Percent 3 2 19 2" xfId="26406" xr:uid="{11CE6889-19E6-44EE-A1CA-CC2FDEA57AFA}"/>
    <cellStyle name="Percent 3 2 2" xfId="15313" xr:uid="{00000000-0005-0000-0000-0000D33B0000}"/>
    <cellStyle name="Percent 3 2 2 10" xfId="22321" xr:uid="{1E041E2A-E119-4C57-96EE-FBB2AA0CEC03}"/>
    <cellStyle name="Percent 3 2 2 2" xfId="15314" xr:uid="{00000000-0005-0000-0000-0000D43B0000}"/>
    <cellStyle name="Percent 3 2 2 2 2" xfId="15315" xr:uid="{00000000-0005-0000-0000-0000D53B0000}"/>
    <cellStyle name="Percent 3 2 2 2 2 2" xfId="15316" xr:uid="{00000000-0005-0000-0000-0000D63B0000}"/>
    <cellStyle name="Percent 3 2 2 2 2 2 2" xfId="26410" xr:uid="{B7BE631C-3110-4D38-9FE5-3D572E7BF5F3}"/>
    <cellStyle name="Percent 3 2 2 2 2 3" xfId="15317" xr:uid="{00000000-0005-0000-0000-0000D73B0000}"/>
    <cellStyle name="Percent 3 2 2 2 2 3 2" xfId="26409" xr:uid="{D12BC451-E495-41A8-BC6E-EC6998687F9A}"/>
    <cellStyle name="Percent 3 2 2 2 2 4" xfId="25688" xr:uid="{B2A2F7F9-64A2-42FE-A807-7DECB5BD618C}"/>
    <cellStyle name="Percent 3 2 2 2 3" xfId="15318" xr:uid="{00000000-0005-0000-0000-0000D83B0000}"/>
    <cellStyle name="Percent 3 2 2 2 3 2" xfId="26412" xr:uid="{E2B9F3E9-4244-4463-B81F-9B37809CB19C}"/>
    <cellStyle name="Percent 3 2 2 2 3 3" xfId="26411" xr:uid="{6AD0ABE0-B5D3-4463-B2E9-E0C5CD5A189C}"/>
    <cellStyle name="Percent 3 2 2 2 4" xfId="15319" xr:uid="{00000000-0005-0000-0000-0000D93B0000}"/>
    <cellStyle name="Percent 3 2 2 2 4 2" xfId="26413" xr:uid="{7EB735BB-9A99-430C-A308-6DC68DA58BD1}"/>
    <cellStyle name="Percent 3 2 2 2 4 3" xfId="23736" xr:uid="{51E96FE2-8A31-483E-97F1-34517A669C68}"/>
    <cellStyle name="Percent 3 2 2 2 5" xfId="26414" xr:uid="{F26AB10B-D4F6-4A52-85C2-F80CAA349801}"/>
    <cellStyle name="Percent 3 2 2 2 6" xfId="26408" xr:uid="{59D99FE9-F51E-4F9F-B294-8DBEE4E30EDE}"/>
    <cellStyle name="Percent 3 2 2 2 7" xfId="24650" xr:uid="{97B996A3-6C3E-444A-A872-ECDB7E80A14C}"/>
    <cellStyle name="Percent 3 2 2 2 8" xfId="23322" xr:uid="{73EE887F-7244-46BA-818A-EA899B484F91}"/>
    <cellStyle name="Percent 3 2 2 2 9" xfId="22322" xr:uid="{F572D01B-2992-4112-AE22-81BAA7905D54}"/>
    <cellStyle name="Percent 3 2 2 3" xfId="15320" xr:uid="{00000000-0005-0000-0000-0000DA3B0000}"/>
    <cellStyle name="Percent 3 2 2 3 2" xfId="15321" xr:uid="{00000000-0005-0000-0000-0000DB3B0000}"/>
    <cellStyle name="Percent 3 2 2 3 2 2" xfId="26416" xr:uid="{B2A81185-E3CA-412C-B0F5-49DD412F9A35}"/>
    <cellStyle name="Percent 3 2 2 3 3" xfId="15322" xr:uid="{00000000-0005-0000-0000-0000DC3B0000}"/>
    <cellStyle name="Percent 3 2 2 3 3 2" xfId="26415" xr:uid="{B3F44246-FC5A-428B-8EDB-35E21CD21488}"/>
    <cellStyle name="Percent 3 2 2 3 4" xfId="24649" xr:uid="{49854136-BF28-4819-BE2C-51A353E09BC2}"/>
    <cellStyle name="Percent 3 2 2 4" xfId="15323" xr:uid="{00000000-0005-0000-0000-0000DD3B0000}"/>
    <cellStyle name="Percent 3 2 2 4 2" xfId="15324" xr:uid="{00000000-0005-0000-0000-0000DE3B0000}"/>
    <cellStyle name="Percent 3 2 2 4 2 2" xfId="26418" xr:uid="{7BEF8782-49E8-41B8-97B4-8EB158136C55}"/>
    <cellStyle name="Percent 3 2 2 4 3" xfId="15325" xr:uid="{00000000-0005-0000-0000-0000DF3B0000}"/>
    <cellStyle name="Percent 3 2 2 4 3 2" xfId="26417" xr:uid="{60627CD5-3BDF-4CAC-8833-3F2F0AC6E6DB}"/>
    <cellStyle name="Percent 3 2 2 4 4" xfId="23735" xr:uid="{7ADB92A7-291D-4914-82A2-8C7508230E1D}"/>
    <cellStyle name="Percent 3 2 2 5" xfId="15326" xr:uid="{00000000-0005-0000-0000-0000E03B0000}"/>
    <cellStyle name="Percent 3 2 2 5 2" xfId="26419" xr:uid="{282C2770-4AC8-428F-8491-FEFCF311A8C1}"/>
    <cellStyle name="Percent 3 2 2 6" xfId="15327" xr:uid="{00000000-0005-0000-0000-0000E13B0000}"/>
    <cellStyle name="Percent 3 2 2 6 2" xfId="26420" xr:uid="{CAB3B4C2-C4DB-4527-8055-5EE248815F33}"/>
    <cellStyle name="Percent 3 2 2 7" xfId="15328" xr:uid="{00000000-0005-0000-0000-0000E23B0000}"/>
    <cellStyle name="Percent 3 2 2 7 2" xfId="26407" xr:uid="{257B78BD-A66F-4E04-ABB9-4C8F57DD073A}"/>
    <cellStyle name="Percent 3 2 2 8" xfId="24182" xr:uid="{69EDF690-9D6F-4190-BF93-F64A8EE64F6B}"/>
    <cellStyle name="Percent 3 2 2 9" xfId="23321" xr:uid="{C5FAC2DD-558B-44F4-B0E0-0E41D067EF3B}"/>
    <cellStyle name="Percent 3 2 20" xfId="15329" xr:uid="{00000000-0005-0000-0000-0000E33B0000}"/>
    <cellStyle name="Percent 3 2 20 2" xfId="26353" xr:uid="{28D8C1F7-0C18-4CBD-ACB9-A27258EB7C49}"/>
    <cellStyle name="Percent 3 2 21" xfId="18433" xr:uid="{B1C16E26-BF40-45F2-B155-363FD34ABD02}"/>
    <cellStyle name="Percent 3 2 21 2" xfId="24181" xr:uid="{53509261-59FF-44CE-A901-C35580B593B8}"/>
    <cellStyle name="Percent 3 2 22" xfId="23320" xr:uid="{70916FC0-104B-4BC6-8499-D3BAB618148C}"/>
    <cellStyle name="Percent 3 2 23" xfId="22320" xr:uid="{482C7699-E373-4506-93B4-3AD5185FA916}"/>
    <cellStyle name="Percent 3 2 3" xfId="15330" xr:uid="{00000000-0005-0000-0000-0000E43B0000}"/>
    <cellStyle name="Percent 3 2 3 2" xfId="15331" xr:uid="{00000000-0005-0000-0000-0000E53B0000}"/>
    <cellStyle name="Percent 3 2 3 2 2" xfId="15332" xr:uid="{00000000-0005-0000-0000-0000E63B0000}"/>
    <cellStyle name="Percent 3 2 3 2 2 2" xfId="26423" xr:uid="{1E435321-C3DD-4F28-BC0C-A4377260A2E7}"/>
    <cellStyle name="Percent 3 2 3 2 3" xfId="15333" xr:uid="{00000000-0005-0000-0000-0000E73B0000}"/>
    <cellStyle name="Percent 3 2 3 2 3 2" xfId="26424" xr:uid="{1AE56EF3-3DB7-42BD-8AF8-D58142EC0981}"/>
    <cellStyle name="Percent 3 2 3 2 4" xfId="26422" xr:uid="{9786C8D4-583C-4D26-821B-15124CC6A1FD}"/>
    <cellStyle name="Percent 3 2 3 2 5" xfId="24651" xr:uid="{214F9C92-3B36-4D0A-A668-672905287B44}"/>
    <cellStyle name="Percent 3 2 3 2 6" xfId="23324" xr:uid="{D0FE1940-6C7F-47B8-8FF3-0D7ACF7D5F7A}"/>
    <cellStyle name="Percent 3 2 3 2 7" xfId="22645" xr:uid="{B09488DB-D139-4CC5-B4DA-532047771F99}"/>
    <cellStyle name="Percent 3 2 3 3" xfId="15334" xr:uid="{00000000-0005-0000-0000-0000E83B0000}"/>
    <cellStyle name="Percent 3 2 3 3 2" xfId="26426" xr:uid="{4B01A91B-78E8-41A9-9C7D-DAD311404D3D}"/>
    <cellStyle name="Percent 3 2 3 3 3" xfId="26425" xr:uid="{37994DBB-7C24-445E-A8EC-DC2B9D30D796}"/>
    <cellStyle name="Percent 3 2 3 4" xfId="15335" xr:uid="{00000000-0005-0000-0000-0000E93B0000}"/>
    <cellStyle name="Percent 3 2 3 4 2" xfId="26427" xr:uid="{2D104768-B503-4B5E-82C0-7A218AA2AE85}"/>
    <cellStyle name="Percent 3 2 3 5" xfId="26428" xr:uid="{0FD210D0-24C9-4F0A-B3C3-458504CC1AF3}"/>
    <cellStyle name="Percent 3 2 3 6" xfId="26421" xr:uid="{4D37EC64-D971-43BA-9E51-D01D470D7346}"/>
    <cellStyle name="Percent 3 2 3 7" xfId="24183" xr:uid="{69AB15FC-753E-4008-A84D-EF7F6D95FF88}"/>
    <cellStyle name="Percent 3 2 3 8" xfId="23323" xr:uid="{6C77A5BB-4A49-4F70-BD94-12A17FA07E76}"/>
    <cellStyle name="Percent 3 2 3 9" xfId="22323" xr:uid="{87CAC409-FC5A-46DD-8DC8-DDD59EF0340D}"/>
    <cellStyle name="Percent 3 2 4" xfId="15336" xr:uid="{00000000-0005-0000-0000-0000EA3B0000}"/>
    <cellStyle name="Percent 3 2 4 2" xfId="15337" xr:uid="{00000000-0005-0000-0000-0000EB3B0000}"/>
    <cellStyle name="Percent 3 2 4 2 2" xfId="26431" xr:uid="{B97A9A36-4636-45EB-8C4F-A199B88E4559}"/>
    <cellStyle name="Percent 3 2 4 2 3" xfId="26430" xr:uid="{19A12112-F46C-48D7-AFA4-D15234F2AD01}"/>
    <cellStyle name="Percent 3 2 4 3" xfId="15338" xr:uid="{00000000-0005-0000-0000-0000EC3B0000}"/>
    <cellStyle name="Percent 3 2 4 3 2" xfId="26433" xr:uid="{528BE1EF-8924-4922-97A4-F1F3C2F5419C}"/>
    <cellStyle name="Percent 3 2 4 3 3" xfId="26432" xr:uid="{0ABD29A0-F6A7-49C8-9A9D-388FC9C687B6}"/>
    <cellStyle name="Percent 3 2 4 4" xfId="26434" xr:uid="{E42673E8-191B-4C93-A0D7-8A527CE74736}"/>
    <cellStyle name="Percent 3 2 4 5" xfId="26435" xr:uid="{AD6336B7-FBB0-4913-81FD-A220E6D8BEB5}"/>
    <cellStyle name="Percent 3 2 4 6" xfId="26429" xr:uid="{6CA11B7A-52BE-48FB-8992-03A8CAE54A91}"/>
    <cellStyle name="Percent 3 2 4 7" xfId="24184" xr:uid="{DCAA28C9-D36C-4623-B37E-D9C25195B651}"/>
    <cellStyle name="Percent 3 2 4 8" xfId="23325" xr:uid="{25A8C242-AF6F-4811-8C76-FA42A5F7956F}"/>
    <cellStyle name="Percent 3 2 4 9" xfId="22324" xr:uid="{B13BBAA7-585A-4059-BA0C-E0BCD594776A}"/>
    <cellStyle name="Percent 3 2 5" xfId="15339" xr:uid="{00000000-0005-0000-0000-0000ED3B0000}"/>
    <cellStyle name="Percent 3 2 5 2" xfId="15340" xr:uid="{00000000-0005-0000-0000-0000EE3B0000}"/>
    <cellStyle name="Percent 3 2 5 2 2" xfId="26438" xr:uid="{D1B5274E-6E9B-41DD-849D-7722B49C766A}"/>
    <cellStyle name="Percent 3 2 5 2 3" xfId="26437" xr:uid="{21EAD966-E98D-4351-B927-87229CA0A892}"/>
    <cellStyle name="Percent 3 2 5 3" xfId="15341" xr:uid="{00000000-0005-0000-0000-0000EF3B0000}"/>
    <cellStyle name="Percent 3 2 5 3 2" xfId="26440" xr:uid="{8DD4A2D9-1552-4B5F-A71C-45D8CE55A11E}"/>
    <cellStyle name="Percent 3 2 5 3 3" xfId="26439" xr:uid="{BCA885A9-A867-423A-9F8E-33B2D9766CCF}"/>
    <cellStyle name="Percent 3 2 5 4" xfId="26441" xr:uid="{FFC730F5-FBD1-4420-8DDE-243B276E065C}"/>
    <cellStyle name="Percent 3 2 5 5" xfId="26442" xr:uid="{A3BCC8E7-5FC0-472F-BD74-AE723DC509AE}"/>
    <cellStyle name="Percent 3 2 5 6" xfId="26436" xr:uid="{9D1D27FD-7B77-410A-9B21-F6D2F19DDBC2}"/>
    <cellStyle name="Percent 3 2 5 7" xfId="24652" xr:uid="{B6848A1B-85C9-4269-AC6B-DF74C821A7BB}"/>
    <cellStyle name="Percent 3 2 6" xfId="15342" xr:uid="{00000000-0005-0000-0000-0000F03B0000}"/>
    <cellStyle name="Percent 3 2 6 2" xfId="15343" xr:uid="{00000000-0005-0000-0000-0000F13B0000}"/>
    <cellStyle name="Percent 3 2 6 2 2" xfId="26445" xr:uid="{7AC8DF11-B29C-4C4F-8649-C8774CFE2777}"/>
    <cellStyle name="Percent 3 2 6 2 3" xfId="26444" xr:uid="{38709393-D7C3-40D9-8651-0EC537344428}"/>
    <cellStyle name="Percent 3 2 6 3" xfId="15344" xr:uid="{00000000-0005-0000-0000-0000F23B0000}"/>
    <cellStyle name="Percent 3 2 6 3 2" xfId="26447" xr:uid="{105F7EA2-9A42-4523-A713-FEECD6418F39}"/>
    <cellStyle name="Percent 3 2 6 3 3" xfId="26446" xr:uid="{14E50389-7BAD-4C04-AE7B-37B4BFD8B1A9}"/>
    <cellStyle name="Percent 3 2 6 4" xfId="26448" xr:uid="{0486C872-1826-4959-8ADB-2F7DCEDF8E6C}"/>
    <cellStyle name="Percent 3 2 6 5" xfId="26449" xr:uid="{0D8C32A6-FFD4-4DFB-87B0-46466E9D282A}"/>
    <cellStyle name="Percent 3 2 6 6" xfId="26443" xr:uid="{D4F7BFE6-14E8-401B-830B-D3FC72810AE4}"/>
    <cellStyle name="Percent 3 2 6 7" xfId="24653" xr:uid="{F53221D9-BC11-4DBA-B99C-930C2874B800}"/>
    <cellStyle name="Percent 3 2 7" xfId="15345" xr:uid="{00000000-0005-0000-0000-0000F33B0000}"/>
    <cellStyle name="Percent 3 2 7 2" xfId="15346" xr:uid="{00000000-0005-0000-0000-0000F43B0000}"/>
    <cellStyle name="Percent 3 2 7 2 2" xfId="26452" xr:uid="{57F4D0E0-90DE-4B8D-8121-02DA0027033B}"/>
    <cellStyle name="Percent 3 2 7 2 3" xfId="26451" xr:uid="{EFF5AB50-C5D8-4ACC-8C4A-8C0CDB39349B}"/>
    <cellStyle name="Percent 3 2 7 3" xfId="15347" xr:uid="{00000000-0005-0000-0000-0000F53B0000}"/>
    <cellStyle name="Percent 3 2 7 3 2" xfId="26454" xr:uid="{A25F9725-47F1-43D2-88C3-18CC93EB9D51}"/>
    <cellStyle name="Percent 3 2 7 3 3" xfId="26453" xr:uid="{EEE7F949-F82F-4A47-978F-BCEEDD270EA7}"/>
    <cellStyle name="Percent 3 2 7 4" xfId="26455" xr:uid="{53964F6D-FB5D-4465-8E99-F81E61666947}"/>
    <cellStyle name="Percent 3 2 7 5" xfId="26456" xr:uid="{B82D9151-2790-4820-AADD-F4C324C28373}"/>
    <cellStyle name="Percent 3 2 7 6" xfId="26450" xr:uid="{86AF26BE-F492-492F-A708-EDB36E9072D1}"/>
    <cellStyle name="Percent 3 2 7 7" xfId="24654" xr:uid="{8A3AD0E1-4F60-4AB2-800A-03E97052E801}"/>
    <cellStyle name="Percent 3 2 8" xfId="15348" xr:uid="{00000000-0005-0000-0000-0000F63B0000}"/>
    <cellStyle name="Percent 3 2 8 2" xfId="15349" xr:uid="{00000000-0005-0000-0000-0000F73B0000}"/>
    <cellStyle name="Percent 3 2 8 2 2" xfId="26459" xr:uid="{227F91D4-3C9D-49A8-B604-71CD8C935385}"/>
    <cellStyle name="Percent 3 2 8 2 3" xfId="26458" xr:uid="{6F052522-0197-40C5-92D4-75CD83549ACD}"/>
    <cellStyle name="Percent 3 2 8 3" xfId="15350" xr:uid="{00000000-0005-0000-0000-0000F83B0000}"/>
    <cellStyle name="Percent 3 2 8 3 2" xfId="26461" xr:uid="{21BEE92F-52EB-471A-BD49-EF19F4501D6E}"/>
    <cellStyle name="Percent 3 2 8 3 3" xfId="26460" xr:uid="{2F21D876-EB9E-4504-973F-37241D4CCF53}"/>
    <cellStyle name="Percent 3 2 8 4" xfId="26462" xr:uid="{203A66AC-D7DC-4E0F-AEDF-78AFE6A87823}"/>
    <cellStyle name="Percent 3 2 8 5" xfId="26463" xr:uid="{A36956C7-602C-4522-A3A4-F044D902AB7B}"/>
    <cellStyle name="Percent 3 2 8 6" xfId="26457" xr:uid="{88F617A8-3566-4370-A6A6-A3C49D6A5D13}"/>
    <cellStyle name="Percent 3 2 8 7" xfId="24655" xr:uid="{FC5A35B1-ACA7-435F-ACED-917D93F905DC}"/>
    <cellStyle name="Percent 3 2 9" xfId="15351" xr:uid="{00000000-0005-0000-0000-0000F93B0000}"/>
    <cellStyle name="Percent 3 2 9 2" xfId="15352" xr:uid="{00000000-0005-0000-0000-0000FA3B0000}"/>
    <cellStyle name="Percent 3 2 9 2 2" xfId="26466" xr:uid="{29691445-3FB6-4F1D-B4FD-ADDE0AFCFAD7}"/>
    <cellStyle name="Percent 3 2 9 2 3" xfId="26465" xr:uid="{B87838BE-D18E-4968-8E70-8991EF093CCC}"/>
    <cellStyle name="Percent 3 2 9 3" xfId="15353" xr:uid="{00000000-0005-0000-0000-0000FB3B0000}"/>
    <cellStyle name="Percent 3 2 9 3 2" xfId="26468" xr:uid="{890BE2DC-071E-432E-A8F6-B96BBC8BA251}"/>
    <cellStyle name="Percent 3 2 9 3 3" xfId="26467" xr:uid="{8ACF7B60-D09A-4C56-AC60-DF411E45BC4D}"/>
    <cellStyle name="Percent 3 2 9 4" xfId="26469" xr:uid="{973DB625-51AC-4BF2-A099-281389366F51}"/>
    <cellStyle name="Percent 3 2 9 5" xfId="26470" xr:uid="{A2BD5672-7A24-4BEE-8229-313B8D7DC768}"/>
    <cellStyle name="Percent 3 2 9 6" xfId="26464" xr:uid="{8CBB1B7F-C331-419C-8E33-FEEA192239E9}"/>
    <cellStyle name="Percent 3 2 9 7" xfId="24656" xr:uid="{A08C5603-4B1F-416F-BAAC-E274C6113B32}"/>
    <cellStyle name="Percent 3 20" xfId="15354" xr:uid="{00000000-0005-0000-0000-0000FC3B0000}"/>
    <cellStyle name="Percent 3 20 2" xfId="15355" xr:uid="{00000000-0005-0000-0000-0000FD3B0000}"/>
    <cellStyle name="Percent 3 20 2 2" xfId="26473" xr:uid="{93EB310C-3922-4418-B6D5-14D8FD51052F}"/>
    <cellStyle name="Percent 3 20 2 3" xfId="26472" xr:uid="{C5395B57-C2BB-47BB-8188-EA291A5CFB84}"/>
    <cellStyle name="Percent 3 20 3" xfId="15356" xr:uid="{00000000-0005-0000-0000-0000FE3B0000}"/>
    <cellStyle name="Percent 3 20 3 2" xfId="26475" xr:uid="{C12BE5CA-FE58-4291-8DB1-143FE48E7C13}"/>
    <cellStyle name="Percent 3 20 3 3" xfId="26474" xr:uid="{67423445-B599-4FCF-A2C3-3D8AEF995BB2}"/>
    <cellStyle name="Percent 3 20 4" xfId="26476" xr:uid="{E06D6270-CF21-4537-9C56-13D3E5229B60}"/>
    <cellStyle name="Percent 3 20 5" xfId="26477" xr:uid="{63148AF7-B607-485E-957B-B2AF2F800053}"/>
    <cellStyle name="Percent 3 20 6" xfId="26471" xr:uid="{DDAA74E7-0325-41C3-80C1-0AD55F13225A}"/>
    <cellStyle name="Percent 3 20 7" xfId="24657" xr:uid="{E5ED8AC2-E56D-4446-99F2-103B913BF125}"/>
    <cellStyle name="Percent 3 21" xfId="15357" xr:uid="{00000000-0005-0000-0000-0000FF3B0000}"/>
    <cellStyle name="Percent 3 21 2" xfId="15358" xr:uid="{00000000-0005-0000-0000-0000003C0000}"/>
    <cellStyle name="Percent 3 21 2 2" xfId="26480" xr:uid="{185D2893-71DA-4A05-8385-5A4A264E8D3C}"/>
    <cellStyle name="Percent 3 21 2 3" xfId="26479" xr:uid="{1E9DC7A1-D39F-46F4-8BFD-6DDDE8359964}"/>
    <cellStyle name="Percent 3 21 3" xfId="15359" xr:uid="{00000000-0005-0000-0000-0000013C0000}"/>
    <cellStyle name="Percent 3 21 3 2" xfId="26482" xr:uid="{DDF703A4-F0C1-4009-9AB8-FCC21CE29121}"/>
    <cellStyle name="Percent 3 21 3 3" xfId="26481" xr:uid="{BF91ABB5-0C61-4F9D-A39E-C247534876FC}"/>
    <cellStyle name="Percent 3 21 4" xfId="26483" xr:uid="{D6DE8DFD-7F4C-4B21-8FA9-DEC6E97E1789}"/>
    <cellStyle name="Percent 3 21 5" xfId="26484" xr:uid="{33201A55-2FA1-475A-9AD3-3DA710A47BC1}"/>
    <cellStyle name="Percent 3 21 6" xfId="26478" xr:uid="{F95AAA38-DFA1-4847-99F9-98A254C116C4}"/>
    <cellStyle name="Percent 3 21 7" xfId="24658" xr:uid="{A7A7EF30-975A-4CFE-953B-F046EE81BBFC}"/>
    <cellStyle name="Percent 3 22" xfId="15360" xr:uid="{00000000-0005-0000-0000-0000023C0000}"/>
    <cellStyle name="Percent 3 22 2" xfId="15361" xr:uid="{00000000-0005-0000-0000-0000033C0000}"/>
    <cellStyle name="Percent 3 22 2 2" xfId="26487" xr:uid="{8DE20CEF-7AD6-4BA4-B26C-7432126D23BF}"/>
    <cellStyle name="Percent 3 22 2 3" xfId="26486" xr:uid="{6C36349D-F829-4553-B1C7-FD18B160EDDE}"/>
    <cellStyle name="Percent 3 22 3" xfId="15362" xr:uid="{00000000-0005-0000-0000-0000043C0000}"/>
    <cellStyle name="Percent 3 22 3 2" xfId="26489" xr:uid="{3049B2A0-BFAE-4C55-9A0B-BE41BF0B8A7A}"/>
    <cellStyle name="Percent 3 22 3 3" xfId="26488" xr:uid="{ECA9DABA-2F6F-479B-B210-C5D6735D6956}"/>
    <cellStyle name="Percent 3 22 4" xfId="26490" xr:uid="{1DF0321E-91E3-4DF2-8E84-52ECFF99A342}"/>
    <cellStyle name="Percent 3 22 5" xfId="26491" xr:uid="{A61CA4F9-0100-4BEF-B807-B8EA129DFA62}"/>
    <cellStyle name="Percent 3 22 6" xfId="26485" xr:uid="{CDC563CC-CD85-47C7-9088-DE7B7130A856}"/>
    <cellStyle name="Percent 3 22 7" xfId="24659" xr:uid="{F3FC0BB3-250C-4069-962E-6A2E670E0E60}"/>
    <cellStyle name="Percent 3 23" xfId="15363" xr:uid="{00000000-0005-0000-0000-0000053C0000}"/>
    <cellStyle name="Percent 3 23 2" xfId="15364" xr:uid="{00000000-0005-0000-0000-0000063C0000}"/>
    <cellStyle name="Percent 3 23 2 2" xfId="26494" xr:uid="{6B543BFF-7734-4A42-9EFA-F7AAD3559F65}"/>
    <cellStyle name="Percent 3 23 2 3" xfId="26493" xr:uid="{20ED6FFC-409D-4588-A79B-E18A26C7E129}"/>
    <cellStyle name="Percent 3 23 3" xfId="15365" xr:uid="{00000000-0005-0000-0000-0000073C0000}"/>
    <cellStyle name="Percent 3 23 3 2" xfId="26496" xr:uid="{4D56B3A1-08B2-43BF-AA31-553C4D6A5132}"/>
    <cellStyle name="Percent 3 23 3 3" xfId="26495" xr:uid="{60D1B6B5-4F29-45CB-83B5-1E7B0F7C19E2}"/>
    <cellStyle name="Percent 3 23 4" xfId="26497" xr:uid="{2FF2C972-87F9-470A-BB95-91C93D1590C8}"/>
    <cellStyle name="Percent 3 23 5" xfId="26498" xr:uid="{A20196FD-47A3-4470-AFC2-8799950C7C5B}"/>
    <cellStyle name="Percent 3 23 6" xfId="26492" xr:uid="{F7B5264E-90FE-40F6-A176-00DD34F62291}"/>
    <cellStyle name="Percent 3 23 7" xfId="24660" xr:uid="{DA7B94A0-2E10-4BB2-89B2-52BB046ECFB5}"/>
    <cellStyle name="Percent 3 24" xfId="15366" xr:uid="{00000000-0005-0000-0000-0000083C0000}"/>
    <cellStyle name="Percent 3 24 2" xfId="15367" xr:uid="{00000000-0005-0000-0000-0000093C0000}"/>
    <cellStyle name="Percent 3 24 2 2" xfId="26501" xr:uid="{BDC5C04B-6B50-4CD6-856B-AC15972A4481}"/>
    <cellStyle name="Percent 3 24 2 3" xfId="26500" xr:uid="{DAA0A09B-B5CA-44DB-BBAF-1C11FDE071FF}"/>
    <cellStyle name="Percent 3 24 3" xfId="15368" xr:uid="{00000000-0005-0000-0000-00000A3C0000}"/>
    <cellStyle name="Percent 3 24 3 2" xfId="26503" xr:uid="{606EDD79-DC23-496D-9AA7-01A2634BFF0C}"/>
    <cellStyle name="Percent 3 24 3 3" xfId="26502" xr:uid="{5B4E804F-402A-41A2-A001-14D696C06A31}"/>
    <cellStyle name="Percent 3 24 4" xfId="26504" xr:uid="{C2F145AC-1733-42FC-AD3E-947113D9AB45}"/>
    <cellStyle name="Percent 3 24 5" xfId="26505" xr:uid="{441F45C3-B957-4B11-882F-2D062E507EAD}"/>
    <cellStyle name="Percent 3 24 6" xfId="26499" xr:uid="{BA44A66F-CDDA-415D-A2D4-5B4F78D17D54}"/>
    <cellStyle name="Percent 3 24 7" xfId="24661" xr:uid="{380DCDC4-5CA3-4650-9A42-4F484353A268}"/>
    <cellStyle name="Percent 3 25" xfId="15369" xr:uid="{00000000-0005-0000-0000-00000B3C0000}"/>
    <cellStyle name="Percent 3 25 2" xfId="15370" xr:uid="{00000000-0005-0000-0000-00000C3C0000}"/>
    <cellStyle name="Percent 3 25 2 2" xfId="26508" xr:uid="{B8699F52-AFD0-457B-BF27-115C4E212040}"/>
    <cellStyle name="Percent 3 25 2 3" xfId="26507" xr:uid="{E1802A6D-B677-48FE-BEDB-105FF6925A18}"/>
    <cellStyle name="Percent 3 25 3" xfId="15371" xr:uid="{00000000-0005-0000-0000-00000D3C0000}"/>
    <cellStyle name="Percent 3 25 3 2" xfId="26510" xr:uid="{C7F1F61A-0B78-4829-B855-349E43217DFE}"/>
    <cellStyle name="Percent 3 25 3 3" xfId="26509" xr:uid="{363847EB-0943-4986-B86F-B27656B5754C}"/>
    <cellStyle name="Percent 3 25 4" xfId="26511" xr:uid="{BB9746D1-9D94-41F1-90A2-2E59ECFA95BE}"/>
    <cellStyle name="Percent 3 25 5" xfId="26512" xr:uid="{A5AED8A3-B02C-4626-9317-332C70B6C692}"/>
    <cellStyle name="Percent 3 25 6" xfId="26506" xr:uid="{7616D2E6-32A6-4C21-BB19-DDA1D81F8B0D}"/>
    <cellStyle name="Percent 3 25 7" xfId="24662" xr:uid="{B3AB12E5-5D43-4EAC-9221-9B3AA0EDFBF1}"/>
    <cellStyle name="Percent 3 26" xfId="15372" xr:uid="{00000000-0005-0000-0000-00000E3C0000}"/>
    <cellStyle name="Percent 3 26 2" xfId="15373" xr:uid="{00000000-0005-0000-0000-00000F3C0000}"/>
    <cellStyle name="Percent 3 26 2 2" xfId="26515" xr:uid="{A3E4D22A-015D-4EF6-B891-F189C726D918}"/>
    <cellStyle name="Percent 3 26 2 3" xfId="26514" xr:uid="{87FBDA50-B021-4009-B618-81C8BC40CE1B}"/>
    <cellStyle name="Percent 3 26 3" xfId="15374" xr:uid="{00000000-0005-0000-0000-0000103C0000}"/>
    <cellStyle name="Percent 3 26 3 2" xfId="26517" xr:uid="{99DE9186-FFD2-4C61-979B-A864DC5DE056}"/>
    <cellStyle name="Percent 3 26 3 3" xfId="26516" xr:uid="{7C5E53D2-D801-42C7-A13E-3F4835209D06}"/>
    <cellStyle name="Percent 3 26 4" xfId="26518" xr:uid="{F6E47A60-8B7C-4D38-8A65-0FD30BEE7989}"/>
    <cellStyle name="Percent 3 26 5" xfId="26519" xr:uid="{E00130F7-E152-46AC-9FDC-849194685DEF}"/>
    <cellStyle name="Percent 3 26 6" xfId="26513" xr:uid="{CE394543-0288-4EC2-9078-91236B9E69B9}"/>
    <cellStyle name="Percent 3 26 7" xfId="24663" xr:uid="{2691CC0A-678D-45AD-B9C5-FDAED29D4684}"/>
    <cellStyle name="Percent 3 27" xfId="15375" xr:uid="{00000000-0005-0000-0000-0000113C0000}"/>
    <cellStyle name="Percent 3 27 2" xfId="15376" xr:uid="{00000000-0005-0000-0000-0000123C0000}"/>
    <cellStyle name="Percent 3 27 2 2" xfId="26522" xr:uid="{2D3E1418-2027-45AB-BE50-90FBAC3B25FF}"/>
    <cellStyle name="Percent 3 27 2 3" xfId="26521" xr:uid="{FDDC1E10-70B4-459B-9BDA-98A830D93060}"/>
    <cellStyle name="Percent 3 27 3" xfId="15377" xr:uid="{00000000-0005-0000-0000-0000133C0000}"/>
    <cellStyle name="Percent 3 27 3 2" xfId="26524" xr:uid="{5396A27C-153C-44DA-B6C9-85BB534D5644}"/>
    <cellStyle name="Percent 3 27 3 3" xfId="26523" xr:uid="{2BF45EEA-04D0-44E1-AF59-200D03D608BE}"/>
    <cellStyle name="Percent 3 27 4" xfId="26525" xr:uid="{B3C0F4FA-4B7C-49E1-9B41-BAF44E355B64}"/>
    <cellStyle name="Percent 3 27 5" xfId="26526" xr:uid="{CDC1689F-4360-4F89-8E85-ACD670A976FC}"/>
    <cellStyle name="Percent 3 27 6" xfId="26520" xr:uid="{BED3C0DD-8BA1-416D-96A0-9207CF66EEC9}"/>
    <cellStyle name="Percent 3 27 7" xfId="24664" xr:uid="{AF75FF8C-F3B1-465E-A5FD-11642AE19528}"/>
    <cellStyle name="Percent 3 28" xfId="15378" xr:uid="{00000000-0005-0000-0000-0000143C0000}"/>
    <cellStyle name="Percent 3 28 2" xfId="15379" xr:uid="{00000000-0005-0000-0000-0000153C0000}"/>
    <cellStyle name="Percent 3 28 2 2" xfId="26529" xr:uid="{430CEEAA-02A5-4718-A1E4-09D495455721}"/>
    <cellStyle name="Percent 3 28 2 3" xfId="26528" xr:uid="{3B673C64-76F6-4230-BFD7-11FAE6582633}"/>
    <cellStyle name="Percent 3 28 3" xfId="15380" xr:uid="{00000000-0005-0000-0000-0000163C0000}"/>
    <cellStyle name="Percent 3 28 3 2" xfId="26531" xr:uid="{F4ED3D48-DEC7-4948-949A-EF22CAFDF03F}"/>
    <cellStyle name="Percent 3 28 3 3" xfId="26530" xr:uid="{61F562E4-0985-4ED8-8256-424EE5241895}"/>
    <cellStyle name="Percent 3 28 4" xfId="26532" xr:uid="{85A78A07-C1A6-4E70-B9B1-1C31D46FFF89}"/>
    <cellStyle name="Percent 3 28 5" xfId="26533" xr:uid="{01AF1FEA-2D6F-45EE-AFD8-59FFE5959C2D}"/>
    <cellStyle name="Percent 3 28 6" xfId="26527" xr:uid="{99402CB0-48EF-453F-AB83-C02C2A53A546}"/>
    <cellStyle name="Percent 3 28 7" xfId="24665" xr:uid="{3AE170AD-A555-46E0-93AB-9A5F0A3DE305}"/>
    <cellStyle name="Percent 3 29" xfId="15381" xr:uid="{00000000-0005-0000-0000-0000173C0000}"/>
    <cellStyle name="Percent 3 29 2" xfId="15382" xr:uid="{00000000-0005-0000-0000-0000183C0000}"/>
    <cellStyle name="Percent 3 29 2 2" xfId="26534" xr:uid="{CDC94834-769E-4A58-BB9D-5E85446AF501}"/>
    <cellStyle name="Percent 3 29 3" xfId="15383" xr:uid="{00000000-0005-0000-0000-0000193C0000}"/>
    <cellStyle name="Percent 3 29 3 2" xfId="24666" xr:uid="{6F04FDF5-8E19-4B2B-BC23-D500552C8008}"/>
    <cellStyle name="Percent 3 3" xfId="15384" xr:uid="{00000000-0005-0000-0000-00001A3C0000}"/>
    <cellStyle name="Percent 3 3 10" xfId="15385" xr:uid="{00000000-0005-0000-0000-00001B3C0000}"/>
    <cellStyle name="Percent 3 3 10 2" xfId="15386" xr:uid="{00000000-0005-0000-0000-00001C3C0000}"/>
    <cellStyle name="Percent 3 3 10 2 2" xfId="26538" xr:uid="{8C3BCC2A-CF60-4422-B1CC-B541FC5CE07F}"/>
    <cellStyle name="Percent 3 3 10 2 3" xfId="26537" xr:uid="{63293543-8178-4468-AA06-E1AFDEA3F5C5}"/>
    <cellStyle name="Percent 3 3 10 3" xfId="15387" xr:uid="{00000000-0005-0000-0000-00001D3C0000}"/>
    <cellStyle name="Percent 3 3 10 3 2" xfId="26540" xr:uid="{EC3CEC3F-8450-40DA-B4C8-57F82DF43A71}"/>
    <cellStyle name="Percent 3 3 10 3 3" xfId="26539" xr:uid="{544D40A9-FA92-499B-94D3-7FD24B7CA37A}"/>
    <cellStyle name="Percent 3 3 10 4" xfId="26541" xr:uid="{2A24CAE4-9579-45D8-9472-5E83B2DC9D8E}"/>
    <cellStyle name="Percent 3 3 10 5" xfId="26542" xr:uid="{FA181132-DBE8-499E-933D-7032FD039731}"/>
    <cellStyle name="Percent 3 3 10 6" xfId="26536" xr:uid="{EEC172C1-90ED-4F5F-AD9C-35E14D63377D}"/>
    <cellStyle name="Percent 3 3 10 7" xfId="24667" xr:uid="{CD682B3F-9986-458E-A950-D0335833E13B}"/>
    <cellStyle name="Percent 3 3 11" xfId="15388" xr:uid="{00000000-0005-0000-0000-00001E3C0000}"/>
    <cellStyle name="Percent 3 3 11 2" xfId="15389" xr:uid="{00000000-0005-0000-0000-00001F3C0000}"/>
    <cellStyle name="Percent 3 3 11 2 2" xfId="26545" xr:uid="{26E6F62D-7B2F-49A0-BF4A-004655364C3E}"/>
    <cellStyle name="Percent 3 3 11 2 3" xfId="26544" xr:uid="{22FE57B4-2BF9-434F-B040-4444CD9A4782}"/>
    <cellStyle name="Percent 3 3 11 3" xfId="15390" xr:uid="{00000000-0005-0000-0000-0000203C0000}"/>
    <cellStyle name="Percent 3 3 11 3 2" xfId="26547" xr:uid="{B126093A-9AC7-4FE3-BBAA-83B97AB8BAC9}"/>
    <cellStyle name="Percent 3 3 11 3 3" xfId="26546" xr:uid="{CBA0FDC1-A56C-4902-AEAD-A8430763347E}"/>
    <cellStyle name="Percent 3 3 11 4" xfId="26548" xr:uid="{C18938B8-CA16-48D2-910A-BD3E9F7046A8}"/>
    <cellStyle name="Percent 3 3 11 5" xfId="26549" xr:uid="{29C6F511-A9F9-4C5B-A061-DD46E6E031D8}"/>
    <cellStyle name="Percent 3 3 11 6" xfId="26543" xr:uid="{7FB6BB28-B235-4BA9-836F-4D8537FB2A5D}"/>
    <cellStyle name="Percent 3 3 11 7" xfId="24668" xr:uid="{0F840B15-675A-4202-AC7A-A86D9CCABAA9}"/>
    <cellStyle name="Percent 3 3 12" xfId="15391" xr:uid="{00000000-0005-0000-0000-0000213C0000}"/>
    <cellStyle name="Percent 3 3 12 2" xfId="15392" xr:uid="{00000000-0005-0000-0000-0000223C0000}"/>
    <cellStyle name="Percent 3 3 12 2 2" xfId="26552" xr:uid="{DC06BEAE-AE83-4063-8E07-9C2B5D8B959A}"/>
    <cellStyle name="Percent 3 3 12 2 3" xfId="26551" xr:uid="{0C31FE3C-4288-46BE-A903-BC471718E84D}"/>
    <cellStyle name="Percent 3 3 12 3" xfId="15393" xr:uid="{00000000-0005-0000-0000-0000233C0000}"/>
    <cellStyle name="Percent 3 3 12 3 2" xfId="26554" xr:uid="{C7D0A2AA-1CF6-46AB-AED3-1C3A88BF75E7}"/>
    <cellStyle name="Percent 3 3 12 3 3" xfId="26553" xr:uid="{9942C9F0-BBDE-4957-AFFE-E0D018E79E4C}"/>
    <cellStyle name="Percent 3 3 12 4" xfId="26555" xr:uid="{5A8D3E89-4277-425B-A5EB-FEF9D24F0F1F}"/>
    <cellStyle name="Percent 3 3 12 5" xfId="26556" xr:uid="{9B1D3FB8-7860-4A1A-B6CC-320EE3FD16D9}"/>
    <cellStyle name="Percent 3 3 12 6" xfId="26550" xr:uid="{71BBB697-CA88-4A6B-8183-0B46AEBAF11B}"/>
    <cellStyle name="Percent 3 3 12 7" xfId="24669" xr:uid="{806BA5FA-21C9-4197-8F9E-267A02022717}"/>
    <cellStyle name="Percent 3 3 13" xfId="15394" xr:uid="{00000000-0005-0000-0000-0000243C0000}"/>
    <cellStyle name="Percent 3 3 13 2" xfId="15395" xr:uid="{00000000-0005-0000-0000-0000253C0000}"/>
    <cellStyle name="Percent 3 3 13 2 2" xfId="26559" xr:uid="{19223C27-F399-435E-9D2E-CE1E0F1EA353}"/>
    <cellStyle name="Percent 3 3 13 2 3" xfId="26558" xr:uid="{8977F80C-C3C2-46A6-81A9-26607AC31401}"/>
    <cellStyle name="Percent 3 3 13 3" xfId="15396" xr:uid="{00000000-0005-0000-0000-0000263C0000}"/>
    <cellStyle name="Percent 3 3 13 3 2" xfId="26561" xr:uid="{40EF6485-F1D5-4B5A-A409-11CE04040D88}"/>
    <cellStyle name="Percent 3 3 13 3 3" xfId="26560" xr:uid="{81DB1EB8-C516-4BFE-B15A-6CC43C1E48CD}"/>
    <cellStyle name="Percent 3 3 13 4" xfId="26562" xr:uid="{470DC597-B18D-48AE-8623-F01BA350DDC6}"/>
    <cellStyle name="Percent 3 3 13 5" xfId="26563" xr:uid="{A3954C28-8546-4A17-84F7-83E241FD2A9E}"/>
    <cellStyle name="Percent 3 3 13 6" xfId="26557" xr:uid="{43C426C4-4262-4514-A2DD-4D7E25B427F1}"/>
    <cellStyle name="Percent 3 3 13 7" xfId="24670" xr:uid="{AF88AAFC-ED2B-4E0D-A4C6-850269EECCC3}"/>
    <cellStyle name="Percent 3 3 14" xfId="15397" xr:uid="{00000000-0005-0000-0000-0000273C0000}"/>
    <cellStyle name="Percent 3 3 14 2" xfId="15398" xr:uid="{00000000-0005-0000-0000-0000283C0000}"/>
    <cellStyle name="Percent 3 3 14 2 2" xfId="26566" xr:uid="{ECBFA0DE-E2F3-4A9B-B85B-F9655256D9D4}"/>
    <cellStyle name="Percent 3 3 14 2 3" xfId="26565" xr:uid="{5A78AC53-1FD2-414D-9FDC-9DD84A6F4190}"/>
    <cellStyle name="Percent 3 3 14 3" xfId="15399" xr:uid="{00000000-0005-0000-0000-0000293C0000}"/>
    <cellStyle name="Percent 3 3 14 3 2" xfId="26568" xr:uid="{2434A5F6-EC6A-4A3B-8294-2A1CD7C38203}"/>
    <cellStyle name="Percent 3 3 14 3 3" xfId="26567" xr:uid="{77E11EA9-046B-4EEC-AD89-C7E9D0BBA755}"/>
    <cellStyle name="Percent 3 3 14 4" xfId="26569" xr:uid="{2F8DA5A9-25A3-4E28-B3F7-D78166799C30}"/>
    <cellStyle name="Percent 3 3 14 5" xfId="26570" xr:uid="{C6DB2EFB-4812-4E0B-8837-CDAE79DFDE27}"/>
    <cellStyle name="Percent 3 3 14 6" xfId="26564" xr:uid="{6CA43D4B-E78A-43F3-9B5F-88E9333BFB4E}"/>
    <cellStyle name="Percent 3 3 14 7" xfId="24671" xr:uid="{2704F436-F817-4142-BAA8-66C1DAF0A85F}"/>
    <cellStyle name="Percent 3 3 15" xfId="15400" xr:uid="{00000000-0005-0000-0000-00002A3C0000}"/>
    <cellStyle name="Percent 3 3 15 2" xfId="15401" xr:uid="{00000000-0005-0000-0000-00002B3C0000}"/>
    <cellStyle name="Percent 3 3 15 2 2" xfId="26573" xr:uid="{66B753C1-6984-4DE3-B0D5-F9175A5A4327}"/>
    <cellStyle name="Percent 3 3 15 2 3" xfId="26572" xr:uid="{7FB05AC4-06C7-4B0E-9C28-00B5C544401A}"/>
    <cellStyle name="Percent 3 3 15 3" xfId="15402" xr:uid="{00000000-0005-0000-0000-00002C3C0000}"/>
    <cellStyle name="Percent 3 3 15 3 2" xfId="26575" xr:uid="{97A30FC7-44C5-403E-9D27-A0F737D42E85}"/>
    <cellStyle name="Percent 3 3 15 3 3" xfId="26574" xr:uid="{549C793A-DE70-4B16-A288-F619CAEE3B04}"/>
    <cellStyle name="Percent 3 3 15 4" xfId="26576" xr:uid="{C25728AD-796A-48CC-BC80-77C2F3589C87}"/>
    <cellStyle name="Percent 3 3 15 5" xfId="26577" xr:uid="{36A71A36-8847-4D01-992A-DBD244243C79}"/>
    <cellStyle name="Percent 3 3 15 6" xfId="26571" xr:uid="{6E99AD79-FB9A-40C8-BC30-D3B212D89036}"/>
    <cellStyle name="Percent 3 3 15 7" xfId="24672" xr:uid="{E4A6626F-A475-42EA-9590-818EA4C5E638}"/>
    <cellStyle name="Percent 3 3 16" xfId="15403" xr:uid="{00000000-0005-0000-0000-00002D3C0000}"/>
    <cellStyle name="Percent 3 3 16 2" xfId="26579" xr:uid="{77772D46-043F-438D-A4BD-40C48C874A77}"/>
    <cellStyle name="Percent 3 3 16 3" xfId="26578" xr:uid="{32BC15D2-15C4-4CA1-9EA5-7A7291B13436}"/>
    <cellStyle name="Percent 3 3 16 4" xfId="23737" xr:uid="{FC6387C1-F98A-4230-9DCA-872EB0DDA614}"/>
    <cellStyle name="Percent 3 3 17" xfId="15404" xr:uid="{00000000-0005-0000-0000-00002E3C0000}"/>
    <cellStyle name="Percent 3 3 17 2" xfId="26581" xr:uid="{65683E8B-6BE7-44D1-9FCB-B416C95ECD77}"/>
    <cellStyle name="Percent 3 3 17 3" xfId="26580" xr:uid="{B902303E-81D9-48EB-85DD-DE62B5FC9574}"/>
    <cellStyle name="Percent 3 3 18" xfId="15405" xr:uid="{00000000-0005-0000-0000-00002F3C0000}"/>
    <cellStyle name="Percent 3 3 18 2" xfId="26582" xr:uid="{0A815C8E-3BE0-4F38-93DF-27C3F8E7BB91}"/>
    <cellStyle name="Percent 3 3 19" xfId="18434" xr:uid="{3FD8C596-FAB5-4816-A7A3-26E11ED7B365}"/>
    <cellStyle name="Percent 3 3 19 2" xfId="26583" xr:uid="{30A8F51C-95D1-47D2-88A4-3D2D941EDC72}"/>
    <cellStyle name="Percent 3 3 2" xfId="15406" xr:uid="{00000000-0005-0000-0000-0000303C0000}"/>
    <cellStyle name="Percent 3 3 2 2" xfId="15407" xr:uid="{00000000-0005-0000-0000-0000313C0000}"/>
    <cellStyle name="Percent 3 3 2 2 2" xfId="26586" xr:uid="{C569A13A-2DD7-4CCD-BA9B-B811622B5AA0}"/>
    <cellStyle name="Percent 3 3 2 2 3" xfId="26585" xr:uid="{FC0FEF0A-07A3-47B7-B30C-DABB25A6E301}"/>
    <cellStyle name="Percent 3 3 2 3" xfId="15408" xr:uid="{00000000-0005-0000-0000-0000323C0000}"/>
    <cellStyle name="Percent 3 3 2 3 2" xfId="26588" xr:uid="{A44F8EA2-0203-42B8-8D5A-21C96D1263F5}"/>
    <cellStyle name="Percent 3 3 2 3 3" xfId="26587" xr:uid="{CF10FF47-B7D7-40BC-B4D6-DC0CDE3182C5}"/>
    <cellStyle name="Percent 3 3 2 4" xfId="26589" xr:uid="{10F4A871-C711-45F6-9096-AF251486C3A1}"/>
    <cellStyle name="Percent 3 3 2 5" xfId="26590" xr:uid="{8475C983-5EB4-4245-B73D-79ED573B48DD}"/>
    <cellStyle name="Percent 3 3 2 6" xfId="26584" xr:uid="{16FC5D99-38E5-4552-8C5C-C8C88E58B0D7}"/>
    <cellStyle name="Percent 3 3 2 7" xfId="24186" xr:uid="{3C023C31-8AF3-46A5-94A7-187AB21F18B3}"/>
    <cellStyle name="Percent 3 3 2 8" xfId="23327" xr:uid="{29E0DCB2-DF63-4FA0-801D-B4E00CE0B9B3}"/>
    <cellStyle name="Percent 3 3 2 9" xfId="22325" xr:uid="{C6A0B26E-C8E1-43B0-A7A0-168B374621D4}"/>
    <cellStyle name="Percent 3 3 20" xfId="26535" xr:uid="{BE8C8B5C-4A1C-42A0-953C-63A029971C1C}"/>
    <cellStyle name="Percent 3 3 21" xfId="24185" xr:uid="{314D0832-C4FF-4F81-B4E1-5AA9DBDF5C02}"/>
    <cellStyle name="Percent 3 3 22" xfId="23326" xr:uid="{D10856CC-A926-479C-B58E-E81DA617DB70}"/>
    <cellStyle name="Percent 3 3 3" xfId="15409" xr:uid="{00000000-0005-0000-0000-0000333C0000}"/>
    <cellStyle name="Percent 3 3 3 2" xfId="15410" xr:uid="{00000000-0005-0000-0000-0000343C0000}"/>
    <cellStyle name="Percent 3 3 3 2 2" xfId="15411" xr:uid="{00000000-0005-0000-0000-0000353C0000}"/>
    <cellStyle name="Percent 3 3 3 2 2 2" xfId="26593" xr:uid="{841DEF5C-7E5C-4F49-BEB7-22876A4DC8C4}"/>
    <cellStyle name="Percent 3 3 3 2 3" xfId="15412" xr:uid="{00000000-0005-0000-0000-0000363C0000}"/>
    <cellStyle name="Percent 3 3 3 2 3 2" xfId="26594" xr:uid="{CAE20817-EBC6-4C6E-A6CC-295FF3A3ECB8}"/>
    <cellStyle name="Percent 3 3 3 2 4" xfId="26592" xr:uid="{DC2E6568-76C0-4A3F-9730-A71149356C17}"/>
    <cellStyle name="Percent 3 3 3 2 5" xfId="24188" xr:uid="{1A57BE53-40F7-4D14-A9B1-10ADF69C2542}"/>
    <cellStyle name="Percent 3 3 3 2 6" xfId="23329" xr:uid="{F63FEDF7-A0DC-468F-B2BC-905F641CE729}"/>
    <cellStyle name="Percent 3 3 3 2 7" xfId="22327" xr:uid="{3D4061F6-52D4-4A73-9F03-1AC17FD5BA4A}"/>
    <cellStyle name="Percent 3 3 3 3" xfId="15413" xr:uid="{00000000-0005-0000-0000-0000373C0000}"/>
    <cellStyle name="Percent 3 3 3 3 10" xfId="22328" xr:uid="{32A66613-D288-4968-8C49-1F3B77324E74}"/>
    <cellStyle name="Percent 3 3 3 3 2" xfId="15414" xr:uid="{00000000-0005-0000-0000-0000383C0000}"/>
    <cellStyle name="Percent 3 3 3 3 2 2" xfId="15415" xr:uid="{00000000-0005-0000-0000-0000393C0000}"/>
    <cellStyle name="Percent 3 3 3 3 2 2 2" xfId="26596" xr:uid="{F086F8C0-6948-4094-848E-0E76BA5541C1}"/>
    <cellStyle name="Percent 3 3 3 3 2 3" xfId="15416" xr:uid="{00000000-0005-0000-0000-00003A3C0000}"/>
    <cellStyle name="Percent 3 3 3 3 2 3 2" xfId="24190" xr:uid="{1C980FF7-6F3D-4FB3-BD8B-5CDAD020BDAF}"/>
    <cellStyle name="Percent 3 3 3 3 3" xfId="15417" xr:uid="{00000000-0005-0000-0000-00003B3C0000}"/>
    <cellStyle name="Percent 3 3 3 3 3 2" xfId="15418" xr:uid="{00000000-0005-0000-0000-00003C3C0000}"/>
    <cellStyle name="Percent 3 3 3 3 3 2 2" xfId="26597" xr:uid="{8189AA48-F9E4-4D86-B79E-4050552D0CC5}"/>
    <cellStyle name="Percent 3 3 3 3 3 3" xfId="15419" xr:uid="{00000000-0005-0000-0000-00003D3C0000}"/>
    <cellStyle name="Percent 3 3 3 3 3 3 2" xfId="24191" xr:uid="{3882A1FA-66B0-4D20-838B-0ED5F1843E52}"/>
    <cellStyle name="Percent 3 3 3 3 4" xfId="15420" xr:uid="{00000000-0005-0000-0000-00003E3C0000}"/>
    <cellStyle name="Percent 3 3 3 3 4 2" xfId="15421" xr:uid="{00000000-0005-0000-0000-00003F3C0000}"/>
    <cellStyle name="Percent 3 3 3 3 4 2 2" xfId="15422" xr:uid="{00000000-0005-0000-0000-0000403C0000}"/>
    <cellStyle name="Percent 3 3 3 3 4 2 2 2" xfId="24673" xr:uid="{4468899D-9124-4108-8997-7054BDA6230B}"/>
    <cellStyle name="Percent 3 3 3 3 4 2 3" xfId="15423" xr:uid="{00000000-0005-0000-0000-0000413C0000}"/>
    <cellStyle name="Percent 3 3 3 3 4 3" xfId="15424" xr:uid="{00000000-0005-0000-0000-0000423C0000}"/>
    <cellStyle name="Percent 3 3 3 3 4 3 2" xfId="26598" xr:uid="{2767FB4F-78DE-42DF-B826-AFAA70241873}"/>
    <cellStyle name="Percent 3 3 3 3 4 4" xfId="15425" xr:uid="{00000000-0005-0000-0000-0000433C0000}"/>
    <cellStyle name="Percent 3 3 3 3 4 4 2" xfId="24271" xr:uid="{3773DFCD-BA20-4694-BAAF-5AB9B13B4A3E}"/>
    <cellStyle name="Percent 3 3 3 3 5" xfId="15426" xr:uid="{00000000-0005-0000-0000-0000443C0000}"/>
    <cellStyle name="Percent 3 3 3 3 5 2" xfId="26599" xr:uid="{327E1A02-886F-4ABC-A0FF-FB11FD0AC2FB}"/>
    <cellStyle name="Percent 3 3 3 3 6" xfId="15427" xr:uid="{00000000-0005-0000-0000-0000453C0000}"/>
    <cellStyle name="Percent 3 3 3 3 6 2" xfId="26600" xr:uid="{B4185E96-964E-40C1-BA95-BE856BFC7DBE}"/>
    <cellStyle name="Percent 3 3 3 3 7" xfId="26595" xr:uid="{12B63046-DD68-4613-A616-3BFEC63CCDE1}"/>
    <cellStyle name="Percent 3 3 3 3 8" xfId="24189" xr:uid="{200648B5-A36C-46BF-87F5-F31A5C1325FE}"/>
    <cellStyle name="Percent 3 3 3 3 9" xfId="23330" xr:uid="{323D20CD-AB34-469F-80E4-58C6489728BD}"/>
    <cellStyle name="Percent 3 3 3 4" xfId="15428" xr:uid="{00000000-0005-0000-0000-0000463C0000}"/>
    <cellStyle name="Percent 3 3 3 4 2" xfId="26601" xr:uid="{A4D3DD5F-1EE1-456D-A700-ABDC7E2BBB5B}"/>
    <cellStyle name="Percent 3 3 3 5" xfId="15429" xr:uid="{00000000-0005-0000-0000-0000473C0000}"/>
    <cellStyle name="Percent 3 3 3 5 2" xfId="26602" xr:uid="{3CAE4FB1-12E0-420F-B5C4-9A960731DE74}"/>
    <cellStyle name="Percent 3 3 3 6" xfId="26591" xr:uid="{A214AAAD-BBF4-4E9F-BCF4-5134401BE541}"/>
    <cellStyle name="Percent 3 3 3 7" xfId="24187" xr:uid="{D1B3BC25-0578-4361-A86C-DF2D0DFBC5D6}"/>
    <cellStyle name="Percent 3 3 3 8" xfId="23328" xr:uid="{391DF0D6-2D85-4BFC-AAEB-F3F5F4FB46D2}"/>
    <cellStyle name="Percent 3 3 3 9" xfId="22326" xr:uid="{E0F95900-DEE9-44CC-923D-07E086F4C7EC}"/>
    <cellStyle name="Percent 3 3 4" xfId="15430" xr:uid="{00000000-0005-0000-0000-0000483C0000}"/>
    <cellStyle name="Percent 3 3 4 2" xfId="15431" xr:uid="{00000000-0005-0000-0000-0000493C0000}"/>
    <cellStyle name="Percent 3 3 4 2 2" xfId="15432" xr:uid="{00000000-0005-0000-0000-00004A3C0000}"/>
    <cellStyle name="Percent 3 3 4 2 2 2" xfId="26605" xr:uid="{CA841932-E2AD-46BC-AABE-C1E09F94D267}"/>
    <cellStyle name="Percent 3 3 4 2 3" xfId="15433" xr:uid="{00000000-0005-0000-0000-00004B3C0000}"/>
    <cellStyle name="Percent 3 3 4 2 3 2" xfId="26606" xr:uid="{B1BB59F4-3BBC-4ADC-879E-2C12B93E4234}"/>
    <cellStyle name="Percent 3 3 4 2 4" xfId="26604" xr:uid="{05602FEB-1870-41D3-976D-2E4DC34DA025}"/>
    <cellStyle name="Percent 3 3 4 2 5" xfId="24674" xr:uid="{49D35EAC-078C-4A81-83DA-C1E02ED04ADE}"/>
    <cellStyle name="Percent 3 3 4 3" xfId="15434" xr:uid="{00000000-0005-0000-0000-00004C3C0000}"/>
    <cellStyle name="Percent 3 3 4 3 2" xfId="26608" xr:uid="{E2C8B22A-C737-408F-BF54-EB4D9A05F609}"/>
    <cellStyle name="Percent 3 3 4 3 3" xfId="26607" xr:uid="{D9EB80DB-6CF5-4838-B4DB-580C131B005C}"/>
    <cellStyle name="Percent 3 3 4 4" xfId="15435" xr:uid="{00000000-0005-0000-0000-00004D3C0000}"/>
    <cellStyle name="Percent 3 3 4 4 2" xfId="26609" xr:uid="{6D440C20-340A-4A4B-8C63-449FFC0665C5}"/>
    <cellStyle name="Percent 3 3 4 5" xfId="26610" xr:uid="{F112DDFC-2A5B-4306-B0B4-74BFFF3B879C}"/>
    <cellStyle name="Percent 3 3 4 6" xfId="26603" xr:uid="{1F569CC2-F76E-4F7C-B7F7-3824CA64A1A1}"/>
    <cellStyle name="Percent 3 3 4 7" xfId="24192" xr:uid="{922A2F8A-E40C-4EB1-85F8-8228A876669B}"/>
    <cellStyle name="Percent 3 3 4 8" xfId="23331" xr:uid="{BD6C7103-B4FA-4B99-A791-D20D5EF8F834}"/>
    <cellStyle name="Percent 3 3 4 9" xfId="22329" xr:uid="{897DE90A-C224-49A1-8946-ACD8F72DCAA6}"/>
    <cellStyle name="Percent 3 3 5" xfId="15436" xr:uid="{00000000-0005-0000-0000-00004E3C0000}"/>
    <cellStyle name="Percent 3 3 5 2" xfId="15437" xr:uid="{00000000-0005-0000-0000-00004F3C0000}"/>
    <cellStyle name="Percent 3 3 5 2 2" xfId="26613" xr:uid="{F4E9225A-40C4-4DFF-A946-CA3737CBF181}"/>
    <cellStyle name="Percent 3 3 5 2 2 2" xfId="26614" xr:uid="{7A105CFE-48A0-4F93-9B8B-4468865271B0}"/>
    <cellStyle name="Percent 3 3 5 2 3" xfId="26615" xr:uid="{46335A93-732F-4402-A8BA-85E32B984C96}"/>
    <cellStyle name="Percent 3 3 5 2 3 2" xfId="26616" xr:uid="{2B071960-88DB-4837-9AB9-CDFDB8DF3BEC}"/>
    <cellStyle name="Percent 3 3 5 2 4" xfId="26617" xr:uid="{C759B175-B0EA-4964-B617-D030A2C153CB}"/>
    <cellStyle name="Percent 3 3 5 2 5" xfId="26612" xr:uid="{0028D21F-9638-409C-86F9-C4B9FAC776F1}"/>
    <cellStyle name="Percent 3 3 5 3" xfId="15438" xr:uid="{00000000-0005-0000-0000-0000503C0000}"/>
    <cellStyle name="Percent 3 3 5 3 2" xfId="26619" xr:uid="{4C970B78-81A2-47E7-88CB-2E15E0293D05}"/>
    <cellStyle name="Percent 3 3 5 3 2 2" xfId="26620" xr:uid="{87C1862D-B914-405D-8180-ABF3F57263C7}"/>
    <cellStyle name="Percent 3 3 5 3 3" xfId="26621" xr:uid="{27E9E04A-2E5D-4D8F-BDF1-A9B58FA12DD7}"/>
    <cellStyle name="Percent 3 3 5 3 3 2" xfId="26622" xr:uid="{6ABF1B9C-1E83-48D2-B315-A399ECCA6422}"/>
    <cellStyle name="Percent 3 3 5 3 4" xfId="26623" xr:uid="{A6A03BFD-CC7F-4177-BEB5-B25449E8C9C2}"/>
    <cellStyle name="Percent 3 3 5 3 5" xfId="26618" xr:uid="{4B7856F0-C92F-460B-9A36-AE11BB2E3CE4}"/>
    <cellStyle name="Percent 3 3 5 4" xfId="26624" xr:uid="{3726EAC4-AF71-4B49-95A4-F802BA75B5B2}"/>
    <cellStyle name="Percent 3 3 5 4 2" xfId="26625" xr:uid="{D02CEF07-7216-4B44-A98D-4FE62A5A7D3B}"/>
    <cellStyle name="Percent 3 3 5 5" xfId="26626" xr:uid="{0A0B2A96-2639-4A2C-B3CD-13A56FE591EC}"/>
    <cellStyle name="Percent 3 3 5 5 2" xfId="26627" xr:uid="{7F39C928-1324-493D-9FE3-ED4B3136FC2D}"/>
    <cellStyle name="Percent 3 3 5 6" xfId="26628" xr:uid="{5119D932-3757-4AA3-B20E-8A7743459B64}"/>
    <cellStyle name="Percent 3 3 5 7" xfId="26629" xr:uid="{FE3A71FE-33DF-4A12-B245-7A00C74290C3}"/>
    <cellStyle name="Percent 3 3 5 8" xfId="26611" xr:uid="{225CBD54-DC07-40A8-94FA-2F444EF6E327}"/>
    <cellStyle name="Percent 3 3 5 9" xfId="24193" xr:uid="{5C7DA382-AD15-4107-9936-8FA6A631B2E6}"/>
    <cellStyle name="Percent 3 3 6" xfId="15439" xr:uid="{00000000-0005-0000-0000-0000513C0000}"/>
    <cellStyle name="Percent 3 3 6 2" xfId="15440" xr:uid="{00000000-0005-0000-0000-0000523C0000}"/>
    <cellStyle name="Percent 3 3 6 2 2" xfId="15441" xr:uid="{00000000-0005-0000-0000-0000533C0000}"/>
    <cellStyle name="Percent 3 3 6 2 2 2" xfId="26633" xr:uid="{EF284789-E9DF-48FE-B17E-38BE37FB7A39}"/>
    <cellStyle name="Percent 3 3 6 2 2 3" xfId="26632" xr:uid="{A61E1A77-E475-4CD5-84A7-E2F497A5776A}"/>
    <cellStyle name="Percent 3 3 6 2 3" xfId="15442" xr:uid="{00000000-0005-0000-0000-0000543C0000}"/>
    <cellStyle name="Percent 3 3 6 2 3 2" xfId="26635" xr:uid="{AC157CB2-A4C4-45AB-81D1-A00FAC986F12}"/>
    <cellStyle name="Percent 3 3 6 2 3 3" xfId="26634" xr:uid="{C4EF68F6-9CDB-4053-BBD8-82929CB3E458}"/>
    <cellStyle name="Percent 3 3 6 2 4" xfId="26636" xr:uid="{30026417-5660-4A77-8520-24CB96438D3E}"/>
    <cellStyle name="Percent 3 3 6 2 5" xfId="26631" xr:uid="{02F27E42-86D0-4D2B-9782-35E28AA2FB8C}"/>
    <cellStyle name="Percent 3 3 6 2 6" xfId="24675" xr:uid="{E23DFC85-8906-49EF-9B77-3B47F502625E}"/>
    <cellStyle name="Percent 3 3 6 3" xfId="15443" xr:uid="{00000000-0005-0000-0000-0000553C0000}"/>
    <cellStyle name="Percent 3 3 6 3 2" xfId="26638" xr:uid="{46867F53-3E7A-4D0F-8D2A-8606B6314257}"/>
    <cellStyle name="Percent 3 3 6 3 2 2" xfId="26639" xr:uid="{E0A6312C-F4A6-42A7-B050-3EF28C4F9F94}"/>
    <cellStyle name="Percent 3 3 6 3 3" xfId="26640" xr:uid="{C1516F09-8685-4194-A559-66E2412A4316}"/>
    <cellStyle name="Percent 3 3 6 3 3 2" xfId="26641" xr:uid="{5233D5EF-8242-44F4-A6D5-AF677619BF1C}"/>
    <cellStyle name="Percent 3 3 6 3 4" xfId="26642" xr:uid="{E344E222-1E45-4756-8C0A-CF03B07F1FC0}"/>
    <cellStyle name="Percent 3 3 6 3 5" xfId="26637" xr:uid="{975A5C13-A7BC-499A-8162-470F1B4812E0}"/>
    <cellStyle name="Percent 3 3 6 4" xfId="15444" xr:uid="{00000000-0005-0000-0000-0000563C0000}"/>
    <cellStyle name="Percent 3 3 6 4 2" xfId="26644" xr:uid="{1DA8464C-1D63-4FC6-ADCD-C19995D9DF8E}"/>
    <cellStyle name="Percent 3 3 6 4 3" xfId="26643" xr:uid="{4691B535-4454-466D-AD55-EFB1EF712BFA}"/>
    <cellStyle name="Percent 3 3 6 5" xfId="26645" xr:uid="{1BA5F1C0-283B-46F6-83A9-140B58659993}"/>
    <cellStyle name="Percent 3 3 6 5 2" xfId="26646" xr:uid="{7ACB9B5C-8BC9-4770-A6B3-7578032B8C9C}"/>
    <cellStyle name="Percent 3 3 6 6" xfId="26647" xr:uid="{05F7B786-4071-4E0E-9F89-18E5698BCA19}"/>
    <cellStyle name="Percent 3 3 6 7" xfId="26648" xr:uid="{20971658-AF7B-46B2-86E0-30643838D459}"/>
    <cellStyle name="Percent 3 3 6 8" xfId="26630" xr:uid="{C4D262EC-E95B-43FA-8EAD-A7109685398C}"/>
    <cellStyle name="Percent 3 3 6 9" xfId="24270" xr:uid="{DDDA0507-0A1C-4E48-BBF5-36260E3A8CCA}"/>
    <cellStyle name="Percent 3 3 7" xfId="15445" xr:uid="{00000000-0005-0000-0000-0000573C0000}"/>
    <cellStyle name="Percent 3 3 7 2" xfId="15446" xr:uid="{00000000-0005-0000-0000-0000583C0000}"/>
    <cellStyle name="Percent 3 3 7 2 2" xfId="26651" xr:uid="{84B6F402-5E62-4E09-9DE2-8260A11A8800}"/>
    <cellStyle name="Percent 3 3 7 2 2 2" xfId="26652" xr:uid="{6A4BBE72-E09B-4B63-AD1A-3E3446E28941}"/>
    <cellStyle name="Percent 3 3 7 2 3" xfId="26653" xr:uid="{85A1E329-A19A-42CB-9714-86854D06ABF3}"/>
    <cellStyle name="Percent 3 3 7 2 3 2" xfId="26654" xr:uid="{4AF5685D-7D25-46F7-9BC2-DB92E11A3088}"/>
    <cellStyle name="Percent 3 3 7 2 4" xfId="26655" xr:uid="{87EF75D2-605D-46AF-8977-BC9F2D649838}"/>
    <cellStyle name="Percent 3 3 7 2 5" xfId="26650" xr:uid="{3572824C-3C6B-4ADD-A19B-BB0511DE018B}"/>
    <cellStyle name="Percent 3 3 7 3" xfId="15447" xr:uid="{00000000-0005-0000-0000-0000593C0000}"/>
    <cellStyle name="Percent 3 3 7 3 2" xfId="26657" xr:uid="{5BDD2D20-2625-4AED-8566-98F2F21F701E}"/>
    <cellStyle name="Percent 3 3 7 3 2 2" xfId="26658" xr:uid="{4E9394D2-C2C4-44F8-99A1-7C37742F373B}"/>
    <cellStyle name="Percent 3 3 7 3 3" xfId="26659" xr:uid="{AC6FAE12-4B8D-4CCB-BFB9-D839C47ABDDE}"/>
    <cellStyle name="Percent 3 3 7 3 3 2" xfId="26660" xr:uid="{CE4554B2-2E94-4236-BF93-E6D1A3AB3A44}"/>
    <cellStyle name="Percent 3 3 7 3 4" xfId="26661" xr:uid="{0955A5C5-806F-4326-BCB5-7C8A0D9DF63A}"/>
    <cellStyle name="Percent 3 3 7 3 5" xfId="26656" xr:uid="{D26AD524-1AEE-4340-B6E1-517F8DD8BC36}"/>
    <cellStyle name="Percent 3 3 7 4" xfId="26662" xr:uid="{762383D8-4D8D-4E34-A11C-C756BC83A4E5}"/>
    <cellStyle name="Percent 3 3 7 4 2" xfId="26663" xr:uid="{252D26DD-84A7-4092-B88A-B8318E2103A6}"/>
    <cellStyle name="Percent 3 3 7 5" xfId="26664" xr:uid="{569E9601-BAAB-4133-BE8B-01C856891954}"/>
    <cellStyle name="Percent 3 3 7 5 2" xfId="26665" xr:uid="{9BF626B0-7D2A-488D-BD66-0A8F5CB80AEE}"/>
    <cellStyle name="Percent 3 3 7 6" xfId="26666" xr:uid="{07F04ED3-1D55-4909-A221-88B5EFBF733C}"/>
    <cellStyle name="Percent 3 3 7 7" xfId="26667" xr:uid="{E1134D2B-A9AE-45F3-9D3E-97B72838AB61}"/>
    <cellStyle name="Percent 3 3 7 8" xfId="26649" xr:uid="{E9F400A7-51A9-4FB2-A442-64B892856EB9}"/>
    <cellStyle name="Percent 3 3 7 9" xfId="24676" xr:uid="{2B5782EF-7745-4711-8FE6-0AACD4CF3474}"/>
    <cellStyle name="Percent 3 3 8" xfId="15448" xr:uid="{00000000-0005-0000-0000-00005A3C0000}"/>
    <cellStyle name="Percent 3 3 8 2" xfId="15449" xr:uid="{00000000-0005-0000-0000-00005B3C0000}"/>
    <cellStyle name="Percent 3 3 8 2 2" xfId="26670" xr:uid="{EB14B02A-6EA2-470B-A80C-81CEAB1DBE2E}"/>
    <cellStyle name="Percent 3 3 8 2 2 2" xfId="26671" xr:uid="{53E8B2FD-B912-4DF1-B200-0D4ADAC553F9}"/>
    <cellStyle name="Percent 3 3 8 2 3" xfId="26672" xr:uid="{CFE1083C-4F7C-4768-B264-2AF3D49D69D6}"/>
    <cellStyle name="Percent 3 3 8 2 3 2" xfId="26673" xr:uid="{B336805D-0DA4-4E3F-8B29-A6DD4852C9B9}"/>
    <cellStyle name="Percent 3 3 8 2 4" xfId="26674" xr:uid="{23180404-A405-44C6-BC89-52473CB91962}"/>
    <cellStyle name="Percent 3 3 8 2 5" xfId="26669" xr:uid="{CB44E1E0-17A8-4354-9490-EC5E26F49110}"/>
    <cellStyle name="Percent 3 3 8 3" xfId="15450" xr:uid="{00000000-0005-0000-0000-00005C3C0000}"/>
    <cellStyle name="Percent 3 3 8 3 2" xfId="26676" xr:uid="{346466E5-2965-4662-93D0-57C0D22EC811}"/>
    <cellStyle name="Percent 3 3 8 3 2 2" xfId="26677" xr:uid="{19AC3C72-282C-4474-A058-44337D0EA1AD}"/>
    <cellStyle name="Percent 3 3 8 3 3" xfId="26678" xr:uid="{9A22BC49-3D66-4901-99BC-B05A5FCC84FE}"/>
    <cellStyle name="Percent 3 3 8 3 3 2" xfId="26679" xr:uid="{37B2756B-5A56-4E65-B60A-AC200F2F027F}"/>
    <cellStyle name="Percent 3 3 8 3 4" xfId="26680" xr:uid="{44C6F130-F9EB-4384-B627-041EE4B307FD}"/>
    <cellStyle name="Percent 3 3 8 3 5" xfId="26675" xr:uid="{22F42F10-86DA-46FB-9A10-5EC38208D9EF}"/>
    <cellStyle name="Percent 3 3 8 4" xfId="26681" xr:uid="{F3EB1824-5BEF-4119-AB3D-E5D30F3C75B4}"/>
    <cellStyle name="Percent 3 3 8 4 2" xfId="26682" xr:uid="{04441D96-DCD7-4FD8-862F-D741B2C13009}"/>
    <cellStyle name="Percent 3 3 8 5" xfId="26683" xr:uid="{5EF6E15A-C368-4B58-BD60-F4EBB73349F7}"/>
    <cellStyle name="Percent 3 3 8 5 2" xfId="26684" xr:uid="{A611182B-577B-4DFF-A582-EC6BA7D5C2A4}"/>
    <cellStyle name="Percent 3 3 8 6" xfId="26685" xr:uid="{2E2D5D01-1486-4E66-B4B9-46C194FEDDDF}"/>
    <cellStyle name="Percent 3 3 8 7" xfId="26686" xr:uid="{F3CB0CA6-9F2B-4848-85C8-DBA3CE992467}"/>
    <cellStyle name="Percent 3 3 8 8" xfId="26668" xr:uid="{5F910204-1EB5-454D-B7BC-EF4E8202BDB9}"/>
    <cellStyle name="Percent 3 3 8 9" xfId="24677" xr:uid="{62B9873D-72F8-4798-80BC-BCA10D111629}"/>
    <cellStyle name="Percent 3 3 9" xfId="15451" xr:uid="{00000000-0005-0000-0000-00005D3C0000}"/>
    <cellStyle name="Percent 3 3 9 2" xfId="15452" xr:uid="{00000000-0005-0000-0000-00005E3C0000}"/>
    <cellStyle name="Percent 3 3 9 2 2" xfId="26689" xr:uid="{8138319E-435B-4602-85AC-3C661CF2B00E}"/>
    <cellStyle name="Percent 3 3 9 2 2 2" xfId="26690" xr:uid="{49751DE5-AD87-4CBD-AC24-0E60EEB562E4}"/>
    <cellStyle name="Percent 3 3 9 2 3" xfId="26691" xr:uid="{D1F0E5F5-5771-4842-86EB-868AAEC1C512}"/>
    <cellStyle name="Percent 3 3 9 2 3 2" xfId="26692" xr:uid="{A95EFEB6-31FF-4040-A403-8624EA28BBDD}"/>
    <cellStyle name="Percent 3 3 9 2 4" xfId="26693" xr:uid="{25D53737-2C26-4C5C-AF82-5CF0C8C75EC5}"/>
    <cellStyle name="Percent 3 3 9 2 5" xfId="26688" xr:uid="{62EAC758-70AE-4B1E-B145-C1A87E74C0F2}"/>
    <cellStyle name="Percent 3 3 9 3" xfId="15453" xr:uid="{00000000-0005-0000-0000-00005F3C0000}"/>
    <cellStyle name="Percent 3 3 9 3 2" xfId="26695" xr:uid="{2FA927C3-CFC6-4508-A8AB-FA8BEEEB5AF0}"/>
    <cellStyle name="Percent 3 3 9 3 2 2" xfId="26696" xr:uid="{0A509405-DE8B-4195-8747-BD3F3BB02E6F}"/>
    <cellStyle name="Percent 3 3 9 3 3" xfId="26697" xr:uid="{95AF02C2-91D3-49CD-840D-BC1E7BBF0CB4}"/>
    <cellStyle name="Percent 3 3 9 3 3 2" xfId="26698" xr:uid="{26BDB1E0-7336-48BF-BBEF-98CA036B386C}"/>
    <cellStyle name="Percent 3 3 9 3 4" xfId="26699" xr:uid="{067489E8-3C94-4C01-AE0D-55345108EFDF}"/>
    <cellStyle name="Percent 3 3 9 3 5" xfId="26694" xr:uid="{30A3E22B-40A0-482A-A7F2-239C036E2BAA}"/>
    <cellStyle name="Percent 3 3 9 4" xfId="26700" xr:uid="{8CDDBC50-F75E-42B2-A71C-28E64D59070B}"/>
    <cellStyle name="Percent 3 3 9 4 2" xfId="26701" xr:uid="{9561193D-872F-401C-A69C-8402EB9AEA9A}"/>
    <cellStyle name="Percent 3 3 9 5" xfId="26702" xr:uid="{8E2228D0-9715-4726-9E54-5E5B6B3D234F}"/>
    <cellStyle name="Percent 3 3 9 5 2" xfId="26703" xr:uid="{9C27DC61-BB64-4E35-B746-4AB99E87850F}"/>
    <cellStyle name="Percent 3 3 9 6" xfId="26704" xr:uid="{0D7D0353-E1FD-4970-BB52-B9E412C95B6C}"/>
    <cellStyle name="Percent 3 3 9 7" xfId="26705" xr:uid="{C805B1FD-DD70-4F48-9F14-00AC42DFC104}"/>
    <cellStyle name="Percent 3 3 9 8" xfId="26687" xr:uid="{3B9A4166-84D2-4A15-AAE9-0313EB725EFF}"/>
    <cellStyle name="Percent 3 3 9 9" xfId="24678" xr:uid="{45B2CA37-BA28-4F31-89A9-E7EC28954877}"/>
    <cellStyle name="Percent 3 30" xfId="15454" xr:uid="{00000000-0005-0000-0000-0000603C0000}"/>
    <cellStyle name="Percent 3 30 2" xfId="15455" xr:uid="{00000000-0005-0000-0000-0000613C0000}"/>
    <cellStyle name="Percent 3 30 2 2" xfId="24616" xr:uid="{0E87C954-2D5A-431D-9D96-ECD4674A632C}"/>
    <cellStyle name="Percent 3 30 3" xfId="15456" xr:uid="{00000000-0005-0000-0000-0000623C0000}"/>
    <cellStyle name="Percent 3 31" xfId="15457" xr:uid="{00000000-0005-0000-0000-0000633C0000}"/>
    <cellStyle name="Percent 3 31 2" xfId="26286" xr:uid="{BBAA2D00-B4E4-47CE-8E63-570EACDCBCBD}"/>
    <cellStyle name="Percent 3 32" xfId="15458" xr:uid="{00000000-0005-0000-0000-0000643C0000}"/>
    <cellStyle name="Percent 3 33" xfId="15459" xr:uid="{00000000-0005-0000-0000-0000653C0000}"/>
    <cellStyle name="Percent 3 34" xfId="17773" xr:uid="{00000000-0005-0000-0000-0000663C0000}"/>
    <cellStyle name="Percent 3 34 2" xfId="19116" xr:uid="{F538C9D3-9781-485D-BF62-BC95AF70F79F}"/>
    <cellStyle name="Percent 3 35" xfId="18432" xr:uid="{C478E916-FFCD-4E73-A3F7-64BDBFE8FF26}"/>
    <cellStyle name="Percent 3 36" xfId="43469" xr:uid="{E19C7FF2-3859-48C1-80F8-E31A1F91AC2B}"/>
    <cellStyle name="Percent 3 4" xfId="15460" xr:uid="{00000000-0005-0000-0000-0000673C0000}"/>
    <cellStyle name="Percent 3 4 10" xfId="15461" xr:uid="{00000000-0005-0000-0000-0000683C0000}"/>
    <cellStyle name="Percent 3 4 10 2" xfId="15462" xr:uid="{00000000-0005-0000-0000-0000693C0000}"/>
    <cellStyle name="Percent 3 4 10 2 2" xfId="26709" xr:uid="{42839885-5EB9-4D34-98BB-5F377CFFFE3C}"/>
    <cellStyle name="Percent 3 4 10 2 2 2" xfId="26710" xr:uid="{C7F345F9-165A-4F7D-9D2F-8E18EA82B19C}"/>
    <cellStyle name="Percent 3 4 10 2 3" xfId="26711" xr:uid="{DAD35F1F-B20F-4838-AB46-192517EB7044}"/>
    <cellStyle name="Percent 3 4 10 2 3 2" xfId="26712" xr:uid="{D63553DB-1F53-465A-83D8-64968329B1F2}"/>
    <cellStyle name="Percent 3 4 10 2 4" xfId="26713" xr:uid="{396BF7E8-781F-45BD-B53C-072E28D2CBE5}"/>
    <cellStyle name="Percent 3 4 10 2 5" xfId="26714" xr:uid="{262278CB-7CEE-499C-AFA6-696AF595D633}"/>
    <cellStyle name="Percent 3 4 10 2 6" xfId="26708" xr:uid="{748D5E55-94D2-4EC2-8A43-CC661804F747}"/>
    <cellStyle name="Percent 3 4 10 3" xfId="15463" xr:uid="{00000000-0005-0000-0000-00006A3C0000}"/>
    <cellStyle name="Percent 3 4 10 3 2" xfId="26716" xr:uid="{412BE37C-B5F3-4FA4-8573-4578173E304C}"/>
    <cellStyle name="Percent 3 4 10 3 2 2" xfId="26717" xr:uid="{29293135-D9A3-414A-A59F-F7847046F6DD}"/>
    <cellStyle name="Percent 3 4 10 3 3" xfId="26718" xr:uid="{E6DF1783-6DB3-443A-B7AC-F0775429E5C8}"/>
    <cellStyle name="Percent 3 4 10 3 3 2" xfId="26719" xr:uid="{905B9BD5-E7F7-4FD5-A81A-7844A76292A0}"/>
    <cellStyle name="Percent 3 4 10 3 4" xfId="26720" xr:uid="{277473DF-398B-4A5C-910D-31C8DCACF845}"/>
    <cellStyle name="Percent 3 4 10 3 5" xfId="26715" xr:uid="{639C23D9-E91C-4BF9-B297-F0B276661AF6}"/>
    <cellStyle name="Percent 3 4 10 4" xfId="26721" xr:uid="{06FAD6B3-DAB1-4350-B2F9-8AAD49EE4326}"/>
    <cellStyle name="Percent 3 4 10 4 2" xfId="26722" xr:uid="{DD6DA897-1C7D-429E-B651-A0558AB04B2D}"/>
    <cellStyle name="Percent 3 4 10 5" xfId="26723" xr:uid="{C5F179D7-6DE4-40DF-B176-5B0805B378E0}"/>
    <cellStyle name="Percent 3 4 10 5 2" xfId="26724" xr:uid="{74CE46DD-0295-4041-933D-89225E96F368}"/>
    <cellStyle name="Percent 3 4 10 6" xfId="26725" xr:uid="{1979B902-87F7-4E68-8962-1D99E939EE81}"/>
    <cellStyle name="Percent 3 4 10 7" xfId="26726" xr:uid="{C0A910EC-15F3-4FC8-BD26-CE63434A706D}"/>
    <cellStyle name="Percent 3 4 10 8" xfId="26707" xr:uid="{4BE06AEE-420F-43F6-BA38-31AF3D89DE9A}"/>
    <cellStyle name="Percent 3 4 10 9" xfId="24679" xr:uid="{6B89DB61-9074-452B-8515-2D9A5B6EF66D}"/>
    <cellStyle name="Percent 3 4 11" xfId="15464" xr:uid="{00000000-0005-0000-0000-00006B3C0000}"/>
    <cellStyle name="Percent 3 4 11 2" xfId="15465" xr:uid="{00000000-0005-0000-0000-00006C3C0000}"/>
    <cellStyle name="Percent 3 4 11 2 2" xfId="26729" xr:uid="{8E60DFF6-AC27-46D0-8029-856322D44317}"/>
    <cellStyle name="Percent 3 4 11 2 2 2" xfId="26730" xr:uid="{97471866-5B96-48B2-B745-FD36F4D0EC56}"/>
    <cellStyle name="Percent 3 4 11 2 3" xfId="26731" xr:uid="{2F899B86-7BC3-4371-87D0-41261E107ED6}"/>
    <cellStyle name="Percent 3 4 11 2 3 2" xfId="26732" xr:uid="{B8AB6228-0682-453C-A39A-CDD4297874A2}"/>
    <cellStyle name="Percent 3 4 11 2 4" xfId="26733" xr:uid="{DE17AC4A-C13A-449A-8B91-96E2AD87DF26}"/>
    <cellStyle name="Percent 3 4 11 2 5" xfId="26734" xr:uid="{A4B331AF-B009-4753-9DD1-CB0801755EDE}"/>
    <cellStyle name="Percent 3 4 11 2 6" xfId="26728" xr:uid="{B8D03DC5-8B48-4DAE-B071-46346B7751EB}"/>
    <cellStyle name="Percent 3 4 11 3" xfId="15466" xr:uid="{00000000-0005-0000-0000-00006D3C0000}"/>
    <cellStyle name="Percent 3 4 11 3 2" xfId="26736" xr:uid="{71A6F0D7-FCBE-48CC-B7C6-E4F034EF86B6}"/>
    <cellStyle name="Percent 3 4 11 3 2 2" xfId="26737" xr:uid="{860C01F6-87BC-490D-9BC0-34997F1BDF4A}"/>
    <cellStyle name="Percent 3 4 11 3 3" xfId="26738" xr:uid="{5399DB85-E734-4BD0-9915-81A48E7ADE24}"/>
    <cellStyle name="Percent 3 4 11 3 3 2" xfId="26739" xr:uid="{8D364845-47AE-48BB-B914-4075DC7790EA}"/>
    <cellStyle name="Percent 3 4 11 3 4" xfId="26740" xr:uid="{2C5E21BC-15A6-4797-843D-0284946509A8}"/>
    <cellStyle name="Percent 3 4 11 3 5" xfId="26735" xr:uid="{B0EF00F4-143A-4F71-8A99-AB19D9B1A17C}"/>
    <cellStyle name="Percent 3 4 11 4" xfId="26741" xr:uid="{C80CA9E9-2437-4B5B-9E6C-57E0330CD6E2}"/>
    <cellStyle name="Percent 3 4 11 4 2" xfId="26742" xr:uid="{81163F90-D561-489B-98CA-5FEB0201D176}"/>
    <cellStyle name="Percent 3 4 11 5" xfId="26743" xr:uid="{34EA31D4-64B7-4F0F-97D0-4081365E9C94}"/>
    <cellStyle name="Percent 3 4 11 5 2" xfId="26744" xr:uid="{B2AAB2D5-8C28-452E-9D8D-AA66D1407216}"/>
    <cellStyle name="Percent 3 4 11 6" xfId="26745" xr:uid="{7F027A81-54CC-4C66-BD24-742CD47EB61D}"/>
    <cellStyle name="Percent 3 4 11 7" xfId="26746" xr:uid="{FDD6B107-FF90-4889-BB33-705BD0565622}"/>
    <cellStyle name="Percent 3 4 11 8" xfId="26727" xr:uid="{99341403-E525-4589-B91F-E41CC07B56C9}"/>
    <cellStyle name="Percent 3 4 11 9" xfId="24680" xr:uid="{1B553494-D6AB-41DB-A3D4-36B129F83AE7}"/>
    <cellStyle name="Percent 3 4 12" xfId="15467" xr:uid="{00000000-0005-0000-0000-00006E3C0000}"/>
    <cellStyle name="Percent 3 4 12 2" xfId="15468" xr:uid="{00000000-0005-0000-0000-00006F3C0000}"/>
    <cellStyle name="Percent 3 4 12 2 2" xfId="26749" xr:uid="{C0AAE04A-8691-4024-B4DE-CD7342D36E5E}"/>
    <cellStyle name="Percent 3 4 12 2 2 2" xfId="26750" xr:uid="{BCE6ABCA-557D-46AC-A6B3-0CEF627AAA5B}"/>
    <cellStyle name="Percent 3 4 12 2 3" xfId="26751" xr:uid="{CCAF1E5E-77E4-41E0-A9FC-3763FC6571B3}"/>
    <cellStyle name="Percent 3 4 12 2 3 2" xfId="26752" xr:uid="{FC22252D-30DB-4711-8F25-6A4C25F241E6}"/>
    <cellStyle name="Percent 3 4 12 2 4" xfId="26753" xr:uid="{0BF5195C-FC6F-4C03-9C6C-3226D591D7AB}"/>
    <cellStyle name="Percent 3 4 12 2 5" xfId="26754" xr:uid="{14C9CFC1-8391-41C9-8E90-0407D0EFF3B2}"/>
    <cellStyle name="Percent 3 4 12 2 6" xfId="26748" xr:uid="{47D42C40-0423-4FEE-9ED5-E1C14E83435C}"/>
    <cellStyle name="Percent 3 4 12 3" xfId="15469" xr:uid="{00000000-0005-0000-0000-0000703C0000}"/>
    <cellStyle name="Percent 3 4 12 3 2" xfId="26756" xr:uid="{18C58DD1-47CE-4576-B453-57323A406617}"/>
    <cellStyle name="Percent 3 4 12 3 2 2" xfId="26757" xr:uid="{76E41B3E-F52B-40C9-9495-B1B51F36BB07}"/>
    <cellStyle name="Percent 3 4 12 3 3" xfId="26758" xr:uid="{90F7B990-5955-44D0-B304-2AC53562F7F0}"/>
    <cellStyle name="Percent 3 4 12 3 3 2" xfId="26759" xr:uid="{55A74B7E-3792-4489-9B02-33DCDB02D019}"/>
    <cellStyle name="Percent 3 4 12 3 4" xfId="26760" xr:uid="{6DA017F9-BE16-4CD1-B9B2-DD663C14962C}"/>
    <cellStyle name="Percent 3 4 12 3 5" xfId="26755" xr:uid="{6B0FB322-B468-450C-9BC8-7A112E9F731E}"/>
    <cellStyle name="Percent 3 4 12 4" xfId="26761" xr:uid="{C2D32519-777D-47A2-8D12-E5ACEC367B54}"/>
    <cellStyle name="Percent 3 4 12 4 2" xfId="26762" xr:uid="{8B50DD4C-3B59-4A40-8668-D01FB75BD541}"/>
    <cellStyle name="Percent 3 4 12 5" xfId="26763" xr:uid="{AF3AEA41-6DCF-40A6-BAA3-E63500A6E6CC}"/>
    <cellStyle name="Percent 3 4 12 5 2" xfId="26764" xr:uid="{EBD8FCB3-AD3B-44A2-B3E3-77EC44955E1A}"/>
    <cellStyle name="Percent 3 4 12 6" xfId="26765" xr:uid="{F3C33275-6757-4B56-A009-0C5010BC2FD9}"/>
    <cellStyle name="Percent 3 4 12 7" xfId="26766" xr:uid="{BA39774A-21CC-41C9-9F6A-CB0C528D6074}"/>
    <cellStyle name="Percent 3 4 12 8" xfId="26747" xr:uid="{C0AC84FE-F56F-43EE-9973-475DBD36B45D}"/>
    <cellStyle name="Percent 3 4 12 9" xfId="24681" xr:uid="{43CE5B1C-7F58-48DB-9B8B-D71EA35E70C9}"/>
    <cellStyle name="Percent 3 4 13" xfId="15470" xr:uid="{00000000-0005-0000-0000-0000713C0000}"/>
    <cellStyle name="Percent 3 4 13 2" xfId="15471" xr:uid="{00000000-0005-0000-0000-0000723C0000}"/>
    <cellStyle name="Percent 3 4 13 2 2" xfId="26769" xr:uid="{75F2C223-6C33-4870-8B80-F6B9588E6F7D}"/>
    <cellStyle name="Percent 3 4 13 2 2 2" xfId="26770" xr:uid="{DC6082F5-4442-4EC3-A884-266EF66465F8}"/>
    <cellStyle name="Percent 3 4 13 2 3" xfId="26771" xr:uid="{6D11895F-6F75-407A-8949-0AE21DBD80BE}"/>
    <cellStyle name="Percent 3 4 13 2 3 2" xfId="26772" xr:uid="{34F859D0-E1E0-4203-8193-03D8B9BA3D50}"/>
    <cellStyle name="Percent 3 4 13 2 4" xfId="26773" xr:uid="{F655A09C-A6CC-4B53-A18C-65810810C06F}"/>
    <cellStyle name="Percent 3 4 13 2 5" xfId="26774" xr:uid="{142F9FC3-9F95-4044-847A-A79A20336844}"/>
    <cellStyle name="Percent 3 4 13 2 6" xfId="26768" xr:uid="{BC9ABD5B-CB96-4069-81FF-C74BB00575E2}"/>
    <cellStyle name="Percent 3 4 13 3" xfId="15472" xr:uid="{00000000-0005-0000-0000-0000733C0000}"/>
    <cellStyle name="Percent 3 4 13 3 2" xfId="26776" xr:uid="{D679D1FD-7626-4CA6-8370-6C5BDCA826BC}"/>
    <cellStyle name="Percent 3 4 13 3 2 2" xfId="26777" xr:uid="{C55F73B5-F99B-4808-86C4-E2B73149A4C3}"/>
    <cellStyle name="Percent 3 4 13 3 3" xfId="26778" xr:uid="{35DD0085-0E69-44C0-B970-4C5D19B58A50}"/>
    <cellStyle name="Percent 3 4 13 3 3 2" xfId="26779" xr:uid="{21282F22-DC3D-485B-A64C-49B3991D74CC}"/>
    <cellStyle name="Percent 3 4 13 3 4" xfId="26780" xr:uid="{CE3D3ED3-C6F3-4456-B1B2-14B357EE83B9}"/>
    <cellStyle name="Percent 3 4 13 3 5" xfId="26775" xr:uid="{C05AFF66-87D7-4FB9-97C2-5A3631E65CAF}"/>
    <cellStyle name="Percent 3 4 13 4" xfId="26781" xr:uid="{38546C55-4F97-4172-91F4-D066BB344094}"/>
    <cellStyle name="Percent 3 4 13 4 2" xfId="26782" xr:uid="{8679EFD2-8B5D-4552-92DB-7BAB8103AC2B}"/>
    <cellStyle name="Percent 3 4 13 5" xfId="26783" xr:uid="{564D9C9C-3F34-4B6B-B6AB-27B4CAC410FC}"/>
    <cellStyle name="Percent 3 4 13 5 2" xfId="26784" xr:uid="{7E873A2C-1142-4DEE-882E-7606FA2A0486}"/>
    <cellStyle name="Percent 3 4 13 6" xfId="26785" xr:uid="{FAA834DB-C8AF-490E-B7BF-C79C87EBAD3B}"/>
    <cellStyle name="Percent 3 4 13 7" xfId="26786" xr:uid="{20D52E27-848E-4770-99E5-807AD2781CBA}"/>
    <cellStyle name="Percent 3 4 13 8" xfId="26767" xr:uid="{D3151A8A-43F8-4766-AFF4-C9038778B526}"/>
    <cellStyle name="Percent 3 4 13 9" xfId="24682" xr:uid="{AF23FEC0-1FB1-439B-B688-811E7D8828C6}"/>
    <cellStyle name="Percent 3 4 14" xfId="15473" xr:uid="{00000000-0005-0000-0000-0000743C0000}"/>
    <cellStyle name="Percent 3 4 14 2" xfId="15474" xr:uid="{00000000-0005-0000-0000-0000753C0000}"/>
    <cellStyle name="Percent 3 4 14 2 2" xfId="26789" xr:uid="{A7940A6F-26B2-40D0-B007-28162E722FBB}"/>
    <cellStyle name="Percent 3 4 14 2 2 2" xfId="26790" xr:uid="{00FA2CB4-550D-4994-BD0D-683A1E86266C}"/>
    <cellStyle name="Percent 3 4 14 2 3" xfId="26791" xr:uid="{87556D15-57A5-4640-95C3-A9FF29455F59}"/>
    <cellStyle name="Percent 3 4 14 2 3 2" xfId="26792" xr:uid="{5CED852B-D8A5-457E-9FC7-04A4E4F743E2}"/>
    <cellStyle name="Percent 3 4 14 2 4" xfId="26793" xr:uid="{A20E02F6-4387-4734-873E-7CFE2BF4F851}"/>
    <cellStyle name="Percent 3 4 14 2 5" xfId="26794" xr:uid="{2FFDB670-3C97-4E0C-B51D-267F7CAB041D}"/>
    <cellStyle name="Percent 3 4 14 2 6" xfId="26788" xr:uid="{B020DAE1-B390-4481-A930-8367B23E44E7}"/>
    <cellStyle name="Percent 3 4 14 3" xfId="15475" xr:uid="{00000000-0005-0000-0000-0000763C0000}"/>
    <cellStyle name="Percent 3 4 14 3 2" xfId="26796" xr:uid="{1104B4AB-C91D-4D41-AD11-DA0AE23A3A5B}"/>
    <cellStyle name="Percent 3 4 14 3 2 2" xfId="26797" xr:uid="{038CAF11-96FA-4B2C-B08F-77A8BD85A30F}"/>
    <cellStyle name="Percent 3 4 14 3 3" xfId="26798" xr:uid="{1200A031-AAE7-4D60-A002-9D753B3220C5}"/>
    <cellStyle name="Percent 3 4 14 3 3 2" xfId="26799" xr:uid="{EC14D1FB-37D8-4724-84E6-E78CCCBFA193}"/>
    <cellStyle name="Percent 3 4 14 3 4" xfId="26800" xr:uid="{AD3F579B-65DE-4C61-98F5-F29F88FB276B}"/>
    <cellStyle name="Percent 3 4 14 3 5" xfId="26795" xr:uid="{FBF1A9D0-E6E0-451D-ACB6-C66AD73FF3E3}"/>
    <cellStyle name="Percent 3 4 14 4" xfId="26801" xr:uid="{FA14B639-6DFD-4CB9-B337-7CF89112ACE9}"/>
    <cellStyle name="Percent 3 4 14 4 2" xfId="26802" xr:uid="{8406D366-706B-418B-8032-4034B437B5D1}"/>
    <cellStyle name="Percent 3 4 14 5" xfId="26803" xr:uid="{E9A4A46E-2A65-462D-9946-1BE444205C44}"/>
    <cellStyle name="Percent 3 4 14 5 2" xfId="26804" xr:uid="{980D693F-DA85-4D54-BE9E-F0760CABAB38}"/>
    <cellStyle name="Percent 3 4 14 6" xfId="26805" xr:uid="{9F5B4D02-7020-4065-8E17-9D4BA85AE2B2}"/>
    <cellStyle name="Percent 3 4 14 7" xfId="26806" xr:uid="{4889BB00-B967-45CA-AB2C-C7DB76E23DAD}"/>
    <cellStyle name="Percent 3 4 14 8" xfId="26787" xr:uid="{FD22E8FB-03F6-4412-BE3E-834B03B4408B}"/>
    <cellStyle name="Percent 3 4 14 9" xfId="24683" xr:uid="{3A8370B8-B1B1-4FE6-83B2-41E4151E0A21}"/>
    <cellStyle name="Percent 3 4 15" xfId="15476" xr:uid="{00000000-0005-0000-0000-0000773C0000}"/>
    <cellStyle name="Percent 3 4 15 2" xfId="15477" xr:uid="{00000000-0005-0000-0000-0000783C0000}"/>
    <cellStyle name="Percent 3 4 15 2 2" xfId="26809" xr:uid="{8BFC26F3-E767-449F-B79E-022B913FF4EC}"/>
    <cellStyle name="Percent 3 4 15 2 2 2" xfId="26810" xr:uid="{099BEF31-26AE-4F5F-A329-F6EFB8AC2BEE}"/>
    <cellStyle name="Percent 3 4 15 2 3" xfId="26811" xr:uid="{5825123C-40A8-4EEC-A8FC-F53EA43CD751}"/>
    <cellStyle name="Percent 3 4 15 2 3 2" xfId="26812" xr:uid="{05A1935E-4769-4A84-899A-32459B769102}"/>
    <cellStyle name="Percent 3 4 15 2 4" xfId="26813" xr:uid="{98DE1AF4-76C8-492B-AFF0-256BBC4B92E1}"/>
    <cellStyle name="Percent 3 4 15 2 5" xfId="26814" xr:uid="{24049731-B078-4CC3-8038-22A936C2DDB5}"/>
    <cellStyle name="Percent 3 4 15 2 6" xfId="26808" xr:uid="{1AE8CA23-F797-4F01-85D5-BB992CA35FD9}"/>
    <cellStyle name="Percent 3 4 15 3" xfId="15478" xr:uid="{00000000-0005-0000-0000-0000793C0000}"/>
    <cellStyle name="Percent 3 4 15 3 2" xfId="26816" xr:uid="{70C8D7B2-F7CF-451F-9CF3-3F4347082CA1}"/>
    <cellStyle name="Percent 3 4 15 3 2 2" xfId="26817" xr:uid="{315C5D8F-E761-48D7-9F40-2D25D5386827}"/>
    <cellStyle name="Percent 3 4 15 3 3" xfId="26818" xr:uid="{FD363B0A-3578-4F8C-BC91-06E0171E6EF7}"/>
    <cellStyle name="Percent 3 4 15 3 3 2" xfId="26819" xr:uid="{452C6E2F-7F9D-4AE7-B1E9-9BD9BC0AE8A7}"/>
    <cellStyle name="Percent 3 4 15 3 4" xfId="26820" xr:uid="{B4114ACB-0501-4E81-9279-FB2F8F80D697}"/>
    <cellStyle name="Percent 3 4 15 3 5" xfId="26815" xr:uid="{55E38443-E0C6-4CD8-A90F-796A068CEDD6}"/>
    <cellStyle name="Percent 3 4 15 4" xfId="26821" xr:uid="{7C16C2EE-74FB-4F2B-AD49-E5AF6ACF141A}"/>
    <cellStyle name="Percent 3 4 15 4 2" xfId="26822" xr:uid="{F9C3055A-B1D1-45B2-AF5A-6C6A271E7F3E}"/>
    <cellStyle name="Percent 3 4 15 5" xfId="26823" xr:uid="{80EB6D34-B3BD-4782-95A9-B301332F694A}"/>
    <cellStyle name="Percent 3 4 15 5 2" xfId="26824" xr:uid="{8B6E2603-AE2F-4BC8-835B-6923EF00A13D}"/>
    <cellStyle name="Percent 3 4 15 6" xfId="26825" xr:uid="{BCE4620D-3419-4145-A370-D14F09978A66}"/>
    <cellStyle name="Percent 3 4 15 7" xfId="26826" xr:uid="{1194E110-3C56-4A13-8BD9-D26A72A495FB}"/>
    <cellStyle name="Percent 3 4 15 8" xfId="26807" xr:uid="{DD3E57AB-36DA-4338-BD4E-52CADF45AF52}"/>
    <cellStyle name="Percent 3 4 15 9" xfId="24684" xr:uid="{6D3A7F66-391F-4149-8B16-6C2294F84C75}"/>
    <cellStyle name="Percent 3 4 16" xfId="15479" xr:uid="{00000000-0005-0000-0000-00007A3C0000}"/>
    <cellStyle name="Percent 3 4 16 2" xfId="26828" xr:uid="{594E7739-D9CE-47ED-8FFE-2069A0E6DD95}"/>
    <cellStyle name="Percent 3 4 16 2 2" xfId="26829" xr:uid="{DF525EA1-51DF-4349-A261-87A2B4652DEA}"/>
    <cellStyle name="Percent 3 4 16 3" xfId="26830" xr:uid="{5D868FB4-ED93-4A22-89FD-98057004D382}"/>
    <cellStyle name="Percent 3 4 16 3 2" xfId="26831" xr:uid="{F4B67EA8-1E2C-4343-8164-9F40ADD7FF54}"/>
    <cellStyle name="Percent 3 4 16 4" xfId="26832" xr:uid="{72D98FAA-B5EB-417D-8F31-35F89DB9C1C0}"/>
    <cellStyle name="Percent 3 4 16 5" xfId="26827" xr:uid="{D7F4D17A-FEC7-4F65-A89F-1B7D99372C45}"/>
    <cellStyle name="Percent 3 4 17" xfId="15480" xr:uid="{00000000-0005-0000-0000-00007B3C0000}"/>
    <cellStyle name="Percent 3 4 17 2" xfId="26834" xr:uid="{6234C0C7-6C2A-4AD0-9793-6F933D7B7931}"/>
    <cellStyle name="Percent 3 4 17 2 2" xfId="26835" xr:uid="{65D9898C-255E-438C-BD75-CDFEC53F5163}"/>
    <cellStyle name="Percent 3 4 17 3" xfId="26836" xr:uid="{66E8456B-DE53-4113-BFA6-FEFDCE048D30}"/>
    <cellStyle name="Percent 3 4 17 3 2" xfId="26837" xr:uid="{F3C58734-C9C6-4E57-9127-67C814B9B246}"/>
    <cellStyle name="Percent 3 4 17 4" xfId="26838" xr:uid="{35A637AE-DF54-4027-A670-1D851B6B3E69}"/>
    <cellStyle name="Percent 3 4 17 5" xfId="26833" xr:uid="{6C899EEB-9031-45C7-956B-43DA93705565}"/>
    <cellStyle name="Percent 3 4 18" xfId="15481" xr:uid="{00000000-0005-0000-0000-00007C3C0000}"/>
    <cellStyle name="Percent 3 4 18 2" xfId="26840" xr:uid="{9ED30AE0-425E-4FB6-B738-C24D9AEFB509}"/>
    <cellStyle name="Percent 3 4 18 3" xfId="26839" xr:uid="{2748FBAE-7E27-42EE-8F3F-ED0E5813B964}"/>
    <cellStyle name="Percent 3 4 19" xfId="26841" xr:uid="{76D871D3-B087-40F9-8EB2-9440087262EF}"/>
    <cellStyle name="Percent 3 4 19 2" xfId="26842" xr:uid="{BB18BF57-5661-41A9-904E-6ECE433A6551}"/>
    <cellStyle name="Percent 3 4 2" xfId="15482" xr:uid="{00000000-0005-0000-0000-00007D3C0000}"/>
    <cellStyle name="Percent 3 4 2 10" xfId="24195" xr:uid="{001553DF-E8FB-4F5C-9E1C-D6B99F097EAA}"/>
    <cellStyle name="Percent 3 4 2 11" xfId="23333" xr:uid="{24E5DEEE-BF42-4EED-8508-7AA19B60DEE2}"/>
    <cellStyle name="Percent 3 4 2 12" xfId="22331" xr:uid="{32755782-58CF-4239-ACE8-B31749452585}"/>
    <cellStyle name="Percent 3 4 2 2" xfId="15483" xr:uid="{00000000-0005-0000-0000-00007E3C0000}"/>
    <cellStyle name="Percent 3 4 2 2 2" xfId="26845" xr:uid="{2B7CD428-36A7-4097-998E-49D486AB03AD}"/>
    <cellStyle name="Percent 3 4 2 2 2 2" xfId="26846" xr:uid="{1C8E542C-DCB2-4519-8C43-438A67EAD9B7}"/>
    <cellStyle name="Percent 3 4 2 2 3" xfId="26847" xr:uid="{746C0F3A-3268-4D90-9FC5-8A4F3413BA57}"/>
    <cellStyle name="Percent 3 4 2 2 3 2" xfId="26848" xr:uid="{0F233920-4F71-48AC-9557-9EE6C273622F}"/>
    <cellStyle name="Percent 3 4 2 2 4" xfId="26849" xr:uid="{D2A015E5-A0BC-4AC8-9447-588E6F38D850}"/>
    <cellStyle name="Percent 3 4 2 2 5" xfId="26850" xr:uid="{B9C50623-67F0-47B2-97CA-A24176406C44}"/>
    <cellStyle name="Percent 3 4 2 2 6" xfId="26844" xr:uid="{8822A3C4-DC7F-4AEC-84BE-C25BCEC5FDF3}"/>
    <cellStyle name="Percent 3 4 2 3" xfId="15484" xr:uid="{00000000-0005-0000-0000-00007F3C0000}"/>
    <cellStyle name="Percent 3 4 2 3 2" xfId="26852" xr:uid="{9743436F-2E9A-44A7-AB86-F5EBC94E62D8}"/>
    <cellStyle name="Percent 3 4 2 3 2 2" xfId="26853" xr:uid="{C73CA7B5-DB43-4452-B0FE-38EA6533D96C}"/>
    <cellStyle name="Percent 3 4 2 3 3" xfId="26854" xr:uid="{30F127B5-4595-44E6-BEA2-592F65A8399F}"/>
    <cellStyle name="Percent 3 4 2 3 3 2" xfId="26855" xr:uid="{44A67586-12D0-42BC-A72B-A6208EEE4047}"/>
    <cellStyle name="Percent 3 4 2 3 4" xfId="26856" xr:uid="{C554B28D-08EB-408B-B146-B63A84D5E7AA}"/>
    <cellStyle name="Percent 3 4 2 3 5" xfId="26851" xr:uid="{58C418D5-D9D4-42F9-B638-F30E74453090}"/>
    <cellStyle name="Percent 3 4 2 4" xfId="26857" xr:uid="{8CD6CC49-19F2-4AEE-A543-649084EA2A61}"/>
    <cellStyle name="Percent 3 4 2 4 2" xfId="26858" xr:uid="{DA9DA6D4-B5F8-4F47-87C2-6BF6AA54065C}"/>
    <cellStyle name="Percent 3 4 2 4 2 2" xfId="26859" xr:uid="{8C09B968-0328-4BBC-A0BF-FD80E6A3449E}"/>
    <cellStyle name="Percent 3 4 2 4 3" xfId="26860" xr:uid="{F442B2DC-14F9-4AEB-B668-CD453A09CCC1}"/>
    <cellStyle name="Percent 3 4 2 4 3 2" xfId="26861" xr:uid="{F3405D72-6678-47CB-9DE8-EB28973EE1C1}"/>
    <cellStyle name="Percent 3 4 2 4 4" xfId="26862" xr:uid="{B517B176-0C65-4935-81B9-94E1C81BD774}"/>
    <cellStyle name="Percent 3 4 2 5" xfId="26863" xr:uid="{81808A0F-BF8F-4A95-B002-08B968ED07C9}"/>
    <cellStyle name="Percent 3 4 2 5 2" xfId="26864" xr:uid="{C95C36D8-EE70-4C30-8372-9D77891B8FBF}"/>
    <cellStyle name="Percent 3 4 2 6" xfId="26865" xr:uid="{8659F4CC-1196-4653-A7DA-157EE54DB5B9}"/>
    <cellStyle name="Percent 3 4 2 6 2" xfId="26866" xr:uid="{AF25CACF-CDB1-4FE8-B647-0FADBDC83695}"/>
    <cellStyle name="Percent 3 4 2 7" xfId="26867" xr:uid="{DE1DA4F6-5230-4267-AD2E-23CFD2B1FB0C}"/>
    <cellStyle name="Percent 3 4 2 8" xfId="26868" xr:uid="{F7815572-045C-424B-B479-4C865CA2F229}"/>
    <cellStyle name="Percent 3 4 2 9" xfId="26843" xr:uid="{41657CDC-7E86-4DCB-B268-94ABA8C04641}"/>
    <cellStyle name="Percent 3 4 20" xfId="26869" xr:uid="{EE7B4607-FFBC-41AF-A04B-E0C1741FE638}"/>
    <cellStyle name="Percent 3 4 21" xfId="26870" xr:uid="{A92F3F57-68B1-493C-87CE-CCD7E99E1FFE}"/>
    <cellStyle name="Percent 3 4 22" xfId="26706" xr:uid="{F81C9FA4-F1BB-4198-BA8E-B7A4FE9C9294}"/>
    <cellStyle name="Percent 3 4 23" xfId="24194" xr:uid="{E3B4CBE3-4860-4A72-B390-314A2540E9B6}"/>
    <cellStyle name="Percent 3 4 24" xfId="23332" xr:uid="{3381134A-4F93-4DBD-A7C7-9DDD563179CB}"/>
    <cellStyle name="Percent 3 4 25" xfId="22330" xr:uid="{ECB1E2EA-58BF-41BA-B8D0-298B2FE5DF0C}"/>
    <cellStyle name="Percent 3 4 3" xfId="15485" xr:uid="{00000000-0005-0000-0000-0000803C0000}"/>
    <cellStyle name="Percent 3 4 3 10" xfId="24196" xr:uid="{17448281-E1BF-45A5-947F-9BD7204E024B}"/>
    <cellStyle name="Percent 3 4 3 2" xfId="15486" xr:uid="{00000000-0005-0000-0000-0000813C0000}"/>
    <cellStyle name="Percent 3 4 3 2 2" xfId="26873" xr:uid="{E757CC27-3540-4E6D-83A1-A8CA3D58F09D}"/>
    <cellStyle name="Percent 3 4 3 2 2 2" xfId="26874" xr:uid="{8A93466C-05E4-4C90-B48E-E22765409AB9}"/>
    <cellStyle name="Percent 3 4 3 2 3" xfId="26875" xr:uid="{364587B4-0D9E-4DC3-990C-8A0AE57EB13C}"/>
    <cellStyle name="Percent 3 4 3 2 3 2" xfId="26876" xr:uid="{C20A07D3-F6EB-41B1-8540-A3DA8A589784}"/>
    <cellStyle name="Percent 3 4 3 2 4" xfId="26877" xr:uid="{BC44DE9B-8201-4BF1-AF3C-075BEEB63F43}"/>
    <cellStyle name="Percent 3 4 3 2 5" xfId="26878" xr:uid="{97DE9E6D-2C34-40E2-AF53-183B56F30147}"/>
    <cellStyle name="Percent 3 4 3 2 6" xfId="26872" xr:uid="{7E9E4108-C2E0-4106-A6C3-673E09D302E4}"/>
    <cellStyle name="Percent 3 4 3 3" xfId="15487" xr:uid="{00000000-0005-0000-0000-0000823C0000}"/>
    <cellStyle name="Percent 3 4 3 3 2" xfId="26880" xr:uid="{0E9CC630-1AA7-4237-901C-9E53F8E351D0}"/>
    <cellStyle name="Percent 3 4 3 3 2 2" xfId="26881" xr:uid="{85548E75-914E-48D4-BFC0-C17EA9FEB6F5}"/>
    <cellStyle name="Percent 3 4 3 3 3" xfId="26882" xr:uid="{3FFA258D-E168-495F-A700-D8D51C402CDF}"/>
    <cellStyle name="Percent 3 4 3 3 3 2" xfId="26883" xr:uid="{18CB7C30-BA25-4CCB-88DE-65CD92BE3D7A}"/>
    <cellStyle name="Percent 3 4 3 3 4" xfId="26884" xr:uid="{0F97C6CA-48DB-48F9-A342-2F84B3A51733}"/>
    <cellStyle name="Percent 3 4 3 3 5" xfId="26879" xr:uid="{36708142-4157-44B4-89E0-360AD15AF72A}"/>
    <cellStyle name="Percent 3 4 3 4" xfId="26885" xr:uid="{3AEF34D5-E70C-4DBE-998D-827132F01812}"/>
    <cellStyle name="Percent 3 4 3 4 2" xfId="26886" xr:uid="{36367857-06C7-4075-BC1E-958E5C1455A4}"/>
    <cellStyle name="Percent 3 4 3 4 2 2" xfId="26887" xr:uid="{9E1AEED7-7985-492A-B3D6-0FD680C619E1}"/>
    <cellStyle name="Percent 3 4 3 4 3" xfId="26888" xr:uid="{A1B93080-3EF7-4AD5-9C26-BE40943A03E0}"/>
    <cellStyle name="Percent 3 4 3 4 3 2" xfId="26889" xr:uid="{ABEE38F3-1968-4B28-B603-998A88EC009D}"/>
    <cellStyle name="Percent 3 4 3 4 4" xfId="26890" xr:uid="{642969BD-9961-4E94-AD3F-F3DB30F966CA}"/>
    <cellStyle name="Percent 3 4 3 5" xfId="26891" xr:uid="{A70FBE1A-E55A-43CB-9D05-9F97A8D621E4}"/>
    <cellStyle name="Percent 3 4 3 5 2" xfId="26892" xr:uid="{389BBD48-2A82-4B71-9890-6E2D61D70370}"/>
    <cellStyle name="Percent 3 4 3 6" xfId="26893" xr:uid="{608FF2FC-4B47-479D-AEB8-5D7E6DB35B64}"/>
    <cellStyle name="Percent 3 4 3 6 2" xfId="26894" xr:uid="{FBC48BC9-613F-45FB-8A02-C1F38EFC2C19}"/>
    <cellStyle name="Percent 3 4 3 7" xfId="26895" xr:uid="{74F8F0B6-BB58-49DD-BE22-27A59CF53C66}"/>
    <cellStyle name="Percent 3 4 3 8" xfId="26896" xr:uid="{23577196-89F8-4E0A-A40E-CB24E034BA5C}"/>
    <cellStyle name="Percent 3 4 3 9" xfId="26871" xr:uid="{E82EC3DD-DED5-4235-A283-522BD7F56445}"/>
    <cellStyle name="Percent 3 4 4" xfId="15488" xr:uid="{00000000-0005-0000-0000-0000833C0000}"/>
    <cellStyle name="Percent 3 4 4 10" xfId="24272" xr:uid="{778CDB13-6950-416A-93D9-919DF1A52736}"/>
    <cellStyle name="Percent 3 4 4 2" xfId="15489" xr:uid="{00000000-0005-0000-0000-0000843C0000}"/>
    <cellStyle name="Percent 3 4 4 2 2" xfId="15490" xr:uid="{00000000-0005-0000-0000-0000853C0000}"/>
    <cellStyle name="Percent 3 4 4 2 2 2" xfId="26900" xr:uid="{62A3C99A-779D-4162-B831-49995928C4C7}"/>
    <cellStyle name="Percent 3 4 4 2 2 3" xfId="26899" xr:uid="{D240C88F-9FF0-4D16-B3D8-9B4DAD623AD2}"/>
    <cellStyle name="Percent 3 4 4 2 3" xfId="15491" xr:uid="{00000000-0005-0000-0000-0000863C0000}"/>
    <cellStyle name="Percent 3 4 4 2 3 2" xfId="26902" xr:uid="{A9D0BD74-E9EA-4983-8370-829DE7AD5113}"/>
    <cellStyle name="Percent 3 4 4 2 3 3" xfId="26901" xr:uid="{A214E0C5-01C6-456E-87C1-ABC1ED72DA10}"/>
    <cellStyle name="Percent 3 4 4 2 4" xfId="26903" xr:uid="{69474CA9-D226-4CE5-8A51-2A4758589311}"/>
    <cellStyle name="Percent 3 4 4 2 5" xfId="26904" xr:uid="{32865F8B-2B32-423D-B559-7EEA7BE6F6F1}"/>
    <cellStyle name="Percent 3 4 4 2 6" xfId="26898" xr:uid="{045C7141-5C5B-4CED-A8A9-85272CDB2502}"/>
    <cellStyle name="Percent 3 4 4 2 7" xfId="24685" xr:uid="{8A04F431-7ACF-4838-B5B2-A572A8A8C032}"/>
    <cellStyle name="Percent 3 4 4 3" xfId="15492" xr:uid="{00000000-0005-0000-0000-0000873C0000}"/>
    <cellStyle name="Percent 3 4 4 3 2" xfId="26906" xr:uid="{7003E843-C634-4987-B7DB-BC4480FF0087}"/>
    <cellStyle name="Percent 3 4 4 3 2 2" xfId="26907" xr:uid="{70219F09-F70F-4469-99D3-4B9FC03975BC}"/>
    <cellStyle name="Percent 3 4 4 3 3" xfId="26908" xr:uid="{B0ACE388-3020-4C84-9470-59005BA3AFAF}"/>
    <cellStyle name="Percent 3 4 4 3 3 2" xfId="26909" xr:uid="{74E70B14-DF8B-4420-9C7B-0C0ACE4B6D72}"/>
    <cellStyle name="Percent 3 4 4 3 4" xfId="26910" xr:uid="{30D8F7C8-76D6-4E84-9298-503B469F7C18}"/>
    <cellStyle name="Percent 3 4 4 3 5" xfId="26905" xr:uid="{6FC1592F-9646-4466-B0EE-8AA124075602}"/>
    <cellStyle name="Percent 3 4 4 4" xfId="15493" xr:uid="{00000000-0005-0000-0000-0000883C0000}"/>
    <cellStyle name="Percent 3 4 4 4 2" xfId="26912" xr:uid="{FD0CF1FE-057D-439C-AFCC-65A83C0AA68E}"/>
    <cellStyle name="Percent 3 4 4 4 2 2" xfId="26913" xr:uid="{F64F086E-A392-49D1-9A92-829E139AD1A3}"/>
    <cellStyle name="Percent 3 4 4 4 3" xfId="26914" xr:uid="{C6076747-F2B8-431D-A196-A246FD599368}"/>
    <cellStyle name="Percent 3 4 4 4 3 2" xfId="26915" xr:uid="{069A9368-A116-463F-8C60-914122D79D50}"/>
    <cellStyle name="Percent 3 4 4 4 4" xfId="26916" xr:uid="{2B99E3C1-EA9C-42D2-AB10-613BDB0F4BF7}"/>
    <cellStyle name="Percent 3 4 4 4 5" xfId="26911" xr:uid="{0BD8B797-1245-4B3A-AE6D-3BFDE520738F}"/>
    <cellStyle name="Percent 3 4 4 5" xfId="26917" xr:uid="{85DFBC8C-E65A-4D3C-B05A-4085DAC067C8}"/>
    <cellStyle name="Percent 3 4 4 5 2" xfId="26918" xr:uid="{29689F8A-E064-4A9F-884F-E82C48B21549}"/>
    <cellStyle name="Percent 3 4 4 6" xfId="26919" xr:uid="{0348AD67-23DA-4863-9BD5-20484D89B5A8}"/>
    <cellStyle name="Percent 3 4 4 6 2" xfId="26920" xr:uid="{9EBA1E98-6D3B-4BDF-86EB-3AD0E4E064EB}"/>
    <cellStyle name="Percent 3 4 4 7" xfId="26921" xr:uid="{E4A637B0-B5FF-483A-840C-15E9609381CD}"/>
    <cellStyle name="Percent 3 4 4 8" xfId="26922" xr:uid="{CAE41B40-36D9-42F0-A8A5-B0314E9BD07E}"/>
    <cellStyle name="Percent 3 4 4 9" xfId="26897" xr:uid="{7B46258E-24DB-495E-875A-FBF63B8DA9FD}"/>
    <cellStyle name="Percent 3 4 5" xfId="15494" xr:uid="{00000000-0005-0000-0000-0000893C0000}"/>
    <cellStyle name="Percent 3 4 5 10" xfId="24686" xr:uid="{2047259F-A35B-4DD6-8B03-03FE2B305B3F}"/>
    <cellStyle name="Percent 3 4 5 2" xfId="15495" xr:uid="{00000000-0005-0000-0000-00008A3C0000}"/>
    <cellStyle name="Percent 3 4 5 2 2" xfId="26925" xr:uid="{6616CB04-82FE-4BC9-849F-4746A07E53FE}"/>
    <cellStyle name="Percent 3 4 5 2 2 2" xfId="26926" xr:uid="{E7F9E2A8-4D1E-4B29-891E-F8A936C942A8}"/>
    <cellStyle name="Percent 3 4 5 2 3" xfId="26927" xr:uid="{C4543881-184F-4F36-8F29-D4A22FBC0DE7}"/>
    <cellStyle name="Percent 3 4 5 2 3 2" xfId="26928" xr:uid="{0A633EFE-BE31-4E17-A9D8-3A858CDD0239}"/>
    <cellStyle name="Percent 3 4 5 2 4" xfId="26929" xr:uid="{367B9ED3-55F2-4F79-9BB4-B030455C41E8}"/>
    <cellStyle name="Percent 3 4 5 2 5" xfId="26930" xr:uid="{9DFFB954-4974-4E48-A1AB-897E70953B1B}"/>
    <cellStyle name="Percent 3 4 5 2 6" xfId="26924" xr:uid="{6B5F9B3E-A91B-4F5D-918C-89312D4EF2A7}"/>
    <cellStyle name="Percent 3 4 5 3" xfId="15496" xr:uid="{00000000-0005-0000-0000-00008B3C0000}"/>
    <cellStyle name="Percent 3 4 5 3 2" xfId="26932" xr:uid="{7ED968C1-3FB0-4CEA-87A7-939BF3700512}"/>
    <cellStyle name="Percent 3 4 5 3 2 2" xfId="26933" xr:uid="{C1696238-EE7A-450F-8C48-39CF6A778681}"/>
    <cellStyle name="Percent 3 4 5 3 3" xfId="26934" xr:uid="{40205231-A302-472A-8AA5-5BC997EB34D6}"/>
    <cellStyle name="Percent 3 4 5 3 3 2" xfId="26935" xr:uid="{FBA14F4E-E4BF-4ED9-AD43-2144129A5C52}"/>
    <cellStyle name="Percent 3 4 5 3 4" xfId="26936" xr:uid="{FB5B7606-2DC5-4990-8949-D40221632087}"/>
    <cellStyle name="Percent 3 4 5 3 5" xfId="26931" xr:uid="{2D4FD67D-D749-44BB-B063-22C8CC919D09}"/>
    <cellStyle name="Percent 3 4 5 4" xfId="26937" xr:uid="{E0251941-0BD7-426E-8BE9-2E5AE8BB2C60}"/>
    <cellStyle name="Percent 3 4 5 4 2" xfId="26938" xr:uid="{82415E94-CE9C-4B48-A0DB-3F3A4EB627B4}"/>
    <cellStyle name="Percent 3 4 5 4 2 2" xfId="26939" xr:uid="{35B84DC9-C876-42FA-89B3-739D2EB980FE}"/>
    <cellStyle name="Percent 3 4 5 4 3" xfId="26940" xr:uid="{5F1F8E0D-94D3-454F-8DB6-C1328943B5FF}"/>
    <cellStyle name="Percent 3 4 5 4 3 2" xfId="26941" xr:uid="{B57FE48D-DBF3-41D5-B25C-4BBA769B89B2}"/>
    <cellStyle name="Percent 3 4 5 4 4" xfId="26942" xr:uid="{30F11B3E-B9ED-4974-9C98-66D476AFD2D3}"/>
    <cellStyle name="Percent 3 4 5 5" xfId="26943" xr:uid="{78709114-36BF-401C-AA4D-BB57208E87F8}"/>
    <cellStyle name="Percent 3 4 5 5 2" xfId="26944" xr:uid="{9738154F-83DB-4427-8E0D-14ABCAF02F5E}"/>
    <cellStyle name="Percent 3 4 5 6" xfId="26945" xr:uid="{4B340FFB-35F4-47E0-99E3-F95A660CBE94}"/>
    <cellStyle name="Percent 3 4 5 6 2" xfId="26946" xr:uid="{13B49F57-280C-4DFB-8233-0F9D08450811}"/>
    <cellStyle name="Percent 3 4 5 7" xfId="26947" xr:uid="{B22299A1-A897-4478-9C81-11F80EB5A652}"/>
    <cellStyle name="Percent 3 4 5 8" xfId="26948" xr:uid="{B0FD91D9-0E4D-449E-B168-009CA24CF1EA}"/>
    <cellStyle name="Percent 3 4 5 9" xfId="26923" xr:uid="{07E794C6-40BF-4090-AD38-2D36B81A67DF}"/>
    <cellStyle name="Percent 3 4 6" xfId="15497" xr:uid="{00000000-0005-0000-0000-00008C3C0000}"/>
    <cellStyle name="Percent 3 4 6 10" xfId="24687" xr:uid="{9F9F2F68-EC58-4FB7-9A48-A398D655EF49}"/>
    <cellStyle name="Percent 3 4 6 2" xfId="15498" xr:uid="{00000000-0005-0000-0000-00008D3C0000}"/>
    <cellStyle name="Percent 3 4 6 2 2" xfId="26951" xr:uid="{DC09E2BA-EB4F-4D76-AB7B-37D66FAA8A67}"/>
    <cellStyle name="Percent 3 4 6 2 2 2" xfId="26952" xr:uid="{249ED1C3-068E-47A0-A69A-64B437A85926}"/>
    <cellStyle name="Percent 3 4 6 2 3" xfId="26953" xr:uid="{EB2F37D6-8FA7-4BA4-B2FB-DDB374E0CB66}"/>
    <cellStyle name="Percent 3 4 6 2 3 2" xfId="26954" xr:uid="{96D48F3C-ABAD-45B0-9240-F8601A35BC02}"/>
    <cellStyle name="Percent 3 4 6 2 4" xfId="26955" xr:uid="{82E8C372-43E7-4026-A716-C947E9762EA6}"/>
    <cellStyle name="Percent 3 4 6 2 5" xfId="26956" xr:uid="{D5DA8427-B37B-4E10-9537-E08C102122D1}"/>
    <cellStyle name="Percent 3 4 6 2 6" xfId="26950" xr:uid="{8197620B-EB85-4C57-94A5-ADDFFE592930}"/>
    <cellStyle name="Percent 3 4 6 3" xfId="15499" xr:uid="{00000000-0005-0000-0000-00008E3C0000}"/>
    <cellStyle name="Percent 3 4 6 3 2" xfId="26958" xr:uid="{4BE6F21B-03F3-40D0-B710-52E9C482D459}"/>
    <cellStyle name="Percent 3 4 6 3 2 2" xfId="26959" xr:uid="{94906F33-7A01-40F5-AC8D-584BFC696CB1}"/>
    <cellStyle name="Percent 3 4 6 3 3" xfId="26960" xr:uid="{6662CDF4-1C9D-4EE3-8F11-7F138B09F5F3}"/>
    <cellStyle name="Percent 3 4 6 3 3 2" xfId="26961" xr:uid="{5195C440-E88F-44D4-9840-A84FB5E5C080}"/>
    <cellStyle name="Percent 3 4 6 3 4" xfId="26962" xr:uid="{A1E67751-0030-44CB-9B57-3FC2D9C658EC}"/>
    <cellStyle name="Percent 3 4 6 3 5" xfId="26957" xr:uid="{36FA9A01-9CCE-464F-A72D-0EBAF929ED47}"/>
    <cellStyle name="Percent 3 4 6 4" xfId="26963" xr:uid="{B5D733CA-E15E-4528-A5BD-925F0560DCBC}"/>
    <cellStyle name="Percent 3 4 6 4 2" xfId="26964" xr:uid="{B2072C20-3B80-43D5-A6A8-13DE1CE07204}"/>
    <cellStyle name="Percent 3 4 6 4 2 2" xfId="26965" xr:uid="{66208E12-CD7B-400E-BDA1-B5E5F486080D}"/>
    <cellStyle name="Percent 3 4 6 4 3" xfId="26966" xr:uid="{7FB2AFCE-082A-47DD-BCCA-BB9A62B3F044}"/>
    <cellStyle name="Percent 3 4 6 4 3 2" xfId="26967" xr:uid="{D7308870-1338-40F4-9241-F5CC5C20DF00}"/>
    <cellStyle name="Percent 3 4 6 4 4" xfId="26968" xr:uid="{14F7B6E5-9A50-422D-83B9-93A83F739016}"/>
    <cellStyle name="Percent 3 4 6 5" xfId="26969" xr:uid="{B583CE11-1CEA-44EA-9FAC-4481991B3A0C}"/>
    <cellStyle name="Percent 3 4 6 5 2" xfId="26970" xr:uid="{9135EEF1-1366-4E3B-B27C-6656DDF0F83E}"/>
    <cellStyle name="Percent 3 4 6 6" xfId="26971" xr:uid="{3E7EC2C0-5E8B-4022-BF86-DB1E9799CA4C}"/>
    <cellStyle name="Percent 3 4 6 6 2" xfId="26972" xr:uid="{171B70AE-A143-45D0-B55D-307A24E80188}"/>
    <cellStyle name="Percent 3 4 6 7" xfId="26973" xr:uid="{86DE5D33-A8BE-4B1F-9750-0CB1E11AAF2C}"/>
    <cellStyle name="Percent 3 4 6 8" xfId="26974" xr:uid="{D5491737-B2A1-4D91-8CDF-C7A073ABBDA3}"/>
    <cellStyle name="Percent 3 4 6 9" xfId="26949" xr:uid="{794B3794-5F72-457A-8D27-D7009872084A}"/>
    <cellStyle name="Percent 3 4 7" xfId="15500" xr:uid="{00000000-0005-0000-0000-00008F3C0000}"/>
    <cellStyle name="Percent 3 4 7 10" xfId="24688" xr:uid="{1A2BDDD8-783F-45E5-8ECD-5AA406B83C04}"/>
    <cellStyle name="Percent 3 4 7 2" xfId="15501" xr:uid="{00000000-0005-0000-0000-0000903C0000}"/>
    <cellStyle name="Percent 3 4 7 2 2" xfId="26977" xr:uid="{54A32E4B-8ED1-4FC6-ABF9-CCD9C7073165}"/>
    <cellStyle name="Percent 3 4 7 2 2 2" xfId="26978" xr:uid="{C694687B-70FD-4C2E-9AF9-676E2E79441D}"/>
    <cellStyle name="Percent 3 4 7 2 3" xfId="26979" xr:uid="{0138AF9E-CB22-490C-A2FB-76E127FAE951}"/>
    <cellStyle name="Percent 3 4 7 2 3 2" xfId="26980" xr:uid="{91EB43A0-6263-43A7-B55C-324D55E73EA3}"/>
    <cellStyle name="Percent 3 4 7 2 4" xfId="26981" xr:uid="{90CFAB8E-3710-489C-AE58-AD7F50B27342}"/>
    <cellStyle name="Percent 3 4 7 2 5" xfId="26982" xr:uid="{3F7B4D24-7F43-47E4-9416-E2563F56FD27}"/>
    <cellStyle name="Percent 3 4 7 2 6" xfId="26976" xr:uid="{FBE8AD0A-50E4-46E9-A0BC-12E33C3F47E4}"/>
    <cellStyle name="Percent 3 4 7 3" xfId="15502" xr:uid="{00000000-0005-0000-0000-0000913C0000}"/>
    <cellStyle name="Percent 3 4 7 3 2" xfId="26984" xr:uid="{50E2A069-B1AA-4E29-8B05-59AC1688BB3A}"/>
    <cellStyle name="Percent 3 4 7 3 2 2" xfId="26985" xr:uid="{D77F0BA4-E7CB-4501-B21E-068FE32DE8B8}"/>
    <cellStyle name="Percent 3 4 7 3 3" xfId="26986" xr:uid="{E1E51BA5-F62C-4DBE-A99B-3A554B54A19B}"/>
    <cellStyle name="Percent 3 4 7 3 3 2" xfId="26987" xr:uid="{1AB74C9D-2BC1-4297-8012-9F403B4AE224}"/>
    <cellStyle name="Percent 3 4 7 3 4" xfId="26988" xr:uid="{2182E221-B3D5-4549-BA79-98294F0E4F8F}"/>
    <cellStyle name="Percent 3 4 7 3 5" xfId="26983" xr:uid="{3687A41A-628C-4CD2-BB65-2968E22F3BB3}"/>
    <cellStyle name="Percent 3 4 7 4" xfId="26989" xr:uid="{E3DDE2E0-0821-4C69-8DFB-5CA22C331781}"/>
    <cellStyle name="Percent 3 4 7 4 2" xfId="26990" xr:uid="{F8468DDB-D9DE-489A-95D4-EBC71BD0F7C0}"/>
    <cellStyle name="Percent 3 4 7 4 2 2" xfId="26991" xr:uid="{DFCCBCD5-39D4-474A-B3F1-5479A346F7B1}"/>
    <cellStyle name="Percent 3 4 7 4 3" xfId="26992" xr:uid="{15E1035E-6519-4A7D-ABA0-0C6A6B934F67}"/>
    <cellStyle name="Percent 3 4 7 4 3 2" xfId="26993" xr:uid="{D3A69271-5B50-4A9E-8B29-B0F43448FC08}"/>
    <cellStyle name="Percent 3 4 7 4 4" xfId="26994" xr:uid="{D1D3D805-98D4-4B24-B796-C4C077953372}"/>
    <cellStyle name="Percent 3 4 7 5" xfId="26995" xr:uid="{DC2FCB3C-E142-422D-B633-C36918D9EEE0}"/>
    <cellStyle name="Percent 3 4 7 5 2" xfId="26996" xr:uid="{B1E8EBD5-8387-4DF0-8736-67BADB64FD43}"/>
    <cellStyle name="Percent 3 4 7 6" xfId="26997" xr:uid="{7A343DF2-2943-46A2-BEA5-7D0CE750A617}"/>
    <cellStyle name="Percent 3 4 7 6 2" xfId="26998" xr:uid="{185CAF6D-0DE6-45F5-8DBB-A8B31C8AD7CD}"/>
    <cellStyle name="Percent 3 4 7 7" xfId="26999" xr:uid="{3420C05A-4A16-453C-BEDD-A5FCC9C29917}"/>
    <cellStyle name="Percent 3 4 7 8" xfId="27000" xr:uid="{9876FDFD-4491-4138-9C3A-095B8E77DBCF}"/>
    <cellStyle name="Percent 3 4 7 9" xfId="26975" xr:uid="{C0844B42-ACF0-471A-8BE3-D28388185533}"/>
    <cellStyle name="Percent 3 4 8" xfId="15503" xr:uid="{00000000-0005-0000-0000-0000923C0000}"/>
    <cellStyle name="Percent 3 4 8 10" xfId="27002" xr:uid="{DA74CE07-1FF3-4395-A523-CC0347B6D6E6}"/>
    <cellStyle name="Percent 3 4 8 11" xfId="27003" xr:uid="{3CD680E2-F421-47B8-919D-CC98FCADAA1D}"/>
    <cellStyle name="Percent 3 4 8 12" xfId="27001" xr:uid="{4EE5653A-AD97-4FBD-88FF-03E2B3FB34BA}"/>
    <cellStyle name="Percent 3 4 8 13" xfId="24689" xr:uid="{F5051E63-6548-4D5B-9CF9-FF973001D7DB}"/>
    <cellStyle name="Percent 3 4 8 2" xfId="15504" xr:uid="{00000000-0005-0000-0000-0000933C0000}"/>
    <cellStyle name="Percent 3 4 8 2 2" xfId="27005" xr:uid="{9C07F4AA-46FD-4DAE-9088-AB131B0FD9AE}"/>
    <cellStyle name="Percent 3 4 8 2 2 2" xfId="27006" xr:uid="{934BCD1C-21FC-4CEC-9C9E-DB13A59B4AB1}"/>
    <cellStyle name="Percent 3 4 8 2 3" xfId="27007" xr:uid="{F49753E6-3079-4BA2-92C0-54B46FA8BFC6}"/>
    <cellStyle name="Percent 3 4 8 2 3 2" xfId="27008" xr:uid="{ABC9BDE0-BFB7-4089-B0E0-DC005F7EBD50}"/>
    <cellStyle name="Percent 3 4 8 2 4" xfId="27009" xr:uid="{EBD305B7-2A5E-4AB8-934C-5F7DB8A692CC}"/>
    <cellStyle name="Percent 3 4 8 2 5" xfId="27010" xr:uid="{38BCC88A-D48F-4A17-A5D1-37F44541BF75}"/>
    <cellStyle name="Percent 3 4 8 2 6" xfId="27004" xr:uid="{94493377-B15A-4C11-860A-D23852115A3E}"/>
    <cellStyle name="Percent 3 4 8 3" xfId="15505" xr:uid="{00000000-0005-0000-0000-0000943C0000}"/>
    <cellStyle name="Percent 3 4 8 3 2" xfId="27012" xr:uid="{22C537F4-F32B-434C-AEAE-F246796F5648}"/>
    <cellStyle name="Percent 3 4 8 3 2 2" xfId="27013" xr:uid="{DA8E1106-82A7-4EF7-A9E2-B22DBF04EAAA}"/>
    <cellStyle name="Percent 3 4 8 3 3" xfId="27014" xr:uid="{18E0AF9D-EAE6-46B9-A237-2DB3E7CBFFC4}"/>
    <cellStyle name="Percent 3 4 8 3 3 2" xfId="27015" xr:uid="{B57FB028-7EDC-46F8-86EC-58E9C669372D}"/>
    <cellStyle name="Percent 3 4 8 3 4" xfId="27016" xr:uid="{BDE1BD71-D4DF-4EFC-B1A5-8639514FBB04}"/>
    <cellStyle name="Percent 3 4 8 3 5" xfId="27011" xr:uid="{C13C9D3C-3577-4EE2-9E2A-6F1ABF04D8C1}"/>
    <cellStyle name="Percent 3 4 8 4" xfId="27017" xr:uid="{9822A948-7D60-4290-9666-EAFFE6D1E19B}"/>
    <cellStyle name="Percent 3 4 8 4 2" xfId="27018" xr:uid="{45287657-EE33-48F6-955E-51F233EC190B}"/>
    <cellStyle name="Percent 3 4 8 4 2 2" xfId="27019" xr:uid="{7D25B548-1125-4AEC-83FA-A6A0095DEF01}"/>
    <cellStyle name="Percent 3 4 8 4 3" xfId="27020" xr:uid="{2B7CDD72-816B-4A48-867A-BB95FA54F247}"/>
    <cellStyle name="Percent 3 4 8 4 3 2" xfId="27021" xr:uid="{2A555C9E-3B2A-49FC-812D-584DF6810FC7}"/>
    <cellStyle name="Percent 3 4 8 4 4" xfId="27022" xr:uid="{D3C400A4-B717-4363-8F8A-4429DB67651E}"/>
    <cellStyle name="Percent 3 4 8 5" xfId="27023" xr:uid="{AABABE01-3BAD-4E86-90E1-BF559F800F35}"/>
    <cellStyle name="Percent 3 4 8 5 2" xfId="27024" xr:uid="{D85D30FC-D41A-4DF8-9B81-885D0091113C}"/>
    <cellStyle name="Percent 3 4 8 5 2 2" xfId="27025" xr:uid="{2EFAF2A2-AB8F-4871-AABF-7AAC82D0A350}"/>
    <cellStyle name="Percent 3 4 8 5 3" xfId="27026" xr:uid="{6854ECB7-8E2A-44B7-AE16-9D7C7CD3B5C7}"/>
    <cellStyle name="Percent 3 4 8 5 3 2" xfId="27027" xr:uid="{B4882D65-105E-4959-BA1F-30A53A536931}"/>
    <cellStyle name="Percent 3 4 8 5 4" xfId="27028" xr:uid="{16CF9BF1-9B62-4A53-B5E5-6D81F8A72386}"/>
    <cellStyle name="Percent 3 4 8 5 4 2" xfId="27029" xr:uid="{F49BCF80-E11D-4931-9CD2-5999E4C1E7AC}"/>
    <cellStyle name="Percent 3 4 8 5 5" xfId="27030" xr:uid="{173FF6C0-EE57-4C90-B00E-52D5E517AEA1}"/>
    <cellStyle name="Percent 3 4 8 6" xfId="27031" xr:uid="{33741C3C-07B1-470E-9C7F-295C02B33563}"/>
    <cellStyle name="Percent 3 4 8 6 2" xfId="27032" xr:uid="{611D157F-B333-4ADA-AB1D-A43C8B707958}"/>
    <cellStyle name="Percent 3 4 8 6 2 2" xfId="27033" xr:uid="{9319FF32-9E64-4303-B7C9-A42C4B6284BF}"/>
    <cellStyle name="Percent 3 4 8 6 3" xfId="27034" xr:uid="{D3B03E7B-2F51-4589-A94E-5DC5CAF38E19}"/>
    <cellStyle name="Percent 3 4 8 6 3 2" xfId="27035" xr:uid="{8DCDD9BC-8D1A-4BCA-8880-8F0607A0EE4B}"/>
    <cellStyle name="Percent 3 4 8 6 4" xfId="27036" xr:uid="{348E65CD-E76D-4883-B264-2093F6DBC350}"/>
    <cellStyle name="Percent 3 4 8 7" xfId="27037" xr:uid="{BCEB46E3-298B-4294-9554-0D5C25358335}"/>
    <cellStyle name="Percent 3 4 8 7 2" xfId="27038" xr:uid="{F296635C-8BB1-4C96-AA7A-12B70DBE7AEB}"/>
    <cellStyle name="Percent 3 4 8 8" xfId="27039" xr:uid="{F1C7C120-03CA-401A-A1CD-26F7C13A77AE}"/>
    <cellStyle name="Percent 3 4 8 8 2" xfId="27040" xr:uid="{FE5B224B-23B8-45CF-9D99-5DB938CFA1A9}"/>
    <cellStyle name="Percent 3 4 8 9" xfId="27041" xr:uid="{6E4C3736-F92D-4D2D-944D-C611A4621B26}"/>
    <cellStyle name="Percent 3 4 8 9 2" xfId="27042" xr:uid="{B8C88D20-5135-4C68-A5EB-937A8B80EC22}"/>
    <cellStyle name="Percent 3 4 9" xfId="15506" xr:uid="{00000000-0005-0000-0000-0000953C0000}"/>
    <cellStyle name="Percent 3 4 9 10" xfId="27044" xr:uid="{0D1CEEBE-C7F1-4C51-B255-F8A256FF3439}"/>
    <cellStyle name="Percent 3 4 9 11" xfId="27045" xr:uid="{EA526266-E547-4DBC-816C-A5BEB4B10AA8}"/>
    <cellStyle name="Percent 3 4 9 12" xfId="27043" xr:uid="{E848F156-0A41-422D-9FEE-FFF8E104F029}"/>
    <cellStyle name="Percent 3 4 9 13" xfId="24690" xr:uid="{52F01194-4AB0-402D-9A8B-ECB2422D62CA}"/>
    <cellStyle name="Percent 3 4 9 2" xfId="15507" xr:uid="{00000000-0005-0000-0000-0000963C0000}"/>
    <cellStyle name="Percent 3 4 9 2 2" xfId="27047" xr:uid="{3D53D383-B717-4512-8BB9-8F34FDD89326}"/>
    <cellStyle name="Percent 3 4 9 2 2 2" xfId="27048" xr:uid="{85A565FF-ECC8-4E67-B3CD-3832A11D7B79}"/>
    <cellStyle name="Percent 3 4 9 2 3" xfId="27049" xr:uid="{BC1FCB98-5EBA-4ACF-8EB4-9C0B249D533B}"/>
    <cellStyle name="Percent 3 4 9 2 3 2" xfId="27050" xr:uid="{3E8865E8-68E7-48CA-B303-C84D91EFE7C9}"/>
    <cellStyle name="Percent 3 4 9 2 4" xfId="27051" xr:uid="{65103A15-C205-4929-B475-68843A46BDC0}"/>
    <cellStyle name="Percent 3 4 9 2 5" xfId="27052" xr:uid="{E3537A60-F399-4CC0-9115-A7684293B703}"/>
    <cellStyle name="Percent 3 4 9 2 6" xfId="27046" xr:uid="{AA27D833-ECC3-403E-925B-69C20A1D2557}"/>
    <cellStyle name="Percent 3 4 9 3" xfId="15508" xr:uid="{00000000-0005-0000-0000-0000973C0000}"/>
    <cellStyle name="Percent 3 4 9 3 2" xfId="27054" xr:uid="{3510BD1C-9DCF-4165-9607-5964C47968C1}"/>
    <cellStyle name="Percent 3 4 9 3 2 2" xfId="27055" xr:uid="{459A0A5E-5BE3-4D1E-9024-81C87FFD9375}"/>
    <cellStyle name="Percent 3 4 9 3 3" xfId="27056" xr:uid="{4E47BF89-72C7-455E-A3DB-15607980CEBD}"/>
    <cellStyle name="Percent 3 4 9 3 3 2" xfId="27057" xr:uid="{92B57846-D0CF-47CA-8C11-D4F3135B2C16}"/>
    <cellStyle name="Percent 3 4 9 3 4" xfId="27058" xr:uid="{CA5CD08A-7C16-4428-AF77-9B7F6337CCBE}"/>
    <cellStyle name="Percent 3 4 9 3 5" xfId="27053" xr:uid="{C70C875A-835F-456C-AA32-5FD6DA0211D1}"/>
    <cellStyle name="Percent 3 4 9 4" xfId="27059" xr:uid="{4413332D-4366-4C43-922A-15845BB9CD80}"/>
    <cellStyle name="Percent 3 4 9 4 2" xfId="27060" xr:uid="{EAB81F6F-0EAB-4127-B02C-62AAC1D63CE3}"/>
    <cellStyle name="Percent 3 4 9 4 2 2" xfId="27061" xr:uid="{BCD3D6AE-82F0-425D-8A9E-FA594DC0DDF3}"/>
    <cellStyle name="Percent 3 4 9 4 3" xfId="27062" xr:uid="{4CD38E59-B34E-4F93-B475-A326D342C480}"/>
    <cellStyle name="Percent 3 4 9 4 3 2" xfId="27063" xr:uid="{40ABB784-4F87-40FB-AAF7-0785E255C0FD}"/>
    <cellStyle name="Percent 3 4 9 4 4" xfId="27064" xr:uid="{0E069CE8-AA0D-4488-853B-F663D9F02CD4}"/>
    <cellStyle name="Percent 3 4 9 5" xfId="27065" xr:uid="{E5110C8C-38D3-4352-860D-229DB7C7F731}"/>
    <cellStyle name="Percent 3 4 9 5 2" xfId="27066" xr:uid="{0869A69B-0EDA-4565-9E06-328A4F724F7E}"/>
    <cellStyle name="Percent 3 4 9 5 2 2" xfId="27067" xr:uid="{CC4C5DD3-B5A4-43C9-8344-2852E22328B1}"/>
    <cellStyle name="Percent 3 4 9 5 3" xfId="27068" xr:uid="{F00DA75F-F074-43A9-99D4-F74F41E4E636}"/>
    <cellStyle name="Percent 3 4 9 5 3 2" xfId="27069" xr:uid="{D7F9EF67-AE8C-4A17-BEE8-259CCABC1283}"/>
    <cellStyle name="Percent 3 4 9 5 4" xfId="27070" xr:uid="{C6A597BB-8E2F-4CDA-A6BF-A84D9D21D786}"/>
    <cellStyle name="Percent 3 4 9 5 4 2" xfId="27071" xr:uid="{2E26F348-AAB3-4E73-A723-9A9D9C084E47}"/>
    <cellStyle name="Percent 3 4 9 5 5" xfId="27072" xr:uid="{4940008E-E508-4229-952D-AEC71D2B011D}"/>
    <cellStyle name="Percent 3 4 9 6" xfId="27073" xr:uid="{5235321E-A286-43E2-AB0D-E609893D6C89}"/>
    <cellStyle name="Percent 3 4 9 6 2" xfId="27074" xr:uid="{8FE4FEF3-087E-4110-B4A0-BA6307CEDE8C}"/>
    <cellStyle name="Percent 3 4 9 6 2 2" xfId="27075" xr:uid="{55B61B57-3D7A-46CA-9063-81544371F2AA}"/>
    <cellStyle name="Percent 3 4 9 6 3" xfId="27076" xr:uid="{EFB825C6-F6C4-4365-941F-0A0DCA47ACB3}"/>
    <cellStyle name="Percent 3 4 9 6 3 2" xfId="27077" xr:uid="{3EC39717-67B1-40A5-9F00-A720B1C39017}"/>
    <cellStyle name="Percent 3 4 9 6 4" xfId="27078" xr:uid="{222BDDA2-F39D-44C6-92A0-7A7B2D1EF7AE}"/>
    <cellStyle name="Percent 3 4 9 7" xfId="27079" xr:uid="{5C406EB4-9714-4860-9A91-213585F1FEA8}"/>
    <cellStyle name="Percent 3 4 9 7 2" xfId="27080" xr:uid="{38EA4B02-BC17-4DC4-9102-58590D6A36C3}"/>
    <cellStyle name="Percent 3 4 9 8" xfId="27081" xr:uid="{EACD7F54-AEDB-4BC0-B856-E565A81C81F1}"/>
    <cellStyle name="Percent 3 4 9 8 2" xfId="27082" xr:uid="{EE89EEC2-BDD0-496E-B413-7CF3BEC006EE}"/>
    <cellStyle name="Percent 3 4 9 9" xfId="27083" xr:uid="{27DB7571-F651-48F4-B782-5D82A672DCB5}"/>
    <cellStyle name="Percent 3 4 9 9 2" xfId="27084" xr:uid="{E9469BDE-5884-463F-81CB-8AA97B40161B}"/>
    <cellStyle name="Percent 3 5" xfId="15509" xr:uid="{00000000-0005-0000-0000-0000983C0000}"/>
    <cellStyle name="Percent 3 5 10" xfId="15510" xr:uid="{00000000-0005-0000-0000-0000993C0000}"/>
    <cellStyle name="Percent 3 5 10 10" xfId="27087" xr:uid="{25B7BD98-7D6C-42A4-B202-06F54F1CE904}"/>
    <cellStyle name="Percent 3 5 10 11" xfId="27088" xr:uid="{C2855008-F931-4626-BA54-F1FBB83E46ED}"/>
    <cellStyle name="Percent 3 5 10 12" xfId="27086" xr:uid="{A76E4D2F-EE36-4792-87BA-FA446BD7493C}"/>
    <cellStyle name="Percent 3 5 10 13" xfId="24691" xr:uid="{BEB0B7F1-1A29-40F5-9D8F-A16B82A3ED6E}"/>
    <cellStyle name="Percent 3 5 10 2" xfId="15511" xr:uid="{00000000-0005-0000-0000-00009A3C0000}"/>
    <cellStyle name="Percent 3 5 10 2 2" xfId="27090" xr:uid="{CEBE36DC-4651-47B5-A125-E4F192CD66DA}"/>
    <cellStyle name="Percent 3 5 10 2 2 2" xfId="27091" xr:uid="{F21AEDE5-94BD-4B69-9C41-A2AC271938E6}"/>
    <cellStyle name="Percent 3 5 10 2 3" xfId="27092" xr:uid="{C3C358A5-AE05-4C65-AAAE-8C2A20AB6A75}"/>
    <cellStyle name="Percent 3 5 10 2 3 2" xfId="27093" xr:uid="{52E3178C-536C-46D2-A830-997EA0E8A937}"/>
    <cellStyle name="Percent 3 5 10 2 4" xfId="27094" xr:uid="{CE4D56EA-309D-4879-B681-DCEF9248EBC5}"/>
    <cellStyle name="Percent 3 5 10 2 5" xfId="27095" xr:uid="{EFFDB921-5EE7-4C2A-BC32-15E3AE42753C}"/>
    <cellStyle name="Percent 3 5 10 2 6" xfId="27089" xr:uid="{BD6F6685-0346-47C7-A3DE-54ADAF75378A}"/>
    <cellStyle name="Percent 3 5 10 3" xfId="15512" xr:uid="{00000000-0005-0000-0000-00009B3C0000}"/>
    <cellStyle name="Percent 3 5 10 3 2" xfId="27097" xr:uid="{4ADE02B9-EE89-4630-96B2-B57C7490DCFC}"/>
    <cellStyle name="Percent 3 5 10 3 2 2" xfId="27098" xr:uid="{33B91AFE-3E9F-4755-B754-9219B94226DF}"/>
    <cellStyle name="Percent 3 5 10 3 3" xfId="27099" xr:uid="{E57D13CC-4B95-4D15-AF6B-3A346E1B7BC1}"/>
    <cellStyle name="Percent 3 5 10 3 3 2" xfId="27100" xr:uid="{4120AF32-2E61-44B6-AE83-B940F0456251}"/>
    <cellStyle name="Percent 3 5 10 3 4" xfId="27101" xr:uid="{DF7495D0-9BD3-415E-B0B7-7387F7F51AB6}"/>
    <cellStyle name="Percent 3 5 10 3 5" xfId="27096" xr:uid="{3EA14250-993F-4392-BEF3-7761FDF0D7D5}"/>
    <cellStyle name="Percent 3 5 10 4" xfId="27102" xr:uid="{C75F7B4A-CABD-4030-8F98-8401D1C62C0F}"/>
    <cellStyle name="Percent 3 5 10 4 2" xfId="27103" xr:uid="{897C034F-1E95-4225-A677-24E0C637B560}"/>
    <cellStyle name="Percent 3 5 10 4 2 2" xfId="27104" xr:uid="{88E9712C-07F4-4567-8D5E-830679CF6D43}"/>
    <cellStyle name="Percent 3 5 10 4 3" xfId="27105" xr:uid="{F38E54C8-86BD-4A52-B093-911AB1EEE115}"/>
    <cellStyle name="Percent 3 5 10 4 3 2" xfId="27106" xr:uid="{EAAC1D8C-D541-4967-B244-6A016C3C5343}"/>
    <cellStyle name="Percent 3 5 10 4 4" xfId="27107" xr:uid="{114B75DC-8690-4AA2-AD96-A6062B83BC9D}"/>
    <cellStyle name="Percent 3 5 10 5" xfId="27108" xr:uid="{E46951A1-0EEB-4132-AAB7-49C849C131CA}"/>
    <cellStyle name="Percent 3 5 10 5 2" xfId="27109" xr:uid="{FD58C30A-4E94-4592-88B2-C5A6EA16076E}"/>
    <cellStyle name="Percent 3 5 10 5 2 2" xfId="27110" xr:uid="{3C29A63C-9EC4-45C2-9BC6-D62E34ECA728}"/>
    <cellStyle name="Percent 3 5 10 5 3" xfId="27111" xr:uid="{B86F08A4-C69B-4493-B1A1-04E4E384A92B}"/>
    <cellStyle name="Percent 3 5 10 5 3 2" xfId="27112" xr:uid="{9030C10F-961F-4A17-82C9-675044DA6435}"/>
    <cellStyle name="Percent 3 5 10 5 4" xfId="27113" xr:uid="{0DE8AB08-9B6E-4B7D-B5F2-A20C894ED396}"/>
    <cellStyle name="Percent 3 5 10 5 4 2" xfId="27114" xr:uid="{CA8677BF-6CD6-4B14-8126-CAB83CC8B111}"/>
    <cellStyle name="Percent 3 5 10 5 5" xfId="27115" xr:uid="{D84E7E93-D4FF-4E6D-BE3E-B6261AB01FF6}"/>
    <cellStyle name="Percent 3 5 10 6" xfId="27116" xr:uid="{3BF90ED6-B74C-4B8F-8D2A-D07C880BE17B}"/>
    <cellStyle name="Percent 3 5 10 6 2" xfId="27117" xr:uid="{FD1393CA-849E-4477-85A6-6F9C855FD8A7}"/>
    <cellStyle name="Percent 3 5 10 6 2 2" xfId="27118" xr:uid="{1617BE54-6810-4667-B879-4F6F6D354B1D}"/>
    <cellStyle name="Percent 3 5 10 6 3" xfId="27119" xr:uid="{E78AC75F-7ED5-4012-8D8E-454F52F602EF}"/>
    <cellStyle name="Percent 3 5 10 6 3 2" xfId="27120" xr:uid="{6582DEEC-63D0-45CB-BE0F-4C5B86353DEF}"/>
    <cellStyle name="Percent 3 5 10 6 4" xfId="27121" xr:uid="{0BFA2BA1-24B5-49FC-9056-54A4A6A6FE06}"/>
    <cellStyle name="Percent 3 5 10 7" xfId="27122" xr:uid="{DED2FDDE-B696-4BF3-A576-5CDE2B1CE276}"/>
    <cellStyle name="Percent 3 5 10 7 2" xfId="27123" xr:uid="{31DD4142-3F85-43C1-85EB-235C7E301E15}"/>
    <cellStyle name="Percent 3 5 10 8" xfId="27124" xr:uid="{5A555B18-5D3E-4777-835C-8684EDA6EED1}"/>
    <cellStyle name="Percent 3 5 10 8 2" xfId="27125" xr:uid="{41E7D04E-DD58-45AA-A8E0-525184637528}"/>
    <cellStyle name="Percent 3 5 10 9" xfId="27126" xr:uid="{6AE2B1E3-DEB2-419C-8036-2CF4B563BBEE}"/>
    <cellStyle name="Percent 3 5 10 9 2" xfId="27127" xr:uid="{F36935F5-7082-4D8B-AD2A-A2AF64E2F3F4}"/>
    <cellStyle name="Percent 3 5 11" xfId="15513" xr:uid="{00000000-0005-0000-0000-00009C3C0000}"/>
    <cellStyle name="Percent 3 5 11 10" xfId="27129" xr:uid="{17C6752C-03FD-4F8C-9582-4B2E4CCA94B4}"/>
    <cellStyle name="Percent 3 5 11 11" xfId="27130" xr:uid="{294E0584-50EC-4BAF-9314-5E9CA2C3702E}"/>
    <cellStyle name="Percent 3 5 11 12" xfId="27128" xr:uid="{D7D46E04-89CE-4C44-B901-37823E4C9A0F}"/>
    <cellStyle name="Percent 3 5 11 13" xfId="24692" xr:uid="{62E8CA3A-67D8-4ABF-95DB-C22E7A871EB7}"/>
    <cellStyle name="Percent 3 5 11 2" xfId="15514" xr:uid="{00000000-0005-0000-0000-00009D3C0000}"/>
    <cellStyle name="Percent 3 5 11 2 2" xfId="27132" xr:uid="{2D313349-A7E7-49C7-97F3-31F19AE8758E}"/>
    <cellStyle name="Percent 3 5 11 2 2 2" xfId="27133" xr:uid="{1D2A24A2-7524-47A5-B675-28B24E24A965}"/>
    <cellStyle name="Percent 3 5 11 2 3" xfId="27134" xr:uid="{DA94CAB0-FD58-477A-A4B2-3811E6C3626B}"/>
    <cellStyle name="Percent 3 5 11 2 3 2" xfId="27135" xr:uid="{D8B9DDA0-9389-4E17-8A1B-C99193B97C3C}"/>
    <cellStyle name="Percent 3 5 11 2 4" xfId="27136" xr:uid="{D801C70E-E2AC-4280-AAFD-40D78ACCC885}"/>
    <cellStyle name="Percent 3 5 11 2 5" xfId="27137" xr:uid="{03155AB8-00AB-4320-9B2C-FF26AF97CFAE}"/>
    <cellStyle name="Percent 3 5 11 2 6" xfId="27131" xr:uid="{E9459141-9326-4EBA-AF2D-1286B970A88C}"/>
    <cellStyle name="Percent 3 5 11 3" xfId="15515" xr:uid="{00000000-0005-0000-0000-00009E3C0000}"/>
    <cellStyle name="Percent 3 5 11 3 2" xfId="27139" xr:uid="{BC0FA7FD-146E-4C76-AC2E-A4E3CE4E3686}"/>
    <cellStyle name="Percent 3 5 11 3 2 2" xfId="27140" xr:uid="{76FC40C2-5B86-4E80-900E-6364709278AF}"/>
    <cellStyle name="Percent 3 5 11 3 3" xfId="27141" xr:uid="{4523D21F-8FB1-4125-89D1-CCAE31D64863}"/>
    <cellStyle name="Percent 3 5 11 3 3 2" xfId="27142" xr:uid="{EB5A9A52-A957-42F0-AA32-50FFD1397791}"/>
    <cellStyle name="Percent 3 5 11 3 4" xfId="27143" xr:uid="{30B115AE-BC69-4C69-AC39-7F9F4A6A82CA}"/>
    <cellStyle name="Percent 3 5 11 3 5" xfId="27138" xr:uid="{8E759CEA-7A16-40BE-8DEE-E1422608D7D5}"/>
    <cellStyle name="Percent 3 5 11 4" xfId="27144" xr:uid="{324A9D0C-1E1C-444A-BB78-55906663AF82}"/>
    <cellStyle name="Percent 3 5 11 4 2" xfId="27145" xr:uid="{32D0F69C-DDD0-4229-A8F5-B8D46B211581}"/>
    <cellStyle name="Percent 3 5 11 4 2 2" xfId="27146" xr:uid="{089CDBC1-5EED-49B7-B358-C5EB2FD8EE26}"/>
    <cellStyle name="Percent 3 5 11 4 3" xfId="27147" xr:uid="{DE69873C-D586-438C-A06C-6CAE905AB360}"/>
    <cellStyle name="Percent 3 5 11 4 3 2" xfId="27148" xr:uid="{B1B09658-F4E9-45B8-AF3C-4FF227F93765}"/>
    <cellStyle name="Percent 3 5 11 4 4" xfId="27149" xr:uid="{8D11C40D-5065-466E-9C77-2243499A486E}"/>
    <cellStyle name="Percent 3 5 11 5" xfId="27150" xr:uid="{95AF88A0-FF3B-46EB-9938-437D2D6F795B}"/>
    <cellStyle name="Percent 3 5 11 5 2" xfId="27151" xr:uid="{AC93A20F-CDCA-40B2-9BF0-1880F416D770}"/>
    <cellStyle name="Percent 3 5 11 5 2 2" xfId="27152" xr:uid="{3387EBB3-A4D4-4D67-9EEF-C89E0F8E521A}"/>
    <cellStyle name="Percent 3 5 11 5 3" xfId="27153" xr:uid="{3E681F5F-1246-44D1-A811-85826C98480F}"/>
    <cellStyle name="Percent 3 5 11 5 3 2" xfId="27154" xr:uid="{E527781A-D7FD-452D-BB6B-00074E3381A5}"/>
    <cellStyle name="Percent 3 5 11 5 4" xfId="27155" xr:uid="{CE87424A-E664-42DF-8D2A-1DE5196C0E8D}"/>
    <cellStyle name="Percent 3 5 11 5 4 2" xfId="27156" xr:uid="{3DCF4BC8-45E0-4506-9220-B3B562B87F2A}"/>
    <cellStyle name="Percent 3 5 11 5 5" xfId="27157" xr:uid="{9C535DCE-66B3-4EF3-9F13-5168523D0C80}"/>
    <cellStyle name="Percent 3 5 11 6" xfId="27158" xr:uid="{CB240D1E-00C7-4439-B60D-B8EE06CFF141}"/>
    <cellStyle name="Percent 3 5 11 6 2" xfId="27159" xr:uid="{BC19FDDC-89D9-4821-9A5A-160F37AB1AC1}"/>
    <cellStyle name="Percent 3 5 11 6 2 2" xfId="27160" xr:uid="{254530F9-AA8C-425D-B821-1E1A42E93554}"/>
    <cellStyle name="Percent 3 5 11 6 3" xfId="27161" xr:uid="{1279A58C-E5E5-499F-A346-19605FFFC69A}"/>
    <cellStyle name="Percent 3 5 11 6 3 2" xfId="27162" xr:uid="{3AA81887-22EF-4F88-9410-512D15C76DEE}"/>
    <cellStyle name="Percent 3 5 11 6 4" xfId="27163" xr:uid="{51BEED3E-A2EB-43DF-A36D-18B94E0B8FE2}"/>
    <cellStyle name="Percent 3 5 11 7" xfId="27164" xr:uid="{F5EFDC4B-DC09-44FD-B605-345EE13F4C72}"/>
    <cellStyle name="Percent 3 5 11 7 2" xfId="27165" xr:uid="{E6432FEF-2B0C-4F70-A1BE-4911A250E797}"/>
    <cellStyle name="Percent 3 5 11 8" xfId="27166" xr:uid="{6F38EBE5-37E7-4B0F-A4DB-3E6311BD32C7}"/>
    <cellStyle name="Percent 3 5 11 8 2" xfId="27167" xr:uid="{FB9037A4-32DA-48DC-872E-5633993D972C}"/>
    <cellStyle name="Percent 3 5 11 9" xfId="27168" xr:uid="{6CEB895C-63E4-4F95-ABB7-4A217C561345}"/>
    <cellStyle name="Percent 3 5 11 9 2" xfId="27169" xr:uid="{E5DD53AA-6EEC-4B49-A371-F376CBE6B8B2}"/>
    <cellStyle name="Percent 3 5 12" xfId="15516" xr:uid="{00000000-0005-0000-0000-00009F3C0000}"/>
    <cellStyle name="Percent 3 5 12 10" xfId="27171" xr:uid="{D3E21658-8E85-4F7D-9B5C-E653D4DD024F}"/>
    <cellStyle name="Percent 3 5 12 11" xfId="27172" xr:uid="{A0A8DB27-4E76-48A1-A3E5-855F701DAF47}"/>
    <cellStyle name="Percent 3 5 12 12" xfId="27170" xr:uid="{1229540D-E4B2-42A5-8C1B-CB7616E75786}"/>
    <cellStyle name="Percent 3 5 12 13" xfId="24693" xr:uid="{8FE03A36-9B00-47F8-A6D5-695F15B5977F}"/>
    <cellStyle name="Percent 3 5 12 2" xfId="15517" xr:uid="{00000000-0005-0000-0000-0000A03C0000}"/>
    <cellStyle name="Percent 3 5 12 2 2" xfId="27174" xr:uid="{24512886-9099-4774-80F1-07E9330C4837}"/>
    <cellStyle name="Percent 3 5 12 2 2 2" xfId="27175" xr:uid="{485AEC61-4C62-4DD1-BE50-1C5F9ECEEAB0}"/>
    <cellStyle name="Percent 3 5 12 2 3" xfId="27176" xr:uid="{F8EF336D-5AFF-4395-A60D-60B77D692081}"/>
    <cellStyle name="Percent 3 5 12 2 3 2" xfId="27177" xr:uid="{39BCBCBA-76CD-4232-95B4-03A61A51B07F}"/>
    <cellStyle name="Percent 3 5 12 2 4" xfId="27178" xr:uid="{BFA6478C-31C1-4A0D-B790-7671D65A5D0E}"/>
    <cellStyle name="Percent 3 5 12 2 5" xfId="27179" xr:uid="{8DC493D0-B33B-400C-9086-0BC22564D565}"/>
    <cellStyle name="Percent 3 5 12 2 6" xfId="27173" xr:uid="{04DD5E00-89CE-479B-9937-86743810BF7F}"/>
    <cellStyle name="Percent 3 5 12 3" xfId="15518" xr:uid="{00000000-0005-0000-0000-0000A13C0000}"/>
    <cellStyle name="Percent 3 5 12 3 2" xfId="27181" xr:uid="{A8CCDA56-A636-48A5-BE41-0A78ABBBE735}"/>
    <cellStyle name="Percent 3 5 12 3 2 2" xfId="27182" xr:uid="{29BB2090-A90B-44F8-970F-13F77353406B}"/>
    <cellStyle name="Percent 3 5 12 3 3" xfId="27183" xr:uid="{5AC4EF24-56A1-4C62-927A-3441E0FBA8A0}"/>
    <cellStyle name="Percent 3 5 12 3 3 2" xfId="27184" xr:uid="{E769F126-44BE-470D-BAF0-3A165E33638D}"/>
    <cellStyle name="Percent 3 5 12 3 4" xfId="27185" xr:uid="{EB1FBAD5-2FEE-48FA-B833-AB78922FE8D8}"/>
    <cellStyle name="Percent 3 5 12 3 5" xfId="27180" xr:uid="{BF467E21-3010-429B-B9C8-97A15FF3AE41}"/>
    <cellStyle name="Percent 3 5 12 4" xfId="27186" xr:uid="{59B5DF8A-AD55-4041-8748-93B8D9637E7F}"/>
    <cellStyle name="Percent 3 5 12 4 2" xfId="27187" xr:uid="{01C4D07A-C47E-4C32-BFD2-8734E4076FB7}"/>
    <cellStyle name="Percent 3 5 12 4 2 2" xfId="27188" xr:uid="{B5FDDF6E-76AB-4409-80E7-A171B17DAC0A}"/>
    <cellStyle name="Percent 3 5 12 4 3" xfId="27189" xr:uid="{636362FD-F45F-4911-B3D4-BE26D007FCFC}"/>
    <cellStyle name="Percent 3 5 12 4 3 2" xfId="27190" xr:uid="{94241388-7FD9-41FE-95B7-CD8E9F1817D4}"/>
    <cellStyle name="Percent 3 5 12 4 4" xfId="27191" xr:uid="{60D49201-8D65-48E6-9770-A1384C912D19}"/>
    <cellStyle name="Percent 3 5 12 5" xfId="27192" xr:uid="{3598A517-7647-45FF-AE1B-786928173007}"/>
    <cellStyle name="Percent 3 5 12 5 2" xfId="27193" xr:uid="{B2B7A95F-D5D8-44BF-9652-A90E58C52B79}"/>
    <cellStyle name="Percent 3 5 12 5 2 2" xfId="27194" xr:uid="{B24A4C85-B4FA-4DBF-B2A9-7B00AA425326}"/>
    <cellStyle name="Percent 3 5 12 5 3" xfId="27195" xr:uid="{F73C2CD5-E229-4E87-BFDA-D8F32BBAA7BE}"/>
    <cellStyle name="Percent 3 5 12 5 3 2" xfId="27196" xr:uid="{7DD55C99-7449-4CF5-B82F-94944A1BA956}"/>
    <cellStyle name="Percent 3 5 12 5 4" xfId="27197" xr:uid="{BFF95414-A554-4E7F-A973-2DC143862C86}"/>
    <cellStyle name="Percent 3 5 12 5 4 2" xfId="27198" xr:uid="{27395FD3-F0FA-4D2B-8868-5E1C25A6A41F}"/>
    <cellStyle name="Percent 3 5 12 5 5" xfId="27199" xr:uid="{1FDD8AD6-304C-4F60-A9C9-7742E3006DB9}"/>
    <cellStyle name="Percent 3 5 12 6" xfId="27200" xr:uid="{5EFD2754-5761-4AE5-8B37-EA8EA386A7F6}"/>
    <cellStyle name="Percent 3 5 12 6 2" xfId="27201" xr:uid="{25F214D6-3515-423B-9C0F-17584F403D05}"/>
    <cellStyle name="Percent 3 5 12 6 2 2" xfId="27202" xr:uid="{0C4B22FA-3DB6-44CB-BBA7-67D73A884250}"/>
    <cellStyle name="Percent 3 5 12 6 3" xfId="27203" xr:uid="{5ABEE3FE-22BF-4D48-8A19-58C0C751C250}"/>
    <cellStyle name="Percent 3 5 12 6 3 2" xfId="27204" xr:uid="{F480747B-E639-449D-A346-24A0B0AAC41C}"/>
    <cellStyle name="Percent 3 5 12 6 4" xfId="27205" xr:uid="{0A09C6A9-4052-460D-93B3-DFCADED8E719}"/>
    <cellStyle name="Percent 3 5 12 7" xfId="27206" xr:uid="{B7700564-78A1-46B7-A43B-70154F4455A1}"/>
    <cellStyle name="Percent 3 5 12 7 2" xfId="27207" xr:uid="{D9BE638A-6792-401C-9BA5-E643A6CA071A}"/>
    <cellStyle name="Percent 3 5 12 8" xfId="27208" xr:uid="{802FBA53-BE7B-4614-869B-95375A513836}"/>
    <cellStyle name="Percent 3 5 12 8 2" xfId="27209" xr:uid="{A88F4A92-4746-4B20-B3FF-A0323940992E}"/>
    <cellStyle name="Percent 3 5 12 9" xfId="27210" xr:uid="{3FEFD699-552B-4E04-8375-F2C15BCA8345}"/>
    <cellStyle name="Percent 3 5 12 9 2" xfId="27211" xr:uid="{85BA8011-BD71-41AC-A1FD-FFFD58A997E2}"/>
    <cellStyle name="Percent 3 5 13" xfId="15519" xr:uid="{00000000-0005-0000-0000-0000A23C0000}"/>
    <cellStyle name="Percent 3 5 13 10" xfId="27213" xr:uid="{6CCAF1AF-B35C-4023-BD5E-975D0349536C}"/>
    <cellStyle name="Percent 3 5 13 11" xfId="27214" xr:uid="{BB50714D-D632-43AC-918E-410D22F584B7}"/>
    <cellStyle name="Percent 3 5 13 12" xfId="27212" xr:uid="{BCE5A9DA-3560-47C6-8A00-68EB7AF480B0}"/>
    <cellStyle name="Percent 3 5 13 13" xfId="24694" xr:uid="{61ED30C2-54E2-4476-A767-5C28C417BF0E}"/>
    <cellStyle name="Percent 3 5 13 2" xfId="15520" xr:uid="{00000000-0005-0000-0000-0000A33C0000}"/>
    <cellStyle name="Percent 3 5 13 2 2" xfId="27216" xr:uid="{63BD59D3-9217-4B3C-A318-0B7D05320F25}"/>
    <cellStyle name="Percent 3 5 13 2 2 2" xfId="27217" xr:uid="{8EF2BBB4-2DAF-448A-8071-4CBBC13C425B}"/>
    <cellStyle name="Percent 3 5 13 2 3" xfId="27218" xr:uid="{024CA662-BE6B-483F-B9D4-2F676BDEA518}"/>
    <cellStyle name="Percent 3 5 13 2 3 2" xfId="27219" xr:uid="{B299188F-FD98-410E-A540-1725D7F7FF44}"/>
    <cellStyle name="Percent 3 5 13 2 4" xfId="27220" xr:uid="{1A494CF8-E5BA-468D-A428-3B2683FE8E8C}"/>
    <cellStyle name="Percent 3 5 13 2 5" xfId="27221" xr:uid="{ECEE74CC-6B9E-4B17-9F07-89B77430E1AC}"/>
    <cellStyle name="Percent 3 5 13 2 6" xfId="27215" xr:uid="{297B9E50-301C-4B1B-9E15-0E6BDD60BC2A}"/>
    <cellStyle name="Percent 3 5 13 3" xfId="15521" xr:uid="{00000000-0005-0000-0000-0000A43C0000}"/>
    <cellStyle name="Percent 3 5 13 3 2" xfId="27223" xr:uid="{A61E2C7A-6490-4AF1-BB38-D900B135262B}"/>
    <cellStyle name="Percent 3 5 13 3 2 2" xfId="27224" xr:uid="{F91F0F92-D713-4C97-ADEC-21AD2220C493}"/>
    <cellStyle name="Percent 3 5 13 3 3" xfId="27225" xr:uid="{75975CD6-5F06-4989-A87C-16B0D06E6837}"/>
    <cellStyle name="Percent 3 5 13 3 3 2" xfId="27226" xr:uid="{5CF87540-E900-4757-8659-E05BE4942200}"/>
    <cellStyle name="Percent 3 5 13 3 4" xfId="27227" xr:uid="{EA0FB389-3DD2-4B42-A02A-2DCB66147953}"/>
    <cellStyle name="Percent 3 5 13 3 5" xfId="27222" xr:uid="{DADCA4A3-E6B8-4D73-AD67-DB9264A1335A}"/>
    <cellStyle name="Percent 3 5 13 4" xfId="27228" xr:uid="{2B18D030-0E9C-4031-BF35-0EEB7C901DD1}"/>
    <cellStyle name="Percent 3 5 13 4 2" xfId="27229" xr:uid="{6542D5B9-5D20-4998-9803-E414E865C7D1}"/>
    <cellStyle name="Percent 3 5 13 4 2 2" xfId="27230" xr:uid="{235AAFDE-79A5-4834-94DE-DEFB2535D2BB}"/>
    <cellStyle name="Percent 3 5 13 4 3" xfId="27231" xr:uid="{0B058EC0-DFDE-4004-9DB8-6425D02B2482}"/>
    <cellStyle name="Percent 3 5 13 4 3 2" xfId="27232" xr:uid="{A945DFD5-5018-489D-9177-A93FDCA2CF6B}"/>
    <cellStyle name="Percent 3 5 13 4 4" xfId="27233" xr:uid="{0752E562-1153-4C92-AD60-65B90D75B4EB}"/>
    <cellStyle name="Percent 3 5 13 5" xfId="27234" xr:uid="{ADAD0439-DDFF-4660-9698-C525A0B8F620}"/>
    <cellStyle name="Percent 3 5 13 5 2" xfId="27235" xr:uid="{5122F4E8-B1E0-405A-90B1-55263FC62364}"/>
    <cellStyle name="Percent 3 5 13 5 2 2" xfId="27236" xr:uid="{BD6BF36C-3B8A-481F-B3EB-27812196E283}"/>
    <cellStyle name="Percent 3 5 13 5 3" xfId="27237" xr:uid="{C8CDEB74-C38B-4813-85D4-AFA122A6ED77}"/>
    <cellStyle name="Percent 3 5 13 5 3 2" xfId="27238" xr:uid="{672BF2F5-22B5-4F26-B691-E34E80845016}"/>
    <cellStyle name="Percent 3 5 13 5 4" xfId="27239" xr:uid="{CF40E3A6-35D6-4AB3-976A-2419F98F5881}"/>
    <cellStyle name="Percent 3 5 13 5 4 2" xfId="27240" xr:uid="{60719744-F415-4CDC-A6EC-3F36EF26C107}"/>
    <cellStyle name="Percent 3 5 13 5 5" xfId="27241" xr:uid="{2FD96AC3-4C05-4541-A38E-B9B35FADB657}"/>
    <cellStyle name="Percent 3 5 13 6" xfId="27242" xr:uid="{507861C0-1C87-4987-AF66-7EE2CF3CF5FE}"/>
    <cellStyle name="Percent 3 5 13 6 2" xfId="27243" xr:uid="{68774811-D798-4728-BA7E-CABBF3D00DDC}"/>
    <cellStyle name="Percent 3 5 13 6 2 2" xfId="27244" xr:uid="{769C84E2-7573-4EC4-A4B7-8AF6E50F7EF2}"/>
    <cellStyle name="Percent 3 5 13 6 3" xfId="27245" xr:uid="{1A8FE952-B913-4472-8CC9-5846E0E04625}"/>
    <cellStyle name="Percent 3 5 13 6 3 2" xfId="27246" xr:uid="{1AA52931-8703-4F07-B30E-51FF9B7FAA9E}"/>
    <cellStyle name="Percent 3 5 13 6 4" xfId="27247" xr:uid="{4DF2CA1A-C883-4812-8F15-DE71E09FC653}"/>
    <cellStyle name="Percent 3 5 13 7" xfId="27248" xr:uid="{1A371E78-9996-401E-AECD-FB1DDBDEC28A}"/>
    <cellStyle name="Percent 3 5 13 7 2" xfId="27249" xr:uid="{4D58EB02-D070-43F4-A012-BF9234F97C1F}"/>
    <cellStyle name="Percent 3 5 13 8" xfId="27250" xr:uid="{B9499F45-9E4B-4FA4-A290-A124EE96D366}"/>
    <cellStyle name="Percent 3 5 13 8 2" xfId="27251" xr:uid="{8AD9C1DB-47B5-4A26-914D-8B1DE130FDA8}"/>
    <cellStyle name="Percent 3 5 13 9" xfId="27252" xr:uid="{355881F1-3268-4D6D-A4FF-DAC97EB89F06}"/>
    <cellStyle name="Percent 3 5 13 9 2" xfId="27253" xr:uid="{70073606-39C6-426A-AF47-BCF3AC32E284}"/>
    <cellStyle name="Percent 3 5 14" xfId="15522" xr:uid="{00000000-0005-0000-0000-0000A53C0000}"/>
    <cellStyle name="Percent 3 5 14 10" xfId="27255" xr:uid="{53346D70-ED3E-47FC-A91E-B14378E46DC4}"/>
    <cellStyle name="Percent 3 5 14 11" xfId="27256" xr:uid="{BA58B807-39FE-4B29-BEEE-EAA5D933FF33}"/>
    <cellStyle name="Percent 3 5 14 12" xfId="27254" xr:uid="{D79AA1A5-6C0C-40EF-A302-7634A1D43FE0}"/>
    <cellStyle name="Percent 3 5 14 13" xfId="24695" xr:uid="{460A5D78-28FE-491A-9735-B69876DE9BF1}"/>
    <cellStyle name="Percent 3 5 14 2" xfId="15523" xr:uid="{00000000-0005-0000-0000-0000A63C0000}"/>
    <cellStyle name="Percent 3 5 14 2 2" xfId="27258" xr:uid="{8265BA4D-C3E7-49D2-8773-955898BF7303}"/>
    <cellStyle name="Percent 3 5 14 2 2 2" xfId="27259" xr:uid="{29046D56-7A19-4C50-8E5B-F255B4CC7E89}"/>
    <cellStyle name="Percent 3 5 14 2 3" xfId="27260" xr:uid="{A14148EF-A734-411E-BA37-451248E98883}"/>
    <cellStyle name="Percent 3 5 14 2 3 2" xfId="27261" xr:uid="{14E204B7-F27F-4780-A03F-5D0A2867898B}"/>
    <cellStyle name="Percent 3 5 14 2 4" xfId="27262" xr:uid="{60BAF872-4117-416C-91F7-E1C86365E8CB}"/>
    <cellStyle name="Percent 3 5 14 2 5" xfId="27263" xr:uid="{AB37027E-E826-409A-9F23-39AB2B0C5B38}"/>
    <cellStyle name="Percent 3 5 14 2 6" xfId="27257" xr:uid="{61DFB44E-43B5-4487-98AE-15359B9E9C81}"/>
    <cellStyle name="Percent 3 5 14 3" xfId="15524" xr:uid="{00000000-0005-0000-0000-0000A73C0000}"/>
    <cellStyle name="Percent 3 5 14 3 2" xfId="27265" xr:uid="{B731CB17-A0BA-468B-98EB-D809319FAE61}"/>
    <cellStyle name="Percent 3 5 14 3 2 2" xfId="27266" xr:uid="{0823B666-E0B5-4E6B-A8CD-F51ED8021DB0}"/>
    <cellStyle name="Percent 3 5 14 3 3" xfId="27267" xr:uid="{78B56E6F-1F0A-48C2-A1A7-5CCC6666AD22}"/>
    <cellStyle name="Percent 3 5 14 3 3 2" xfId="27268" xr:uid="{C5AB15F0-628E-42D0-A25C-2819108DF563}"/>
    <cellStyle name="Percent 3 5 14 3 4" xfId="27269" xr:uid="{FED6889A-8705-4667-92D5-F15C9E6D4BE2}"/>
    <cellStyle name="Percent 3 5 14 3 5" xfId="27264" xr:uid="{F8C5C984-292D-4BBF-BA4D-4D8FED2DB0E1}"/>
    <cellStyle name="Percent 3 5 14 4" xfId="27270" xr:uid="{3DB281B3-1FEF-44D6-B4CB-9A15B8A640B7}"/>
    <cellStyle name="Percent 3 5 14 4 2" xfId="27271" xr:uid="{2FCF0550-C85C-4342-89C1-2A9ACBACF9C9}"/>
    <cellStyle name="Percent 3 5 14 4 2 2" xfId="27272" xr:uid="{79E12DDC-902D-4B3D-A672-CECB1F413E99}"/>
    <cellStyle name="Percent 3 5 14 4 3" xfId="27273" xr:uid="{C157544C-4796-4243-965F-6C475A52F4F3}"/>
    <cellStyle name="Percent 3 5 14 4 3 2" xfId="27274" xr:uid="{C2A4C755-7776-4E69-B106-FBE5E14FE9DF}"/>
    <cellStyle name="Percent 3 5 14 4 4" xfId="27275" xr:uid="{5B3BEB7D-6AC7-474C-A938-A7F4A1C313CC}"/>
    <cellStyle name="Percent 3 5 14 5" xfId="27276" xr:uid="{09672C0E-34D7-4BC5-8D66-DBA79F7CA4E5}"/>
    <cellStyle name="Percent 3 5 14 5 2" xfId="27277" xr:uid="{21802FDA-861C-4FA2-914D-D6698E9D72F6}"/>
    <cellStyle name="Percent 3 5 14 5 2 2" xfId="27278" xr:uid="{FF2108D4-EB22-4910-B928-317653339323}"/>
    <cellStyle name="Percent 3 5 14 5 3" xfId="27279" xr:uid="{5CBC37AD-3C98-4495-91F7-69E564D9DACB}"/>
    <cellStyle name="Percent 3 5 14 5 3 2" xfId="27280" xr:uid="{20966455-315D-47FD-B000-584A51DB4658}"/>
    <cellStyle name="Percent 3 5 14 5 4" xfId="27281" xr:uid="{3F1ACA73-D87D-45DA-9A9C-4EA2652D547C}"/>
    <cellStyle name="Percent 3 5 14 5 4 2" xfId="27282" xr:uid="{B25918A1-A7D9-4687-A469-1EB9D5E5A64D}"/>
    <cellStyle name="Percent 3 5 14 5 5" xfId="27283" xr:uid="{D6B90731-AA61-4E9E-A396-37105CEFDCA7}"/>
    <cellStyle name="Percent 3 5 14 6" xfId="27284" xr:uid="{1CF1E95A-5D7B-460E-9A0B-B0177E968EE6}"/>
    <cellStyle name="Percent 3 5 14 6 2" xfId="27285" xr:uid="{6858AC3F-45B5-47B5-86CC-16B2E89D56B8}"/>
    <cellStyle name="Percent 3 5 14 6 2 2" xfId="27286" xr:uid="{A70CD2A6-0800-4D9B-B0EB-EF746609A051}"/>
    <cellStyle name="Percent 3 5 14 6 3" xfId="27287" xr:uid="{3BF2EE5D-A3E5-4EDE-ADC3-444DB799DDD0}"/>
    <cellStyle name="Percent 3 5 14 6 3 2" xfId="27288" xr:uid="{0E261D8E-5276-4322-902A-23154A607949}"/>
    <cellStyle name="Percent 3 5 14 6 4" xfId="27289" xr:uid="{841E4202-648B-46E8-B3D7-E7C8058F74FC}"/>
    <cellStyle name="Percent 3 5 14 7" xfId="27290" xr:uid="{B6D269B8-5FFB-4512-92B6-507E41223C94}"/>
    <cellStyle name="Percent 3 5 14 7 2" xfId="27291" xr:uid="{60DEE9CB-9277-4D13-A85E-D06B70A0CA94}"/>
    <cellStyle name="Percent 3 5 14 8" xfId="27292" xr:uid="{DF40554E-77A3-4673-BDC7-7C3F048FDEC4}"/>
    <cellStyle name="Percent 3 5 14 8 2" xfId="27293" xr:uid="{F67E5FAF-BB82-4A98-9E57-30B40322DCFA}"/>
    <cellStyle name="Percent 3 5 14 9" xfId="27294" xr:uid="{C0A25BCE-1515-4869-AC70-1C649FC8A032}"/>
    <cellStyle name="Percent 3 5 14 9 2" xfId="27295" xr:uid="{099076CF-9E93-47B6-810C-D86029D47FA9}"/>
    <cellStyle name="Percent 3 5 15" xfId="15525" xr:uid="{00000000-0005-0000-0000-0000A83C0000}"/>
    <cellStyle name="Percent 3 5 15 10" xfId="27297" xr:uid="{1F4EF72F-82A3-4CCE-8AB1-0AFC4075B2A1}"/>
    <cellStyle name="Percent 3 5 15 11" xfId="27298" xr:uid="{4A63D726-4569-494F-8465-D685C3519FE4}"/>
    <cellStyle name="Percent 3 5 15 12" xfId="27296" xr:uid="{3D6A91FA-50EC-4000-B5A5-11461F5F6C4F}"/>
    <cellStyle name="Percent 3 5 15 13" xfId="24696" xr:uid="{078652B9-091F-4AE5-A6E5-95E8C6ECEADE}"/>
    <cellStyle name="Percent 3 5 15 2" xfId="15526" xr:uid="{00000000-0005-0000-0000-0000A93C0000}"/>
    <cellStyle name="Percent 3 5 15 2 2" xfId="27300" xr:uid="{E2FB6460-8540-4BF6-9DED-A5039C71D58E}"/>
    <cellStyle name="Percent 3 5 15 2 2 2" xfId="27301" xr:uid="{7C6F5F36-3D08-4091-8AE2-49027688238D}"/>
    <cellStyle name="Percent 3 5 15 2 3" xfId="27302" xr:uid="{8EAD2A12-C7BC-4030-BAF4-EAF02D064D05}"/>
    <cellStyle name="Percent 3 5 15 2 3 2" xfId="27303" xr:uid="{216E37D8-F646-4173-90BA-26EC2DBC0FAC}"/>
    <cellStyle name="Percent 3 5 15 2 4" xfId="27304" xr:uid="{3D4EE0BC-91DB-40B6-87D6-91833A26A159}"/>
    <cellStyle name="Percent 3 5 15 2 5" xfId="27305" xr:uid="{191DE38C-F83D-449F-94EE-79A11EBDCF59}"/>
    <cellStyle name="Percent 3 5 15 2 6" xfId="27299" xr:uid="{23960B1F-4023-4C79-B555-9BEEA1533F37}"/>
    <cellStyle name="Percent 3 5 15 3" xfId="15527" xr:uid="{00000000-0005-0000-0000-0000AA3C0000}"/>
    <cellStyle name="Percent 3 5 15 3 2" xfId="27307" xr:uid="{2795AC89-5D32-4D27-A0D1-A7996892DC84}"/>
    <cellStyle name="Percent 3 5 15 3 2 2" xfId="27308" xr:uid="{495861F0-FCA5-4FC7-9182-4C3D9EAD3627}"/>
    <cellStyle name="Percent 3 5 15 3 3" xfId="27309" xr:uid="{60B6F504-79C3-41F1-9CFC-37E20918D539}"/>
    <cellStyle name="Percent 3 5 15 3 3 2" xfId="27310" xr:uid="{94AEE821-BF75-4707-ACA7-C0880722C539}"/>
    <cellStyle name="Percent 3 5 15 3 4" xfId="27311" xr:uid="{0F34E595-84E1-4CC4-87A4-F380DBD2B8D2}"/>
    <cellStyle name="Percent 3 5 15 3 5" xfId="27306" xr:uid="{01902D41-81A1-476C-B7C4-BF4F3245C771}"/>
    <cellStyle name="Percent 3 5 15 4" xfId="27312" xr:uid="{6EBA1E49-DB59-4EB5-89B0-69851E3CB6D2}"/>
    <cellStyle name="Percent 3 5 15 4 2" xfId="27313" xr:uid="{55A7E271-9811-4327-A836-B7B2E81B6A9A}"/>
    <cellStyle name="Percent 3 5 15 4 2 2" xfId="27314" xr:uid="{C6A0CD74-6DD5-41F4-8085-82C4FC91783E}"/>
    <cellStyle name="Percent 3 5 15 4 3" xfId="27315" xr:uid="{9DEC5AF7-DDE0-45D7-8E8E-BF72A0282E5C}"/>
    <cellStyle name="Percent 3 5 15 4 3 2" xfId="27316" xr:uid="{1DAB0AF3-71FF-444A-B79C-2DEA5C1041FC}"/>
    <cellStyle name="Percent 3 5 15 4 4" xfId="27317" xr:uid="{E91F06FB-5369-4A1D-A7DD-00D15F85E2F5}"/>
    <cellStyle name="Percent 3 5 15 5" xfId="27318" xr:uid="{0CFE8F74-A79F-4D1E-8A69-734A33C7F05E}"/>
    <cellStyle name="Percent 3 5 15 5 2" xfId="27319" xr:uid="{CB5AB39F-5B45-434D-B4A1-78B5D9DB2CAC}"/>
    <cellStyle name="Percent 3 5 15 5 2 2" xfId="27320" xr:uid="{DD562F5B-8A01-475B-9AD3-D555FE67C18B}"/>
    <cellStyle name="Percent 3 5 15 5 3" xfId="27321" xr:uid="{5D76612B-DDB8-4B0E-B4F2-46E665F9BDF5}"/>
    <cellStyle name="Percent 3 5 15 5 3 2" xfId="27322" xr:uid="{85924584-94A5-41F6-A642-9B164EBC823B}"/>
    <cellStyle name="Percent 3 5 15 5 4" xfId="27323" xr:uid="{CC390D6E-A492-48A1-8054-1E939205F441}"/>
    <cellStyle name="Percent 3 5 15 5 4 2" xfId="27324" xr:uid="{50DE3F85-180E-4031-B4AA-6AA494B5E9DA}"/>
    <cellStyle name="Percent 3 5 15 5 5" xfId="27325" xr:uid="{D5129452-1C6F-4F53-8824-E7AB7924246B}"/>
    <cellStyle name="Percent 3 5 15 6" xfId="27326" xr:uid="{4AD5773B-0D04-4C48-A55D-40E6550AF04D}"/>
    <cellStyle name="Percent 3 5 15 6 2" xfId="27327" xr:uid="{28D9A912-96B5-4404-948F-14F2411F3A9A}"/>
    <cellStyle name="Percent 3 5 15 6 2 2" xfId="27328" xr:uid="{1A2E1FCC-97F7-4AE7-86E1-891079DEADBF}"/>
    <cellStyle name="Percent 3 5 15 6 3" xfId="27329" xr:uid="{5C9D5F63-E46A-4AC4-8CAB-D8A7ADC486E0}"/>
    <cellStyle name="Percent 3 5 15 6 3 2" xfId="27330" xr:uid="{121D036B-7899-4D74-9EB2-135370E75CE0}"/>
    <cellStyle name="Percent 3 5 15 6 4" xfId="27331" xr:uid="{35E19892-F9C9-45AA-84E3-62D819CA23CA}"/>
    <cellStyle name="Percent 3 5 15 7" xfId="27332" xr:uid="{B3104F0B-F52D-42EB-93B7-010046010530}"/>
    <cellStyle name="Percent 3 5 15 7 2" xfId="27333" xr:uid="{89AF1231-317E-403C-8BDE-70E8AB7355B5}"/>
    <cellStyle name="Percent 3 5 15 8" xfId="27334" xr:uid="{9BF1CA2C-368A-4D1C-A905-E60558698F74}"/>
    <cellStyle name="Percent 3 5 15 8 2" xfId="27335" xr:uid="{169347C4-8334-4525-A1D7-60C96411F06A}"/>
    <cellStyle name="Percent 3 5 15 9" xfId="27336" xr:uid="{DEC2B183-4A9F-4709-914F-A7EC3BC1B71F}"/>
    <cellStyle name="Percent 3 5 15 9 2" xfId="27337" xr:uid="{1AC958E6-94D1-439C-B9B4-8A93B44E3924}"/>
    <cellStyle name="Percent 3 5 16" xfId="15528" xr:uid="{00000000-0005-0000-0000-0000AB3C0000}"/>
    <cellStyle name="Percent 3 5 16 2" xfId="15529" xr:uid="{00000000-0005-0000-0000-0000AC3C0000}"/>
    <cellStyle name="Percent 3 5 16 2 2" xfId="27340" xr:uid="{A09AC924-BF0C-4FDE-9FE8-E4040B6E3A26}"/>
    <cellStyle name="Percent 3 5 16 2 3" xfId="27339" xr:uid="{9AD8001F-8AD6-4A3A-8A07-72FEC4C6AF82}"/>
    <cellStyle name="Percent 3 5 16 3" xfId="15530" xr:uid="{00000000-0005-0000-0000-0000AD3C0000}"/>
    <cellStyle name="Percent 3 5 16 3 2" xfId="27342" xr:uid="{8DE4457A-38FC-4C82-AC14-5C2B8A43AAB2}"/>
    <cellStyle name="Percent 3 5 16 3 3" xfId="27341" xr:uid="{F2CDC157-68BA-4BC9-AB50-4F04E36FE991}"/>
    <cellStyle name="Percent 3 5 16 4" xfId="27343" xr:uid="{C44B52FF-BEB2-4066-BFC1-2E1F4624A0DE}"/>
    <cellStyle name="Percent 3 5 16 5" xfId="27344" xr:uid="{B5351AEC-844A-4C20-87E3-399FB2FF27AA}"/>
    <cellStyle name="Percent 3 5 16 6" xfId="27338" xr:uid="{D6A36FC4-EF5A-44D4-BE3C-7060AD8E74A6}"/>
    <cellStyle name="Percent 3 5 16 7" xfId="24697" xr:uid="{B8DBA7C3-6773-4FA8-AC7B-B76933D67481}"/>
    <cellStyle name="Percent 3 5 17" xfId="15531" xr:uid="{00000000-0005-0000-0000-0000AE3C0000}"/>
    <cellStyle name="Percent 3 5 17 2" xfId="15532" xr:uid="{00000000-0005-0000-0000-0000AF3C0000}"/>
    <cellStyle name="Percent 3 5 17 2 2" xfId="27347" xr:uid="{F64ED10B-D865-44DB-A819-142FBEA509F0}"/>
    <cellStyle name="Percent 3 5 17 2 3" xfId="27346" xr:uid="{A7DFC113-B6F4-4B7D-A092-27EFDBCD3F16}"/>
    <cellStyle name="Percent 3 5 17 3" xfId="15533" xr:uid="{00000000-0005-0000-0000-0000B03C0000}"/>
    <cellStyle name="Percent 3 5 17 3 2" xfId="27349" xr:uid="{00D0ADEF-947C-463C-8655-288F8273ABC5}"/>
    <cellStyle name="Percent 3 5 17 3 3" xfId="27348" xr:uid="{DBBE81C9-3652-493A-B3FF-C34C6C43164B}"/>
    <cellStyle name="Percent 3 5 17 4" xfId="27350" xr:uid="{8DF04569-AC7F-4266-842C-87A10B9DEEBB}"/>
    <cellStyle name="Percent 3 5 17 5" xfId="27351" xr:uid="{09475E8E-EC1A-4999-8A4F-24EEE4DF82F0}"/>
    <cellStyle name="Percent 3 5 17 6" xfId="27345" xr:uid="{15210574-6ACA-4636-BC5F-80173A166858}"/>
    <cellStyle name="Percent 3 5 18" xfId="15534" xr:uid="{00000000-0005-0000-0000-0000B13C0000}"/>
    <cellStyle name="Percent 3 5 18 2" xfId="27353" xr:uid="{52F5AE27-1A56-4ADD-B978-F930ED957413}"/>
    <cellStyle name="Percent 3 5 18 2 2" xfId="27354" xr:uid="{5F35D55F-FADD-4FD5-8C1E-2A30C0AD36A2}"/>
    <cellStyle name="Percent 3 5 18 3" xfId="27355" xr:uid="{721606CF-D29B-44EE-9905-9EFAF5D978D3}"/>
    <cellStyle name="Percent 3 5 18 3 2" xfId="27356" xr:uid="{6F0565D1-5F7E-4BA9-B320-D699DB22ABE5}"/>
    <cellStyle name="Percent 3 5 18 4" xfId="27357" xr:uid="{3670DB5F-088C-4362-8E05-3DE64B2C65A9}"/>
    <cellStyle name="Percent 3 5 18 5" xfId="27352" xr:uid="{43F3E05F-6FF7-4AD9-B75A-FABE78F416F8}"/>
    <cellStyle name="Percent 3 5 19" xfId="15535" xr:uid="{00000000-0005-0000-0000-0000B23C0000}"/>
    <cellStyle name="Percent 3 5 19 2" xfId="27359" xr:uid="{6DF58D6D-2D5D-4AEE-875B-FBC8823C0A65}"/>
    <cellStyle name="Percent 3 5 19 2 2" xfId="27360" xr:uid="{F71E1F57-48FC-44E2-94D4-0A96F1BCE353}"/>
    <cellStyle name="Percent 3 5 19 3" xfId="27361" xr:uid="{F30CFDCB-1AAD-40CB-BA09-D2BB31B4366F}"/>
    <cellStyle name="Percent 3 5 19 3 2" xfId="27362" xr:uid="{E1237093-75AB-43B5-A34C-9099AFFB3328}"/>
    <cellStyle name="Percent 3 5 19 4" xfId="27363" xr:uid="{39A08F2F-5C46-4F6A-9959-7D98827084DB}"/>
    <cellStyle name="Percent 3 5 19 4 2" xfId="27364" xr:uid="{DE682AED-992B-483F-B7E1-6BF7B940943F}"/>
    <cellStyle name="Percent 3 5 19 5" xfId="27365" xr:uid="{F6E26091-3BE0-4BC6-96E7-2592B92A9782}"/>
    <cellStyle name="Percent 3 5 19 6" xfId="27358" xr:uid="{FC3B8D8F-2D87-49A4-805A-73167AE33BDD}"/>
    <cellStyle name="Percent 3 5 2" xfId="15536" xr:uid="{00000000-0005-0000-0000-0000B33C0000}"/>
    <cellStyle name="Percent 3 5 2 10" xfId="27367" xr:uid="{305BECDF-3615-4BB1-8FE3-107408473381}"/>
    <cellStyle name="Percent 3 5 2 11" xfId="27368" xr:uid="{9447AF7B-5FD2-4686-8011-01329ED51BF1}"/>
    <cellStyle name="Percent 3 5 2 12" xfId="27366" xr:uid="{ED2C1FF7-1F79-4A18-BE7E-1D7A51A2E099}"/>
    <cellStyle name="Percent 3 5 2 13" xfId="24698" xr:uid="{EDAADB4E-C1D3-4556-8577-F8BBC3CEC2B0}"/>
    <cellStyle name="Percent 3 5 2 14" xfId="23335" xr:uid="{22CAF8CE-9C0C-42A1-9FA0-76A6DD4091A9}"/>
    <cellStyle name="Percent 3 5 2 15" xfId="22646" xr:uid="{F97C218D-1F80-4CE1-B2D6-0A482C383239}"/>
    <cellStyle name="Percent 3 5 2 2" xfId="15537" xr:uid="{00000000-0005-0000-0000-0000B43C0000}"/>
    <cellStyle name="Percent 3 5 2 2 2" xfId="27370" xr:uid="{C4548CF9-EF41-4574-B58A-D956A7CFD4B3}"/>
    <cellStyle name="Percent 3 5 2 2 2 2" xfId="27371" xr:uid="{22848F25-3C2D-460F-87A6-1DF549D8AF68}"/>
    <cellStyle name="Percent 3 5 2 2 3" xfId="27372" xr:uid="{63C43590-1CB9-4BF0-BBF3-1DB76F5CBBE1}"/>
    <cellStyle name="Percent 3 5 2 2 3 2" xfId="27373" xr:uid="{B4870B58-47A1-4557-A861-4E465FA6744B}"/>
    <cellStyle name="Percent 3 5 2 2 4" xfId="27374" xr:uid="{396057F7-005A-4270-AE8D-5C5EA7EE79FB}"/>
    <cellStyle name="Percent 3 5 2 2 5" xfId="27375" xr:uid="{DF2461EA-8E32-4E57-B142-A24CBCBCAD15}"/>
    <cellStyle name="Percent 3 5 2 2 6" xfId="27369" xr:uid="{BFFB0133-4A6B-4EAF-B37B-E9328E565911}"/>
    <cellStyle name="Percent 3 5 2 3" xfId="15538" xr:uid="{00000000-0005-0000-0000-0000B53C0000}"/>
    <cellStyle name="Percent 3 5 2 3 2" xfId="27377" xr:uid="{F93B8438-6975-42A8-AF8A-B4EC1CDA04EF}"/>
    <cellStyle name="Percent 3 5 2 3 2 2" xfId="27378" xr:uid="{771BCB22-7453-450C-A4E1-906A8EF94DAA}"/>
    <cellStyle name="Percent 3 5 2 3 3" xfId="27379" xr:uid="{70CACC63-B56C-4083-B517-9D67CD7D257B}"/>
    <cellStyle name="Percent 3 5 2 3 3 2" xfId="27380" xr:uid="{FB0645DD-92AD-48CF-86F8-00DDAD8ADB75}"/>
    <cellStyle name="Percent 3 5 2 3 4" xfId="27381" xr:uid="{235682DB-E259-42A6-8615-E911899D3D1C}"/>
    <cellStyle name="Percent 3 5 2 3 5" xfId="27376" xr:uid="{EB479672-1947-4EFE-A3EC-A4670EB872D8}"/>
    <cellStyle name="Percent 3 5 2 4" xfId="27382" xr:uid="{5F05D2D6-7CC7-4EEF-A698-87BECCDA6CE9}"/>
    <cellStyle name="Percent 3 5 2 4 2" xfId="27383" xr:uid="{150F6D67-43FD-4E49-835A-D574A826C493}"/>
    <cellStyle name="Percent 3 5 2 4 2 2" xfId="27384" xr:uid="{2515F8BD-608E-4CED-B39D-918EFAEDCF1E}"/>
    <cellStyle name="Percent 3 5 2 4 3" xfId="27385" xr:uid="{1DACDB44-39E2-403B-8747-E46346D625DE}"/>
    <cellStyle name="Percent 3 5 2 4 3 2" xfId="27386" xr:uid="{3EB01A6C-9E07-492D-9ABD-C523EC842E73}"/>
    <cellStyle name="Percent 3 5 2 4 4" xfId="27387" xr:uid="{A605C241-FFD9-4024-B777-4528DE865B5B}"/>
    <cellStyle name="Percent 3 5 2 5" xfId="27388" xr:uid="{01FDFED0-5355-4CF7-B241-01BBBA2C51FD}"/>
    <cellStyle name="Percent 3 5 2 5 2" xfId="27389" xr:uid="{34287410-77E6-487D-A104-D9AA8A6F1BB2}"/>
    <cellStyle name="Percent 3 5 2 5 2 2" xfId="27390" xr:uid="{B5DEACD3-AE74-4557-A97D-D15AF66A276A}"/>
    <cellStyle name="Percent 3 5 2 5 3" xfId="27391" xr:uid="{B8E6B318-68DF-404B-A380-A6B8B45F257F}"/>
    <cellStyle name="Percent 3 5 2 5 3 2" xfId="27392" xr:uid="{5D60BBE3-6EB7-49BE-BAD2-D650169FDDD7}"/>
    <cellStyle name="Percent 3 5 2 5 4" xfId="27393" xr:uid="{00A3BF66-BB7C-41FC-94F7-88F63DE241AB}"/>
    <cellStyle name="Percent 3 5 2 5 4 2" xfId="27394" xr:uid="{C8DC5C56-866E-4244-84C8-C7908E910A8F}"/>
    <cellStyle name="Percent 3 5 2 5 5" xfId="27395" xr:uid="{768A3505-1DAA-4C40-9496-B20EE9518C22}"/>
    <cellStyle name="Percent 3 5 2 6" xfId="27396" xr:uid="{0742E83D-3D04-4617-9471-2C950A39F7CD}"/>
    <cellStyle name="Percent 3 5 2 6 2" xfId="27397" xr:uid="{B558740A-FDE1-4B14-A997-376A3155BB95}"/>
    <cellStyle name="Percent 3 5 2 6 2 2" xfId="27398" xr:uid="{D310A7DE-133C-4AC7-A8F8-474EAED6BF31}"/>
    <cellStyle name="Percent 3 5 2 6 3" xfId="27399" xr:uid="{DD2E12B7-A540-41DC-9139-5B490DC27E16}"/>
    <cellStyle name="Percent 3 5 2 6 3 2" xfId="27400" xr:uid="{83D2375B-DA6B-481A-8A5D-3B259E1B5780}"/>
    <cellStyle name="Percent 3 5 2 6 4" xfId="27401" xr:uid="{BD875513-E366-4763-AF6E-950B0E44BABD}"/>
    <cellStyle name="Percent 3 5 2 7" xfId="27402" xr:uid="{59F28335-FBEE-4BC2-BB33-C74F20D15388}"/>
    <cellStyle name="Percent 3 5 2 7 2" xfId="27403" xr:uid="{8C11651B-7D09-4E9D-907C-256FA3EF5D99}"/>
    <cellStyle name="Percent 3 5 2 8" xfId="27404" xr:uid="{EBD75A44-FEF9-4CFF-A623-3139BCEF9141}"/>
    <cellStyle name="Percent 3 5 2 8 2" xfId="27405" xr:uid="{E25C07AB-B17E-426D-8864-1415C8236D10}"/>
    <cellStyle name="Percent 3 5 2 9" xfId="27406" xr:uid="{B51EC9AD-E55B-4142-8EBF-AB1E154E1365}"/>
    <cellStyle name="Percent 3 5 2 9 2" xfId="27407" xr:uid="{68E08AA0-BF33-4216-B52B-0D597CF86039}"/>
    <cellStyle name="Percent 3 5 20" xfId="15539" xr:uid="{00000000-0005-0000-0000-0000B63C0000}"/>
    <cellStyle name="Percent 3 5 20 2" xfId="27409" xr:uid="{828AB726-CCD3-47B2-B1AA-0A93DD067561}"/>
    <cellStyle name="Percent 3 5 20 2 2" xfId="27410" xr:uid="{3D3F37E3-A09E-48BE-A540-6546178F029E}"/>
    <cellStyle name="Percent 3 5 20 3" xfId="27411" xr:uid="{71C7BE75-1E1F-4618-ACA2-0A58A292E005}"/>
    <cellStyle name="Percent 3 5 20 3 2" xfId="27412" xr:uid="{C9193C37-CE52-4BF7-88BC-41B240848E1E}"/>
    <cellStyle name="Percent 3 5 20 4" xfId="27413" xr:uid="{20BEA9BC-785D-4425-BC65-93CFFCAFB466}"/>
    <cellStyle name="Percent 3 5 20 5" xfId="27408" xr:uid="{E3A95C2A-DD99-495E-B188-05B3018EC91D}"/>
    <cellStyle name="Percent 3 5 21" xfId="27414" xr:uid="{6CB701FD-A20E-4CC1-B69A-9E42169AFD00}"/>
    <cellStyle name="Percent 3 5 21 2" xfId="27415" xr:uid="{69D78B40-6FBD-43E7-838C-984B6D3254EF}"/>
    <cellStyle name="Percent 3 5 22" xfId="27416" xr:uid="{B8D8C717-2D4A-4567-A630-9F24FD696716}"/>
    <cellStyle name="Percent 3 5 22 2" xfId="27417" xr:uid="{4F6F348A-C301-4C45-99EB-80EB4C58C26A}"/>
    <cellStyle name="Percent 3 5 23" xfId="27418" xr:uid="{EB81ABCC-49B2-466B-A8A3-9FEF949FCC9C}"/>
    <cellStyle name="Percent 3 5 23 2" xfId="27419" xr:uid="{4CA43802-B494-4B11-A204-AF88BD655C92}"/>
    <cellStyle name="Percent 3 5 24" xfId="27420" xr:uid="{8F6985F0-CF62-48B7-A66A-4983AA1E5732}"/>
    <cellStyle name="Percent 3 5 25" xfId="27421" xr:uid="{50770802-D4F4-4675-AAE6-5C7425CE1FFD}"/>
    <cellStyle name="Percent 3 5 26" xfId="27085" xr:uid="{5F051355-9058-47AD-BF3E-2A38B453A9F6}"/>
    <cellStyle name="Percent 3 5 27" xfId="24197" xr:uid="{484749AD-159D-4977-9FC7-761161F76913}"/>
    <cellStyle name="Percent 3 5 28" xfId="23334" xr:uid="{E8CEED8B-655B-48A4-B5AA-0BF97CCA3DE5}"/>
    <cellStyle name="Percent 3 5 29" xfId="22332" xr:uid="{9E0B349A-8E28-4229-8C81-30A881B3D053}"/>
    <cellStyle name="Percent 3 5 3" xfId="15540" xr:uid="{00000000-0005-0000-0000-0000B73C0000}"/>
    <cellStyle name="Percent 3 5 3 10" xfId="27423" xr:uid="{225426E1-A9B9-4B35-9B05-B4C1239C7A8E}"/>
    <cellStyle name="Percent 3 5 3 11" xfId="27424" xr:uid="{C5DB58A7-1636-4EF4-9543-A33A84394086}"/>
    <cellStyle name="Percent 3 5 3 12" xfId="27422" xr:uid="{FE2FD06C-290F-427B-864C-F1A95CC0412C}"/>
    <cellStyle name="Percent 3 5 3 13" xfId="24699" xr:uid="{000A8F81-AACB-4EA7-BC9F-C4F56E6E9BA6}"/>
    <cellStyle name="Percent 3 5 3 2" xfId="15541" xr:uid="{00000000-0005-0000-0000-0000B83C0000}"/>
    <cellStyle name="Percent 3 5 3 2 2" xfId="27426" xr:uid="{6401AB14-6311-45F3-9A95-013E166E449E}"/>
    <cellStyle name="Percent 3 5 3 2 2 2" xfId="27427" xr:uid="{309E0F31-2A19-471D-9B44-7D72B4358345}"/>
    <cellStyle name="Percent 3 5 3 2 3" xfId="27428" xr:uid="{5C454957-916B-4E6F-8EB2-0CD82D73ACE0}"/>
    <cellStyle name="Percent 3 5 3 2 3 2" xfId="27429" xr:uid="{888624D3-F031-4EB4-B80A-97D062C23EBF}"/>
    <cellStyle name="Percent 3 5 3 2 4" xfId="27430" xr:uid="{338D3E56-AE65-4EBE-B313-3BB9AC2D3B11}"/>
    <cellStyle name="Percent 3 5 3 2 5" xfId="27431" xr:uid="{1F56C3CD-F13D-4688-8B79-6EFFBFB62585}"/>
    <cellStyle name="Percent 3 5 3 2 6" xfId="27425" xr:uid="{523F330B-DC05-4A47-BD8A-D06C12EEFD5F}"/>
    <cellStyle name="Percent 3 5 3 3" xfId="15542" xr:uid="{00000000-0005-0000-0000-0000B93C0000}"/>
    <cellStyle name="Percent 3 5 3 3 2" xfId="27433" xr:uid="{935F91EA-3638-48F3-96C6-0625BF572E99}"/>
    <cellStyle name="Percent 3 5 3 3 2 2" xfId="27434" xr:uid="{6A2E1248-D99F-49A2-9217-E532C8DD56A9}"/>
    <cellStyle name="Percent 3 5 3 3 3" xfId="27435" xr:uid="{DE8CD790-A666-4BDE-AF37-C1619217971A}"/>
    <cellStyle name="Percent 3 5 3 3 3 2" xfId="27436" xr:uid="{5ED02D52-D8A6-48F6-932E-D8DE40E80AEC}"/>
    <cellStyle name="Percent 3 5 3 3 4" xfId="27437" xr:uid="{327964C4-4F8A-42C4-96B9-854D0E20A7AB}"/>
    <cellStyle name="Percent 3 5 3 3 5" xfId="27432" xr:uid="{A66668EE-9907-41AD-AFF6-F6E3D412D8D9}"/>
    <cellStyle name="Percent 3 5 3 4" xfId="27438" xr:uid="{1BB3F69D-383F-4FF7-8EB9-AB5F213D69EC}"/>
    <cellStyle name="Percent 3 5 3 4 2" xfId="27439" xr:uid="{81A7AD67-D00B-4061-843B-1240088C5E4C}"/>
    <cellStyle name="Percent 3 5 3 4 2 2" xfId="27440" xr:uid="{92CDD470-7718-4B72-BCED-EA4E90240B57}"/>
    <cellStyle name="Percent 3 5 3 4 3" xfId="27441" xr:uid="{AF1C6F96-5498-4B24-AF78-F0F68ED3E1D5}"/>
    <cellStyle name="Percent 3 5 3 4 3 2" xfId="27442" xr:uid="{9DA86273-BFAE-437B-AACE-F3CC33519DD6}"/>
    <cellStyle name="Percent 3 5 3 4 4" xfId="27443" xr:uid="{6DF57208-2B1A-4B0D-A54C-E197F1F56D80}"/>
    <cellStyle name="Percent 3 5 3 5" xfId="27444" xr:uid="{DE0E2423-548E-4931-8028-E3B47A64C819}"/>
    <cellStyle name="Percent 3 5 3 5 2" xfId="27445" xr:uid="{D5D88717-9805-4B9F-B829-239DE6B99B16}"/>
    <cellStyle name="Percent 3 5 3 5 2 2" xfId="27446" xr:uid="{E3543233-1DA5-4B99-A7DD-F6CF9C81EC20}"/>
    <cellStyle name="Percent 3 5 3 5 3" xfId="27447" xr:uid="{FF883A27-F390-4DD2-8327-D2AA2E048890}"/>
    <cellStyle name="Percent 3 5 3 5 3 2" xfId="27448" xr:uid="{7685E351-6013-4E14-AA36-EEB563366125}"/>
    <cellStyle name="Percent 3 5 3 5 4" xfId="27449" xr:uid="{3E6439A4-595E-4302-A24F-4108934942E9}"/>
    <cellStyle name="Percent 3 5 3 5 4 2" xfId="27450" xr:uid="{38CD1A88-988F-4A01-9BD3-79CFE5B70EF0}"/>
    <cellStyle name="Percent 3 5 3 5 5" xfId="27451" xr:uid="{60BC09C8-0219-4667-824A-0232DEEBF1DA}"/>
    <cellStyle name="Percent 3 5 3 6" xfId="27452" xr:uid="{7174649E-E42C-4F54-892B-F5010BAA941B}"/>
    <cellStyle name="Percent 3 5 3 6 2" xfId="27453" xr:uid="{1A6ADB37-3CEB-42EA-A7CA-6C9383855A95}"/>
    <cellStyle name="Percent 3 5 3 6 2 2" xfId="27454" xr:uid="{99DE8A16-D94E-447B-A047-A5144A2823D4}"/>
    <cellStyle name="Percent 3 5 3 6 3" xfId="27455" xr:uid="{6F1C8447-53E9-49B6-87A9-5D98B7B031D9}"/>
    <cellStyle name="Percent 3 5 3 6 3 2" xfId="27456" xr:uid="{5D9976E1-8C7C-41BD-B16B-819CC93314E0}"/>
    <cellStyle name="Percent 3 5 3 6 4" xfId="27457" xr:uid="{3D5E216C-7CB2-4F37-AEE3-623239C69358}"/>
    <cellStyle name="Percent 3 5 3 7" xfId="27458" xr:uid="{8474DAC3-2B74-477D-AB82-2E6A815E67B4}"/>
    <cellStyle name="Percent 3 5 3 7 2" xfId="27459" xr:uid="{19E4D181-157A-4022-914E-262D8DDE0ED2}"/>
    <cellStyle name="Percent 3 5 3 8" xfId="27460" xr:uid="{5B5F3F65-44D6-42FA-A817-526CE0C2C1FD}"/>
    <cellStyle name="Percent 3 5 3 8 2" xfId="27461" xr:uid="{3598856A-E893-47A2-B3BC-2873D0C317C2}"/>
    <cellStyle name="Percent 3 5 3 9" xfId="27462" xr:uid="{49AEFBE8-DFDD-4D81-BF9A-542238759FC4}"/>
    <cellStyle name="Percent 3 5 3 9 2" xfId="27463" xr:uid="{40D5E289-0BD6-4642-BFEA-5D9C25913B8D}"/>
    <cellStyle name="Percent 3 5 4" xfId="15543" xr:uid="{00000000-0005-0000-0000-0000BA3C0000}"/>
    <cellStyle name="Percent 3 5 4 10" xfId="27465" xr:uid="{4BD5E811-0D9B-461E-92CF-FF1247A030CE}"/>
    <cellStyle name="Percent 3 5 4 11" xfId="27466" xr:uid="{C48437D4-F034-4721-B0E9-7DD17F86A069}"/>
    <cellStyle name="Percent 3 5 4 12" xfId="27464" xr:uid="{E41AB05B-93CF-44FC-98E4-16D2AF3DC190}"/>
    <cellStyle name="Percent 3 5 4 13" xfId="24700" xr:uid="{85F4FF05-82F9-4021-B7B1-20D68BC73840}"/>
    <cellStyle name="Percent 3 5 4 2" xfId="15544" xr:uid="{00000000-0005-0000-0000-0000BB3C0000}"/>
    <cellStyle name="Percent 3 5 4 2 2" xfId="27468" xr:uid="{86A935AA-B82D-44AC-ABA6-8BE07754C4AF}"/>
    <cellStyle name="Percent 3 5 4 2 2 2" xfId="27469" xr:uid="{3A33D41C-20D1-4D05-9E4D-AA7F1A1C2A58}"/>
    <cellStyle name="Percent 3 5 4 2 3" xfId="27470" xr:uid="{1F6A7F1E-3E91-4EDC-BE63-3FC2572A0545}"/>
    <cellStyle name="Percent 3 5 4 2 3 2" xfId="27471" xr:uid="{90C83188-381A-4443-BCEC-E0DD75DC0158}"/>
    <cellStyle name="Percent 3 5 4 2 4" xfId="27472" xr:uid="{F32F70DC-60B8-4A66-8186-A8610D1783FD}"/>
    <cellStyle name="Percent 3 5 4 2 5" xfId="27473" xr:uid="{EBC924B2-7FE6-4F38-8F45-B6AA1025A656}"/>
    <cellStyle name="Percent 3 5 4 2 6" xfId="27467" xr:uid="{2DB06A06-6F61-4DF1-9E7F-02C7F6A21F7D}"/>
    <cellStyle name="Percent 3 5 4 3" xfId="15545" xr:uid="{00000000-0005-0000-0000-0000BC3C0000}"/>
    <cellStyle name="Percent 3 5 4 3 2" xfId="27475" xr:uid="{B94D0DB3-3807-4049-99B4-D5C1BC11714B}"/>
    <cellStyle name="Percent 3 5 4 3 2 2" xfId="27476" xr:uid="{0D71E318-0226-4D13-9172-4D3566645124}"/>
    <cellStyle name="Percent 3 5 4 3 3" xfId="27477" xr:uid="{6FB0D6EE-AE30-4E03-A412-80DF72732548}"/>
    <cellStyle name="Percent 3 5 4 3 3 2" xfId="27478" xr:uid="{41224813-CC1A-4625-9F26-C6C20FA3319B}"/>
    <cellStyle name="Percent 3 5 4 3 4" xfId="27479" xr:uid="{E7ECFB45-35D9-444C-BBBA-0FD026D82232}"/>
    <cellStyle name="Percent 3 5 4 3 5" xfId="27474" xr:uid="{E9F185E5-673B-420B-88FE-7D474242E16B}"/>
    <cellStyle name="Percent 3 5 4 4" xfId="27480" xr:uid="{AB457C1D-31BC-4851-BF33-D909816C575F}"/>
    <cellStyle name="Percent 3 5 4 4 2" xfId="27481" xr:uid="{44C83008-2F57-4A31-A239-299B7AEF7220}"/>
    <cellStyle name="Percent 3 5 4 4 2 2" xfId="27482" xr:uid="{50CC37BD-9698-4E22-A124-21153DC83A56}"/>
    <cellStyle name="Percent 3 5 4 4 3" xfId="27483" xr:uid="{0F78D998-46E4-4C55-94C2-F785B297B5CC}"/>
    <cellStyle name="Percent 3 5 4 4 3 2" xfId="27484" xr:uid="{924BA773-4F66-45FB-9AB5-31050587B4E0}"/>
    <cellStyle name="Percent 3 5 4 4 4" xfId="27485" xr:uid="{B09BD0AB-5C6E-4C73-8156-634BE4A2632E}"/>
    <cellStyle name="Percent 3 5 4 5" xfId="27486" xr:uid="{63CF9909-833C-49C6-8E61-D7644A7FFE37}"/>
    <cellStyle name="Percent 3 5 4 5 2" xfId="27487" xr:uid="{BC3DDD5D-B0E0-479D-B4F2-C89611C2D0D4}"/>
    <cellStyle name="Percent 3 5 4 5 2 2" xfId="27488" xr:uid="{A82C8F25-6C33-49B2-B498-1BBA6714D186}"/>
    <cellStyle name="Percent 3 5 4 5 3" xfId="27489" xr:uid="{23A2ED27-5967-45AA-A661-90E8FFFBD5D5}"/>
    <cellStyle name="Percent 3 5 4 5 3 2" xfId="27490" xr:uid="{3AD516EC-D998-4CD6-9DD1-840923F8F4EF}"/>
    <cellStyle name="Percent 3 5 4 5 4" xfId="27491" xr:uid="{6D2D1028-49B8-46B8-8145-FE1683B61D55}"/>
    <cellStyle name="Percent 3 5 4 5 4 2" xfId="27492" xr:uid="{B901D979-9B68-481A-B50F-1E7D1053BC30}"/>
    <cellStyle name="Percent 3 5 4 5 5" xfId="27493" xr:uid="{BE3ED040-1063-4769-98B8-D6C68F87B727}"/>
    <cellStyle name="Percent 3 5 4 6" xfId="27494" xr:uid="{EF4F7EFF-E036-45EB-85ED-4F98E218786B}"/>
    <cellStyle name="Percent 3 5 4 6 2" xfId="27495" xr:uid="{607293F3-75FC-4370-8621-2798A336F473}"/>
    <cellStyle name="Percent 3 5 4 6 2 2" xfId="27496" xr:uid="{ED76662C-3DEB-4563-A600-91889DFCE129}"/>
    <cellStyle name="Percent 3 5 4 6 3" xfId="27497" xr:uid="{25842948-9F36-4ADA-ABB8-283050727A3D}"/>
    <cellStyle name="Percent 3 5 4 6 3 2" xfId="27498" xr:uid="{C1713689-0454-41E5-81F8-5053FC4AA349}"/>
    <cellStyle name="Percent 3 5 4 6 4" xfId="27499" xr:uid="{BA6450CF-16E0-4427-A0E1-CCC4596A81BE}"/>
    <cellStyle name="Percent 3 5 4 7" xfId="27500" xr:uid="{BBB4C8B3-200F-442C-B8BC-A89F58B4A894}"/>
    <cellStyle name="Percent 3 5 4 7 2" xfId="27501" xr:uid="{15B1CDA1-3471-4271-86CA-107FC25C1ADC}"/>
    <cellStyle name="Percent 3 5 4 8" xfId="27502" xr:uid="{AEAA24B5-C79C-48EE-8077-CFC6CB356135}"/>
    <cellStyle name="Percent 3 5 4 8 2" xfId="27503" xr:uid="{EFAF8835-4CE1-495B-B247-03C93C251371}"/>
    <cellStyle name="Percent 3 5 4 9" xfId="27504" xr:uid="{825D72AD-CD2C-448D-A2EC-47838C9645E7}"/>
    <cellStyle name="Percent 3 5 4 9 2" xfId="27505" xr:uid="{3EF096C8-5046-44CA-AF8F-1DCB99069C83}"/>
    <cellStyle name="Percent 3 5 5" xfId="15546" xr:uid="{00000000-0005-0000-0000-0000BD3C0000}"/>
    <cellStyle name="Percent 3 5 5 10" xfId="27507" xr:uid="{9FB16DA1-2BF4-482F-9FB4-2DC5F7B9D8E2}"/>
    <cellStyle name="Percent 3 5 5 11" xfId="27508" xr:uid="{F5EF000A-C2CC-4800-A0D7-AECCEC25FE42}"/>
    <cellStyle name="Percent 3 5 5 12" xfId="27506" xr:uid="{F68EEA18-6E33-411D-AA01-071E91C0D824}"/>
    <cellStyle name="Percent 3 5 5 13" xfId="24701" xr:uid="{A801DA09-67C4-4D4B-B7B0-F11942B2E825}"/>
    <cellStyle name="Percent 3 5 5 2" xfId="15547" xr:uid="{00000000-0005-0000-0000-0000BE3C0000}"/>
    <cellStyle name="Percent 3 5 5 2 2" xfId="27510" xr:uid="{E20D691A-EFA5-4699-B078-320C2D547B58}"/>
    <cellStyle name="Percent 3 5 5 2 2 2" xfId="27511" xr:uid="{E4F51428-786F-44E9-A1DF-2CAF56694BBF}"/>
    <cellStyle name="Percent 3 5 5 2 3" xfId="27512" xr:uid="{480FCEE2-1634-4AAC-8020-FC1C2DFB1D67}"/>
    <cellStyle name="Percent 3 5 5 2 3 2" xfId="27513" xr:uid="{6A6ED2E4-7DB0-483C-9D56-428C5CF600AF}"/>
    <cellStyle name="Percent 3 5 5 2 4" xfId="27514" xr:uid="{A9C10F14-F669-482E-868F-D30140E60334}"/>
    <cellStyle name="Percent 3 5 5 2 5" xfId="27515" xr:uid="{0512E6D0-8558-4418-B323-0873FA2B4A06}"/>
    <cellStyle name="Percent 3 5 5 2 6" xfId="27509" xr:uid="{B4B1E0B8-B26C-4A1C-A312-C18854F828D6}"/>
    <cellStyle name="Percent 3 5 5 3" xfId="15548" xr:uid="{00000000-0005-0000-0000-0000BF3C0000}"/>
    <cellStyle name="Percent 3 5 5 3 2" xfId="27517" xr:uid="{C275A49A-1199-4D4D-9CDF-86B13AD42F7E}"/>
    <cellStyle name="Percent 3 5 5 3 2 2" xfId="27518" xr:uid="{EA09E254-5DEC-4274-AD36-F61108B6D640}"/>
    <cellStyle name="Percent 3 5 5 3 3" xfId="27519" xr:uid="{5827A936-656E-4E09-AD2B-66CCA53C01B7}"/>
    <cellStyle name="Percent 3 5 5 3 3 2" xfId="27520" xr:uid="{88CF4B7F-94EA-4CC2-89DE-9A8A6CCCC749}"/>
    <cellStyle name="Percent 3 5 5 3 4" xfId="27521" xr:uid="{9C9FABA7-03EF-4BD6-82E7-05C8A81E3D59}"/>
    <cellStyle name="Percent 3 5 5 3 5" xfId="27516" xr:uid="{46B5BBF8-0445-4455-9C5B-88313B4D91E3}"/>
    <cellStyle name="Percent 3 5 5 4" xfId="27522" xr:uid="{3BB9F174-CDDE-415D-A085-616E29C6B452}"/>
    <cellStyle name="Percent 3 5 5 4 2" xfId="27523" xr:uid="{849D86AE-5955-40C6-82E2-75ABD828F84A}"/>
    <cellStyle name="Percent 3 5 5 4 2 2" xfId="27524" xr:uid="{DE183EE1-0A2C-4EBF-99A7-1C3CE03197FC}"/>
    <cellStyle name="Percent 3 5 5 4 3" xfId="27525" xr:uid="{1EB30905-FA2E-4CDC-A526-641EC3A26B1A}"/>
    <cellStyle name="Percent 3 5 5 4 3 2" xfId="27526" xr:uid="{A744049A-5E4A-4BBA-BF4D-1652D461384A}"/>
    <cellStyle name="Percent 3 5 5 4 4" xfId="27527" xr:uid="{9A853477-00A2-413E-B283-246C9808218F}"/>
    <cellStyle name="Percent 3 5 5 5" xfId="27528" xr:uid="{C239A1F6-4C90-4E97-94A6-1E4AB91D73D7}"/>
    <cellStyle name="Percent 3 5 5 5 2" xfId="27529" xr:uid="{143F343D-D8E4-4F8D-AB23-CB0B08AA55D9}"/>
    <cellStyle name="Percent 3 5 5 5 2 2" xfId="27530" xr:uid="{0F0008D2-A743-4A7C-AA3D-AAA8B2D90F86}"/>
    <cellStyle name="Percent 3 5 5 5 3" xfId="27531" xr:uid="{27C4CE5D-7C23-4216-B0AC-7F6D671C793C}"/>
    <cellStyle name="Percent 3 5 5 5 3 2" xfId="27532" xr:uid="{0EC2BDCE-9024-4337-BE7C-0EC8FBCF1242}"/>
    <cellStyle name="Percent 3 5 5 5 4" xfId="27533" xr:uid="{6DB4990B-BC5A-4DE4-AEC5-D35F53698169}"/>
    <cellStyle name="Percent 3 5 5 5 4 2" xfId="27534" xr:uid="{2BC5C06E-B22A-49D5-89BF-B87FD75A049E}"/>
    <cellStyle name="Percent 3 5 5 5 5" xfId="27535" xr:uid="{F6AE0A07-DCF7-41D9-BFA7-F15D7EFA254E}"/>
    <cellStyle name="Percent 3 5 5 6" xfId="27536" xr:uid="{4079E665-083D-454D-AF48-30AAE8B0F5EE}"/>
    <cellStyle name="Percent 3 5 5 6 2" xfId="27537" xr:uid="{1ECD7546-818D-4D99-8775-9958831E011C}"/>
    <cellStyle name="Percent 3 5 5 6 2 2" xfId="27538" xr:uid="{5746F06D-BD4F-4673-9CF8-94BFBAFE42CC}"/>
    <cellStyle name="Percent 3 5 5 6 3" xfId="27539" xr:uid="{8581CB9F-66EA-438B-A811-977D7873EA65}"/>
    <cellStyle name="Percent 3 5 5 6 3 2" xfId="27540" xr:uid="{50C02EEF-9F31-464F-8688-1D094394E3AF}"/>
    <cellStyle name="Percent 3 5 5 6 4" xfId="27541" xr:uid="{8FD48CCD-EBEE-49C2-A7AB-D021D59575A1}"/>
    <cellStyle name="Percent 3 5 5 7" xfId="27542" xr:uid="{DE67E9DA-2A38-4287-9616-A0F2F4606E10}"/>
    <cellStyle name="Percent 3 5 5 7 2" xfId="27543" xr:uid="{5B6DA3DF-79FC-477B-9B8A-4E2F0EF4385C}"/>
    <cellStyle name="Percent 3 5 5 8" xfId="27544" xr:uid="{650C1393-667C-439B-8D6A-7F1D8765C0DA}"/>
    <cellStyle name="Percent 3 5 5 8 2" xfId="27545" xr:uid="{11F3F94E-4A80-4BE1-BEBC-BE58E522D32C}"/>
    <cellStyle name="Percent 3 5 5 9" xfId="27546" xr:uid="{A05480A7-9988-44D8-8AB4-C3DD58D96CE6}"/>
    <cellStyle name="Percent 3 5 5 9 2" xfId="27547" xr:uid="{E0FFF1CC-F1E6-4325-AB6A-37972E19D1C1}"/>
    <cellStyle name="Percent 3 5 6" xfId="15549" xr:uid="{00000000-0005-0000-0000-0000C03C0000}"/>
    <cellStyle name="Percent 3 5 6 10" xfId="27549" xr:uid="{511929D3-A41B-4A57-A560-450F6ABCA34F}"/>
    <cellStyle name="Percent 3 5 6 11" xfId="27550" xr:uid="{6E98B4FD-351C-452D-91AE-A47F44A4B57D}"/>
    <cellStyle name="Percent 3 5 6 12" xfId="27548" xr:uid="{04B815DA-0AC1-404C-AA29-EAFCA099C729}"/>
    <cellStyle name="Percent 3 5 6 13" xfId="24702" xr:uid="{90E6F0C5-3C63-40F1-A55E-91180A644E8C}"/>
    <cellStyle name="Percent 3 5 6 2" xfId="15550" xr:uid="{00000000-0005-0000-0000-0000C13C0000}"/>
    <cellStyle name="Percent 3 5 6 2 2" xfId="27552" xr:uid="{C258A713-9CDA-4DD1-960F-C4D71C2D9F38}"/>
    <cellStyle name="Percent 3 5 6 2 2 2" xfId="27553" xr:uid="{289612F2-AF5B-4F52-A162-353EDEBE3610}"/>
    <cellStyle name="Percent 3 5 6 2 3" xfId="27554" xr:uid="{24CD38F5-E6F2-4233-A90A-2738CA6806C7}"/>
    <cellStyle name="Percent 3 5 6 2 3 2" xfId="27555" xr:uid="{99539D44-387B-4AE6-B2F3-C8EB6BC03ADC}"/>
    <cellStyle name="Percent 3 5 6 2 4" xfId="27556" xr:uid="{E137045E-B58D-446B-BF92-40F06F748891}"/>
    <cellStyle name="Percent 3 5 6 2 5" xfId="27557" xr:uid="{931EC3DF-0325-4B5F-893E-C6A8F6DC0DC7}"/>
    <cellStyle name="Percent 3 5 6 2 6" xfId="27551" xr:uid="{12E761D7-D2D0-478C-BDE4-BD6552C80DD8}"/>
    <cellStyle name="Percent 3 5 6 3" xfId="15551" xr:uid="{00000000-0005-0000-0000-0000C23C0000}"/>
    <cellStyle name="Percent 3 5 6 3 2" xfId="27559" xr:uid="{700C602C-80DB-4368-8C7A-9B727FDC252B}"/>
    <cellStyle name="Percent 3 5 6 3 2 2" xfId="27560" xr:uid="{3DBAF30D-3444-4803-B9D9-DE8A7E3F2C85}"/>
    <cellStyle name="Percent 3 5 6 3 3" xfId="27561" xr:uid="{3C5BF18C-7DF6-494C-B828-22F755C72C99}"/>
    <cellStyle name="Percent 3 5 6 3 3 2" xfId="27562" xr:uid="{34BF638D-4D47-408A-BD2A-E8E87B06FE47}"/>
    <cellStyle name="Percent 3 5 6 3 4" xfId="27563" xr:uid="{711AFBA7-1E5F-4E6F-8332-CD33A4D665F6}"/>
    <cellStyle name="Percent 3 5 6 3 5" xfId="27558" xr:uid="{0934661A-023D-4E9C-9956-C7040C626FEA}"/>
    <cellStyle name="Percent 3 5 6 4" xfId="27564" xr:uid="{F1F57CB7-2701-46D6-9E94-5529702D75F2}"/>
    <cellStyle name="Percent 3 5 6 4 2" xfId="27565" xr:uid="{7B1FB938-F48B-4844-A4A9-349D666D69F0}"/>
    <cellStyle name="Percent 3 5 6 4 2 2" xfId="27566" xr:uid="{6B14771A-8307-4ABC-A698-CF936BA96D12}"/>
    <cellStyle name="Percent 3 5 6 4 3" xfId="27567" xr:uid="{8088BCEC-58C6-4600-A692-A8744C626396}"/>
    <cellStyle name="Percent 3 5 6 4 3 2" xfId="27568" xr:uid="{ABBD9340-52C7-4A34-BA25-34151C14FB05}"/>
    <cellStyle name="Percent 3 5 6 4 4" xfId="27569" xr:uid="{257ED5E8-C58D-419C-9627-0583818BC1E0}"/>
    <cellStyle name="Percent 3 5 6 5" xfId="27570" xr:uid="{74C1F385-3C66-4EB8-B767-0AA867291A7E}"/>
    <cellStyle name="Percent 3 5 6 5 2" xfId="27571" xr:uid="{3412FA9C-CFF7-48F3-B5EA-A846FFA1CD2A}"/>
    <cellStyle name="Percent 3 5 6 5 2 2" xfId="27572" xr:uid="{93604D6A-494E-4AFC-B63E-9B1F47CA8783}"/>
    <cellStyle name="Percent 3 5 6 5 3" xfId="27573" xr:uid="{203F8D40-43F2-4676-A565-733B8E91176A}"/>
    <cellStyle name="Percent 3 5 6 5 3 2" xfId="27574" xr:uid="{C25181E9-692F-49E2-88C4-3A8081490AD2}"/>
    <cellStyle name="Percent 3 5 6 5 4" xfId="27575" xr:uid="{36CA48BA-0FAC-4868-B191-897A5C8E6887}"/>
    <cellStyle name="Percent 3 5 6 5 4 2" xfId="27576" xr:uid="{3A6581F7-0E6D-403C-BADE-E896CE366DC5}"/>
    <cellStyle name="Percent 3 5 6 5 5" xfId="27577" xr:uid="{C79709A5-CCA8-4418-9B4D-E7DB9C21E27D}"/>
    <cellStyle name="Percent 3 5 6 6" xfId="27578" xr:uid="{79DF6585-9968-42AA-B30A-21F691F9D1B9}"/>
    <cellStyle name="Percent 3 5 6 6 2" xfId="27579" xr:uid="{805B9034-0F8F-4C70-B97B-311EF2C57678}"/>
    <cellStyle name="Percent 3 5 6 6 2 2" xfId="27580" xr:uid="{C7493FCA-2083-4D85-9979-FF6DD504E48D}"/>
    <cellStyle name="Percent 3 5 6 6 3" xfId="27581" xr:uid="{D83C55CE-56C6-47E2-8963-540AADD8880E}"/>
    <cellStyle name="Percent 3 5 6 6 3 2" xfId="27582" xr:uid="{15589A54-3D97-4A61-B7FA-8AC28F034EE7}"/>
    <cellStyle name="Percent 3 5 6 6 4" xfId="27583" xr:uid="{DA0945E8-9EC3-4F0D-B12D-4B7C57693FD4}"/>
    <cellStyle name="Percent 3 5 6 7" xfId="27584" xr:uid="{9E9C1854-0A25-4F36-86D3-E90652F9F9B9}"/>
    <cellStyle name="Percent 3 5 6 7 2" xfId="27585" xr:uid="{26BD35B7-DA27-4B6F-A89A-47050ACE9C70}"/>
    <cellStyle name="Percent 3 5 6 8" xfId="27586" xr:uid="{BEABC62F-F2F4-4FB7-B5AB-58C36BB70ACA}"/>
    <cellStyle name="Percent 3 5 6 8 2" xfId="27587" xr:uid="{1F094DDC-947E-43AA-9EAC-015EA0FF6AD6}"/>
    <cellStyle name="Percent 3 5 6 9" xfId="27588" xr:uid="{DB86876B-CE29-4580-B743-C250C1E68624}"/>
    <cellStyle name="Percent 3 5 6 9 2" xfId="27589" xr:uid="{3DA6D9C9-6E73-4AE6-87F3-877579A9DA62}"/>
    <cellStyle name="Percent 3 5 7" xfId="15552" xr:uid="{00000000-0005-0000-0000-0000C33C0000}"/>
    <cellStyle name="Percent 3 5 7 10" xfId="27591" xr:uid="{199F8752-DF6F-4420-9B81-8178B2912F62}"/>
    <cellStyle name="Percent 3 5 7 11" xfId="27592" xr:uid="{D357064C-B2D7-445C-B2AB-658A1E9B8E24}"/>
    <cellStyle name="Percent 3 5 7 12" xfId="27590" xr:uid="{44956D74-C4A0-4D4B-8F51-3F09DCF1686F}"/>
    <cellStyle name="Percent 3 5 7 13" xfId="24703" xr:uid="{4907D440-422B-4601-BA46-913EAA2758CD}"/>
    <cellStyle name="Percent 3 5 7 2" xfId="15553" xr:uid="{00000000-0005-0000-0000-0000C43C0000}"/>
    <cellStyle name="Percent 3 5 7 2 2" xfId="27594" xr:uid="{734B032F-A132-43C5-B8CC-0E8CB079084D}"/>
    <cellStyle name="Percent 3 5 7 2 2 2" xfId="27595" xr:uid="{84074DBA-D4B6-4BF7-8E6A-B3D282F5907B}"/>
    <cellStyle name="Percent 3 5 7 2 3" xfId="27596" xr:uid="{25032C4F-173B-4855-9A78-E016B6023155}"/>
    <cellStyle name="Percent 3 5 7 2 3 2" xfId="27597" xr:uid="{728D3177-317E-4E79-879A-62838BB628C9}"/>
    <cellStyle name="Percent 3 5 7 2 4" xfId="27598" xr:uid="{D3D0FEAC-8DD2-4E09-8166-8189A5C94883}"/>
    <cellStyle name="Percent 3 5 7 2 5" xfId="27599" xr:uid="{42606A70-4E8A-4100-B151-9ED58CBE1671}"/>
    <cellStyle name="Percent 3 5 7 2 6" xfId="27593" xr:uid="{EF48D18E-5860-4CAE-89A1-51105853034F}"/>
    <cellStyle name="Percent 3 5 7 3" xfId="15554" xr:uid="{00000000-0005-0000-0000-0000C53C0000}"/>
    <cellStyle name="Percent 3 5 7 3 2" xfId="27601" xr:uid="{27FAD670-0700-458C-AA0B-12B38D7409E6}"/>
    <cellStyle name="Percent 3 5 7 3 2 2" xfId="27602" xr:uid="{F318E96B-24B3-49E6-8349-32A74E933E14}"/>
    <cellStyle name="Percent 3 5 7 3 3" xfId="27603" xr:uid="{E37B7CCB-0A7A-4560-B22F-1528BAC070F9}"/>
    <cellStyle name="Percent 3 5 7 3 3 2" xfId="27604" xr:uid="{DD1E8B58-DCA1-4F37-AB5A-B2DA38BBF830}"/>
    <cellStyle name="Percent 3 5 7 3 4" xfId="27605" xr:uid="{BB47DA89-F5D5-4149-9A66-CC2F53BBB795}"/>
    <cellStyle name="Percent 3 5 7 3 5" xfId="27600" xr:uid="{5C22B9DB-3F37-4ECC-AFFE-7C868BE4FDD3}"/>
    <cellStyle name="Percent 3 5 7 4" xfId="27606" xr:uid="{2F7F191C-1E15-4C1F-9B95-8DAF8FE96D62}"/>
    <cellStyle name="Percent 3 5 7 4 2" xfId="27607" xr:uid="{AD8F792A-97D3-4B53-B501-7A6607A1864F}"/>
    <cellStyle name="Percent 3 5 7 4 2 2" xfId="27608" xr:uid="{702E35D5-9D23-4C85-A993-623C76C37EF3}"/>
    <cellStyle name="Percent 3 5 7 4 3" xfId="27609" xr:uid="{90E699E5-9E61-4EFC-A2EF-B6C79D086EB3}"/>
    <cellStyle name="Percent 3 5 7 4 3 2" xfId="27610" xr:uid="{BBAC2FCF-2C52-4312-BDEA-EB9223EE3C6D}"/>
    <cellStyle name="Percent 3 5 7 4 4" xfId="27611" xr:uid="{8B3F1179-126F-480E-B27D-2FBC917C368B}"/>
    <cellStyle name="Percent 3 5 7 5" xfId="27612" xr:uid="{53AC4D62-497A-4506-A7ED-411A1876BAE7}"/>
    <cellStyle name="Percent 3 5 7 5 2" xfId="27613" xr:uid="{1109B8D1-05B5-4089-BD05-66D634C2A910}"/>
    <cellStyle name="Percent 3 5 7 5 2 2" xfId="27614" xr:uid="{419A5152-F989-4ED9-89A3-44A0AC436A82}"/>
    <cellStyle name="Percent 3 5 7 5 3" xfId="27615" xr:uid="{79EF2DCD-F2FB-4765-BB4C-4A88EF316E80}"/>
    <cellStyle name="Percent 3 5 7 5 3 2" xfId="27616" xr:uid="{462CF292-751F-4BDB-A6A0-5C2D649F264F}"/>
    <cellStyle name="Percent 3 5 7 5 4" xfId="27617" xr:uid="{D5B3A831-7BA0-49B0-9342-E57608664296}"/>
    <cellStyle name="Percent 3 5 7 5 4 2" xfId="27618" xr:uid="{6C39BDDA-6D03-4BD2-9B6C-3A5A0210E715}"/>
    <cellStyle name="Percent 3 5 7 5 5" xfId="27619" xr:uid="{D9F25F87-E3B2-4F97-A1CC-48341E3A78D7}"/>
    <cellStyle name="Percent 3 5 7 6" xfId="27620" xr:uid="{10AC4062-7670-4BC9-B0AF-0DFB84305F3F}"/>
    <cellStyle name="Percent 3 5 7 6 2" xfId="27621" xr:uid="{5DDF0F4C-7F41-4EC9-B19F-F09D947B0C69}"/>
    <cellStyle name="Percent 3 5 7 6 2 2" xfId="27622" xr:uid="{650BA7F8-C401-4DDE-8297-5225B06CB4FD}"/>
    <cellStyle name="Percent 3 5 7 6 3" xfId="27623" xr:uid="{D58D91B1-C4ED-4C08-9DFF-4CA263757C10}"/>
    <cellStyle name="Percent 3 5 7 6 3 2" xfId="27624" xr:uid="{F5F71117-7716-4CC1-876A-3D5357955340}"/>
    <cellStyle name="Percent 3 5 7 6 4" xfId="27625" xr:uid="{6734FA86-E582-40D9-BF3A-737D6F1D0501}"/>
    <cellStyle name="Percent 3 5 7 7" xfId="27626" xr:uid="{EDE773CE-37A8-4C47-AFB5-9DAC45F77A18}"/>
    <cellStyle name="Percent 3 5 7 7 2" xfId="27627" xr:uid="{BB15E761-7450-404C-BA9C-8898752C45B6}"/>
    <cellStyle name="Percent 3 5 7 8" xfId="27628" xr:uid="{9C8A71F7-4BE5-4A8B-9900-0F7B01C359CE}"/>
    <cellStyle name="Percent 3 5 7 8 2" xfId="27629" xr:uid="{5F3D0854-76C8-4215-8FE2-84954A10C938}"/>
    <cellStyle name="Percent 3 5 7 9" xfId="27630" xr:uid="{93B137BC-3208-418B-B069-A2DDD6EE597B}"/>
    <cellStyle name="Percent 3 5 7 9 2" xfId="27631" xr:uid="{C7B5C968-8340-4D47-95C6-7CEA94203E5C}"/>
    <cellStyle name="Percent 3 5 8" xfId="15555" xr:uid="{00000000-0005-0000-0000-0000C63C0000}"/>
    <cellStyle name="Percent 3 5 8 10" xfId="27633" xr:uid="{4AC72E08-24F7-47D6-8C37-28BE2C97C5CF}"/>
    <cellStyle name="Percent 3 5 8 11" xfId="27634" xr:uid="{682F1301-57BB-40A3-969C-DA2CD0EADC3E}"/>
    <cellStyle name="Percent 3 5 8 12" xfId="27632" xr:uid="{C5057CE2-2642-47C7-A0AC-FAA0FB7D5E75}"/>
    <cellStyle name="Percent 3 5 8 13" xfId="24704" xr:uid="{8E5C1C07-A117-48B6-AE4D-5B44877230D1}"/>
    <cellStyle name="Percent 3 5 8 2" xfId="15556" xr:uid="{00000000-0005-0000-0000-0000C73C0000}"/>
    <cellStyle name="Percent 3 5 8 2 2" xfId="27636" xr:uid="{15A26B04-2F2C-459A-9FED-F10211E3ADE6}"/>
    <cellStyle name="Percent 3 5 8 2 2 2" xfId="27637" xr:uid="{5FEA3AA3-5903-46F3-8AF7-3AF4C915F77B}"/>
    <cellStyle name="Percent 3 5 8 2 3" xfId="27638" xr:uid="{D1C8D7CB-DFC7-44F9-A378-4F4C27E6C57C}"/>
    <cellStyle name="Percent 3 5 8 2 3 2" xfId="27639" xr:uid="{6A1709FA-DF71-4B74-8D70-449C8CF04CAC}"/>
    <cellStyle name="Percent 3 5 8 2 4" xfId="27640" xr:uid="{194BAAED-1EFA-423A-82BB-0B084CC2A7BE}"/>
    <cellStyle name="Percent 3 5 8 2 5" xfId="27641" xr:uid="{60428AEA-2BDE-4011-800B-A73893489E5F}"/>
    <cellStyle name="Percent 3 5 8 2 6" xfId="27635" xr:uid="{7F0049F8-539F-427D-91BC-4AB1D516143A}"/>
    <cellStyle name="Percent 3 5 8 3" xfId="15557" xr:uid="{00000000-0005-0000-0000-0000C83C0000}"/>
    <cellStyle name="Percent 3 5 8 3 2" xfId="27643" xr:uid="{FD399C3A-45CC-4CFB-9B70-190273F9D3AA}"/>
    <cellStyle name="Percent 3 5 8 3 2 2" xfId="27644" xr:uid="{E8759517-6A99-467A-8F15-C0930F10F8DA}"/>
    <cellStyle name="Percent 3 5 8 3 3" xfId="27645" xr:uid="{00BF8B7F-BAD1-44DE-A10C-78FB70B61BD7}"/>
    <cellStyle name="Percent 3 5 8 3 3 2" xfId="27646" xr:uid="{0DF61541-35DA-41C6-873B-60528DD31F7C}"/>
    <cellStyle name="Percent 3 5 8 3 4" xfId="27647" xr:uid="{E0D6D8FF-221D-44A9-96BF-E3BC45767331}"/>
    <cellStyle name="Percent 3 5 8 3 5" xfId="27642" xr:uid="{CCBCF4E9-1E85-44E0-B110-E3729A23B2D0}"/>
    <cellStyle name="Percent 3 5 8 4" xfId="27648" xr:uid="{A3F1A388-DB5F-40B4-95CD-F1F72D80D883}"/>
    <cellStyle name="Percent 3 5 8 4 2" xfId="27649" xr:uid="{0BEA9278-1A0D-4895-BBA7-E00076FC8FB5}"/>
    <cellStyle name="Percent 3 5 8 4 2 2" xfId="27650" xr:uid="{11FC64E2-57C8-4180-916A-B066F717CE2B}"/>
    <cellStyle name="Percent 3 5 8 4 3" xfId="27651" xr:uid="{8DAF9D48-23A7-4A44-A48D-45B052D1B392}"/>
    <cellStyle name="Percent 3 5 8 4 3 2" xfId="27652" xr:uid="{68432174-5DAC-4197-BD6B-BEABF9F9DBA9}"/>
    <cellStyle name="Percent 3 5 8 4 4" xfId="27653" xr:uid="{3474C292-0A5F-4690-828F-367CBBF95083}"/>
    <cellStyle name="Percent 3 5 8 5" xfId="27654" xr:uid="{470894C2-9520-471B-9899-0DF11E1BD7CA}"/>
    <cellStyle name="Percent 3 5 8 5 2" xfId="27655" xr:uid="{C40346BF-9D00-402E-B9B6-5F59875DC76E}"/>
    <cellStyle name="Percent 3 5 8 5 2 2" xfId="27656" xr:uid="{90F384BF-14E5-4216-9EDC-B576125EE8F2}"/>
    <cellStyle name="Percent 3 5 8 5 3" xfId="27657" xr:uid="{DE02536D-9A13-4D11-817B-1F1F856CD637}"/>
    <cellStyle name="Percent 3 5 8 5 3 2" xfId="27658" xr:uid="{FFCCC7E7-9A2B-4040-9BD7-23A8AA4001B5}"/>
    <cellStyle name="Percent 3 5 8 5 4" xfId="27659" xr:uid="{0DECA353-C246-4459-A25E-E5E61B094FE8}"/>
    <cellStyle name="Percent 3 5 8 5 4 2" xfId="27660" xr:uid="{792CED53-12C6-4F09-9B1F-022E1FAD0B60}"/>
    <cellStyle name="Percent 3 5 8 5 5" xfId="27661" xr:uid="{A66114CF-3BBA-4A6F-9D68-272D571DFDF4}"/>
    <cellStyle name="Percent 3 5 8 6" xfId="27662" xr:uid="{59F52B23-0375-4F18-832E-7954297BDB1F}"/>
    <cellStyle name="Percent 3 5 8 6 2" xfId="27663" xr:uid="{75289A28-8A21-465D-B4BF-B47AF8C28C89}"/>
    <cellStyle name="Percent 3 5 8 6 2 2" xfId="27664" xr:uid="{36A6B563-52FC-4FB9-8E49-908C653F43DB}"/>
    <cellStyle name="Percent 3 5 8 6 3" xfId="27665" xr:uid="{0186974E-6376-4648-AE6F-F8EB3C34FD90}"/>
    <cellStyle name="Percent 3 5 8 6 3 2" xfId="27666" xr:uid="{B6094C50-CA0B-4A00-8D9F-DC0FB3B517A3}"/>
    <cellStyle name="Percent 3 5 8 6 4" xfId="27667" xr:uid="{5F1F2546-6E3F-4DDC-B645-1304CC3D5374}"/>
    <cellStyle name="Percent 3 5 8 7" xfId="27668" xr:uid="{96D5D8D1-5A99-4E86-888E-FCBF249CBDD7}"/>
    <cellStyle name="Percent 3 5 8 7 2" xfId="27669" xr:uid="{723D3B4A-8C99-4A66-9AFA-FF7FB8D94523}"/>
    <cellStyle name="Percent 3 5 8 8" xfId="27670" xr:uid="{706021BE-9408-4295-A403-877B32399A3E}"/>
    <cellStyle name="Percent 3 5 8 8 2" xfId="27671" xr:uid="{458C11B4-72DA-4EAB-B15D-8D4B93AD71C0}"/>
    <cellStyle name="Percent 3 5 8 9" xfId="27672" xr:uid="{1F985635-2AEF-42F5-9168-4184F2F1FFDD}"/>
    <cellStyle name="Percent 3 5 8 9 2" xfId="27673" xr:uid="{B6C4F6CA-5B55-461D-BE50-2B1BF016FF86}"/>
    <cellStyle name="Percent 3 5 9" xfId="15558" xr:uid="{00000000-0005-0000-0000-0000C93C0000}"/>
    <cellStyle name="Percent 3 5 9 10" xfId="27675" xr:uid="{F4F49F25-914D-416D-B512-74EED702A028}"/>
    <cellStyle name="Percent 3 5 9 11" xfId="27676" xr:uid="{8AA6070F-4A64-4AEA-A653-D95AA4D768BD}"/>
    <cellStyle name="Percent 3 5 9 12" xfId="27674" xr:uid="{6321CECF-9155-4F3C-8716-44B7D8F0F014}"/>
    <cellStyle name="Percent 3 5 9 13" xfId="24705" xr:uid="{0521E1AF-1C23-4559-8523-7D31368B2918}"/>
    <cellStyle name="Percent 3 5 9 2" xfId="15559" xr:uid="{00000000-0005-0000-0000-0000CA3C0000}"/>
    <cellStyle name="Percent 3 5 9 2 2" xfId="27678" xr:uid="{96E53A55-A8F8-4B00-9BE3-E6CEB493C854}"/>
    <cellStyle name="Percent 3 5 9 2 2 2" xfId="27679" xr:uid="{1F74172B-DB78-4CC8-964F-91447D909E54}"/>
    <cellStyle name="Percent 3 5 9 2 3" xfId="27680" xr:uid="{AF547772-C316-4E1F-BBAD-0D18FEDE8883}"/>
    <cellStyle name="Percent 3 5 9 2 3 2" xfId="27681" xr:uid="{38F17653-4DE5-4762-BF35-B9B8B2A93909}"/>
    <cellStyle name="Percent 3 5 9 2 4" xfId="27682" xr:uid="{54955512-6890-4D79-B935-6065B582006E}"/>
    <cellStyle name="Percent 3 5 9 2 5" xfId="27683" xr:uid="{18F54FCA-48F3-479B-844A-81F2D6ED0700}"/>
    <cellStyle name="Percent 3 5 9 2 6" xfId="27677" xr:uid="{DBF25313-FC45-4BD0-A7FD-B700C27D2402}"/>
    <cellStyle name="Percent 3 5 9 3" xfId="15560" xr:uid="{00000000-0005-0000-0000-0000CB3C0000}"/>
    <cellStyle name="Percent 3 5 9 3 2" xfId="27685" xr:uid="{41EEAFA6-C077-42D2-8974-202AA5DE11F4}"/>
    <cellStyle name="Percent 3 5 9 3 2 2" xfId="27686" xr:uid="{42253F59-3DB2-4350-9353-7E8D158E766B}"/>
    <cellStyle name="Percent 3 5 9 3 3" xfId="27687" xr:uid="{AC2EDE9B-ADBA-4C87-93A9-8104413A9D1F}"/>
    <cellStyle name="Percent 3 5 9 3 3 2" xfId="27688" xr:uid="{EB82AE12-6352-4349-BEFD-166E9674BDA5}"/>
    <cellStyle name="Percent 3 5 9 3 4" xfId="27689" xr:uid="{5D41AEDB-76D0-442D-8D50-044084063999}"/>
    <cellStyle name="Percent 3 5 9 3 5" xfId="27684" xr:uid="{F4C7EC4E-8B66-483A-BC46-2D1A390BA874}"/>
    <cellStyle name="Percent 3 5 9 4" xfId="27690" xr:uid="{5B546C8D-BF76-4BED-ADCD-EB237FE22B6B}"/>
    <cellStyle name="Percent 3 5 9 4 2" xfId="27691" xr:uid="{E0521ED5-9EE0-4947-833D-5E6F0D9C967D}"/>
    <cellStyle name="Percent 3 5 9 4 2 2" xfId="27692" xr:uid="{0EAFC33C-AD8D-4055-8DA2-E29013E07650}"/>
    <cellStyle name="Percent 3 5 9 4 3" xfId="27693" xr:uid="{528A8325-9145-4307-B221-9DFDE5D041F8}"/>
    <cellStyle name="Percent 3 5 9 4 3 2" xfId="27694" xr:uid="{E4F53AC6-071C-452F-A3C6-2902646F6412}"/>
    <cellStyle name="Percent 3 5 9 4 4" xfId="27695" xr:uid="{B9539194-0D41-4565-A262-B44AF31A6580}"/>
    <cellStyle name="Percent 3 5 9 5" xfId="27696" xr:uid="{3DEA8247-1D49-4E39-8813-176824E623AB}"/>
    <cellStyle name="Percent 3 5 9 5 2" xfId="27697" xr:uid="{B6A0AE2F-482F-4631-BC31-F14CD911C8A7}"/>
    <cellStyle name="Percent 3 5 9 5 2 2" xfId="27698" xr:uid="{BF84CFDE-E54D-4222-86F7-714C7F802728}"/>
    <cellStyle name="Percent 3 5 9 5 3" xfId="27699" xr:uid="{C0C8E67F-F204-49C1-BB4A-04F2572F5598}"/>
    <cellStyle name="Percent 3 5 9 5 3 2" xfId="27700" xr:uid="{71DC0CCC-D0C6-48B7-9D14-6474F67E8D31}"/>
    <cellStyle name="Percent 3 5 9 5 4" xfId="27701" xr:uid="{C0CBB33D-2C37-4BCA-9BA4-58E6CB1352BD}"/>
    <cellStyle name="Percent 3 5 9 5 4 2" xfId="27702" xr:uid="{0B392454-FD02-4B20-9B99-719D44B8ED7B}"/>
    <cellStyle name="Percent 3 5 9 5 5" xfId="27703" xr:uid="{2ADE1BE8-8A79-40B1-8F47-B4B003097D99}"/>
    <cellStyle name="Percent 3 5 9 6" xfId="27704" xr:uid="{F1806353-265E-430B-88D3-48121ED4DF0A}"/>
    <cellStyle name="Percent 3 5 9 6 2" xfId="27705" xr:uid="{DC3A3E8E-3843-427F-8394-998DB8BEB0EE}"/>
    <cellStyle name="Percent 3 5 9 6 2 2" xfId="27706" xr:uid="{8F4F9F60-04CC-42BC-95A1-ECC9ABCA0796}"/>
    <cellStyle name="Percent 3 5 9 6 3" xfId="27707" xr:uid="{5E8871D4-7B8D-429C-9063-D787F5090B89}"/>
    <cellStyle name="Percent 3 5 9 6 3 2" xfId="27708" xr:uid="{A268C207-7E8F-4542-964D-6EAEC23A503B}"/>
    <cellStyle name="Percent 3 5 9 6 4" xfId="27709" xr:uid="{EA36D76B-BC5F-42A5-A66F-C923EFF8D79E}"/>
    <cellStyle name="Percent 3 5 9 7" xfId="27710" xr:uid="{0682EBB5-F551-453F-9E23-FCB553D41167}"/>
    <cellStyle name="Percent 3 5 9 7 2" xfId="27711" xr:uid="{5D32BB41-E107-4BEE-A734-D27B96BF9725}"/>
    <cellStyle name="Percent 3 5 9 8" xfId="27712" xr:uid="{AF46F5F0-F666-4C01-B8D1-371C603BA206}"/>
    <cellStyle name="Percent 3 5 9 8 2" xfId="27713" xr:uid="{945CD999-5D79-4FE0-876B-EF831DF6492D}"/>
    <cellStyle name="Percent 3 5 9 9" xfId="27714" xr:uid="{A9DDDE8F-6C7C-4E8E-9031-88281BD9B510}"/>
    <cellStyle name="Percent 3 5 9 9 2" xfId="27715" xr:uid="{BAA2B716-B245-44D1-AF78-B600DD041EF0}"/>
    <cellStyle name="Percent 3 6" xfId="15561" xr:uid="{00000000-0005-0000-0000-0000CC3C0000}"/>
    <cellStyle name="Percent 3 6 10" xfId="15562" xr:uid="{00000000-0005-0000-0000-0000CD3C0000}"/>
    <cellStyle name="Percent 3 6 10 10" xfId="27718" xr:uid="{F3652D70-39CE-450C-BADF-9DACF2642A76}"/>
    <cellStyle name="Percent 3 6 10 11" xfId="27719" xr:uid="{C336741E-2068-4A78-A354-0CBAFE8A4D64}"/>
    <cellStyle name="Percent 3 6 10 12" xfId="27717" xr:uid="{8523A4A8-F0E9-40C5-A7CF-76B6974CDD84}"/>
    <cellStyle name="Percent 3 6 10 13" xfId="24706" xr:uid="{107FF89C-F071-42AF-AEC3-0A0E10B950CD}"/>
    <cellStyle name="Percent 3 6 10 2" xfId="15563" xr:uid="{00000000-0005-0000-0000-0000CE3C0000}"/>
    <cellStyle name="Percent 3 6 10 2 2" xfId="27721" xr:uid="{30A79F19-FB32-4345-A5A3-4380FD009588}"/>
    <cellStyle name="Percent 3 6 10 2 2 2" xfId="27722" xr:uid="{514CFE67-F6F1-43CC-9D8E-041BFFF3A7D6}"/>
    <cellStyle name="Percent 3 6 10 2 3" xfId="27723" xr:uid="{75C2509C-18B2-489F-B914-BB86D4D99DEF}"/>
    <cellStyle name="Percent 3 6 10 2 3 2" xfId="27724" xr:uid="{5F489F23-2BBD-4725-BFB5-4BF59DD237A8}"/>
    <cellStyle name="Percent 3 6 10 2 4" xfId="27725" xr:uid="{E2CBDC67-64C1-499D-A070-0F721063F277}"/>
    <cellStyle name="Percent 3 6 10 2 5" xfId="27726" xr:uid="{8210043B-380F-4EA1-914A-FE5CE7123A41}"/>
    <cellStyle name="Percent 3 6 10 2 6" xfId="27720" xr:uid="{78A19931-3BB8-4C78-BB9A-F71458F4835C}"/>
    <cellStyle name="Percent 3 6 10 3" xfId="15564" xr:uid="{00000000-0005-0000-0000-0000CF3C0000}"/>
    <cellStyle name="Percent 3 6 10 3 2" xfId="27728" xr:uid="{27D6CA77-9C58-469C-806B-66BDCE5D2BF5}"/>
    <cellStyle name="Percent 3 6 10 3 2 2" xfId="27729" xr:uid="{CECD2DAA-F9E9-466B-8F46-CFAA40C6DF70}"/>
    <cellStyle name="Percent 3 6 10 3 3" xfId="27730" xr:uid="{5A9582A6-948B-4DE7-B057-EC9E612861DD}"/>
    <cellStyle name="Percent 3 6 10 3 3 2" xfId="27731" xr:uid="{6D04F1EF-0D50-42B6-A533-97C4761E58EA}"/>
    <cellStyle name="Percent 3 6 10 3 4" xfId="27732" xr:uid="{A5F1CB74-60A2-45CC-8CF9-E34F524521FA}"/>
    <cellStyle name="Percent 3 6 10 3 5" xfId="27727" xr:uid="{CF580312-63F4-4CF2-8F6E-574BDA8227E5}"/>
    <cellStyle name="Percent 3 6 10 4" xfId="27733" xr:uid="{E204B728-0B12-4F95-A9C1-6C3D716D73DB}"/>
    <cellStyle name="Percent 3 6 10 4 2" xfId="27734" xr:uid="{885E82A2-7342-483B-94F5-470B1DB3AD06}"/>
    <cellStyle name="Percent 3 6 10 4 2 2" xfId="27735" xr:uid="{66F3F89A-2172-42A1-965B-15C04BDE820E}"/>
    <cellStyle name="Percent 3 6 10 4 3" xfId="27736" xr:uid="{306C24C7-BBC6-432D-B3B4-AD6159084E51}"/>
    <cellStyle name="Percent 3 6 10 4 3 2" xfId="27737" xr:uid="{F77340CE-D187-4B18-8170-F7A6E0D29062}"/>
    <cellStyle name="Percent 3 6 10 4 4" xfId="27738" xr:uid="{82290F28-1CB1-49E2-ADF1-7E2BED16B658}"/>
    <cellStyle name="Percent 3 6 10 5" xfId="27739" xr:uid="{B014CE90-7306-421A-B1FE-87F3CEE1E86C}"/>
    <cellStyle name="Percent 3 6 10 5 2" xfId="27740" xr:uid="{AB429860-B351-43DD-BE76-8E613211AC5A}"/>
    <cellStyle name="Percent 3 6 10 5 2 2" xfId="27741" xr:uid="{9B592EBA-6023-4AA1-A8BF-A95E22B986F6}"/>
    <cellStyle name="Percent 3 6 10 5 3" xfId="27742" xr:uid="{B502B014-BF70-401E-AB00-94D0F1555A4B}"/>
    <cellStyle name="Percent 3 6 10 5 3 2" xfId="27743" xr:uid="{9C0B44D8-DBA7-4C5A-AD17-D874A05907D4}"/>
    <cellStyle name="Percent 3 6 10 5 4" xfId="27744" xr:uid="{E9B1F4D1-AC39-4108-8F8B-5ED3E3C11CB7}"/>
    <cellStyle name="Percent 3 6 10 5 4 2" xfId="27745" xr:uid="{EB45E21D-509D-4D1B-8A9E-B092D2767FDD}"/>
    <cellStyle name="Percent 3 6 10 5 5" xfId="27746" xr:uid="{534DE3B5-D991-441D-A72F-27B2653FC04B}"/>
    <cellStyle name="Percent 3 6 10 6" xfId="27747" xr:uid="{CB91EBC6-BA7D-41A1-BB26-4A2C7B72843B}"/>
    <cellStyle name="Percent 3 6 10 6 2" xfId="27748" xr:uid="{7038F351-DAC4-460D-A90D-06B3EF0CFB10}"/>
    <cellStyle name="Percent 3 6 10 6 2 2" xfId="27749" xr:uid="{879EF13A-0E8A-420F-9BBF-BD718506C68B}"/>
    <cellStyle name="Percent 3 6 10 6 3" xfId="27750" xr:uid="{9F05E59F-079B-4326-9A9D-882908704C13}"/>
    <cellStyle name="Percent 3 6 10 6 3 2" xfId="27751" xr:uid="{34ABD974-64F7-4CF2-97ED-8C85284DF1FC}"/>
    <cellStyle name="Percent 3 6 10 6 4" xfId="27752" xr:uid="{DA99AC01-9838-43E0-83C2-DC2AD4DD8EE1}"/>
    <cellStyle name="Percent 3 6 10 7" xfId="27753" xr:uid="{D3C0A6DF-F66D-48B7-9197-FA8FCC4B712A}"/>
    <cellStyle name="Percent 3 6 10 7 2" xfId="27754" xr:uid="{4977B3D7-72E2-43DE-8ECF-19036D9ACD42}"/>
    <cellStyle name="Percent 3 6 10 8" xfId="27755" xr:uid="{D75706D5-D592-4E33-B4E8-97758F79B53E}"/>
    <cellStyle name="Percent 3 6 10 8 2" xfId="27756" xr:uid="{FE1C212F-D3EE-4D3E-9349-970DCB1A9472}"/>
    <cellStyle name="Percent 3 6 10 9" xfId="27757" xr:uid="{34070ADE-FE63-4B13-82F6-B6492CE53655}"/>
    <cellStyle name="Percent 3 6 10 9 2" xfId="27758" xr:uid="{CD32FAD4-EEE2-4B21-A83C-3A57E98FA4A1}"/>
    <cellStyle name="Percent 3 6 11" xfId="15565" xr:uid="{00000000-0005-0000-0000-0000D03C0000}"/>
    <cellStyle name="Percent 3 6 11 10" xfId="27760" xr:uid="{247889BD-FBA2-4160-B6D7-A2880C836181}"/>
    <cellStyle name="Percent 3 6 11 11" xfId="27761" xr:uid="{69D6FCA8-619E-4876-AD2A-E9D2D4A992BC}"/>
    <cellStyle name="Percent 3 6 11 12" xfId="27759" xr:uid="{39EE35E4-A948-413A-BED3-7EECB2B9D294}"/>
    <cellStyle name="Percent 3 6 11 13" xfId="24707" xr:uid="{89AC1E4F-AA5E-44B5-A99D-54F98FFFA1DE}"/>
    <cellStyle name="Percent 3 6 11 2" xfId="15566" xr:uid="{00000000-0005-0000-0000-0000D13C0000}"/>
    <cellStyle name="Percent 3 6 11 2 2" xfId="27763" xr:uid="{617E6971-322A-4DBC-9253-EEAE0A6AB583}"/>
    <cellStyle name="Percent 3 6 11 2 2 2" xfId="27764" xr:uid="{416D6BEB-E8A2-457B-8431-2FAD8CE6EC69}"/>
    <cellStyle name="Percent 3 6 11 2 3" xfId="27765" xr:uid="{0B3C6BF8-7CC3-4E30-87A0-87D1893D9DF0}"/>
    <cellStyle name="Percent 3 6 11 2 3 2" xfId="27766" xr:uid="{1FBD1EBA-29FC-4F1E-953A-D38046D20795}"/>
    <cellStyle name="Percent 3 6 11 2 4" xfId="27767" xr:uid="{6E180FA3-9AB1-4B64-B957-7C88345B867E}"/>
    <cellStyle name="Percent 3 6 11 2 5" xfId="27768" xr:uid="{15F445FD-497E-4501-AA6A-5C0407E1F5CA}"/>
    <cellStyle name="Percent 3 6 11 2 6" xfId="27762" xr:uid="{A79A14BD-A0F8-4954-A279-8F6D6E728FF6}"/>
    <cellStyle name="Percent 3 6 11 3" xfId="15567" xr:uid="{00000000-0005-0000-0000-0000D23C0000}"/>
    <cellStyle name="Percent 3 6 11 3 2" xfId="27770" xr:uid="{0417437E-F94C-448A-B295-854D26EF3E23}"/>
    <cellStyle name="Percent 3 6 11 3 2 2" xfId="27771" xr:uid="{42768961-EC8D-4FF6-B6CA-948EC66EDEF9}"/>
    <cellStyle name="Percent 3 6 11 3 3" xfId="27772" xr:uid="{2427ADB2-1EA4-4CFC-9599-B4D928876045}"/>
    <cellStyle name="Percent 3 6 11 3 3 2" xfId="27773" xr:uid="{BD6873AC-16E0-4207-9364-90A264580882}"/>
    <cellStyle name="Percent 3 6 11 3 4" xfId="27774" xr:uid="{3D091F1E-4198-481C-8DAC-1F70A5AE0BA6}"/>
    <cellStyle name="Percent 3 6 11 3 5" xfId="27769" xr:uid="{3CC958C3-A1C4-4753-8808-4D918FC6C177}"/>
    <cellStyle name="Percent 3 6 11 4" xfId="27775" xr:uid="{8B406530-F53E-45A3-AC33-41CD67BA8141}"/>
    <cellStyle name="Percent 3 6 11 4 2" xfId="27776" xr:uid="{A2992B5E-17A1-48AD-94FC-1CD003A73B58}"/>
    <cellStyle name="Percent 3 6 11 4 2 2" xfId="27777" xr:uid="{FE38F1A4-EFB9-465E-AE99-121EF7118DDA}"/>
    <cellStyle name="Percent 3 6 11 4 3" xfId="27778" xr:uid="{F0A5630B-6799-441A-AF54-1338D01BD8CC}"/>
    <cellStyle name="Percent 3 6 11 4 3 2" xfId="27779" xr:uid="{78A03BDF-7688-48A7-B6CF-23B32D797A63}"/>
    <cellStyle name="Percent 3 6 11 4 4" xfId="27780" xr:uid="{5F237014-0C1D-473D-8AEB-714905CCF708}"/>
    <cellStyle name="Percent 3 6 11 5" xfId="27781" xr:uid="{8D6FDB1E-392C-4D41-8C3C-15B81A86BC6D}"/>
    <cellStyle name="Percent 3 6 11 5 2" xfId="27782" xr:uid="{BE32F611-A292-4493-B666-D4CD7F96E635}"/>
    <cellStyle name="Percent 3 6 11 5 2 2" xfId="27783" xr:uid="{4A44FC4C-9283-4CF0-9C05-0C00F71ACBB7}"/>
    <cellStyle name="Percent 3 6 11 5 3" xfId="27784" xr:uid="{FD845B23-1506-45DD-AB2B-12600B69F1A3}"/>
    <cellStyle name="Percent 3 6 11 5 3 2" xfId="27785" xr:uid="{25CB5E80-B074-4540-A2A4-3ACE8A4D7814}"/>
    <cellStyle name="Percent 3 6 11 5 4" xfId="27786" xr:uid="{847A8F5C-A164-4569-B98F-65200EDE4B81}"/>
    <cellStyle name="Percent 3 6 11 5 4 2" xfId="27787" xr:uid="{C0397E00-D2ED-45B6-96AE-4F3C9FA9EF66}"/>
    <cellStyle name="Percent 3 6 11 5 5" xfId="27788" xr:uid="{0D38FE72-F584-4DDF-8EF2-327903391F51}"/>
    <cellStyle name="Percent 3 6 11 6" xfId="27789" xr:uid="{ACA86550-BA50-4C91-BE1E-657393B21176}"/>
    <cellStyle name="Percent 3 6 11 6 2" xfId="27790" xr:uid="{0E3261E2-17BE-4CC2-BF7E-20BAE361862F}"/>
    <cellStyle name="Percent 3 6 11 6 2 2" xfId="27791" xr:uid="{979EC8AF-A535-4619-B775-ECB959C2D835}"/>
    <cellStyle name="Percent 3 6 11 6 3" xfId="27792" xr:uid="{B633B42D-76EE-4BA7-B3E8-BD2D25040AC8}"/>
    <cellStyle name="Percent 3 6 11 6 3 2" xfId="27793" xr:uid="{CC85FE0E-2B1A-4219-A355-65C5C2987AEE}"/>
    <cellStyle name="Percent 3 6 11 6 4" xfId="27794" xr:uid="{4A3D2E70-FA29-4468-8618-082C902AE80A}"/>
    <cellStyle name="Percent 3 6 11 7" xfId="27795" xr:uid="{D3F3D833-E4A5-4595-9EA4-A9CAFD9666CF}"/>
    <cellStyle name="Percent 3 6 11 7 2" xfId="27796" xr:uid="{81E38C1F-89C7-4653-975C-E98CD53A7380}"/>
    <cellStyle name="Percent 3 6 11 8" xfId="27797" xr:uid="{47E8A7A0-8530-41DD-AA4A-0625B7AF7494}"/>
    <cellStyle name="Percent 3 6 11 8 2" xfId="27798" xr:uid="{340A03D6-E434-4485-8C2B-27B35D90C2A6}"/>
    <cellStyle name="Percent 3 6 11 9" xfId="27799" xr:uid="{4F423CB8-74EA-4F4A-8C4B-D666D235F7C0}"/>
    <cellStyle name="Percent 3 6 11 9 2" xfId="27800" xr:uid="{147F12DE-1791-4046-923E-E102ABD0D116}"/>
    <cellStyle name="Percent 3 6 12" xfId="15568" xr:uid="{00000000-0005-0000-0000-0000D33C0000}"/>
    <cellStyle name="Percent 3 6 12 10" xfId="27802" xr:uid="{EDD7B3AA-9393-4801-919D-AC41167FCC55}"/>
    <cellStyle name="Percent 3 6 12 11" xfId="27803" xr:uid="{B6C448C5-A139-4522-91F9-8D19BD8193C2}"/>
    <cellStyle name="Percent 3 6 12 12" xfId="27801" xr:uid="{C66C7C7A-14E0-4746-80ED-BD6FB540FA97}"/>
    <cellStyle name="Percent 3 6 12 13" xfId="24708" xr:uid="{0567AAC2-6E30-4055-9F6F-CC96A7F53A0B}"/>
    <cellStyle name="Percent 3 6 12 2" xfId="15569" xr:uid="{00000000-0005-0000-0000-0000D43C0000}"/>
    <cellStyle name="Percent 3 6 12 2 2" xfId="27805" xr:uid="{C91EFDFA-F4AE-44C4-A71F-D6F7EE45D7BA}"/>
    <cellStyle name="Percent 3 6 12 2 2 2" xfId="27806" xr:uid="{7CC9FF9D-BD3B-4B21-A065-BF5B0090911F}"/>
    <cellStyle name="Percent 3 6 12 2 3" xfId="27807" xr:uid="{0C5D2AD7-3C56-442A-A4FB-FC5C1C9A7087}"/>
    <cellStyle name="Percent 3 6 12 2 3 2" xfId="27808" xr:uid="{2BC81BA7-4BD8-468E-B59F-D2603F7C903D}"/>
    <cellStyle name="Percent 3 6 12 2 4" xfId="27809" xr:uid="{C27E4C52-D526-4C9A-899F-4AF8AA3BADC4}"/>
    <cellStyle name="Percent 3 6 12 2 5" xfId="27810" xr:uid="{ADB26FD9-6CFA-45A1-B27C-270451C78714}"/>
    <cellStyle name="Percent 3 6 12 2 6" xfId="27804" xr:uid="{492F92F8-52C0-4F4C-A59E-B659B158A3E8}"/>
    <cellStyle name="Percent 3 6 12 3" xfId="15570" xr:uid="{00000000-0005-0000-0000-0000D53C0000}"/>
    <cellStyle name="Percent 3 6 12 3 2" xfId="27812" xr:uid="{B9546279-FB46-4FFF-8E18-3249EC6F5894}"/>
    <cellStyle name="Percent 3 6 12 3 2 2" xfId="27813" xr:uid="{7E58C186-5020-40EF-9C9D-9FE3DE48EB7E}"/>
    <cellStyle name="Percent 3 6 12 3 3" xfId="27814" xr:uid="{1FAD6E15-C517-4FE3-AA9A-14AEC17D8505}"/>
    <cellStyle name="Percent 3 6 12 3 3 2" xfId="27815" xr:uid="{BD4F33AF-B7BF-4BB5-AA00-D0D454B81DC0}"/>
    <cellStyle name="Percent 3 6 12 3 4" xfId="27816" xr:uid="{3C9EA9F2-53D1-411E-82D1-964A80D106DC}"/>
    <cellStyle name="Percent 3 6 12 3 5" xfId="27811" xr:uid="{176254CA-F057-4BB1-B746-ECAC2AC87C2B}"/>
    <cellStyle name="Percent 3 6 12 4" xfId="27817" xr:uid="{0F95A8CF-45D0-4472-B38A-4C1FAECED1CB}"/>
    <cellStyle name="Percent 3 6 12 4 2" xfId="27818" xr:uid="{855D7828-2FF2-42F4-B0D4-10A03BABF37E}"/>
    <cellStyle name="Percent 3 6 12 4 2 2" xfId="27819" xr:uid="{F8302976-D05B-4ACA-846F-D77EC4D4B09C}"/>
    <cellStyle name="Percent 3 6 12 4 3" xfId="27820" xr:uid="{877EC423-87D6-471F-881B-BA7994E1DCD4}"/>
    <cellStyle name="Percent 3 6 12 4 3 2" xfId="27821" xr:uid="{914EF7D1-4E39-44C2-B82C-18D746656D72}"/>
    <cellStyle name="Percent 3 6 12 4 4" xfId="27822" xr:uid="{BA1A2C90-E2C9-448B-BF57-96D90AF0081A}"/>
    <cellStyle name="Percent 3 6 12 5" xfId="27823" xr:uid="{E85DBDFE-C7ED-46EC-ABBB-1A7617542366}"/>
    <cellStyle name="Percent 3 6 12 5 2" xfId="27824" xr:uid="{BDD0EA25-F5CC-4DD6-9001-E8416FD022D9}"/>
    <cellStyle name="Percent 3 6 12 5 2 2" xfId="27825" xr:uid="{6AA80BC8-C937-45E5-A6E2-43A50EABDD9A}"/>
    <cellStyle name="Percent 3 6 12 5 3" xfId="27826" xr:uid="{F0304ED8-1FF8-49C2-AA51-07B9EA9D190B}"/>
    <cellStyle name="Percent 3 6 12 5 3 2" xfId="27827" xr:uid="{084AFF9D-CDCD-4B02-9B72-0B0D57C2C4F8}"/>
    <cellStyle name="Percent 3 6 12 5 4" xfId="27828" xr:uid="{8A075524-40DE-40FA-A481-8F9CA409D633}"/>
    <cellStyle name="Percent 3 6 12 5 4 2" xfId="27829" xr:uid="{AF6A81F0-A677-4C40-A866-8093952CDE37}"/>
    <cellStyle name="Percent 3 6 12 5 5" xfId="27830" xr:uid="{485393C1-6BFB-49E3-9C9A-62AF96018EEF}"/>
    <cellStyle name="Percent 3 6 12 6" xfId="27831" xr:uid="{B908A042-FFE4-4416-8D83-E4FFE71328FD}"/>
    <cellStyle name="Percent 3 6 12 6 2" xfId="27832" xr:uid="{EE233540-FD59-4DBE-8EBD-7AD40D6AA0DC}"/>
    <cellStyle name="Percent 3 6 12 6 2 2" xfId="27833" xr:uid="{0A155D77-C7C6-43CA-B9B7-C441014D20AE}"/>
    <cellStyle name="Percent 3 6 12 6 3" xfId="27834" xr:uid="{CF58F888-F743-49EB-AFB2-6A3148FA79A8}"/>
    <cellStyle name="Percent 3 6 12 6 3 2" xfId="27835" xr:uid="{D8C4D0B1-C8DC-42C5-9A87-4FD74A8DBDE1}"/>
    <cellStyle name="Percent 3 6 12 6 4" xfId="27836" xr:uid="{09FB1FC9-7FB2-4535-8F00-517012178220}"/>
    <cellStyle name="Percent 3 6 12 7" xfId="27837" xr:uid="{AE90E179-5E3B-49BB-8C5A-BA3452D6DD56}"/>
    <cellStyle name="Percent 3 6 12 7 2" xfId="27838" xr:uid="{8901441B-9D12-41D2-912E-D0148DA19E27}"/>
    <cellStyle name="Percent 3 6 12 8" xfId="27839" xr:uid="{17506C9B-63F2-4870-86D7-227128C3835C}"/>
    <cellStyle name="Percent 3 6 12 8 2" xfId="27840" xr:uid="{F395D508-6BBA-473A-A9C0-9AF5C49E8C6F}"/>
    <cellStyle name="Percent 3 6 12 9" xfId="27841" xr:uid="{73B22BAE-B7B6-47A8-8389-DEF60BA02630}"/>
    <cellStyle name="Percent 3 6 12 9 2" xfId="27842" xr:uid="{7999819E-3AA9-4AF2-A5F4-53C909CD35D9}"/>
    <cellStyle name="Percent 3 6 13" xfId="15571" xr:uid="{00000000-0005-0000-0000-0000D63C0000}"/>
    <cellStyle name="Percent 3 6 13 10" xfId="27844" xr:uid="{CA8B0838-7165-4FB0-BA06-9D9229A30A0F}"/>
    <cellStyle name="Percent 3 6 13 11" xfId="27845" xr:uid="{A31B32D8-C778-4648-A0D8-816CDB538488}"/>
    <cellStyle name="Percent 3 6 13 12" xfId="27843" xr:uid="{599951C9-9EE2-4866-AA6F-866A7EDBA07D}"/>
    <cellStyle name="Percent 3 6 13 13" xfId="24709" xr:uid="{82D59151-D4F1-4AD0-AE91-87F37A5E450C}"/>
    <cellStyle name="Percent 3 6 13 2" xfId="15572" xr:uid="{00000000-0005-0000-0000-0000D73C0000}"/>
    <cellStyle name="Percent 3 6 13 2 2" xfId="27847" xr:uid="{81528493-2FB8-4D69-8BB7-3C79FC32EC88}"/>
    <cellStyle name="Percent 3 6 13 2 2 2" xfId="27848" xr:uid="{8D5FF169-CF5D-47B5-98FA-BA56859DA935}"/>
    <cellStyle name="Percent 3 6 13 2 3" xfId="27849" xr:uid="{1965F5E0-BA65-4AF4-8134-DA9E5BD07BCF}"/>
    <cellStyle name="Percent 3 6 13 2 3 2" xfId="27850" xr:uid="{1951A047-6BAF-41A4-AFA9-5ADE1301CE06}"/>
    <cellStyle name="Percent 3 6 13 2 4" xfId="27851" xr:uid="{1E2BE82F-415B-4C74-957C-5073DC654CF7}"/>
    <cellStyle name="Percent 3 6 13 2 5" xfId="27852" xr:uid="{896A8398-0A91-4F64-8955-A73C1B2589C9}"/>
    <cellStyle name="Percent 3 6 13 2 6" xfId="27846" xr:uid="{5F9555D0-62A5-4031-AF70-D5BA01724736}"/>
    <cellStyle name="Percent 3 6 13 3" xfId="15573" xr:uid="{00000000-0005-0000-0000-0000D83C0000}"/>
    <cellStyle name="Percent 3 6 13 3 2" xfId="27854" xr:uid="{3D73FF8B-C4C4-4CA7-9AFA-AEB7CA98C4BE}"/>
    <cellStyle name="Percent 3 6 13 3 2 2" xfId="27855" xr:uid="{72274BC1-5E5D-42F2-B2F9-8AB5690A371B}"/>
    <cellStyle name="Percent 3 6 13 3 3" xfId="27856" xr:uid="{9F646075-C602-43D8-A387-0AD4D7AC4F58}"/>
    <cellStyle name="Percent 3 6 13 3 3 2" xfId="27857" xr:uid="{6773F357-F5E5-42A5-9ED9-D77D9D8A01AE}"/>
    <cellStyle name="Percent 3 6 13 3 4" xfId="27858" xr:uid="{ED804B39-7B08-4C23-B18E-235D7CBE8B93}"/>
    <cellStyle name="Percent 3 6 13 3 5" xfId="27853" xr:uid="{92850B96-79E4-4E78-B682-DEEA3A2013D1}"/>
    <cellStyle name="Percent 3 6 13 4" xfId="27859" xr:uid="{D91CC23D-AB82-47D1-83F5-A7211CAC8CE9}"/>
    <cellStyle name="Percent 3 6 13 4 2" xfId="27860" xr:uid="{A4A436C4-139D-40AF-8B54-C8607B7552A7}"/>
    <cellStyle name="Percent 3 6 13 4 2 2" xfId="27861" xr:uid="{07E195FE-D52E-4C5B-BF91-95A50BC4B572}"/>
    <cellStyle name="Percent 3 6 13 4 3" xfId="27862" xr:uid="{9CC6C23A-9142-4A7D-B12B-B3656DAE611A}"/>
    <cellStyle name="Percent 3 6 13 4 3 2" xfId="27863" xr:uid="{56AAEB01-F69B-45D6-A7A3-9562243CFE59}"/>
    <cellStyle name="Percent 3 6 13 4 4" xfId="27864" xr:uid="{73FE4EBE-ADB2-4DDC-B2AB-0723B8BAF033}"/>
    <cellStyle name="Percent 3 6 13 5" xfId="27865" xr:uid="{0D8817CB-ED40-4DE5-B516-138067E29003}"/>
    <cellStyle name="Percent 3 6 13 5 2" xfId="27866" xr:uid="{E39D077F-51E9-462F-916A-A13C6CB134BE}"/>
    <cellStyle name="Percent 3 6 13 5 2 2" xfId="27867" xr:uid="{678A7BB1-03F5-4E71-B6B7-9FC7FDC1F20A}"/>
    <cellStyle name="Percent 3 6 13 5 3" xfId="27868" xr:uid="{EAF8F302-DBAD-4D0D-B817-61E23BCC0DE8}"/>
    <cellStyle name="Percent 3 6 13 5 3 2" xfId="27869" xr:uid="{7379F044-B48C-4D57-AD6B-A4AD32B64133}"/>
    <cellStyle name="Percent 3 6 13 5 4" xfId="27870" xr:uid="{1019B6A1-8048-43FD-A872-753F0B6755AC}"/>
    <cellStyle name="Percent 3 6 13 5 4 2" xfId="27871" xr:uid="{5D47EB74-0FC5-4FA3-BF1C-93F537847806}"/>
    <cellStyle name="Percent 3 6 13 5 5" xfId="27872" xr:uid="{F56F8818-B916-45C2-82A9-5C007A60C86D}"/>
    <cellStyle name="Percent 3 6 13 6" xfId="27873" xr:uid="{B1CE8B32-E92E-4B8D-877E-0CBCF64E9082}"/>
    <cellStyle name="Percent 3 6 13 6 2" xfId="27874" xr:uid="{65F3811C-7218-444B-BCEF-0AD31125B9A3}"/>
    <cellStyle name="Percent 3 6 13 6 2 2" xfId="27875" xr:uid="{B46F6DBB-22BD-4488-BF1A-1828625D5FE7}"/>
    <cellStyle name="Percent 3 6 13 6 3" xfId="27876" xr:uid="{D0C801F7-2572-43A6-B8D1-2F72929CE658}"/>
    <cellStyle name="Percent 3 6 13 6 3 2" xfId="27877" xr:uid="{9AFCC558-5F30-457F-AB49-C2BEC0D3AA6A}"/>
    <cellStyle name="Percent 3 6 13 6 4" xfId="27878" xr:uid="{AC2890C7-ED17-4D8A-99F7-180493D09760}"/>
    <cellStyle name="Percent 3 6 13 7" xfId="27879" xr:uid="{C18EF7D2-B389-48C1-B60B-450807BA9326}"/>
    <cellStyle name="Percent 3 6 13 7 2" xfId="27880" xr:uid="{8CDA9EA9-2DEF-4574-B9D6-373D0AB6C19C}"/>
    <cellStyle name="Percent 3 6 13 8" xfId="27881" xr:uid="{EC6328B0-B268-4126-BDDB-6069F10E235E}"/>
    <cellStyle name="Percent 3 6 13 8 2" xfId="27882" xr:uid="{77CA4BA7-09B6-41F1-A822-56BB380076BC}"/>
    <cellStyle name="Percent 3 6 13 9" xfId="27883" xr:uid="{34BBDC4D-5251-4586-8F14-58DB27F79F6D}"/>
    <cellStyle name="Percent 3 6 13 9 2" xfId="27884" xr:uid="{8D5E69CB-5E91-4E91-BEB6-51FD901BF8B3}"/>
    <cellStyle name="Percent 3 6 14" xfId="15574" xr:uid="{00000000-0005-0000-0000-0000D93C0000}"/>
    <cellStyle name="Percent 3 6 14 10" xfId="27886" xr:uid="{18C1E329-3105-4E24-8DEB-BB7FF1568A2A}"/>
    <cellStyle name="Percent 3 6 14 11" xfId="27887" xr:uid="{009D9DE0-9E0E-4E72-BA0F-6922D1C9291C}"/>
    <cellStyle name="Percent 3 6 14 12" xfId="27885" xr:uid="{D9D0EA0B-BF8E-4B0E-8173-D3BAB88F5441}"/>
    <cellStyle name="Percent 3 6 14 13" xfId="24710" xr:uid="{E1F9E1FB-405A-44C5-8D1A-E0E19110A609}"/>
    <cellStyle name="Percent 3 6 14 2" xfId="15575" xr:uid="{00000000-0005-0000-0000-0000DA3C0000}"/>
    <cellStyle name="Percent 3 6 14 2 2" xfId="27889" xr:uid="{0E835BFF-5929-4EAA-9B38-4696F5A7D96E}"/>
    <cellStyle name="Percent 3 6 14 2 2 2" xfId="27890" xr:uid="{FF7DB542-62D8-4BBF-8A5A-D3274552F29C}"/>
    <cellStyle name="Percent 3 6 14 2 3" xfId="27891" xr:uid="{859AAB07-888C-4D4E-8B39-B2E594A23A2B}"/>
    <cellStyle name="Percent 3 6 14 2 3 2" xfId="27892" xr:uid="{981D7D0B-B49F-4CAB-A4A5-3BBA78F9ED5B}"/>
    <cellStyle name="Percent 3 6 14 2 4" xfId="27893" xr:uid="{B0D1E91C-7674-4821-BAA7-46CCAFA57E89}"/>
    <cellStyle name="Percent 3 6 14 2 5" xfId="27894" xr:uid="{CCA068D9-798F-4732-8ACB-A215BC033EE3}"/>
    <cellStyle name="Percent 3 6 14 2 6" xfId="27888" xr:uid="{B2CFFD74-CFE8-48ED-8A50-C074098092C4}"/>
    <cellStyle name="Percent 3 6 14 3" xfId="15576" xr:uid="{00000000-0005-0000-0000-0000DB3C0000}"/>
    <cellStyle name="Percent 3 6 14 3 2" xfId="27896" xr:uid="{3291C796-15E1-4FB4-86CD-DC4777AF2099}"/>
    <cellStyle name="Percent 3 6 14 3 2 2" xfId="27897" xr:uid="{B33B1587-B612-4DEE-BEC2-EF005B1956F7}"/>
    <cellStyle name="Percent 3 6 14 3 3" xfId="27898" xr:uid="{45E5184B-587A-4937-B9D6-5FD6CAB77E06}"/>
    <cellStyle name="Percent 3 6 14 3 3 2" xfId="27899" xr:uid="{41FEA053-1F72-4366-A6A3-3E8D508A72FB}"/>
    <cellStyle name="Percent 3 6 14 3 4" xfId="27900" xr:uid="{709A07C9-8FB1-46C3-B1E3-A3CFF360D615}"/>
    <cellStyle name="Percent 3 6 14 3 5" xfId="27895" xr:uid="{924DB6A3-AA39-429D-826B-578CBC1AF71C}"/>
    <cellStyle name="Percent 3 6 14 4" xfId="27901" xr:uid="{8B36383E-4F36-4D8D-97C6-BFD6EBA2B24F}"/>
    <cellStyle name="Percent 3 6 14 4 2" xfId="27902" xr:uid="{2C059820-DE37-434A-8F82-AFCD69E7A92A}"/>
    <cellStyle name="Percent 3 6 14 4 2 2" xfId="27903" xr:uid="{94865135-F7A9-4A99-9EE1-5A42A2C29A3E}"/>
    <cellStyle name="Percent 3 6 14 4 3" xfId="27904" xr:uid="{0101832E-3630-4078-BCCF-0FD22795E155}"/>
    <cellStyle name="Percent 3 6 14 4 3 2" xfId="27905" xr:uid="{BA256FE6-2467-4D56-A708-4E71995578BF}"/>
    <cellStyle name="Percent 3 6 14 4 4" xfId="27906" xr:uid="{30979257-D110-4052-AC73-1DAA82A904A0}"/>
    <cellStyle name="Percent 3 6 14 5" xfId="27907" xr:uid="{07183BB9-741D-41BC-9AE6-DE1D53B23D1A}"/>
    <cellStyle name="Percent 3 6 14 5 2" xfId="27908" xr:uid="{BF9AB7F7-8EED-41A1-9EB6-B69056F8BEFC}"/>
    <cellStyle name="Percent 3 6 14 5 2 2" xfId="27909" xr:uid="{B6FF5E25-A161-4B99-B0FD-77D3C235B7AB}"/>
    <cellStyle name="Percent 3 6 14 5 3" xfId="27910" xr:uid="{BE7C203F-6AE2-43AA-9DC8-C4FE19C9833F}"/>
    <cellStyle name="Percent 3 6 14 5 3 2" xfId="27911" xr:uid="{651E2974-2E93-4460-8ACF-6835E6A33DBE}"/>
    <cellStyle name="Percent 3 6 14 5 4" xfId="27912" xr:uid="{A16B4BBD-691D-4CB7-88EB-86343550040F}"/>
    <cellStyle name="Percent 3 6 14 5 4 2" xfId="27913" xr:uid="{CE7D3664-3C82-4046-94CB-294B735FF99D}"/>
    <cellStyle name="Percent 3 6 14 5 5" xfId="27914" xr:uid="{F3124673-5867-4612-9978-8A293D2582AE}"/>
    <cellStyle name="Percent 3 6 14 6" xfId="27915" xr:uid="{7A496E61-1BF3-498E-8F5C-8B50CE9C2140}"/>
    <cellStyle name="Percent 3 6 14 6 2" xfId="27916" xr:uid="{CA874725-5D8A-45A1-A0DF-B1F1B8DC3BB9}"/>
    <cellStyle name="Percent 3 6 14 6 2 2" xfId="27917" xr:uid="{0B522F35-0586-4462-AFD0-3AB5FE590316}"/>
    <cellStyle name="Percent 3 6 14 6 3" xfId="27918" xr:uid="{22A4B95D-0DFA-4529-8A6A-B1A933E549CE}"/>
    <cellStyle name="Percent 3 6 14 6 3 2" xfId="27919" xr:uid="{EEAEEEAF-7294-4B51-A557-B1F2FFCFACCE}"/>
    <cellStyle name="Percent 3 6 14 6 4" xfId="27920" xr:uid="{D7C003A7-890D-4447-82F6-BC792616FC74}"/>
    <cellStyle name="Percent 3 6 14 7" xfId="27921" xr:uid="{D7345F79-CE7F-4356-BC66-C9F6FFD446FC}"/>
    <cellStyle name="Percent 3 6 14 7 2" xfId="27922" xr:uid="{5D8ED792-892F-4CB0-A23B-7B7AA39C2A08}"/>
    <cellStyle name="Percent 3 6 14 8" xfId="27923" xr:uid="{0FEEC9A8-669A-4D9C-BD29-A8FCF7A8FF7E}"/>
    <cellStyle name="Percent 3 6 14 8 2" xfId="27924" xr:uid="{89EF4F16-7E78-47C3-9505-DD26D2BBB8B2}"/>
    <cellStyle name="Percent 3 6 14 9" xfId="27925" xr:uid="{D0FB664C-F147-494D-B0BC-4B627F7E4E66}"/>
    <cellStyle name="Percent 3 6 14 9 2" xfId="27926" xr:uid="{DD8A5041-1C1E-43AC-9EA6-20D2905CE634}"/>
    <cellStyle name="Percent 3 6 15" xfId="15577" xr:uid="{00000000-0005-0000-0000-0000DC3C0000}"/>
    <cellStyle name="Percent 3 6 15 10" xfId="27928" xr:uid="{EF688D93-5DEA-44C9-A63E-7E5F5F1DB087}"/>
    <cellStyle name="Percent 3 6 15 11" xfId="27929" xr:uid="{339EEB8D-A769-475A-8489-532413B49CED}"/>
    <cellStyle name="Percent 3 6 15 12" xfId="27927" xr:uid="{0B4782EB-319D-40EB-94E5-F619DF270B1A}"/>
    <cellStyle name="Percent 3 6 15 13" xfId="24711" xr:uid="{2C627CF9-1CD7-497B-A947-81BF22CCB501}"/>
    <cellStyle name="Percent 3 6 15 2" xfId="15578" xr:uid="{00000000-0005-0000-0000-0000DD3C0000}"/>
    <cellStyle name="Percent 3 6 15 2 2" xfId="27931" xr:uid="{A8EC6B53-0783-4D78-A173-DFFCF7BE8E1C}"/>
    <cellStyle name="Percent 3 6 15 2 2 2" xfId="27932" xr:uid="{5273A019-D814-46B4-A56E-435B753672BE}"/>
    <cellStyle name="Percent 3 6 15 2 3" xfId="27933" xr:uid="{3AEA947F-B09C-4685-931E-A1ABA4503749}"/>
    <cellStyle name="Percent 3 6 15 2 3 2" xfId="27934" xr:uid="{8DF103A1-6265-469B-B987-7D9537FF2D6A}"/>
    <cellStyle name="Percent 3 6 15 2 4" xfId="27935" xr:uid="{C1787244-232B-4D37-9F7D-853D7AD8516F}"/>
    <cellStyle name="Percent 3 6 15 2 5" xfId="27936" xr:uid="{86530D1A-B344-4BFC-9EAF-8B2E223A5155}"/>
    <cellStyle name="Percent 3 6 15 2 6" xfId="27930" xr:uid="{5F31D881-F680-40AC-BDA9-CBC6D95F2BA4}"/>
    <cellStyle name="Percent 3 6 15 3" xfId="15579" xr:uid="{00000000-0005-0000-0000-0000DE3C0000}"/>
    <cellStyle name="Percent 3 6 15 3 2" xfId="27938" xr:uid="{F0BBCBC0-FFA6-4FFE-80D3-2B1A0C671B2A}"/>
    <cellStyle name="Percent 3 6 15 3 2 2" xfId="27939" xr:uid="{9E5B3052-3FF6-4483-AA4D-D84D910DA1A5}"/>
    <cellStyle name="Percent 3 6 15 3 3" xfId="27940" xr:uid="{339857ED-1F4A-4CBF-96CB-BD2C85FEA6FA}"/>
    <cellStyle name="Percent 3 6 15 3 3 2" xfId="27941" xr:uid="{4A3F993F-0812-4353-99BD-D214BDB03633}"/>
    <cellStyle name="Percent 3 6 15 3 4" xfId="27942" xr:uid="{7049B131-4F11-40B2-9F89-D99FA095B4A3}"/>
    <cellStyle name="Percent 3 6 15 3 5" xfId="27937" xr:uid="{1A472AFF-F22E-484B-AE1B-72D700257A87}"/>
    <cellStyle name="Percent 3 6 15 4" xfId="27943" xr:uid="{7A585241-6F3F-47F4-AD05-00925E3F8CE5}"/>
    <cellStyle name="Percent 3 6 15 4 2" xfId="27944" xr:uid="{508B870F-0C6F-4567-9478-8E7C57FD4807}"/>
    <cellStyle name="Percent 3 6 15 4 2 2" xfId="27945" xr:uid="{EE6A7AED-E7AA-47FD-8C40-A99680B954E7}"/>
    <cellStyle name="Percent 3 6 15 4 3" xfId="27946" xr:uid="{F4456DFD-FFAF-4482-BDEE-3A8990E00C48}"/>
    <cellStyle name="Percent 3 6 15 4 3 2" xfId="27947" xr:uid="{E1147E18-916E-480E-AE0D-A07B99AB1B0F}"/>
    <cellStyle name="Percent 3 6 15 4 4" xfId="27948" xr:uid="{DD66C17B-B724-434E-A533-8C8613BB640F}"/>
    <cellStyle name="Percent 3 6 15 5" xfId="27949" xr:uid="{FDDD669A-9744-450B-A13A-6B99ADA111DF}"/>
    <cellStyle name="Percent 3 6 15 5 2" xfId="27950" xr:uid="{43B9BCD0-3197-43B8-AC39-531B43A74D5E}"/>
    <cellStyle name="Percent 3 6 15 5 2 2" xfId="27951" xr:uid="{83EE1768-608E-49AE-839F-3E7C6CD55E7E}"/>
    <cellStyle name="Percent 3 6 15 5 3" xfId="27952" xr:uid="{700BBE61-C5F5-4893-875B-FA3775311560}"/>
    <cellStyle name="Percent 3 6 15 5 3 2" xfId="27953" xr:uid="{8620FB12-3F1A-401D-903F-5C2F43D3AFA0}"/>
    <cellStyle name="Percent 3 6 15 5 4" xfId="27954" xr:uid="{351AA73A-B5D2-4DF6-85BD-6049A8C01E25}"/>
    <cellStyle name="Percent 3 6 15 5 4 2" xfId="27955" xr:uid="{887630B1-FDEA-4D3C-B818-C20B28E62D48}"/>
    <cellStyle name="Percent 3 6 15 5 5" xfId="27956" xr:uid="{C525C516-D8C2-4C5A-96C2-24194AEF8430}"/>
    <cellStyle name="Percent 3 6 15 6" xfId="27957" xr:uid="{4283B529-ACDA-4A31-96BF-3A54DA1822B9}"/>
    <cellStyle name="Percent 3 6 15 6 2" xfId="27958" xr:uid="{893565A6-E5A3-481B-880A-8A71ACBCC4D7}"/>
    <cellStyle name="Percent 3 6 15 6 2 2" xfId="27959" xr:uid="{4F28D5B9-DD5C-443D-ADAE-36FF843B0615}"/>
    <cellStyle name="Percent 3 6 15 6 3" xfId="27960" xr:uid="{3F32DFCD-CD1F-42CA-9536-5B2F5A1F4C21}"/>
    <cellStyle name="Percent 3 6 15 6 3 2" xfId="27961" xr:uid="{A94F202E-23A9-4E33-9676-D7C14F24C2E5}"/>
    <cellStyle name="Percent 3 6 15 6 4" xfId="27962" xr:uid="{ADB0E1E3-473A-4B64-A73A-E916438FAF0D}"/>
    <cellStyle name="Percent 3 6 15 7" xfId="27963" xr:uid="{D55E9F51-9F68-4E3D-9615-26C05DD3DBA6}"/>
    <cellStyle name="Percent 3 6 15 7 2" xfId="27964" xr:uid="{12B1E115-2E19-413E-BA16-1248F009BBC3}"/>
    <cellStyle name="Percent 3 6 15 8" xfId="27965" xr:uid="{B088B46A-2F4F-4982-8136-57335CD3781C}"/>
    <cellStyle name="Percent 3 6 15 8 2" xfId="27966" xr:uid="{21857BF7-2AD4-4D50-B689-E8875A77A8C3}"/>
    <cellStyle name="Percent 3 6 15 9" xfId="27967" xr:uid="{DA2EFD47-798D-4DBA-8D6E-228E2046CA5C}"/>
    <cellStyle name="Percent 3 6 15 9 2" xfId="27968" xr:uid="{0C010785-8EC2-4FCA-BF05-28019C7D4B43}"/>
    <cellStyle name="Percent 3 6 16" xfId="15580" xr:uid="{00000000-0005-0000-0000-0000DF3C0000}"/>
    <cellStyle name="Percent 3 6 16 2" xfId="27970" xr:uid="{298B61D4-702C-4E80-A5C4-7B136D88EEC3}"/>
    <cellStyle name="Percent 3 6 16 2 2" xfId="27971" xr:uid="{2D245B10-2203-4E95-9404-7D5BAA7D6E19}"/>
    <cellStyle name="Percent 3 6 16 3" xfId="27972" xr:uid="{4F320B65-EB8B-4CB4-9F2C-B1D33415E818}"/>
    <cellStyle name="Percent 3 6 16 3 2" xfId="27973" xr:uid="{4C82C658-8506-4DAA-8C8D-A49B311C3FFF}"/>
    <cellStyle name="Percent 3 6 16 4" xfId="27974" xr:uid="{1174DE99-9EA8-4DFE-A33A-8F27D5E18285}"/>
    <cellStyle name="Percent 3 6 16 5" xfId="27975" xr:uid="{06685DC6-1BF2-477C-B857-33FAC5241924}"/>
    <cellStyle name="Percent 3 6 16 6" xfId="27969" xr:uid="{6984F297-7352-4CEF-8488-FCFA911E793C}"/>
    <cellStyle name="Percent 3 6 17" xfId="15581" xr:uid="{00000000-0005-0000-0000-0000E03C0000}"/>
    <cellStyle name="Percent 3 6 17 2" xfId="27977" xr:uid="{24425069-EE5C-486C-AAB9-92A55E2EBEAB}"/>
    <cellStyle name="Percent 3 6 17 2 2" xfId="27978" xr:uid="{14B94502-4E5B-42E4-847B-64F49B674856}"/>
    <cellStyle name="Percent 3 6 17 3" xfId="27979" xr:uid="{322AA28E-19F5-4430-9B1B-857588836E44}"/>
    <cellStyle name="Percent 3 6 17 3 2" xfId="27980" xr:uid="{A48414CD-614E-45F5-95CF-D07CCDCB1293}"/>
    <cellStyle name="Percent 3 6 17 4" xfId="27981" xr:uid="{108875DF-9566-48CE-8AFA-10E1DB1B9AAE}"/>
    <cellStyle name="Percent 3 6 17 5" xfId="27976" xr:uid="{CF307414-2A3D-4908-929C-D49633774EFC}"/>
    <cellStyle name="Percent 3 6 18" xfId="15582" xr:uid="{00000000-0005-0000-0000-0000E13C0000}"/>
    <cellStyle name="Percent 3 6 18 2" xfId="27983" xr:uid="{46595143-C2A5-4895-A90B-5EEDFD2B15C3}"/>
    <cellStyle name="Percent 3 6 18 2 2" xfId="27984" xr:uid="{EEEBA0F4-249D-495F-BA05-A9337631A3AD}"/>
    <cellStyle name="Percent 3 6 18 3" xfId="27985" xr:uid="{D9EC2FE9-48E6-468A-BC90-C1F4BA02795A}"/>
    <cellStyle name="Percent 3 6 18 3 2" xfId="27986" xr:uid="{D82CE765-A134-4E1D-9432-6E58BFFD418E}"/>
    <cellStyle name="Percent 3 6 18 4" xfId="27987" xr:uid="{8302BB05-3C21-4EBF-B271-D9D06BEF2C1D}"/>
    <cellStyle name="Percent 3 6 18 5" xfId="27982" xr:uid="{B3D3210D-DFAB-45ED-9508-68451A6ED0C3}"/>
    <cellStyle name="Percent 3 6 19" xfId="27988" xr:uid="{4E723B5A-9BC6-48B5-B6EB-AB12D467039F}"/>
    <cellStyle name="Percent 3 6 19 2" xfId="27989" xr:uid="{9F0A9AC5-3C6C-43E1-B720-B5AE28BC45A9}"/>
    <cellStyle name="Percent 3 6 19 2 2" xfId="27990" xr:uid="{6CF48A2D-333C-479C-A150-40D99A54A16C}"/>
    <cellStyle name="Percent 3 6 19 3" xfId="27991" xr:uid="{902CFEAB-CCA6-4620-AE6C-2D508AE79928}"/>
    <cellStyle name="Percent 3 6 19 3 2" xfId="27992" xr:uid="{AC13462F-3320-4846-97ED-D65DB8765650}"/>
    <cellStyle name="Percent 3 6 19 4" xfId="27993" xr:uid="{8DA08089-E951-49B6-8C04-D5A1EEBCD1D4}"/>
    <cellStyle name="Percent 3 6 19 4 2" xfId="27994" xr:uid="{7A20FE55-18E8-4CAA-97B4-C9EB9A9B9D92}"/>
    <cellStyle name="Percent 3 6 19 5" xfId="27995" xr:uid="{AECC5AE6-B11F-419C-94A7-0511BD9F7CD6}"/>
    <cellStyle name="Percent 3 6 2" xfId="15583" xr:uid="{00000000-0005-0000-0000-0000E23C0000}"/>
    <cellStyle name="Percent 3 6 2 10" xfId="27997" xr:uid="{5C5A86FD-F55C-435A-8461-E44265E13953}"/>
    <cellStyle name="Percent 3 6 2 11" xfId="27998" xr:uid="{88F42A32-17A7-46A3-8A42-E273058791CC}"/>
    <cellStyle name="Percent 3 6 2 12" xfId="27996" xr:uid="{10084ABE-E856-4FA2-8E90-9A9F2D7EC09D}"/>
    <cellStyle name="Percent 3 6 2 13" xfId="24712" xr:uid="{5D4D72E9-29B2-4957-802C-7A7DC88CEBE3}"/>
    <cellStyle name="Percent 3 6 2 14" xfId="23337" xr:uid="{AAF9E203-5FF6-44F2-93F5-D83F92C1D4F0}"/>
    <cellStyle name="Percent 3 6 2 15" xfId="22647" xr:uid="{4EF0C43E-0419-4D8D-8454-ABAA9B6DE543}"/>
    <cellStyle name="Percent 3 6 2 2" xfId="15584" xr:uid="{00000000-0005-0000-0000-0000E33C0000}"/>
    <cellStyle name="Percent 3 6 2 2 2" xfId="28000" xr:uid="{0F403ABD-1F99-4186-9EE8-9F25E7ACB674}"/>
    <cellStyle name="Percent 3 6 2 2 2 2" xfId="28001" xr:uid="{6E1E6F34-32BF-4259-BA38-FE87209FEC1E}"/>
    <cellStyle name="Percent 3 6 2 2 3" xfId="28002" xr:uid="{F8EDE3E9-C279-472B-9538-B60DD844255B}"/>
    <cellStyle name="Percent 3 6 2 2 3 2" xfId="28003" xr:uid="{6ED76020-AA67-4817-9FC2-7D6E485F6EB1}"/>
    <cellStyle name="Percent 3 6 2 2 4" xfId="28004" xr:uid="{B9210AC6-6839-40CC-8C1F-7D637B560CE0}"/>
    <cellStyle name="Percent 3 6 2 2 5" xfId="28005" xr:uid="{C61F8875-34DF-4576-9474-C6D200781AA0}"/>
    <cellStyle name="Percent 3 6 2 2 6" xfId="27999" xr:uid="{BBF50768-39AC-4EC9-B380-E7142FC7B616}"/>
    <cellStyle name="Percent 3 6 2 3" xfId="15585" xr:uid="{00000000-0005-0000-0000-0000E43C0000}"/>
    <cellStyle name="Percent 3 6 2 3 2" xfId="28007" xr:uid="{3629EB23-0428-4092-A2AB-69728F42D52B}"/>
    <cellStyle name="Percent 3 6 2 3 2 2" xfId="28008" xr:uid="{83C5CB42-E633-4FED-BCC7-3B85A679F6A9}"/>
    <cellStyle name="Percent 3 6 2 3 3" xfId="28009" xr:uid="{26CA9DE2-622F-49A8-A39B-BB04766E4D46}"/>
    <cellStyle name="Percent 3 6 2 3 3 2" xfId="28010" xr:uid="{6C5139FC-793C-48F1-9237-F837DB6C2162}"/>
    <cellStyle name="Percent 3 6 2 3 4" xfId="28011" xr:uid="{8BE75DB2-53B1-4AB8-8F32-461517887BC0}"/>
    <cellStyle name="Percent 3 6 2 3 5" xfId="28006" xr:uid="{4450DFCA-214C-487D-9CD4-764E68927B9C}"/>
    <cellStyle name="Percent 3 6 2 4" xfId="28012" xr:uid="{A5B559A9-B9B5-4EA8-9BCE-F1FF534B8C2A}"/>
    <cellStyle name="Percent 3 6 2 4 2" xfId="28013" xr:uid="{8E01BA48-2FD2-4A04-A818-BB93813384D4}"/>
    <cellStyle name="Percent 3 6 2 4 2 2" xfId="28014" xr:uid="{A7C7B445-F93D-4401-B171-1261F3ED0DC9}"/>
    <cellStyle name="Percent 3 6 2 4 3" xfId="28015" xr:uid="{BC54B547-416D-48FF-B630-A33D4156D387}"/>
    <cellStyle name="Percent 3 6 2 4 3 2" xfId="28016" xr:uid="{AD55549E-B8AB-4D09-A4F8-552982306631}"/>
    <cellStyle name="Percent 3 6 2 4 4" xfId="28017" xr:uid="{3DE223F1-395A-421B-9F0F-E974152F7657}"/>
    <cellStyle name="Percent 3 6 2 5" xfId="28018" xr:uid="{92B4BA76-BF73-4D54-8589-26877750659E}"/>
    <cellStyle name="Percent 3 6 2 5 2" xfId="28019" xr:uid="{170F1A5B-D9B3-4AD8-8E91-15FB4B14799B}"/>
    <cellStyle name="Percent 3 6 2 5 2 2" xfId="28020" xr:uid="{6B1F15D2-5241-49B1-99D6-62F43675DEF0}"/>
    <cellStyle name="Percent 3 6 2 5 3" xfId="28021" xr:uid="{0B9535D8-F1DE-4BE9-B59E-A8C5652082D2}"/>
    <cellStyle name="Percent 3 6 2 5 3 2" xfId="28022" xr:uid="{9B436B30-D1F4-4988-8624-771AF233E4CC}"/>
    <cellStyle name="Percent 3 6 2 5 4" xfId="28023" xr:uid="{25662FF6-C110-4E91-90F4-611623A1C287}"/>
    <cellStyle name="Percent 3 6 2 5 4 2" xfId="28024" xr:uid="{77949DEA-161D-4DA5-AFBA-FC628CB72C2B}"/>
    <cellStyle name="Percent 3 6 2 5 5" xfId="28025" xr:uid="{5F39EB8F-46E9-4110-8ECA-760B65E029F9}"/>
    <cellStyle name="Percent 3 6 2 6" xfId="28026" xr:uid="{E88CC4AB-C77C-4BF5-959E-53ACEE6E6192}"/>
    <cellStyle name="Percent 3 6 2 6 2" xfId="28027" xr:uid="{F25BE876-31AA-4E0D-A127-6F54F7D1832A}"/>
    <cellStyle name="Percent 3 6 2 6 2 2" xfId="28028" xr:uid="{BBB22F35-13CC-4FAA-BCF0-B799E6A24F70}"/>
    <cellStyle name="Percent 3 6 2 6 3" xfId="28029" xr:uid="{12C2BE09-589A-4F06-9A56-D6618510680E}"/>
    <cellStyle name="Percent 3 6 2 6 3 2" xfId="28030" xr:uid="{75CFBDB0-2B22-4E07-8BE3-6E2926700458}"/>
    <cellStyle name="Percent 3 6 2 6 4" xfId="28031" xr:uid="{181FFBFA-A1CE-4A1D-8126-82399D9EF01E}"/>
    <cellStyle name="Percent 3 6 2 7" xfId="28032" xr:uid="{77F1143B-0EAE-4864-A475-3FEF01A0D1D7}"/>
    <cellStyle name="Percent 3 6 2 7 2" xfId="28033" xr:uid="{912D6C2C-5BB4-4730-B8EF-0EC4ADC2E33F}"/>
    <cellStyle name="Percent 3 6 2 8" xfId="28034" xr:uid="{444F8C0B-4852-449F-B800-20143462EFB1}"/>
    <cellStyle name="Percent 3 6 2 8 2" xfId="28035" xr:uid="{CC06A9F2-8E71-41C4-AEA6-2639C1014A74}"/>
    <cellStyle name="Percent 3 6 2 9" xfId="28036" xr:uid="{BEDEC1AE-81ED-48FC-8B4C-85C92A404F43}"/>
    <cellStyle name="Percent 3 6 2 9 2" xfId="28037" xr:uid="{C2C5455C-FE3F-4387-823F-567FEB676965}"/>
    <cellStyle name="Percent 3 6 20" xfId="28038" xr:uid="{C7080E80-CB3C-4E6A-99B4-10E9465952FF}"/>
    <cellStyle name="Percent 3 6 20 2" xfId="28039" xr:uid="{4F67C82A-6C41-4C99-A5B8-8FF2F6A36A32}"/>
    <cellStyle name="Percent 3 6 20 2 2" xfId="28040" xr:uid="{9BADA3FB-8543-4140-918F-027796C14C22}"/>
    <cellStyle name="Percent 3 6 20 3" xfId="28041" xr:uid="{5652C5DA-119C-4A2B-AB4D-8526B2C9312D}"/>
    <cellStyle name="Percent 3 6 20 3 2" xfId="28042" xr:uid="{DC2051A6-2D4A-4633-B4C8-4198FCAAFA43}"/>
    <cellStyle name="Percent 3 6 20 4" xfId="28043" xr:uid="{5A0D950E-BB70-498B-AA11-B389DF41AD92}"/>
    <cellStyle name="Percent 3 6 21" xfId="28044" xr:uid="{2C55300B-CC52-4C72-A949-E4AE4D6DFAD4}"/>
    <cellStyle name="Percent 3 6 21 2" xfId="28045" xr:uid="{7A76145E-BC43-4F5F-A341-67E075B7DD72}"/>
    <cellStyle name="Percent 3 6 22" xfId="28046" xr:uid="{288714E5-52D1-4960-9408-4050F75DC0B4}"/>
    <cellStyle name="Percent 3 6 22 2" xfId="28047" xr:uid="{E64999EE-EFB3-4A8D-AD7B-460FDB44590F}"/>
    <cellStyle name="Percent 3 6 23" xfId="28048" xr:uid="{E01A6A88-1D3E-4A8B-990D-BD42E1D4D476}"/>
    <cellStyle name="Percent 3 6 23 2" xfId="28049" xr:uid="{FAE846C5-293E-4169-904B-CDEC351CAE9F}"/>
    <cellStyle name="Percent 3 6 24" xfId="28050" xr:uid="{BF1D1353-5E78-4E65-8B09-CCAB95E8C2EB}"/>
    <cellStyle name="Percent 3 6 25" xfId="28051" xr:uid="{7F220DDC-CFB3-421D-BDB4-2DF497625D80}"/>
    <cellStyle name="Percent 3 6 26" xfId="27716" xr:uid="{A0638F86-2771-46E9-A171-8E3CA85D9817}"/>
    <cellStyle name="Percent 3 6 27" xfId="24198" xr:uid="{50D27E93-D69E-4966-9534-5822CDC96572}"/>
    <cellStyle name="Percent 3 6 28" xfId="23336" xr:uid="{732856D8-32F1-4F28-ACC2-8138087AF299}"/>
    <cellStyle name="Percent 3 6 29" xfId="22333" xr:uid="{34023167-65A2-4B33-8E24-F22042378B26}"/>
    <cellStyle name="Percent 3 6 3" xfId="15586" xr:uid="{00000000-0005-0000-0000-0000E53C0000}"/>
    <cellStyle name="Percent 3 6 3 10" xfId="28053" xr:uid="{F424E124-7BE5-423F-A186-DB50592AFBDD}"/>
    <cellStyle name="Percent 3 6 3 11" xfId="28054" xr:uid="{0F658ADA-6A3C-4E87-BEC6-D0A7762EBF25}"/>
    <cellStyle name="Percent 3 6 3 12" xfId="28052" xr:uid="{005D18CC-A282-4515-8CB5-C94D1B85A27D}"/>
    <cellStyle name="Percent 3 6 3 13" xfId="24713" xr:uid="{42023C87-C9BF-4AB6-9753-A3F3ECA3E329}"/>
    <cellStyle name="Percent 3 6 3 14" xfId="23338" xr:uid="{A189D333-78A9-4CAD-AF18-CDD5397D0D56}"/>
    <cellStyle name="Percent 3 6 3 15" xfId="22648" xr:uid="{0ECF6F84-2B10-4CC9-8B05-E475661190CE}"/>
    <cellStyle name="Percent 3 6 3 2" xfId="15587" xr:uid="{00000000-0005-0000-0000-0000E63C0000}"/>
    <cellStyle name="Percent 3 6 3 2 2" xfId="28056" xr:uid="{674605E6-D35E-4942-A6A0-408555A09CA7}"/>
    <cellStyle name="Percent 3 6 3 2 2 2" xfId="28057" xr:uid="{111C658C-2F56-4630-8641-883616A07A1C}"/>
    <cellStyle name="Percent 3 6 3 2 3" xfId="28058" xr:uid="{249CB1A6-D0CB-4983-B800-8E1C10595703}"/>
    <cellStyle name="Percent 3 6 3 2 3 2" xfId="28059" xr:uid="{FA9FAA03-245C-4993-B41B-C8087DF97968}"/>
    <cellStyle name="Percent 3 6 3 2 4" xfId="28060" xr:uid="{C10A3884-A549-4199-8DBF-93BCED19F6A9}"/>
    <cellStyle name="Percent 3 6 3 2 5" xfId="28061" xr:uid="{BE111238-6A5C-4D59-93F9-DC79F0BF625A}"/>
    <cellStyle name="Percent 3 6 3 2 6" xfId="28055" xr:uid="{2C3F5126-7F27-41B7-8247-0FD205672872}"/>
    <cellStyle name="Percent 3 6 3 3" xfId="15588" xr:uid="{00000000-0005-0000-0000-0000E73C0000}"/>
    <cellStyle name="Percent 3 6 3 3 2" xfId="28063" xr:uid="{BCD45570-D1E8-434E-89E4-F22679C445A2}"/>
    <cellStyle name="Percent 3 6 3 3 2 2" xfId="28064" xr:uid="{7A175931-65D3-40E7-9AD7-C93C5F445944}"/>
    <cellStyle name="Percent 3 6 3 3 3" xfId="28065" xr:uid="{85F0B22E-EB6B-407B-8676-20585C112D97}"/>
    <cellStyle name="Percent 3 6 3 3 3 2" xfId="28066" xr:uid="{47155957-BE6A-4C9E-9D56-BE1C5071B107}"/>
    <cellStyle name="Percent 3 6 3 3 4" xfId="28067" xr:uid="{E0138E80-1987-4F67-81C4-232EFBDD553D}"/>
    <cellStyle name="Percent 3 6 3 3 5" xfId="28062" xr:uid="{A493D923-639E-4DC4-BA9D-D2CF18C1656B}"/>
    <cellStyle name="Percent 3 6 3 4" xfId="28068" xr:uid="{EAB3F092-F69B-41C8-BC5D-E1E28E46698F}"/>
    <cellStyle name="Percent 3 6 3 4 2" xfId="28069" xr:uid="{E479C8EA-102A-4BA0-A308-1953B1297500}"/>
    <cellStyle name="Percent 3 6 3 4 2 2" xfId="28070" xr:uid="{4F864324-B5C2-402A-ACF5-F93F3DED8C00}"/>
    <cellStyle name="Percent 3 6 3 4 3" xfId="28071" xr:uid="{918BC8E4-37F8-4F83-931B-83D995B645CD}"/>
    <cellStyle name="Percent 3 6 3 4 3 2" xfId="28072" xr:uid="{B14F282E-D5AF-4227-8141-9BA6B886470E}"/>
    <cellStyle name="Percent 3 6 3 4 4" xfId="28073" xr:uid="{20307F63-9FEC-4BD3-AB32-5B09C96E236E}"/>
    <cellStyle name="Percent 3 6 3 5" xfId="28074" xr:uid="{52219B70-1E79-4468-B9A5-DB071DB7CFEB}"/>
    <cellStyle name="Percent 3 6 3 5 2" xfId="28075" xr:uid="{23D4E332-E28B-4E53-9178-5D421EB554B9}"/>
    <cellStyle name="Percent 3 6 3 5 2 2" xfId="28076" xr:uid="{5A955904-11A6-4389-9014-C4DA4776790C}"/>
    <cellStyle name="Percent 3 6 3 5 3" xfId="28077" xr:uid="{B0F96B1F-75A8-4971-89CC-398415F7E3F0}"/>
    <cellStyle name="Percent 3 6 3 5 3 2" xfId="28078" xr:uid="{EAF28830-6BBB-4EBF-8689-53BF9DC49D3D}"/>
    <cellStyle name="Percent 3 6 3 5 4" xfId="28079" xr:uid="{B15AF1FC-AF8E-4528-99E1-BF630C30A132}"/>
    <cellStyle name="Percent 3 6 3 5 4 2" xfId="28080" xr:uid="{4CCF4961-06DD-4736-BF80-F8D922D5D577}"/>
    <cellStyle name="Percent 3 6 3 5 5" xfId="28081" xr:uid="{A810277C-8EBF-4EE2-A532-0443F7FE0DA5}"/>
    <cellStyle name="Percent 3 6 3 6" xfId="28082" xr:uid="{02E79DA8-BB76-48BF-900D-05F176AD8553}"/>
    <cellStyle name="Percent 3 6 3 6 2" xfId="28083" xr:uid="{52491368-D398-49FB-9C75-5BADC0060001}"/>
    <cellStyle name="Percent 3 6 3 6 2 2" xfId="28084" xr:uid="{C6B9B5B6-D656-420B-908B-BB95A479AEF3}"/>
    <cellStyle name="Percent 3 6 3 6 3" xfId="28085" xr:uid="{F4341587-B017-4E11-8604-357E83FA12EC}"/>
    <cellStyle name="Percent 3 6 3 6 3 2" xfId="28086" xr:uid="{78124314-B5C3-4B76-B9D6-054398B0A493}"/>
    <cellStyle name="Percent 3 6 3 6 4" xfId="28087" xr:uid="{BFFDE8FF-6E8F-4ACA-B4DE-7316560F4C65}"/>
    <cellStyle name="Percent 3 6 3 7" xfId="28088" xr:uid="{76D1906C-73E6-4A2D-B42B-4E854EA0172A}"/>
    <cellStyle name="Percent 3 6 3 7 2" xfId="28089" xr:uid="{730B5E8A-9383-47BF-BF17-4A78B621CE61}"/>
    <cellStyle name="Percent 3 6 3 8" xfId="28090" xr:uid="{23DA07EF-E7BA-4749-AA88-72F881C79866}"/>
    <cellStyle name="Percent 3 6 3 8 2" xfId="28091" xr:uid="{32947D30-5243-4729-9FBD-1ED8348C9EAB}"/>
    <cellStyle name="Percent 3 6 3 9" xfId="28092" xr:uid="{035CA793-787A-4A5F-8F9F-BD26556CB6F7}"/>
    <cellStyle name="Percent 3 6 3 9 2" xfId="28093" xr:uid="{BFC66072-D187-46B9-A151-03B8D50BBCCC}"/>
    <cellStyle name="Percent 3 6 4" xfId="15589" xr:uid="{00000000-0005-0000-0000-0000E83C0000}"/>
    <cellStyle name="Percent 3 6 4 10" xfId="28095" xr:uid="{4C6AD533-C45D-44B4-B27B-7DCD7256380C}"/>
    <cellStyle name="Percent 3 6 4 11" xfId="28096" xr:uid="{A7BAA820-0DCE-4C84-A831-6E506AE7AB3F}"/>
    <cellStyle name="Percent 3 6 4 12" xfId="28094" xr:uid="{E0677C98-CEB0-4895-9D61-D2CE13C40C93}"/>
    <cellStyle name="Percent 3 6 4 13" xfId="24714" xr:uid="{4AC84C50-CACE-427F-A485-54FB6686D6BC}"/>
    <cellStyle name="Percent 3 6 4 2" xfId="15590" xr:uid="{00000000-0005-0000-0000-0000E93C0000}"/>
    <cellStyle name="Percent 3 6 4 2 2" xfId="28098" xr:uid="{F4087781-0F7C-4466-A4A3-76F595BC726B}"/>
    <cellStyle name="Percent 3 6 4 2 2 2" xfId="28099" xr:uid="{14C31980-9724-40DF-9C3C-5624C2BD91E0}"/>
    <cellStyle name="Percent 3 6 4 2 3" xfId="28100" xr:uid="{13F53D1B-123B-4150-B569-A790C2D539DC}"/>
    <cellStyle name="Percent 3 6 4 2 3 2" xfId="28101" xr:uid="{103B4AD2-3079-41C8-9476-9C895DDC918F}"/>
    <cellStyle name="Percent 3 6 4 2 4" xfId="28102" xr:uid="{BEDDE4F5-960F-41EF-883B-E160CD47BEE2}"/>
    <cellStyle name="Percent 3 6 4 2 5" xfId="28103" xr:uid="{178BCA46-83FC-4F06-905C-3988EE4676C9}"/>
    <cellStyle name="Percent 3 6 4 2 6" xfId="28097" xr:uid="{483D3504-2DBF-4957-8F93-432A14FAA0FD}"/>
    <cellStyle name="Percent 3 6 4 3" xfId="15591" xr:uid="{00000000-0005-0000-0000-0000EA3C0000}"/>
    <cellStyle name="Percent 3 6 4 3 2" xfId="28105" xr:uid="{C9F2B07B-C613-4B3E-9B96-4D6EAA1E91C1}"/>
    <cellStyle name="Percent 3 6 4 3 2 2" xfId="28106" xr:uid="{1B995E26-0A88-46FA-8D61-B50A23160259}"/>
    <cellStyle name="Percent 3 6 4 3 3" xfId="28107" xr:uid="{D87AD4C2-D388-43EC-88B8-F739096D1AF1}"/>
    <cellStyle name="Percent 3 6 4 3 3 2" xfId="28108" xr:uid="{907E7EC4-40B8-41CF-8134-EDFCA02B0CB2}"/>
    <cellStyle name="Percent 3 6 4 3 4" xfId="28109" xr:uid="{948CD257-C4DE-4EC2-BB2C-C4BDD87700CC}"/>
    <cellStyle name="Percent 3 6 4 3 5" xfId="28104" xr:uid="{0EC62CA9-9D70-473B-8CE7-C7FD0001436F}"/>
    <cellStyle name="Percent 3 6 4 4" xfId="28110" xr:uid="{57B86D92-D709-4462-8E16-DDFF61A56AB1}"/>
    <cellStyle name="Percent 3 6 4 4 2" xfId="28111" xr:uid="{93A95C59-C856-4747-A19B-1B2B1CA140F5}"/>
    <cellStyle name="Percent 3 6 4 4 2 2" xfId="28112" xr:uid="{B7CD9278-53E9-428E-BC26-2677C104787D}"/>
    <cellStyle name="Percent 3 6 4 4 3" xfId="28113" xr:uid="{6EBB4A86-C3B9-4D92-B5CE-956D5D6153F3}"/>
    <cellStyle name="Percent 3 6 4 4 3 2" xfId="28114" xr:uid="{E9A7AFFC-78B5-4D1F-86BC-D89039751CDA}"/>
    <cellStyle name="Percent 3 6 4 4 4" xfId="28115" xr:uid="{351CB86D-B50D-48A2-8AF9-9D1CEF07A080}"/>
    <cellStyle name="Percent 3 6 4 5" xfId="28116" xr:uid="{093CBFD6-2795-48DF-B830-B584586D3783}"/>
    <cellStyle name="Percent 3 6 4 5 2" xfId="28117" xr:uid="{A7BED94B-E8B9-46E9-A8B9-CF4BB1570CB6}"/>
    <cellStyle name="Percent 3 6 4 5 2 2" xfId="28118" xr:uid="{02A3690A-A4DD-4865-AF4C-65388913B653}"/>
    <cellStyle name="Percent 3 6 4 5 3" xfId="28119" xr:uid="{70EE8256-D0E6-4FCE-BD6E-BDCCABB357E9}"/>
    <cellStyle name="Percent 3 6 4 5 3 2" xfId="28120" xr:uid="{1FC4C15A-5BC0-430A-8429-91F72B67F994}"/>
    <cellStyle name="Percent 3 6 4 5 4" xfId="28121" xr:uid="{E9D53A17-67F8-4819-9C13-97E9A5C611E5}"/>
    <cellStyle name="Percent 3 6 4 5 4 2" xfId="28122" xr:uid="{266FD684-27BB-44A1-BA91-16003B2BA93C}"/>
    <cellStyle name="Percent 3 6 4 5 5" xfId="28123" xr:uid="{9C905B12-2A8E-4384-868B-B92623755D78}"/>
    <cellStyle name="Percent 3 6 4 6" xfId="28124" xr:uid="{3500CFF8-341C-4D6B-B55B-1DE2D671E77A}"/>
    <cellStyle name="Percent 3 6 4 6 2" xfId="28125" xr:uid="{C8AE35A5-6FF5-440D-8A8B-C3C8C1D18F19}"/>
    <cellStyle name="Percent 3 6 4 6 2 2" xfId="28126" xr:uid="{26C29E57-53CF-45DD-9673-ADF861765019}"/>
    <cellStyle name="Percent 3 6 4 6 3" xfId="28127" xr:uid="{AD952D89-0306-4DFD-A2BA-9BC2A95A8C17}"/>
    <cellStyle name="Percent 3 6 4 6 3 2" xfId="28128" xr:uid="{A03A2C47-89C6-4C2A-9194-3D11A28DFB34}"/>
    <cellStyle name="Percent 3 6 4 6 4" xfId="28129" xr:uid="{5E264C20-9A12-45F6-92A9-6B379408F3F0}"/>
    <cellStyle name="Percent 3 6 4 7" xfId="28130" xr:uid="{5B497106-7ACD-4774-B60C-8DC9F2CCB2A0}"/>
    <cellStyle name="Percent 3 6 4 7 2" xfId="28131" xr:uid="{F74ECCD6-C5AA-4AC2-A24F-D37880D3CA00}"/>
    <cellStyle name="Percent 3 6 4 8" xfId="28132" xr:uid="{0200AA62-0884-4A33-B640-0C17EF7EE8B1}"/>
    <cellStyle name="Percent 3 6 4 8 2" xfId="28133" xr:uid="{47BDF3D0-5D65-4E06-9F2F-77D8B67372D0}"/>
    <cellStyle name="Percent 3 6 4 9" xfId="28134" xr:uid="{F816DE52-9C5C-4A60-8ABF-169312B24360}"/>
    <cellStyle name="Percent 3 6 4 9 2" xfId="28135" xr:uid="{1900D4FB-8CE2-47D3-9570-4B5A6D969E92}"/>
    <cellStyle name="Percent 3 6 5" xfId="15592" xr:uid="{00000000-0005-0000-0000-0000EB3C0000}"/>
    <cellStyle name="Percent 3 6 5 10" xfId="28137" xr:uid="{782E7051-BAD4-4BAA-BC17-4549D39F1F4C}"/>
    <cellStyle name="Percent 3 6 5 11" xfId="28138" xr:uid="{32A0D8CB-896E-4D19-8A3B-CAA166383052}"/>
    <cellStyle name="Percent 3 6 5 12" xfId="28136" xr:uid="{781C109C-2662-42F6-8AFB-77D9AE4E46FA}"/>
    <cellStyle name="Percent 3 6 5 13" xfId="24715" xr:uid="{01C5FCBD-7262-4603-9838-E6CB21926015}"/>
    <cellStyle name="Percent 3 6 5 2" xfId="15593" xr:uid="{00000000-0005-0000-0000-0000EC3C0000}"/>
    <cellStyle name="Percent 3 6 5 2 2" xfId="28140" xr:uid="{FF491133-10C7-43E1-A900-5FF5ADA2D005}"/>
    <cellStyle name="Percent 3 6 5 2 2 2" xfId="28141" xr:uid="{54DC3724-6A88-4F75-B9E3-A7EE821CC8E3}"/>
    <cellStyle name="Percent 3 6 5 2 3" xfId="28142" xr:uid="{6607D106-6FE1-4D80-9F23-C0390B879C92}"/>
    <cellStyle name="Percent 3 6 5 2 3 2" xfId="28143" xr:uid="{2C2246DD-C6A4-4F59-B6CD-861B4192BCA9}"/>
    <cellStyle name="Percent 3 6 5 2 4" xfId="28144" xr:uid="{D013A0A1-F883-45FF-9E45-A79AF30D3C08}"/>
    <cellStyle name="Percent 3 6 5 2 5" xfId="28145" xr:uid="{1B69004E-0C30-4DD4-9E7E-11CAD4A6A658}"/>
    <cellStyle name="Percent 3 6 5 2 6" xfId="28139" xr:uid="{5818C4D5-F3F2-4F4E-8C7A-8A31E1C6CD3A}"/>
    <cellStyle name="Percent 3 6 5 3" xfId="15594" xr:uid="{00000000-0005-0000-0000-0000ED3C0000}"/>
    <cellStyle name="Percent 3 6 5 3 2" xfId="28147" xr:uid="{9FE5B576-84AE-4DF3-8E74-0945EC52F215}"/>
    <cellStyle name="Percent 3 6 5 3 2 2" xfId="28148" xr:uid="{8B312899-3375-4AB2-8C09-EE5B7A9F6130}"/>
    <cellStyle name="Percent 3 6 5 3 3" xfId="28149" xr:uid="{1035875D-367E-46C4-A5C7-700247B601EA}"/>
    <cellStyle name="Percent 3 6 5 3 3 2" xfId="28150" xr:uid="{AF49E7F3-02B0-4F9B-8A18-6687CDDFEC08}"/>
    <cellStyle name="Percent 3 6 5 3 4" xfId="28151" xr:uid="{8C001A95-33A8-4C38-BD6D-116FC608DF48}"/>
    <cellStyle name="Percent 3 6 5 3 5" xfId="28146" xr:uid="{223E0E69-524A-4DD9-8611-522B33597D5D}"/>
    <cellStyle name="Percent 3 6 5 4" xfId="28152" xr:uid="{31AC0236-56A2-4854-A0DE-433E21B4E9F9}"/>
    <cellStyle name="Percent 3 6 5 4 2" xfId="28153" xr:uid="{0B4FD8A1-1F5A-47C4-AC5F-12BAF3DA5005}"/>
    <cellStyle name="Percent 3 6 5 4 2 2" xfId="28154" xr:uid="{E213AEFC-8AFF-4FF1-942E-7F54B6AED7D7}"/>
    <cellStyle name="Percent 3 6 5 4 3" xfId="28155" xr:uid="{D3ABA2A4-7297-44FC-AD7F-E3B35D211DF4}"/>
    <cellStyle name="Percent 3 6 5 4 3 2" xfId="28156" xr:uid="{DD201725-6B9A-434C-9B22-D4FFCA1AD409}"/>
    <cellStyle name="Percent 3 6 5 4 4" xfId="28157" xr:uid="{DD624EEB-2C10-4FB0-94D9-8916B187D0CE}"/>
    <cellStyle name="Percent 3 6 5 5" xfId="28158" xr:uid="{B00D90DB-2400-491B-9926-728A5837412A}"/>
    <cellStyle name="Percent 3 6 5 5 2" xfId="28159" xr:uid="{DE4B4596-E918-4044-A31A-705AEEE06A82}"/>
    <cellStyle name="Percent 3 6 5 5 2 2" xfId="28160" xr:uid="{89B5AAA5-3BDC-4155-8D44-522A7A2ED436}"/>
    <cellStyle name="Percent 3 6 5 5 3" xfId="28161" xr:uid="{9A546709-684B-4475-B6E6-ACFE7DEC37B1}"/>
    <cellStyle name="Percent 3 6 5 5 3 2" xfId="28162" xr:uid="{ECBC2D84-2825-4EB3-A463-99170CFBD497}"/>
    <cellStyle name="Percent 3 6 5 5 4" xfId="28163" xr:uid="{7E40FACC-E1EE-40F0-9837-CD25B860D0A4}"/>
    <cellStyle name="Percent 3 6 5 5 4 2" xfId="28164" xr:uid="{B62E70FB-277F-4F0E-A3E7-3741F9810265}"/>
    <cellStyle name="Percent 3 6 5 5 5" xfId="28165" xr:uid="{02FA3534-B4D1-4112-8EDB-7371B7B671EB}"/>
    <cellStyle name="Percent 3 6 5 6" xfId="28166" xr:uid="{D2DABC01-FA7B-4F99-A2BA-B35B4DC856DE}"/>
    <cellStyle name="Percent 3 6 5 6 2" xfId="28167" xr:uid="{9AE59A29-F9AC-4B5E-81F7-57EF2B6A542E}"/>
    <cellStyle name="Percent 3 6 5 6 2 2" xfId="28168" xr:uid="{51E23C2D-E24C-4C02-82E2-7A9D1D28CD9B}"/>
    <cellStyle name="Percent 3 6 5 6 3" xfId="28169" xr:uid="{0F836D1E-9E12-4189-9975-0DDB82D87BB1}"/>
    <cellStyle name="Percent 3 6 5 6 3 2" xfId="28170" xr:uid="{112C9AA3-091E-4946-AADE-A032147EF7C0}"/>
    <cellStyle name="Percent 3 6 5 6 4" xfId="28171" xr:uid="{49305BAC-CED0-4D78-9AC5-7E43E7BAFDFB}"/>
    <cellStyle name="Percent 3 6 5 7" xfId="28172" xr:uid="{4EDBDA94-1D6E-4EF3-9797-72B5F42DA145}"/>
    <cellStyle name="Percent 3 6 5 7 2" xfId="28173" xr:uid="{FBC5C7F6-D77A-417B-99FB-40570D7F567D}"/>
    <cellStyle name="Percent 3 6 5 8" xfId="28174" xr:uid="{D90D87C8-4F19-41A7-8517-8ACD0D29D75E}"/>
    <cellStyle name="Percent 3 6 5 8 2" xfId="28175" xr:uid="{AE2BAF5E-D471-4A13-B6A0-682BC123B0B8}"/>
    <cellStyle name="Percent 3 6 5 9" xfId="28176" xr:uid="{9C3ADBAF-6D54-45F3-ABE2-E6DEB1F126B6}"/>
    <cellStyle name="Percent 3 6 5 9 2" xfId="28177" xr:uid="{3611958B-F52D-411C-9A72-6A12CE182876}"/>
    <cellStyle name="Percent 3 6 6" xfId="15595" xr:uid="{00000000-0005-0000-0000-0000EE3C0000}"/>
    <cellStyle name="Percent 3 6 6 10" xfId="28179" xr:uid="{CC17DA3D-48D3-42FF-BFF3-A6F7F828258D}"/>
    <cellStyle name="Percent 3 6 6 11" xfId="28180" xr:uid="{11D5688C-7312-4828-91B2-F33A0E2B610A}"/>
    <cellStyle name="Percent 3 6 6 12" xfId="28178" xr:uid="{12700852-F64E-4BD0-BBA0-40A6F087E80F}"/>
    <cellStyle name="Percent 3 6 6 13" xfId="24716" xr:uid="{1D6E895C-D803-4AA4-8586-35334C75D854}"/>
    <cellStyle name="Percent 3 6 6 2" xfId="15596" xr:uid="{00000000-0005-0000-0000-0000EF3C0000}"/>
    <cellStyle name="Percent 3 6 6 2 2" xfId="28182" xr:uid="{A2A099AA-7BEE-46F3-9B9F-E844FECA6CB4}"/>
    <cellStyle name="Percent 3 6 6 2 2 2" xfId="28183" xr:uid="{0E47BC44-B99E-4579-8193-6D9F7775C31E}"/>
    <cellStyle name="Percent 3 6 6 2 3" xfId="28184" xr:uid="{47AAE8FA-FE4F-4DC4-9559-DE87A108718A}"/>
    <cellStyle name="Percent 3 6 6 2 3 2" xfId="28185" xr:uid="{AEAA603D-193A-4A01-89CF-544FC121AD9D}"/>
    <cellStyle name="Percent 3 6 6 2 4" xfId="28186" xr:uid="{1F30A238-4FAF-48F9-9EF5-4CCB552E328A}"/>
    <cellStyle name="Percent 3 6 6 2 5" xfId="28187" xr:uid="{EFB84C83-1620-45D7-B275-C7044F3F26FC}"/>
    <cellStyle name="Percent 3 6 6 2 6" xfId="28181" xr:uid="{B372DABD-09C6-44A9-90B9-61424F55F829}"/>
    <cellStyle name="Percent 3 6 6 3" xfId="15597" xr:uid="{00000000-0005-0000-0000-0000F03C0000}"/>
    <cellStyle name="Percent 3 6 6 3 2" xfId="28189" xr:uid="{A0E6550B-4B73-45AB-8143-DBFB1888A589}"/>
    <cellStyle name="Percent 3 6 6 3 2 2" xfId="28190" xr:uid="{7B60AEF0-0CB9-448F-9635-727AF54FC0AE}"/>
    <cellStyle name="Percent 3 6 6 3 3" xfId="28191" xr:uid="{7E791BC2-8C46-4FA6-8954-2ABE3919B165}"/>
    <cellStyle name="Percent 3 6 6 3 3 2" xfId="28192" xr:uid="{66817BB1-D9DE-4F6C-94B6-674F9A7A301C}"/>
    <cellStyle name="Percent 3 6 6 3 4" xfId="28193" xr:uid="{C5AE6463-3A7F-40CA-922B-03A50813BC7F}"/>
    <cellStyle name="Percent 3 6 6 3 5" xfId="28188" xr:uid="{58ACD22E-29AA-4314-8FD9-27DF33BC15C2}"/>
    <cellStyle name="Percent 3 6 6 4" xfId="28194" xr:uid="{D1F1B167-7854-4697-BCBF-074227BEAAFF}"/>
    <cellStyle name="Percent 3 6 6 4 2" xfId="28195" xr:uid="{0B04C50D-EE53-43AE-88D6-F052A555303F}"/>
    <cellStyle name="Percent 3 6 6 4 2 2" xfId="28196" xr:uid="{07871680-23BB-4B1A-A19B-C55092DCD6F7}"/>
    <cellStyle name="Percent 3 6 6 4 3" xfId="28197" xr:uid="{B6D11651-992F-4B6C-93B5-C4F9F6EBF2A2}"/>
    <cellStyle name="Percent 3 6 6 4 3 2" xfId="28198" xr:uid="{0AA7656F-F80B-4378-A426-6FD454A14759}"/>
    <cellStyle name="Percent 3 6 6 4 4" xfId="28199" xr:uid="{C466D026-6B67-458B-BB19-55929E5AEA7E}"/>
    <cellStyle name="Percent 3 6 6 5" xfId="28200" xr:uid="{19B21C2B-7B65-406A-9936-F4A0E7AEE5E2}"/>
    <cellStyle name="Percent 3 6 6 5 2" xfId="28201" xr:uid="{D45B9F49-2EA9-4203-AF8B-F103A37BF8C0}"/>
    <cellStyle name="Percent 3 6 6 5 2 2" xfId="28202" xr:uid="{87F318D2-1E3B-4C06-99C9-51F2C2E2A637}"/>
    <cellStyle name="Percent 3 6 6 5 3" xfId="28203" xr:uid="{258B8985-D2C5-469F-8367-301FC92E1D67}"/>
    <cellStyle name="Percent 3 6 6 5 3 2" xfId="28204" xr:uid="{7BC7CDA6-36A8-4434-8258-933C1334E4B4}"/>
    <cellStyle name="Percent 3 6 6 5 4" xfId="28205" xr:uid="{59D5C1B6-0C56-48F5-8803-3397DE360F31}"/>
    <cellStyle name="Percent 3 6 6 5 4 2" xfId="28206" xr:uid="{653C422B-DAB8-431E-83A2-F3F107CF3934}"/>
    <cellStyle name="Percent 3 6 6 5 5" xfId="28207" xr:uid="{2AC32BBF-9B0D-4CC3-B054-DB6C1E2A4E1E}"/>
    <cellStyle name="Percent 3 6 6 6" xfId="28208" xr:uid="{B36B7150-82D5-4179-8D6C-43CF06A78009}"/>
    <cellStyle name="Percent 3 6 6 6 2" xfId="28209" xr:uid="{1E688AC8-9739-4E61-8B9C-3B8398325C1B}"/>
    <cellStyle name="Percent 3 6 6 6 2 2" xfId="28210" xr:uid="{2625EA0C-97C7-45E8-87DE-E8AC606D2F66}"/>
    <cellStyle name="Percent 3 6 6 6 3" xfId="28211" xr:uid="{88AF288B-C33C-4CCE-9F8E-DAA414E48E95}"/>
    <cellStyle name="Percent 3 6 6 6 3 2" xfId="28212" xr:uid="{3A158B07-4A7D-406B-98F8-3D66D30A67F6}"/>
    <cellStyle name="Percent 3 6 6 6 4" xfId="28213" xr:uid="{AEB42CB4-F121-42BA-8798-3207BB285DAC}"/>
    <cellStyle name="Percent 3 6 6 7" xfId="28214" xr:uid="{E17DC51C-0E9E-4D4F-BDAD-2ECC1B788C9D}"/>
    <cellStyle name="Percent 3 6 6 7 2" xfId="28215" xr:uid="{B3A5207A-16BC-4B83-B4D9-5A29E3A1E502}"/>
    <cellStyle name="Percent 3 6 6 8" xfId="28216" xr:uid="{7E5D0623-5D22-4E34-9040-67DCC618C37C}"/>
    <cellStyle name="Percent 3 6 6 8 2" xfId="28217" xr:uid="{25367DA9-C313-44F8-8F36-292595AD8454}"/>
    <cellStyle name="Percent 3 6 6 9" xfId="28218" xr:uid="{327C89B0-A534-4CB1-A829-177BAA852A4E}"/>
    <cellStyle name="Percent 3 6 6 9 2" xfId="28219" xr:uid="{00D2EF72-C069-4C39-AA5F-63F5EDCC48D9}"/>
    <cellStyle name="Percent 3 6 7" xfId="15598" xr:uid="{00000000-0005-0000-0000-0000F13C0000}"/>
    <cellStyle name="Percent 3 6 7 10" xfId="28221" xr:uid="{3CEFB0F6-F7ED-4AA6-8F5A-99F3955999D5}"/>
    <cellStyle name="Percent 3 6 7 11" xfId="28222" xr:uid="{F6B5C140-94F9-4C0E-B9CD-63ABA27703BA}"/>
    <cellStyle name="Percent 3 6 7 12" xfId="28220" xr:uid="{CC81B423-2AEA-43CE-A003-ACD1DFEFE861}"/>
    <cellStyle name="Percent 3 6 7 13" xfId="24717" xr:uid="{F82CF999-78D7-40BE-BEC1-DCA5751AA0C4}"/>
    <cellStyle name="Percent 3 6 7 2" xfId="15599" xr:uid="{00000000-0005-0000-0000-0000F23C0000}"/>
    <cellStyle name="Percent 3 6 7 2 2" xfId="28224" xr:uid="{DEB6E68A-6884-42C6-87D7-A7B847FF7CFE}"/>
    <cellStyle name="Percent 3 6 7 2 2 2" xfId="28225" xr:uid="{0A5655D9-3DF8-4A86-B815-3CD1EA789C00}"/>
    <cellStyle name="Percent 3 6 7 2 3" xfId="28226" xr:uid="{B7876030-129B-431C-A8E0-91FC99562090}"/>
    <cellStyle name="Percent 3 6 7 2 3 2" xfId="28227" xr:uid="{3E47B65D-5BC8-4B66-8BE0-DF5CEC289FF1}"/>
    <cellStyle name="Percent 3 6 7 2 4" xfId="28228" xr:uid="{C76F1CA0-3612-4640-98C6-44D6EE003947}"/>
    <cellStyle name="Percent 3 6 7 2 5" xfId="28229" xr:uid="{C973285F-8F55-465E-B321-887F909D1CF2}"/>
    <cellStyle name="Percent 3 6 7 2 6" xfId="28223" xr:uid="{8EE060EF-0504-4117-9F41-656939F77219}"/>
    <cellStyle name="Percent 3 6 7 3" xfId="15600" xr:uid="{00000000-0005-0000-0000-0000F33C0000}"/>
    <cellStyle name="Percent 3 6 7 3 2" xfId="28231" xr:uid="{95C9769B-1FEF-4548-A7E8-40272D67B4C6}"/>
    <cellStyle name="Percent 3 6 7 3 2 2" xfId="28232" xr:uid="{03124792-9EEE-4DED-9BA6-EC1AE4051FD3}"/>
    <cellStyle name="Percent 3 6 7 3 3" xfId="28233" xr:uid="{5D4D3F29-3832-4A9E-9086-1828E7026D30}"/>
    <cellStyle name="Percent 3 6 7 3 3 2" xfId="28234" xr:uid="{9FB253B9-AAF7-4650-916E-1B008B0390CA}"/>
    <cellStyle name="Percent 3 6 7 3 4" xfId="28235" xr:uid="{3E632370-3C76-4B46-9DC2-2FFEEAB13D8C}"/>
    <cellStyle name="Percent 3 6 7 3 5" xfId="28230" xr:uid="{EAD8F92D-69E8-4969-B649-928B15B15DAA}"/>
    <cellStyle name="Percent 3 6 7 4" xfId="28236" xr:uid="{F8417D50-426A-47DC-8915-536A0C9431DD}"/>
    <cellStyle name="Percent 3 6 7 4 2" xfId="28237" xr:uid="{8B97CA4D-6FAD-4B86-A22E-C724CF5D517C}"/>
    <cellStyle name="Percent 3 6 7 4 2 2" xfId="28238" xr:uid="{D9A960A0-4B8F-43AC-AA79-961C5EA98A53}"/>
    <cellStyle name="Percent 3 6 7 4 3" xfId="28239" xr:uid="{2247A87B-08A8-4570-A9C8-54D220C0EB7D}"/>
    <cellStyle name="Percent 3 6 7 4 3 2" xfId="28240" xr:uid="{383FBE62-AE1D-476F-ACB6-E5624E4C9269}"/>
    <cellStyle name="Percent 3 6 7 4 4" xfId="28241" xr:uid="{EAD2CBA3-E64C-4DA0-8B4B-58E149E880CC}"/>
    <cellStyle name="Percent 3 6 7 5" xfId="28242" xr:uid="{6177C4E3-D610-4785-A3C7-270090CE3716}"/>
    <cellStyle name="Percent 3 6 7 5 2" xfId="28243" xr:uid="{D6E22694-0346-44D1-A5D8-B4F5E9838F28}"/>
    <cellStyle name="Percent 3 6 7 5 2 2" xfId="28244" xr:uid="{5A1F98A6-391E-4A84-BE66-01F95E49D2D1}"/>
    <cellStyle name="Percent 3 6 7 5 3" xfId="28245" xr:uid="{C283DB36-61FA-4780-AA42-39E54EF4C7A1}"/>
    <cellStyle name="Percent 3 6 7 5 3 2" xfId="28246" xr:uid="{644CDE6C-8F1F-4711-BB33-03D1A65279D6}"/>
    <cellStyle name="Percent 3 6 7 5 4" xfId="28247" xr:uid="{19627753-8D45-49C0-99C4-3AC1DD45756C}"/>
    <cellStyle name="Percent 3 6 7 5 4 2" xfId="28248" xr:uid="{B05539A9-77EA-495E-BBC4-730FDEA5B9F9}"/>
    <cellStyle name="Percent 3 6 7 5 5" xfId="28249" xr:uid="{801D5F2D-C446-44A8-BF5C-87C7D8A218F5}"/>
    <cellStyle name="Percent 3 6 7 6" xfId="28250" xr:uid="{DE4B9166-22A1-4E42-8F1F-4B36BE12670E}"/>
    <cellStyle name="Percent 3 6 7 6 2" xfId="28251" xr:uid="{F9E6C4B0-53A2-4189-9E0B-8DC95F900CC2}"/>
    <cellStyle name="Percent 3 6 7 6 2 2" xfId="28252" xr:uid="{19ED586E-9F19-41BC-8686-F4B624AAA70C}"/>
    <cellStyle name="Percent 3 6 7 6 3" xfId="28253" xr:uid="{9A541BFE-6164-4071-9EFC-DEF867F09CB8}"/>
    <cellStyle name="Percent 3 6 7 6 3 2" xfId="28254" xr:uid="{475ECD37-F9E2-42F1-B1FB-49E900BD7A07}"/>
    <cellStyle name="Percent 3 6 7 6 4" xfId="28255" xr:uid="{952A0186-547A-45D2-91DC-B2EACCD6989E}"/>
    <cellStyle name="Percent 3 6 7 7" xfId="28256" xr:uid="{2E5450EE-EE57-406A-8F8A-766A721D8730}"/>
    <cellStyle name="Percent 3 6 7 7 2" xfId="28257" xr:uid="{CE2D0F2B-DDB4-4AA4-ACA1-BE65B95D97AA}"/>
    <cellStyle name="Percent 3 6 7 8" xfId="28258" xr:uid="{50C6276D-5508-413B-B8D1-F3D66F1B6BFC}"/>
    <cellStyle name="Percent 3 6 7 8 2" xfId="28259" xr:uid="{66159275-8FDC-4795-A814-F0CF5270C2E6}"/>
    <cellStyle name="Percent 3 6 7 9" xfId="28260" xr:uid="{0E5D5943-37B0-4D2D-AF67-08EAA2A1F88F}"/>
    <cellStyle name="Percent 3 6 7 9 2" xfId="28261" xr:uid="{59D24200-CCBB-4D00-A0A7-C120BE481DA3}"/>
    <cellStyle name="Percent 3 6 8" xfId="15601" xr:uid="{00000000-0005-0000-0000-0000F43C0000}"/>
    <cellStyle name="Percent 3 6 8 10" xfId="28263" xr:uid="{DD8EB1CF-3992-411A-B120-4301E59CF2A2}"/>
    <cellStyle name="Percent 3 6 8 11" xfId="28264" xr:uid="{20660A4C-4EC0-4EFD-B52E-C6F9A90B8D35}"/>
    <cellStyle name="Percent 3 6 8 12" xfId="28262" xr:uid="{A97CB1D7-A68F-4CC5-BB37-298F5667ECBD}"/>
    <cellStyle name="Percent 3 6 8 13" xfId="24718" xr:uid="{81705CD7-8047-46B3-9FD0-A8909439FF85}"/>
    <cellStyle name="Percent 3 6 8 2" xfId="15602" xr:uid="{00000000-0005-0000-0000-0000F53C0000}"/>
    <cellStyle name="Percent 3 6 8 2 2" xfId="28266" xr:uid="{F82CBC35-15AD-45A5-8152-6D8AD3C3DEDC}"/>
    <cellStyle name="Percent 3 6 8 2 2 2" xfId="28267" xr:uid="{029BAF39-7242-4B00-9C5F-3A5FE36CEB6B}"/>
    <cellStyle name="Percent 3 6 8 2 3" xfId="28268" xr:uid="{3EA79400-128D-4714-A75D-DCA2B3D20691}"/>
    <cellStyle name="Percent 3 6 8 2 3 2" xfId="28269" xr:uid="{87458F6D-F6BD-4FC3-9C97-EF98C04D7CD3}"/>
    <cellStyle name="Percent 3 6 8 2 4" xfId="28270" xr:uid="{775ABA55-536E-4CA6-85ED-C8541285864B}"/>
    <cellStyle name="Percent 3 6 8 2 5" xfId="28271" xr:uid="{C7F8D5F4-F41A-4649-9FBE-4D4B8B679FC4}"/>
    <cellStyle name="Percent 3 6 8 2 6" xfId="28265" xr:uid="{4D264B96-777B-4259-862C-738BC1EABE51}"/>
    <cellStyle name="Percent 3 6 8 3" xfId="15603" xr:uid="{00000000-0005-0000-0000-0000F63C0000}"/>
    <cellStyle name="Percent 3 6 8 3 2" xfId="28273" xr:uid="{97FF4CFC-C861-4CC7-A304-E4A091C0DF21}"/>
    <cellStyle name="Percent 3 6 8 3 2 2" xfId="28274" xr:uid="{CABEFEF7-1F4D-427F-935C-159BC38F3E37}"/>
    <cellStyle name="Percent 3 6 8 3 3" xfId="28275" xr:uid="{64C61026-A7CB-4B89-A98C-DB169CFC9C18}"/>
    <cellStyle name="Percent 3 6 8 3 3 2" xfId="28276" xr:uid="{15F46650-F2D6-4C32-9752-E164C7A7027A}"/>
    <cellStyle name="Percent 3 6 8 3 4" xfId="28277" xr:uid="{D122A850-D26C-4BC0-97BF-8E77AE571C7C}"/>
    <cellStyle name="Percent 3 6 8 3 5" xfId="28272" xr:uid="{CF5F98B3-0F2F-417F-9772-74D52DDF6AA4}"/>
    <cellStyle name="Percent 3 6 8 4" xfId="28278" xr:uid="{13745AE2-EBA4-4E3F-80A5-EE59ABAEF21B}"/>
    <cellStyle name="Percent 3 6 8 4 2" xfId="28279" xr:uid="{010BFE53-63F4-4ACB-A470-0EBED64546B8}"/>
    <cellStyle name="Percent 3 6 8 4 2 2" xfId="28280" xr:uid="{803761AB-85B6-477E-8E36-E99DDFCC9734}"/>
    <cellStyle name="Percent 3 6 8 4 3" xfId="28281" xr:uid="{9E6FE2C3-0EDD-4A2C-8A01-267FB54B48A6}"/>
    <cellStyle name="Percent 3 6 8 4 3 2" xfId="28282" xr:uid="{C8ECDCA4-14A3-46A0-B4D9-383CD55A44AB}"/>
    <cellStyle name="Percent 3 6 8 4 4" xfId="28283" xr:uid="{171A31BB-00B0-44E3-A31C-0F98EA17BBF2}"/>
    <cellStyle name="Percent 3 6 8 5" xfId="28284" xr:uid="{F0C22C03-8141-411D-A079-FBB32E0A384E}"/>
    <cellStyle name="Percent 3 6 8 5 2" xfId="28285" xr:uid="{1FE7D2B9-527C-4FDD-9D66-967EB8CC6D6C}"/>
    <cellStyle name="Percent 3 6 8 5 2 2" xfId="28286" xr:uid="{5D4DE332-0F57-424D-9DBD-3881F5353510}"/>
    <cellStyle name="Percent 3 6 8 5 3" xfId="28287" xr:uid="{E44643C6-F264-43BE-8EDA-D06C284CB741}"/>
    <cellStyle name="Percent 3 6 8 5 3 2" xfId="28288" xr:uid="{64CCACC1-738F-42DB-8C88-2EAD23C51305}"/>
    <cellStyle name="Percent 3 6 8 5 4" xfId="28289" xr:uid="{69300425-057E-4E08-843B-43FF94296EFE}"/>
    <cellStyle name="Percent 3 6 8 5 4 2" xfId="28290" xr:uid="{BB5F87B5-D993-4B99-AC72-372272CC19DC}"/>
    <cellStyle name="Percent 3 6 8 5 5" xfId="28291" xr:uid="{03E982FC-2801-4203-9A6C-A93EED826BC1}"/>
    <cellStyle name="Percent 3 6 8 6" xfId="28292" xr:uid="{C9A6166D-734C-43E4-88A1-AE11FBC3C773}"/>
    <cellStyle name="Percent 3 6 8 6 2" xfId="28293" xr:uid="{C7304582-5966-4AE4-B470-A03DB45F9DAF}"/>
    <cellStyle name="Percent 3 6 8 6 2 2" xfId="28294" xr:uid="{FA1E0BA5-623B-4511-BB8C-F7EE2B491E3F}"/>
    <cellStyle name="Percent 3 6 8 6 3" xfId="28295" xr:uid="{2B7972DC-62BE-4251-A5C7-E9756105F807}"/>
    <cellStyle name="Percent 3 6 8 6 3 2" xfId="28296" xr:uid="{4F5BFFC9-8F24-4DD2-A28B-DC7A1482D876}"/>
    <cellStyle name="Percent 3 6 8 6 4" xfId="28297" xr:uid="{81139204-F6BE-42EA-B747-C097EA852778}"/>
    <cellStyle name="Percent 3 6 8 7" xfId="28298" xr:uid="{31482BAF-BD89-42AB-B2FC-AE4525530EDF}"/>
    <cellStyle name="Percent 3 6 8 7 2" xfId="28299" xr:uid="{63DCC456-404C-4E57-B252-405B9E970108}"/>
    <cellStyle name="Percent 3 6 8 8" xfId="28300" xr:uid="{F37EC3A3-6AF8-4337-A6D9-8993D7B63A7E}"/>
    <cellStyle name="Percent 3 6 8 8 2" xfId="28301" xr:uid="{69117DEF-DF0B-4253-A13F-C1D594D368BB}"/>
    <cellStyle name="Percent 3 6 8 9" xfId="28302" xr:uid="{86767595-8F01-4970-8392-8B6B02FFDF02}"/>
    <cellStyle name="Percent 3 6 8 9 2" xfId="28303" xr:uid="{A2F9E54D-BBC8-4CE0-B592-6FE405375DDB}"/>
    <cellStyle name="Percent 3 6 9" xfId="15604" xr:uid="{00000000-0005-0000-0000-0000F73C0000}"/>
    <cellStyle name="Percent 3 6 9 10" xfId="28305" xr:uid="{968E108E-FCE7-476D-8396-0C37D5FA2038}"/>
    <cellStyle name="Percent 3 6 9 11" xfId="28306" xr:uid="{1CF9E11E-CB99-4546-BC7F-2FCC2AB4AEB6}"/>
    <cellStyle name="Percent 3 6 9 12" xfId="28304" xr:uid="{D31AF664-A613-4944-AB8F-BC20F1F993C9}"/>
    <cellStyle name="Percent 3 6 9 13" xfId="24719" xr:uid="{797EFF4B-905D-49F9-AA67-A6B70840D36E}"/>
    <cellStyle name="Percent 3 6 9 2" xfId="15605" xr:uid="{00000000-0005-0000-0000-0000F83C0000}"/>
    <cellStyle name="Percent 3 6 9 2 2" xfId="28308" xr:uid="{CE19DE8F-597B-4858-BE1D-EE98700420DB}"/>
    <cellStyle name="Percent 3 6 9 2 2 2" xfId="28309" xr:uid="{34F23D04-A057-451C-AA30-06077B0103DE}"/>
    <cellStyle name="Percent 3 6 9 2 3" xfId="28310" xr:uid="{F755F995-225D-4361-9177-C710E7517088}"/>
    <cellStyle name="Percent 3 6 9 2 3 2" xfId="28311" xr:uid="{B6018267-B9D6-4C3E-A0C8-2D03FFFF3C77}"/>
    <cellStyle name="Percent 3 6 9 2 4" xfId="28312" xr:uid="{C57680C1-C68A-46D1-9FF6-C707B5708FF0}"/>
    <cellStyle name="Percent 3 6 9 2 5" xfId="28313" xr:uid="{6B7CB88B-5737-4952-B08B-580FFDC0138B}"/>
    <cellStyle name="Percent 3 6 9 2 6" xfId="28307" xr:uid="{3290A3E4-CB67-43D7-B33E-CABFB7D931D9}"/>
    <cellStyle name="Percent 3 6 9 3" xfId="15606" xr:uid="{00000000-0005-0000-0000-0000F93C0000}"/>
    <cellStyle name="Percent 3 6 9 3 2" xfId="28315" xr:uid="{410A535D-F11C-44E0-AEE3-7643D50F08A9}"/>
    <cellStyle name="Percent 3 6 9 3 2 2" xfId="28316" xr:uid="{09729E38-A995-4B82-8152-3E38F7D92C8F}"/>
    <cellStyle name="Percent 3 6 9 3 3" xfId="28317" xr:uid="{184D0473-4FDA-4B08-82A5-456D01C22C6A}"/>
    <cellStyle name="Percent 3 6 9 3 3 2" xfId="28318" xr:uid="{32F452F7-89B6-40B9-A7CA-9E243E894605}"/>
    <cellStyle name="Percent 3 6 9 3 4" xfId="28319" xr:uid="{7E3AEBD1-BE7D-488A-BBFB-3CFFCFFA2E64}"/>
    <cellStyle name="Percent 3 6 9 3 5" xfId="28314" xr:uid="{9F473931-258C-4386-B598-3788CB8FADF4}"/>
    <cellStyle name="Percent 3 6 9 4" xfId="28320" xr:uid="{F0997348-E753-4F31-8953-C1E149F6B148}"/>
    <cellStyle name="Percent 3 6 9 4 2" xfId="28321" xr:uid="{22B3E765-DE1A-43B2-B742-003F5BE8BCF9}"/>
    <cellStyle name="Percent 3 6 9 4 2 2" xfId="28322" xr:uid="{1DB4BE60-81F4-48F7-8187-2A3C010C82E6}"/>
    <cellStyle name="Percent 3 6 9 4 3" xfId="28323" xr:uid="{22CD2BDE-C430-41EF-BC8B-D60B389B8B0B}"/>
    <cellStyle name="Percent 3 6 9 4 3 2" xfId="28324" xr:uid="{CA92A6C7-F5CE-4235-8810-C808ADC52BD8}"/>
    <cellStyle name="Percent 3 6 9 4 4" xfId="28325" xr:uid="{A2AC1186-B994-4F95-A286-A77EC62B9571}"/>
    <cellStyle name="Percent 3 6 9 5" xfId="28326" xr:uid="{025ECDBC-C23C-445F-B155-1E2BFBEFFC7F}"/>
    <cellStyle name="Percent 3 6 9 5 2" xfId="28327" xr:uid="{B689B201-F91F-40E0-AAAE-3F5CCED20110}"/>
    <cellStyle name="Percent 3 6 9 5 2 2" xfId="28328" xr:uid="{F86740F9-030A-47C8-B361-13D6B54CA485}"/>
    <cellStyle name="Percent 3 6 9 5 3" xfId="28329" xr:uid="{BC5AA034-2F52-4FC3-B8E1-2B092B135776}"/>
    <cellStyle name="Percent 3 6 9 5 3 2" xfId="28330" xr:uid="{785D4C98-1390-4E7D-AC46-EAB3FEDE4533}"/>
    <cellStyle name="Percent 3 6 9 5 4" xfId="28331" xr:uid="{83F5E7C3-9A62-4E46-88CF-AD5A325BC6FB}"/>
    <cellStyle name="Percent 3 6 9 5 4 2" xfId="28332" xr:uid="{1E72B28E-8D0B-4E59-ABA9-F9E104276B41}"/>
    <cellStyle name="Percent 3 6 9 5 5" xfId="28333" xr:uid="{49EB7969-87FB-4302-93A6-BB827588DA98}"/>
    <cellStyle name="Percent 3 6 9 6" xfId="28334" xr:uid="{249F9798-3C4F-4970-A0E0-E4CC349DF3C8}"/>
    <cellStyle name="Percent 3 6 9 6 2" xfId="28335" xr:uid="{8FA4BA46-EAB9-424C-8756-789AAC6E40DA}"/>
    <cellStyle name="Percent 3 6 9 6 2 2" xfId="28336" xr:uid="{CCBE122A-5E68-4185-8C76-1D1AFC17534B}"/>
    <cellStyle name="Percent 3 6 9 6 3" xfId="28337" xr:uid="{545283D4-8C04-4730-98B9-086D9E768FDD}"/>
    <cellStyle name="Percent 3 6 9 6 3 2" xfId="28338" xr:uid="{21A14E93-659C-4C44-AE2A-502BF782AD32}"/>
    <cellStyle name="Percent 3 6 9 6 4" xfId="28339" xr:uid="{3F485A02-C1AE-46E2-A645-78B9D617465C}"/>
    <cellStyle name="Percent 3 6 9 7" xfId="28340" xr:uid="{0B2DB000-D3E4-41D9-9445-FF86E331C52C}"/>
    <cellStyle name="Percent 3 6 9 7 2" xfId="28341" xr:uid="{8E7085FF-11BF-431B-8527-50428303B87A}"/>
    <cellStyle name="Percent 3 6 9 8" xfId="28342" xr:uid="{B8D72BB4-C780-43BF-8652-50BA807CB5CC}"/>
    <cellStyle name="Percent 3 6 9 8 2" xfId="28343" xr:uid="{2B725144-2C65-4916-91A0-AE0D6A62C790}"/>
    <cellStyle name="Percent 3 6 9 9" xfId="28344" xr:uid="{1A6CE257-B4BB-47E6-B535-405EC5281BAF}"/>
    <cellStyle name="Percent 3 6 9 9 2" xfId="28345" xr:uid="{04282BBA-0923-4A29-B0BF-5D1178E0A655}"/>
    <cellStyle name="Percent 3 7" xfId="15607" xr:uid="{00000000-0005-0000-0000-0000FA3C0000}"/>
    <cellStyle name="Percent 3 7 10" xfId="15608" xr:uid="{00000000-0005-0000-0000-0000FB3C0000}"/>
    <cellStyle name="Percent 3 7 10 10" xfId="28348" xr:uid="{8E680B24-BE86-4759-B9A2-9CBAD0CA1E58}"/>
    <cellStyle name="Percent 3 7 10 11" xfId="28349" xr:uid="{AA79E68A-6C4F-4F2D-ABB9-E416288D191B}"/>
    <cellStyle name="Percent 3 7 10 12" xfId="28347" xr:uid="{143DA9F2-B36D-4ABB-9096-DDB2978691F3}"/>
    <cellStyle name="Percent 3 7 10 13" xfId="24720" xr:uid="{B2A943D9-89C7-46BE-ABEB-F0D324BBDFDA}"/>
    <cellStyle name="Percent 3 7 10 2" xfId="15609" xr:uid="{00000000-0005-0000-0000-0000FC3C0000}"/>
    <cellStyle name="Percent 3 7 10 2 2" xfId="28351" xr:uid="{B438CB18-0789-4DAF-92FC-9618A73FA042}"/>
    <cellStyle name="Percent 3 7 10 2 2 2" xfId="28352" xr:uid="{2FCABD02-7C8E-4C1F-8692-1208A7F51783}"/>
    <cellStyle name="Percent 3 7 10 2 3" xfId="28353" xr:uid="{212FD779-4901-43B9-8862-6ED1D79951BA}"/>
    <cellStyle name="Percent 3 7 10 2 3 2" xfId="28354" xr:uid="{F47B2FF1-4142-44DD-B69F-ADD22DE4AA60}"/>
    <cellStyle name="Percent 3 7 10 2 4" xfId="28355" xr:uid="{5467AE42-C3E9-43B6-8E10-22C7043781F8}"/>
    <cellStyle name="Percent 3 7 10 2 5" xfId="28356" xr:uid="{4D52E35C-F7A0-4DB7-AD91-1A780F29F8DF}"/>
    <cellStyle name="Percent 3 7 10 2 6" xfId="28350" xr:uid="{E3E94F8E-E090-4447-8F7F-CEA4777EBC2E}"/>
    <cellStyle name="Percent 3 7 10 3" xfId="15610" xr:uid="{00000000-0005-0000-0000-0000FD3C0000}"/>
    <cellStyle name="Percent 3 7 10 3 2" xfId="28358" xr:uid="{BE204295-8BF1-45AB-BBBA-FC8B164E39D8}"/>
    <cellStyle name="Percent 3 7 10 3 2 2" xfId="28359" xr:uid="{185478AC-FAB2-401C-8B7F-442F34E151C8}"/>
    <cellStyle name="Percent 3 7 10 3 3" xfId="28360" xr:uid="{DC4E31CA-2931-44BD-BF8F-247628CAA2CE}"/>
    <cellStyle name="Percent 3 7 10 3 3 2" xfId="28361" xr:uid="{A10AF74A-1A2B-423C-84D5-06B02C1D19F3}"/>
    <cellStyle name="Percent 3 7 10 3 4" xfId="28362" xr:uid="{C2FAA081-57E5-49EC-88B9-9DEC774E3735}"/>
    <cellStyle name="Percent 3 7 10 3 5" xfId="28357" xr:uid="{126D4124-C809-4B62-B4CB-0A4D9164B059}"/>
    <cellStyle name="Percent 3 7 10 4" xfId="28363" xr:uid="{1882F361-D5F6-4AB9-AF49-F198D2C9F3BF}"/>
    <cellStyle name="Percent 3 7 10 4 2" xfId="28364" xr:uid="{3258F63C-E123-45B5-BD49-4210A6FA9E09}"/>
    <cellStyle name="Percent 3 7 10 4 2 2" xfId="28365" xr:uid="{D9B17012-985C-4E51-84EB-0B2296BA3FAF}"/>
    <cellStyle name="Percent 3 7 10 4 3" xfId="28366" xr:uid="{B198E899-25E5-4EBA-86BD-50FC7B19B35D}"/>
    <cellStyle name="Percent 3 7 10 4 3 2" xfId="28367" xr:uid="{2A693A4A-446A-44D3-B1A3-3AE12A09E148}"/>
    <cellStyle name="Percent 3 7 10 4 4" xfId="28368" xr:uid="{C85FAFB8-007B-463F-914D-C20AE2678EC4}"/>
    <cellStyle name="Percent 3 7 10 5" xfId="28369" xr:uid="{E50A4E4D-554D-4AF0-956E-74F104C3ABBF}"/>
    <cellStyle name="Percent 3 7 10 5 2" xfId="28370" xr:uid="{CCFE77E8-8F25-456A-BC78-3709F88AA376}"/>
    <cellStyle name="Percent 3 7 10 5 2 2" xfId="28371" xr:uid="{2B495CF1-DC7F-4EAB-BBB0-EAF2F82C0A5D}"/>
    <cellStyle name="Percent 3 7 10 5 3" xfId="28372" xr:uid="{408E0591-053D-44E6-B1C2-0822E7D38920}"/>
    <cellStyle name="Percent 3 7 10 5 3 2" xfId="28373" xr:uid="{E4CA35AA-46EB-4E43-AC36-0AB186245FD0}"/>
    <cellStyle name="Percent 3 7 10 5 4" xfId="28374" xr:uid="{74FFA255-3BF4-432B-A657-7644E45142A9}"/>
    <cellStyle name="Percent 3 7 10 5 4 2" xfId="28375" xr:uid="{4CDAD30E-AC58-4906-89F3-C0C78C6EEEE0}"/>
    <cellStyle name="Percent 3 7 10 5 5" xfId="28376" xr:uid="{A729A69E-6F6D-43B6-98AA-D3317B4CBFD9}"/>
    <cellStyle name="Percent 3 7 10 6" xfId="28377" xr:uid="{EC9B074B-24D9-44CE-BB2C-26E7F920363D}"/>
    <cellStyle name="Percent 3 7 10 6 2" xfId="28378" xr:uid="{EB160146-1821-4722-9CE9-0BA2B03C875B}"/>
    <cellStyle name="Percent 3 7 10 6 2 2" xfId="28379" xr:uid="{7189B38D-8EA2-45C1-990E-5FEAC39A5C2E}"/>
    <cellStyle name="Percent 3 7 10 6 3" xfId="28380" xr:uid="{AD8F5B39-E29A-4524-B5B4-D3F7361DD46C}"/>
    <cellStyle name="Percent 3 7 10 6 3 2" xfId="28381" xr:uid="{F2A0B032-36E6-48FD-A46A-0BFF762FC361}"/>
    <cellStyle name="Percent 3 7 10 6 4" xfId="28382" xr:uid="{FB87C538-8AEE-4519-99E2-2EE23355C2F9}"/>
    <cellStyle name="Percent 3 7 10 7" xfId="28383" xr:uid="{61D3C174-A457-4030-BE52-F52CE04C7D58}"/>
    <cellStyle name="Percent 3 7 10 7 2" xfId="28384" xr:uid="{1EAC6E77-689A-4A21-B1E0-9B002A77948C}"/>
    <cellStyle name="Percent 3 7 10 8" xfId="28385" xr:uid="{FFECE8D5-16EB-4C2E-899F-D4BDDA19A068}"/>
    <cellStyle name="Percent 3 7 10 8 2" xfId="28386" xr:uid="{876CBEE7-27CB-42BE-964B-8FD654DE7A6B}"/>
    <cellStyle name="Percent 3 7 10 9" xfId="28387" xr:uid="{742B997C-A77E-4EBA-8B87-A8D521984760}"/>
    <cellStyle name="Percent 3 7 10 9 2" xfId="28388" xr:uid="{4600E904-D22A-4B14-B8E8-37D65E491A23}"/>
    <cellStyle name="Percent 3 7 11" xfId="15611" xr:uid="{00000000-0005-0000-0000-0000FE3C0000}"/>
    <cellStyle name="Percent 3 7 11 10" xfId="28390" xr:uid="{3A7DDA6C-4F04-4F89-A226-5BAC79877C50}"/>
    <cellStyle name="Percent 3 7 11 11" xfId="28391" xr:uid="{1064DD10-1DCB-482A-AD9A-3B506A474D89}"/>
    <cellStyle name="Percent 3 7 11 12" xfId="28389" xr:uid="{FF250D96-3117-4C4A-986C-4E74904296D2}"/>
    <cellStyle name="Percent 3 7 11 13" xfId="24721" xr:uid="{42E62D8F-DFF3-479F-AE5C-D967EA46E5BC}"/>
    <cellStyle name="Percent 3 7 11 2" xfId="15612" xr:uid="{00000000-0005-0000-0000-0000FF3C0000}"/>
    <cellStyle name="Percent 3 7 11 2 2" xfId="28393" xr:uid="{3487FBCF-E80B-4B71-B4B7-797876BD0045}"/>
    <cellStyle name="Percent 3 7 11 2 2 2" xfId="28394" xr:uid="{78D8C95F-275B-4206-AD7E-98716A33CBA5}"/>
    <cellStyle name="Percent 3 7 11 2 3" xfId="28395" xr:uid="{79F235CF-47DF-45D5-A28C-B6BBA86FC3AB}"/>
    <cellStyle name="Percent 3 7 11 2 3 2" xfId="28396" xr:uid="{9A4A4D47-919B-476F-8DC2-5050D7D05056}"/>
    <cellStyle name="Percent 3 7 11 2 4" xfId="28397" xr:uid="{AAE29931-1CF3-45E7-9E66-02DCEC35759C}"/>
    <cellStyle name="Percent 3 7 11 2 5" xfId="28398" xr:uid="{E8E1733F-6CD6-4C15-98BC-C2DDF65D37BE}"/>
    <cellStyle name="Percent 3 7 11 2 6" xfId="28392" xr:uid="{74CEF595-FC00-4B54-B0CA-EFF5B5F537E1}"/>
    <cellStyle name="Percent 3 7 11 3" xfId="15613" xr:uid="{00000000-0005-0000-0000-0000003D0000}"/>
    <cellStyle name="Percent 3 7 11 3 2" xfId="28400" xr:uid="{FEDD7F5B-3969-4774-839C-51C61B55E4D5}"/>
    <cellStyle name="Percent 3 7 11 3 2 2" xfId="28401" xr:uid="{12384F25-575A-4FA6-87AE-D80A6900642F}"/>
    <cellStyle name="Percent 3 7 11 3 3" xfId="28402" xr:uid="{3F2269ED-9D01-4CBD-9C22-4CA5F173BA2D}"/>
    <cellStyle name="Percent 3 7 11 3 3 2" xfId="28403" xr:uid="{D919FDE1-5C98-46F7-A54A-1884AA0D2085}"/>
    <cellStyle name="Percent 3 7 11 3 4" xfId="28404" xr:uid="{BFC9D035-24FB-4200-8235-4B4A1001892F}"/>
    <cellStyle name="Percent 3 7 11 3 5" xfId="28399" xr:uid="{2FC59C2C-671D-4912-938C-749372830001}"/>
    <cellStyle name="Percent 3 7 11 4" xfId="28405" xr:uid="{8A18727E-537A-4597-A744-B00C5EE8655C}"/>
    <cellStyle name="Percent 3 7 11 4 2" xfId="28406" xr:uid="{88E9885B-23FD-43E1-B4A5-8FB517725A34}"/>
    <cellStyle name="Percent 3 7 11 4 2 2" xfId="28407" xr:uid="{31A96190-F694-4174-BB62-ECD570347B40}"/>
    <cellStyle name="Percent 3 7 11 4 3" xfId="28408" xr:uid="{E9DA523D-FCED-4643-A443-111E6C392D2C}"/>
    <cellStyle name="Percent 3 7 11 4 3 2" xfId="28409" xr:uid="{3DCFD520-F3CC-45B1-9164-B3B88CD8F1F6}"/>
    <cellStyle name="Percent 3 7 11 4 4" xfId="28410" xr:uid="{3DAD27AB-61A5-4B9E-B998-C530AE75A144}"/>
    <cellStyle name="Percent 3 7 11 5" xfId="28411" xr:uid="{EA805342-CA04-4F89-A03A-3C9F54E4914F}"/>
    <cellStyle name="Percent 3 7 11 5 2" xfId="28412" xr:uid="{20A50C2C-10B7-4ED6-A211-FC96C692D9B2}"/>
    <cellStyle name="Percent 3 7 11 5 2 2" xfId="28413" xr:uid="{6B261556-2116-4A79-889C-82145F53475F}"/>
    <cellStyle name="Percent 3 7 11 5 3" xfId="28414" xr:uid="{91D9023F-68FE-4EF8-9160-8813C60ACA7F}"/>
    <cellStyle name="Percent 3 7 11 5 3 2" xfId="28415" xr:uid="{59E5D51E-343B-4B0F-BC15-BA5FDC04F07C}"/>
    <cellStyle name="Percent 3 7 11 5 4" xfId="28416" xr:uid="{4715ECC3-A68C-4169-AAC4-C8F5D7D33FDB}"/>
    <cellStyle name="Percent 3 7 11 5 4 2" xfId="28417" xr:uid="{52261539-24E9-4C04-A4C3-A9920AF307E6}"/>
    <cellStyle name="Percent 3 7 11 5 5" xfId="28418" xr:uid="{655762EC-B09A-405A-AF38-75907D861991}"/>
    <cellStyle name="Percent 3 7 11 6" xfId="28419" xr:uid="{A1626F89-6869-4C5A-B24E-235EFA365000}"/>
    <cellStyle name="Percent 3 7 11 6 2" xfId="28420" xr:uid="{5563F72A-46C7-4EBC-8325-70F52DEE2F94}"/>
    <cellStyle name="Percent 3 7 11 6 2 2" xfId="28421" xr:uid="{87725FC0-9C66-445F-A436-1255E0481E96}"/>
    <cellStyle name="Percent 3 7 11 6 3" xfId="28422" xr:uid="{E5D87326-F743-460C-B249-ACEFA2770F79}"/>
    <cellStyle name="Percent 3 7 11 6 3 2" xfId="28423" xr:uid="{1056DFD7-E3DB-4C0F-9944-5379D89B2506}"/>
    <cellStyle name="Percent 3 7 11 6 4" xfId="28424" xr:uid="{4AE443F8-C369-4274-9F99-9A75232C83D5}"/>
    <cellStyle name="Percent 3 7 11 7" xfId="28425" xr:uid="{38E4E7F8-DC55-45F5-AE26-841B15A36D6F}"/>
    <cellStyle name="Percent 3 7 11 7 2" xfId="28426" xr:uid="{06FA5B78-8D71-46B7-B960-7EE310A5BC0A}"/>
    <cellStyle name="Percent 3 7 11 8" xfId="28427" xr:uid="{8E46EC13-F1F8-4F36-B01E-CB2905A0EED4}"/>
    <cellStyle name="Percent 3 7 11 8 2" xfId="28428" xr:uid="{B5DBF83F-29BF-4865-9E3F-933C71B3EDF5}"/>
    <cellStyle name="Percent 3 7 11 9" xfId="28429" xr:uid="{7398D69F-6A06-4FF2-882A-0023586DB941}"/>
    <cellStyle name="Percent 3 7 11 9 2" xfId="28430" xr:uid="{0AB62F4F-B348-47BC-B6E1-E101184DA023}"/>
    <cellStyle name="Percent 3 7 12" xfId="15614" xr:uid="{00000000-0005-0000-0000-0000013D0000}"/>
    <cellStyle name="Percent 3 7 12 10" xfId="28432" xr:uid="{F1A64F02-A412-4D0D-B489-F0C0AE396B16}"/>
    <cellStyle name="Percent 3 7 12 11" xfId="28433" xr:uid="{FA65EE16-0A9F-4AE6-8F65-D89D3FB09D5F}"/>
    <cellStyle name="Percent 3 7 12 12" xfId="28431" xr:uid="{3966C90B-BCD5-443C-A034-65D44E8816E9}"/>
    <cellStyle name="Percent 3 7 12 13" xfId="24722" xr:uid="{772F39CA-FA7E-4E9B-9F24-FF00B0DEA7B7}"/>
    <cellStyle name="Percent 3 7 12 2" xfId="15615" xr:uid="{00000000-0005-0000-0000-0000023D0000}"/>
    <cellStyle name="Percent 3 7 12 2 2" xfId="28435" xr:uid="{BB14A629-9C48-428A-9034-A6F2969C0B53}"/>
    <cellStyle name="Percent 3 7 12 2 2 2" xfId="28436" xr:uid="{C5ECC98B-241D-467E-A36F-1FA4A1EE193A}"/>
    <cellStyle name="Percent 3 7 12 2 3" xfId="28437" xr:uid="{7B49E273-87D7-42F5-98FB-DB766D6419D9}"/>
    <cellStyle name="Percent 3 7 12 2 3 2" xfId="28438" xr:uid="{8BCC35BE-D5D4-400C-8AD1-A0FA89F86439}"/>
    <cellStyle name="Percent 3 7 12 2 4" xfId="28439" xr:uid="{9E842CC0-12BE-400B-ACBA-BEC115939ADE}"/>
    <cellStyle name="Percent 3 7 12 2 5" xfId="28440" xr:uid="{D83E791A-1B21-4112-BD20-BFCAE6B05091}"/>
    <cellStyle name="Percent 3 7 12 2 6" xfId="28434" xr:uid="{ABEA8A34-AE2D-46C2-8388-2B79437A943A}"/>
    <cellStyle name="Percent 3 7 12 3" xfId="15616" xr:uid="{00000000-0005-0000-0000-0000033D0000}"/>
    <cellStyle name="Percent 3 7 12 3 2" xfId="28442" xr:uid="{EC077B41-50FC-4CCE-A1D0-3E5C7AAD71D6}"/>
    <cellStyle name="Percent 3 7 12 3 2 2" xfId="28443" xr:uid="{119252F1-E36B-4934-BB98-0354ED8E64C7}"/>
    <cellStyle name="Percent 3 7 12 3 3" xfId="28444" xr:uid="{1075A031-3577-41D2-85A7-5056BD626553}"/>
    <cellStyle name="Percent 3 7 12 3 3 2" xfId="28445" xr:uid="{6274E887-9291-47BC-BBCA-D57E596E6431}"/>
    <cellStyle name="Percent 3 7 12 3 4" xfId="28446" xr:uid="{88A41B3B-E549-486C-BD22-45E397FE7DAC}"/>
    <cellStyle name="Percent 3 7 12 3 5" xfId="28441" xr:uid="{6B82EF27-1192-4800-A281-26DCE73E3C5E}"/>
    <cellStyle name="Percent 3 7 12 4" xfId="28447" xr:uid="{E377CB7C-ADF8-4A26-854C-D8400A6F6A73}"/>
    <cellStyle name="Percent 3 7 12 4 2" xfId="28448" xr:uid="{AA2874BF-0BF1-4776-9B03-208C482A5828}"/>
    <cellStyle name="Percent 3 7 12 4 2 2" xfId="28449" xr:uid="{DD7D44B0-64C1-4C9D-8722-A7D142EDF886}"/>
    <cellStyle name="Percent 3 7 12 4 3" xfId="28450" xr:uid="{76EA855F-ED62-456F-B407-3253CE25D54D}"/>
    <cellStyle name="Percent 3 7 12 4 3 2" xfId="28451" xr:uid="{7FE8D9DE-8C55-4195-AFCE-945FF936AD91}"/>
    <cellStyle name="Percent 3 7 12 4 4" xfId="28452" xr:uid="{D7F03780-7C66-459E-AD49-91A5EE75940A}"/>
    <cellStyle name="Percent 3 7 12 5" xfId="28453" xr:uid="{284DB3E1-BB73-43B8-AF4D-8F77FEF6D723}"/>
    <cellStyle name="Percent 3 7 12 5 2" xfId="28454" xr:uid="{0A055DD5-CD56-4B57-93B3-6209DEFFD12C}"/>
    <cellStyle name="Percent 3 7 12 5 2 2" xfId="28455" xr:uid="{34366F08-7885-4DD6-8231-ECA2C623E1A0}"/>
    <cellStyle name="Percent 3 7 12 5 3" xfId="28456" xr:uid="{D668AAA9-D9A9-441E-B8F8-38F7261243E5}"/>
    <cellStyle name="Percent 3 7 12 5 3 2" xfId="28457" xr:uid="{20C3A59D-CEC7-412F-B292-FF61C0EE3C4C}"/>
    <cellStyle name="Percent 3 7 12 5 4" xfId="28458" xr:uid="{41B8FC77-3D12-4BC0-B087-47FB3C283F1E}"/>
    <cellStyle name="Percent 3 7 12 5 4 2" xfId="28459" xr:uid="{2B39B91F-023A-4A8B-9DF5-5F28C428B49D}"/>
    <cellStyle name="Percent 3 7 12 5 5" xfId="28460" xr:uid="{932E822A-4031-439A-B8D6-272A2E672246}"/>
    <cellStyle name="Percent 3 7 12 6" xfId="28461" xr:uid="{607787BC-DD7F-45CC-A342-DD6BE1672A49}"/>
    <cellStyle name="Percent 3 7 12 6 2" xfId="28462" xr:uid="{B1C462FB-5732-473D-832E-334D9535F424}"/>
    <cellStyle name="Percent 3 7 12 6 2 2" xfId="28463" xr:uid="{E63B3FA0-1B91-4AED-84FF-B6FA16AEC1A0}"/>
    <cellStyle name="Percent 3 7 12 6 3" xfId="28464" xr:uid="{3CC9DC3F-3E6D-410E-908D-B4B22A5E234C}"/>
    <cellStyle name="Percent 3 7 12 6 3 2" xfId="28465" xr:uid="{9B6FF937-8C48-4E30-81EC-89B173B98815}"/>
    <cellStyle name="Percent 3 7 12 6 4" xfId="28466" xr:uid="{850BCCA8-083D-4296-AD29-4A408BBC70EE}"/>
    <cellStyle name="Percent 3 7 12 7" xfId="28467" xr:uid="{12FD44CB-2730-4540-AC10-62A1BB75DE37}"/>
    <cellStyle name="Percent 3 7 12 7 2" xfId="28468" xr:uid="{15E3714E-EB94-414E-A005-71BEC270A3D0}"/>
    <cellStyle name="Percent 3 7 12 8" xfId="28469" xr:uid="{12201C1A-5AF9-449D-B65E-9948CD751703}"/>
    <cellStyle name="Percent 3 7 12 8 2" xfId="28470" xr:uid="{E24FBBA2-85D1-45C2-9EEC-007075AA0066}"/>
    <cellStyle name="Percent 3 7 12 9" xfId="28471" xr:uid="{6EFEA317-5DBD-4D06-ADFD-E7DA677A1C25}"/>
    <cellStyle name="Percent 3 7 12 9 2" xfId="28472" xr:uid="{DA55918D-654A-4850-8393-0E89FE6CDA89}"/>
    <cellStyle name="Percent 3 7 13" xfId="15617" xr:uid="{00000000-0005-0000-0000-0000043D0000}"/>
    <cellStyle name="Percent 3 7 13 10" xfId="28474" xr:uid="{EFEE2C40-6F55-4B58-B0E4-9E3297349F97}"/>
    <cellStyle name="Percent 3 7 13 11" xfId="28475" xr:uid="{4DA0DCB0-7E94-4187-A946-190982CF124D}"/>
    <cellStyle name="Percent 3 7 13 12" xfId="28473" xr:uid="{8F03ADE6-240B-46B2-B832-B04B2BE39369}"/>
    <cellStyle name="Percent 3 7 13 13" xfId="24723" xr:uid="{C3123171-CA54-4BA4-9E11-A3B23DAAA06C}"/>
    <cellStyle name="Percent 3 7 13 2" xfId="15618" xr:uid="{00000000-0005-0000-0000-0000053D0000}"/>
    <cellStyle name="Percent 3 7 13 2 2" xfId="28477" xr:uid="{4C0FEE0D-2D54-4AB5-9190-46800D01581C}"/>
    <cellStyle name="Percent 3 7 13 2 2 2" xfId="28478" xr:uid="{C7AAAE41-641A-440D-8BD9-843D4102CA32}"/>
    <cellStyle name="Percent 3 7 13 2 3" xfId="28479" xr:uid="{F852E401-C53B-481E-981A-39D410645FF0}"/>
    <cellStyle name="Percent 3 7 13 2 3 2" xfId="28480" xr:uid="{020BD66C-23E4-40F6-8960-CEBFD7F5A36C}"/>
    <cellStyle name="Percent 3 7 13 2 4" xfId="28481" xr:uid="{4E2A52E5-F4B3-445B-B160-E618309DD865}"/>
    <cellStyle name="Percent 3 7 13 2 5" xfId="28482" xr:uid="{9E1A2326-CF41-412F-8BEC-F89937446408}"/>
    <cellStyle name="Percent 3 7 13 2 6" xfId="28476" xr:uid="{51A935DC-520E-4D9A-AFB4-A0457E579919}"/>
    <cellStyle name="Percent 3 7 13 3" xfId="15619" xr:uid="{00000000-0005-0000-0000-0000063D0000}"/>
    <cellStyle name="Percent 3 7 13 3 2" xfId="28484" xr:uid="{730623BD-CDBE-409D-8247-9008A3AEA2A9}"/>
    <cellStyle name="Percent 3 7 13 3 2 2" xfId="28485" xr:uid="{BA842CFE-6FB1-43D6-B3C7-F8692C188AAB}"/>
    <cellStyle name="Percent 3 7 13 3 3" xfId="28486" xr:uid="{3EBEF357-8650-4332-BBAE-5339E1766864}"/>
    <cellStyle name="Percent 3 7 13 3 3 2" xfId="28487" xr:uid="{89FA0728-339E-4C9C-ABD6-1642ADA48F3A}"/>
    <cellStyle name="Percent 3 7 13 3 4" xfId="28488" xr:uid="{A3213BCB-B2B5-466B-B0CD-5DD044320D58}"/>
    <cellStyle name="Percent 3 7 13 3 5" xfId="28483" xr:uid="{300B3E70-1B6D-485E-B81E-BA314627D658}"/>
    <cellStyle name="Percent 3 7 13 4" xfId="28489" xr:uid="{6174BF44-B5D2-45BF-A8C4-C65207641A68}"/>
    <cellStyle name="Percent 3 7 13 4 2" xfId="28490" xr:uid="{A97ACA22-98A5-4B60-8881-D797BAEF58E2}"/>
    <cellStyle name="Percent 3 7 13 4 2 2" xfId="28491" xr:uid="{2C4C867E-0B81-4E36-B303-4C902B69789C}"/>
    <cellStyle name="Percent 3 7 13 4 3" xfId="28492" xr:uid="{7A869494-6D5D-48F8-8B44-1B93F5DEB5BC}"/>
    <cellStyle name="Percent 3 7 13 4 3 2" xfId="28493" xr:uid="{20BE1C06-6CDD-452B-B402-CD2BEBD4D7B9}"/>
    <cellStyle name="Percent 3 7 13 4 4" xfId="28494" xr:uid="{D0EA1F34-A2BE-4326-B625-09D0AC8B57E2}"/>
    <cellStyle name="Percent 3 7 13 5" xfId="28495" xr:uid="{07DC31B0-8E41-4E3F-A558-AF5D8F16A582}"/>
    <cellStyle name="Percent 3 7 13 5 2" xfId="28496" xr:uid="{C909CF68-8C7E-4CB1-951E-A25A0210AB22}"/>
    <cellStyle name="Percent 3 7 13 5 2 2" xfId="28497" xr:uid="{25BBB375-F964-4F37-8F0C-E03DD29B0D04}"/>
    <cellStyle name="Percent 3 7 13 5 3" xfId="28498" xr:uid="{7596254E-5B06-42D0-B8C4-69FF86AD102E}"/>
    <cellStyle name="Percent 3 7 13 5 3 2" xfId="28499" xr:uid="{5B480F93-73DA-4E44-A382-03CB950C7E96}"/>
    <cellStyle name="Percent 3 7 13 5 4" xfId="28500" xr:uid="{A914A019-867F-4D55-8D5D-52448E6FA49C}"/>
    <cellStyle name="Percent 3 7 13 5 4 2" xfId="28501" xr:uid="{EF1570B9-240B-434F-B23F-E4B908045CD0}"/>
    <cellStyle name="Percent 3 7 13 5 5" xfId="28502" xr:uid="{C89F15A7-4F16-405E-9A60-B9157F7809AE}"/>
    <cellStyle name="Percent 3 7 13 6" xfId="28503" xr:uid="{478C23A4-5F45-4962-97C5-4154750FEC70}"/>
    <cellStyle name="Percent 3 7 13 6 2" xfId="28504" xr:uid="{8F99CD5E-F5C0-4AE6-BE06-C6C08437FDE8}"/>
    <cellStyle name="Percent 3 7 13 6 2 2" xfId="28505" xr:uid="{85A948B5-9B99-444C-ACC7-7D30C1645E94}"/>
    <cellStyle name="Percent 3 7 13 6 3" xfId="28506" xr:uid="{3F1BB0D8-A2DF-4EEA-8DDD-87A1966E59D0}"/>
    <cellStyle name="Percent 3 7 13 6 3 2" xfId="28507" xr:uid="{E85FB000-3D07-4C45-B7D2-2BCA671C3793}"/>
    <cellStyle name="Percent 3 7 13 6 4" xfId="28508" xr:uid="{F7B2FA53-8C14-45DF-B3D4-DEBFFB9240DF}"/>
    <cellStyle name="Percent 3 7 13 7" xfId="28509" xr:uid="{DD9659E8-D92E-40FF-ABF4-2118841EC5C5}"/>
    <cellStyle name="Percent 3 7 13 7 2" xfId="28510" xr:uid="{5AAC0148-BEA9-4FE4-A409-7327ABED0219}"/>
    <cellStyle name="Percent 3 7 13 8" xfId="28511" xr:uid="{E28BB19B-C68D-45B7-9DC1-BE7068D0C98E}"/>
    <cellStyle name="Percent 3 7 13 8 2" xfId="28512" xr:uid="{89706C6E-35D3-4663-A23C-B9418CD6D257}"/>
    <cellStyle name="Percent 3 7 13 9" xfId="28513" xr:uid="{B24E2292-49EA-40E5-91D1-7B9373997D42}"/>
    <cellStyle name="Percent 3 7 13 9 2" xfId="28514" xr:uid="{12A57709-0CCE-4357-9B0C-B1AF3B88799E}"/>
    <cellStyle name="Percent 3 7 14" xfId="15620" xr:uid="{00000000-0005-0000-0000-0000073D0000}"/>
    <cellStyle name="Percent 3 7 14 10" xfId="28516" xr:uid="{43A5B0CC-D9F0-4D13-9AD6-E509CA47F759}"/>
    <cellStyle name="Percent 3 7 14 11" xfId="28517" xr:uid="{AAAB746F-3489-4B71-A27B-DE51210E2A1B}"/>
    <cellStyle name="Percent 3 7 14 12" xfId="28515" xr:uid="{DEFF6067-CBF3-41DD-8DB5-F279CA028262}"/>
    <cellStyle name="Percent 3 7 14 13" xfId="24724" xr:uid="{B5F23CED-5C9A-4588-9DC8-631FBA41AA63}"/>
    <cellStyle name="Percent 3 7 14 2" xfId="15621" xr:uid="{00000000-0005-0000-0000-0000083D0000}"/>
    <cellStyle name="Percent 3 7 14 2 2" xfId="28519" xr:uid="{08D5C0AB-9FD9-4C83-AE9E-BAF8B77AE695}"/>
    <cellStyle name="Percent 3 7 14 2 2 2" xfId="28520" xr:uid="{55EEA9E6-2F30-4389-8E89-52F63F61EAEC}"/>
    <cellStyle name="Percent 3 7 14 2 3" xfId="28521" xr:uid="{23B9956B-1E98-41AA-969E-84A4278ED1A1}"/>
    <cellStyle name="Percent 3 7 14 2 3 2" xfId="28522" xr:uid="{4EE1FA72-6465-4FDC-8E66-7405F7A37929}"/>
    <cellStyle name="Percent 3 7 14 2 4" xfId="28523" xr:uid="{42ED93AA-37A4-45C2-ACA6-48F4B2885C24}"/>
    <cellStyle name="Percent 3 7 14 2 5" xfId="28524" xr:uid="{D1E1A7FA-4AF1-4698-A66A-CB177633DB72}"/>
    <cellStyle name="Percent 3 7 14 2 6" xfId="28518" xr:uid="{EB4379E2-BE41-4187-B54D-4F8DDE0402C5}"/>
    <cellStyle name="Percent 3 7 14 3" xfId="15622" xr:uid="{00000000-0005-0000-0000-0000093D0000}"/>
    <cellStyle name="Percent 3 7 14 3 2" xfId="28526" xr:uid="{33AE7AD3-E92E-41D1-8144-A226496EB586}"/>
    <cellStyle name="Percent 3 7 14 3 2 2" xfId="28527" xr:uid="{3E20FC7B-21A0-4649-8D1E-9C5C756F1A5A}"/>
    <cellStyle name="Percent 3 7 14 3 3" xfId="28528" xr:uid="{37CA4699-D184-4A43-80F9-ACED2F9C366D}"/>
    <cellStyle name="Percent 3 7 14 3 3 2" xfId="28529" xr:uid="{059BFAED-D9BF-4E41-8375-F48CE23B6C26}"/>
    <cellStyle name="Percent 3 7 14 3 4" xfId="28530" xr:uid="{C61CC393-38B8-4653-BC2E-C5AD8BF00793}"/>
    <cellStyle name="Percent 3 7 14 3 5" xfId="28525" xr:uid="{127A170A-01DF-44ED-A27D-18B8838D2322}"/>
    <cellStyle name="Percent 3 7 14 4" xfId="28531" xr:uid="{114A182C-3C14-4A79-9352-FDE3B3BDCB5B}"/>
    <cellStyle name="Percent 3 7 14 4 2" xfId="28532" xr:uid="{7E769687-DFEC-4D0B-BB11-2E8C7E9C2083}"/>
    <cellStyle name="Percent 3 7 14 4 2 2" xfId="28533" xr:uid="{7C703C8B-7DB5-4B11-850C-E4A6B35DF98B}"/>
    <cellStyle name="Percent 3 7 14 4 3" xfId="28534" xr:uid="{73811987-44D6-41BA-A5BF-A4D2E46CB48E}"/>
    <cellStyle name="Percent 3 7 14 4 3 2" xfId="28535" xr:uid="{797E2B99-77C0-4A8C-88B0-178761A34BDC}"/>
    <cellStyle name="Percent 3 7 14 4 4" xfId="28536" xr:uid="{A6F5D6C2-3F8B-4C96-9A9E-A670D5A8E0F1}"/>
    <cellStyle name="Percent 3 7 14 5" xfId="28537" xr:uid="{2634AD13-F30E-42EF-B8D2-26BD1541B364}"/>
    <cellStyle name="Percent 3 7 14 5 2" xfId="28538" xr:uid="{23C114D2-CF0A-414F-9466-DE2183B04C13}"/>
    <cellStyle name="Percent 3 7 14 5 2 2" xfId="28539" xr:uid="{90F5F026-B162-4B4D-AA25-516B9862B2AE}"/>
    <cellStyle name="Percent 3 7 14 5 3" xfId="28540" xr:uid="{CB04A42D-7BD7-4AA7-B161-6BE659086DD0}"/>
    <cellStyle name="Percent 3 7 14 5 3 2" xfId="28541" xr:uid="{438D7F8D-6E1B-45DE-AF28-B020548B5B3E}"/>
    <cellStyle name="Percent 3 7 14 5 4" xfId="28542" xr:uid="{99BD6DD6-DE63-44E6-ACB8-4A4E060BA630}"/>
    <cellStyle name="Percent 3 7 14 5 4 2" xfId="28543" xr:uid="{1C891174-6814-4B23-99DD-46CD74D961BD}"/>
    <cellStyle name="Percent 3 7 14 5 5" xfId="28544" xr:uid="{59CF13BC-835D-4D8C-A91C-C378393DFAE8}"/>
    <cellStyle name="Percent 3 7 14 6" xfId="28545" xr:uid="{27D8F322-AB26-4644-B8D1-9C82521B8257}"/>
    <cellStyle name="Percent 3 7 14 6 2" xfId="28546" xr:uid="{39A4E223-BBEC-4EF9-BE34-5CFFD2324E3D}"/>
    <cellStyle name="Percent 3 7 14 6 2 2" xfId="28547" xr:uid="{D58A6FD9-56E3-485E-ACD5-115BF069C29D}"/>
    <cellStyle name="Percent 3 7 14 6 3" xfId="28548" xr:uid="{090BC5A6-074B-4DF8-98B6-93BAF8177259}"/>
    <cellStyle name="Percent 3 7 14 6 3 2" xfId="28549" xr:uid="{FF40B948-45D3-4926-BAB6-DBC0657A3CEE}"/>
    <cellStyle name="Percent 3 7 14 6 4" xfId="28550" xr:uid="{4B37EB3B-3CE6-4BA0-A512-F858C0781F44}"/>
    <cellStyle name="Percent 3 7 14 7" xfId="28551" xr:uid="{45F33CA0-D6BD-4827-92DE-2622E9D92354}"/>
    <cellStyle name="Percent 3 7 14 7 2" xfId="28552" xr:uid="{5C7087F9-B897-41FA-994A-5FB89A76B347}"/>
    <cellStyle name="Percent 3 7 14 8" xfId="28553" xr:uid="{87542CFF-A0C5-42F6-B6F0-1F5F0DE2AC01}"/>
    <cellStyle name="Percent 3 7 14 8 2" xfId="28554" xr:uid="{5B1B0EA0-8F87-48BB-ACD9-9DF9ECACA80D}"/>
    <cellStyle name="Percent 3 7 14 9" xfId="28555" xr:uid="{EC48F353-BC72-4DB5-8E22-3B06FB307EC7}"/>
    <cellStyle name="Percent 3 7 14 9 2" xfId="28556" xr:uid="{7D415E43-9647-46D8-933A-B0C260B6DD16}"/>
    <cellStyle name="Percent 3 7 15" xfId="15623" xr:uid="{00000000-0005-0000-0000-00000A3D0000}"/>
    <cellStyle name="Percent 3 7 15 10" xfId="28558" xr:uid="{819024F7-B523-4D19-9875-FBC5B189A4AE}"/>
    <cellStyle name="Percent 3 7 15 11" xfId="28559" xr:uid="{6E6FD591-8434-4110-98F7-5EAF7F982576}"/>
    <cellStyle name="Percent 3 7 15 12" xfId="28557" xr:uid="{4F8C5D55-DB1A-4286-83B3-6767465D70C2}"/>
    <cellStyle name="Percent 3 7 15 13" xfId="24725" xr:uid="{A7B83C21-A53B-47F1-9133-E9FA6CE0C8F9}"/>
    <cellStyle name="Percent 3 7 15 2" xfId="15624" xr:uid="{00000000-0005-0000-0000-00000B3D0000}"/>
    <cellStyle name="Percent 3 7 15 2 2" xfId="28561" xr:uid="{626C9BDE-FA48-4787-85E0-D25403516F61}"/>
    <cellStyle name="Percent 3 7 15 2 2 2" xfId="28562" xr:uid="{61599237-3434-4130-93A3-47EF1598B98E}"/>
    <cellStyle name="Percent 3 7 15 2 3" xfId="28563" xr:uid="{BC6AF02D-5423-4E33-B8E5-1ADA196A3541}"/>
    <cellStyle name="Percent 3 7 15 2 3 2" xfId="28564" xr:uid="{4CBF2702-648A-46E0-9DC9-74DFE1C5EC42}"/>
    <cellStyle name="Percent 3 7 15 2 4" xfId="28565" xr:uid="{6180AD39-3A4E-48B3-85AC-4AB175381C67}"/>
    <cellStyle name="Percent 3 7 15 2 5" xfId="28566" xr:uid="{F706F4A8-CB3C-4BB8-880F-9F9298FA4837}"/>
    <cellStyle name="Percent 3 7 15 2 6" xfId="28560" xr:uid="{6982E353-1A0D-4865-B751-9180BDADDB3A}"/>
    <cellStyle name="Percent 3 7 15 3" xfId="15625" xr:uid="{00000000-0005-0000-0000-00000C3D0000}"/>
    <cellStyle name="Percent 3 7 15 3 2" xfId="28568" xr:uid="{807CD4B4-8B23-41C2-8FEC-DBE298ED3564}"/>
    <cellStyle name="Percent 3 7 15 3 2 2" xfId="28569" xr:uid="{69FA816D-86AC-4B8A-8A50-BD67FE58BADB}"/>
    <cellStyle name="Percent 3 7 15 3 3" xfId="28570" xr:uid="{0EC316B3-4865-4CFA-B75C-54CBFDC453E3}"/>
    <cellStyle name="Percent 3 7 15 3 3 2" xfId="28571" xr:uid="{97605132-3D19-4806-9BDF-0365EB7D59B0}"/>
    <cellStyle name="Percent 3 7 15 3 4" xfId="28572" xr:uid="{B61B8609-BFD3-4874-B61C-E8E422E3F57C}"/>
    <cellStyle name="Percent 3 7 15 3 5" xfId="28567" xr:uid="{E1A1345A-4FEE-44D7-9D35-B9DD3CAF168B}"/>
    <cellStyle name="Percent 3 7 15 4" xfId="28573" xr:uid="{D6F09581-8271-4B82-806C-DD6F70CE324F}"/>
    <cellStyle name="Percent 3 7 15 4 2" xfId="28574" xr:uid="{09303E50-6FF8-42FA-AE13-5AFBD6E947CF}"/>
    <cellStyle name="Percent 3 7 15 4 2 2" xfId="28575" xr:uid="{C6EE70F7-B23F-4360-944E-8266B0242959}"/>
    <cellStyle name="Percent 3 7 15 4 3" xfId="28576" xr:uid="{A45DFDDC-4A6D-48DA-B549-7936BEE203A3}"/>
    <cellStyle name="Percent 3 7 15 4 3 2" xfId="28577" xr:uid="{5B040E30-BC4E-4A1F-86F3-C18E655FCBE3}"/>
    <cellStyle name="Percent 3 7 15 4 4" xfId="28578" xr:uid="{E1EBF730-65E6-4186-A89D-BFDEB6E069BB}"/>
    <cellStyle name="Percent 3 7 15 5" xfId="28579" xr:uid="{5B5F1910-8D62-4912-A288-5901C9A7486C}"/>
    <cellStyle name="Percent 3 7 15 5 2" xfId="28580" xr:uid="{9DC17356-FFAF-411E-9070-5FC799441E84}"/>
    <cellStyle name="Percent 3 7 15 5 2 2" xfId="28581" xr:uid="{D5EFDC19-00F0-4A3D-8AA9-8226C1EB2EE6}"/>
    <cellStyle name="Percent 3 7 15 5 3" xfId="28582" xr:uid="{A74B5EBD-3BA4-417E-85C4-9AB02F22B939}"/>
    <cellStyle name="Percent 3 7 15 5 3 2" xfId="28583" xr:uid="{618E243B-321C-449F-B94D-C908A7465561}"/>
    <cellStyle name="Percent 3 7 15 5 4" xfId="28584" xr:uid="{291BF3E8-CF60-4E8B-AD08-A413D7350E73}"/>
    <cellStyle name="Percent 3 7 15 5 4 2" xfId="28585" xr:uid="{A5073C20-86D3-44CA-9D0F-36A49341F5C5}"/>
    <cellStyle name="Percent 3 7 15 5 5" xfId="28586" xr:uid="{9B6ED737-4CCC-44AC-938C-548A877AE70F}"/>
    <cellStyle name="Percent 3 7 15 6" xfId="28587" xr:uid="{EEBA9438-9414-4D8D-B31C-1711408D8E27}"/>
    <cellStyle name="Percent 3 7 15 6 2" xfId="28588" xr:uid="{31A3818D-22EC-437A-B924-EFBC0D736C7C}"/>
    <cellStyle name="Percent 3 7 15 6 2 2" xfId="28589" xr:uid="{532529BA-744B-4220-96CD-8FFD3017BE91}"/>
    <cellStyle name="Percent 3 7 15 6 3" xfId="28590" xr:uid="{07D34EE6-E596-4A42-BC77-861C6FC5A239}"/>
    <cellStyle name="Percent 3 7 15 6 3 2" xfId="28591" xr:uid="{DBF7A3D0-026C-4F0E-9255-867090ADA6BF}"/>
    <cellStyle name="Percent 3 7 15 6 4" xfId="28592" xr:uid="{52958318-34E6-49F0-99A3-4373294D432F}"/>
    <cellStyle name="Percent 3 7 15 7" xfId="28593" xr:uid="{9A39F10C-E2DF-4322-8438-9F1CA7FADB06}"/>
    <cellStyle name="Percent 3 7 15 7 2" xfId="28594" xr:uid="{CEAC50C3-5FB7-4415-BBB1-438716138FD1}"/>
    <cellStyle name="Percent 3 7 15 8" xfId="28595" xr:uid="{2B50A364-4321-4C02-B377-A8B3B9A6AA78}"/>
    <cellStyle name="Percent 3 7 15 8 2" xfId="28596" xr:uid="{9BAAE773-318D-47F6-A63B-CAC2CBDD6F12}"/>
    <cellStyle name="Percent 3 7 15 9" xfId="28597" xr:uid="{F14ECA09-1F13-4F5B-94E1-21679F456904}"/>
    <cellStyle name="Percent 3 7 15 9 2" xfId="28598" xr:uid="{BCAF332B-DF44-477D-8A12-D485CB05E190}"/>
    <cellStyle name="Percent 3 7 16" xfId="15626" xr:uid="{00000000-0005-0000-0000-00000D3D0000}"/>
    <cellStyle name="Percent 3 7 16 2" xfId="28600" xr:uid="{A64C2013-206A-46BC-8976-4B05579D0E53}"/>
    <cellStyle name="Percent 3 7 16 2 2" xfId="28601" xr:uid="{80814F31-8805-4B3A-B0D5-4BDA368CFE47}"/>
    <cellStyle name="Percent 3 7 16 3" xfId="28602" xr:uid="{10FCB0F7-02CC-4298-B45D-C68C99ABF438}"/>
    <cellStyle name="Percent 3 7 16 3 2" xfId="28603" xr:uid="{DF4FA5B9-53A0-42A2-A2E8-878810298469}"/>
    <cellStyle name="Percent 3 7 16 4" xfId="28604" xr:uid="{1E8B11FC-1DE8-4550-BF65-EED19E33B58A}"/>
    <cellStyle name="Percent 3 7 16 5" xfId="28605" xr:uid="{F3A0F293-32ED-4522-BB5F-011A209A991E}"/>
    <cellStyle name="Percent 3 7 16 6" xfId="28599" xr:uid="{CC5E6F97-C849-449D-938D-8BA2FAF82CA2}"/>
    <cellStyle name="Percent 3 7 17" xfId="15627" xr:uid="{00000000-0005-0000-0000-00000E3D0000}"/>
    <cellStyle name="Percent 3 7 17 2" xfId="28607" xr:uid="{4E70BBEF-4F3C-4782-97E2-B54B04F7668A}"/>
    <cellStyle name="Percent 3 7 17 2 2" xfId="28608" xr:uid="{44ECD8D0-E470-4460-9262-FBBBD3306BB3}"/>
    <cellStyle name="Percent 3 7 17 3" xfId="28609" xr:uid="{B15B3115-B3D9-4060-AD00-87C2E1D00766}"/>
    <cellStyle name="Percent 3 7 17 3 2" xfId="28610" xr:uid="{5FA1A844-00E2-42D9-8338-35B81BCC3B43}"/>
    <cellStyle name="Percent 3 7 17 4" xfId="28611" xr:uid="{A12BE112-CBA1-4939-A4AC-F218D5F4D352}"/>
    <cellStyle name="Percent 3 7 17 5" xfId="28606" xr:uid="{EDBD325F-15F3-475A-83D0-10FD7525455A}"/>
    <cellStyle name="Percent 3 7 18" xfId="15628" xr:uid="{00000000-0005-0000-0000-00000F3D0000}"/>
    <cellStyle name="Percent 3 7 18 2" xfId="28613" xr:uid="{CFD62DD2-C45C-407D-9605-779BEC28A1C6}"/>
    <cellStyle name="Percent 3 7 18 2 2" xfId="28614" xr:uid="{422665E5-4A17-48C3-B918-40F43329C324}"/>
    <cellStyle name="Percent 3 7 18 3" xfId="28615" xr:uid="{4A642A08-0407-47F7-B7BF-3B00518BEFAD}"/>
    <cellStyle name="Percent 3 7 18 3 2" xfId="28616" xr:uid="{F582CF95-C89C-4D79-AB11-003C29362499}"/>
    <cellStyle name="Percent 3 7 18 4" xfId="28617" xr:uid="{20A880F1-F68A-48E3-BF01-ED5010598011}"/>
    <cellStyle name="Percent 3 7 18 5" xfId="28612" xr:uid="{FD1F8C6A-42D7-41B1-9595-D1177C3722A0}"/>
    <cellStyle name="Percent 3 7 19" xfId="28618" xr:uid="{4664CEEB-1514-4FE1-975D-FD6E7A76B9F9}"/>
    <cellStyle name="Percent 3 7 19 2" xfId="28619" xr:uid="{44501AD1-252A-40D0-B8DA-D9F803726181}"/>
    <cellStyle name="Percent 3 7 19 2 2" xfId="28620" xr:uid="{D70190F2-FC60-4C80-8B6A-DF6D45EAAF1D}"/>
    <cellStyle name="Percent 3 7 19 3" xfId="28621" xr:uid="{4ABBE246-DD0C-4DEE-934D-179687DD387A}"/>
    <cellStyle name="Percent 3 7 19 3 2" xfId="28622" xr:uid="{6325E247-6BC7-4B01-A308-7BCB829B58EC}"/>
    <cellStyle name="Percent 3 7 19 4" xfId="28623" xr:uid="{539464FD-07FD-435E-AC2D-46363822DC35}"/>
    <cellStyle name="Percent 3 7 19 4 2" xfId="28624" xr:uid="{5C6A0436-E824-44FF-8933-EA77242E0DFC}"/>
    <cellStyle name="Percent 3 7 19 5" xfId="28625" xr:uid="{0134BFBB-6A39-496A-AD5F-7AC3C0BC7A70}"/>
    <cellStyle name="Percent 3 7 2" xfId="15629" xr:uid="{00000000-0005-0000-0000-0000103D0000}"/>
    <cellStyle name="Percent 3 7 2 10" xfId="28627" xr:uid="{5BAFDA4D-1AE8-40F6-B5F3-E65F32F27128}"/>
    <cellStyle name="Percent 3 7 2 11" xfId="28628" xr:uid="{824ABE50-AEE7-47E6-AB1B-D2DCA4F59748}"/>
    <cellStyle name="Percent 3 7 2 12" xfId="28626" xr:uid="{1D3FB73A-F9D2-48AD-AE77-456FB5F0A11F}"/>
    <cellStyle name="Percent 3 7 2 13" xfId="24726" xr:uid="{A1BFC787-98BE-4624-9CDD-6DB14E93CCEF}"/>
    <cellStyle name="Percent 3 7 2 2" xfId="15630" xr:uid="{00000000-0005-0000-0000-0000113D0000}"/>
    <cellStyle name="Percent 3 7 2 2 2" xfId="28630" xr:uid="{089E056D-B69C-41A6-B20A-4C6AEE8A5906}"/>
    <cellStyle name="Percent 3 7 2 2 2 2" xfId="28631" xr:uid="{380E3878-54D8-4B2A-9912-9D1030960636}"/>
    <cellStyle name="Percent 3 7 2 2 3" xfId="28632" xr:uid="{9F329ACA-46A9-47F8-94D1-377BA65F7632}"/>
    <cellStyle name="Percent 3 7 2 2 3 2" xfId="28633" xr:uid="{38A9DAE2-3A0C-42E2-8083-CCBDD9F103D0}"/>
    <cellStyle name="Percent 3 7 2 2 4" xfId="28634" xr:uid="{C45D81DE-81DA-40BF-B600-7F3E7366D0A9}"/>
    <cellStyle name="Percent 3 7 2 2 5" xfId="28635" xr:uid="{77168035-922E-4C12-85C3-4AB994EF3AA2}"/>
    <cellStyle name="Percent 3 7 2 2 6" xfId="28629" xr:uid="{2D762741-0AB7-45CB-BD15-ECCE6C74E087}"/>
    <cellStyle name="Percent 3 7 2 3" xfId="15631" xr:uid="{00000000-0005-0000-0000-0000123D0000}"/>
    <cellStyle name="Percent 3 7 2 3 2" xfId="28637" xr:uid="{71C3D146-152E-40AF-9A5E-E0A7FD00FDA9}"/>
    <cellStyle name="Percent 3 7 2 3 2 2" xfId="28638" xr:uid="{7D80BFEE-EC1C-4B2F-A35C-DADC4D1EA6C2}"/>
    <cellStyle name="Percent 3 7 2 3 3" xfId="28639" xr:uid="{0B13D250-D942-4DEC-B441-1B7B8EFA257D}"/>
    <cellStyle name="Percent 3 7 2 3 3 2" xfId="28640" xr:uid="{B585C85E-9AA8-4E05-9D3F-5C37DB5CD51D}"/>
    <cellStyle name="Percent 3 7 2 3 4" xfId="28641" xr:uid="{7C6383E2-49F4-42EA-9BBE-FA8A3DA10FDA}"/>
    <cellStyle name="Percent 3 7 2 3 5" xfId="28636" xr:uid="{11E48622-D74D-438E-96BD-F652D3B5620D}"/>
    <cellStyle name="Percent 3 7 2 4" xfId="28642" xr:uid="{7C1AF369-A0E3-4922-96D1-81C2BBFC338E}"/>
    <cellStyle name="Percent 3 7 2 4 2" xfId="28643" xr:uid="{6A1EA4A9-2C5B-4329-A38E-33421A90A104}"/>
    <cellStyle name="Percent 3 7 2 4 2 2" xfId="28644" xr:uid="{51263185-4562-4B38-93AB-FA5BBAA4490C}"/>
    <cellStyle name="Percent 3 7 2 4 3" xfId="28645" xr:uid="{99BD37A5-DDA2-45D6-97AA-3C35C62E7EC3}"/>
    <cellStyle name="Percent 3 7 2 4 3 2" xfId="28646" xr:uid="{8159371F-A389-4B53-9497-4D58DA457302}"/>
    <cellStyle name="Percent 3 7 2 4 4" xfId="28647" xr:uid="{D3718272-BF26-4E88-8AD8-F45E44FF4926}"/>
    <cellStyle name="Percent 3 7 2 5" xfId="28648" xr:uid="{53F7C624-3CF9-4472-AAA2-2DF905F29875}"/>
    <cellStyle name="Percent 3 7 2 5 2" xfId="28649" xr:uid="{EA89DB51-A93E-44F7-9B57-927B2467BB02}"/>
    <cellStyle name="Percent 3 7 2 5 2 2" xfId="28650" xr:uid="{ED2E6537-4207-4E39-B50B-FFF3088ACB59}"/>
    <cellStyle name="Percent 3 7 2 5 3" xfId="28651" xr:uid="{D241D7AD-FF21-4BA0-8B97-73970CDB4B08}"/>
    <cellStyle name="Percent 3 7 2 5 3 2" xfId="28652" xr:uid="{C16F1564-F455-45D2-9E4E-C297BE72BD09}"/>
    <cellStyle name="Percent 3 7 2 5 4" xfId="28653" xr:uid="{E75DD620-79B0-4467-9115-94D36B41C0AE}"/>
    <cellStyle name="Percent 3 7 2 5 4 2" xfId="28654" xr:uid="{B6F633CE-4038-4447-95B1-4530B6F0BC86}"/>
    <cellStyle name="Percent 3 7 2 5 5" xfId="28655" xr:uid="{08E3B278-9D3C-450F-8CAD-582792834EC4}"/>
    <cellStyle name="Percent 3 7 2 6" xfId="28656" xr:uid="{5691FE7E-9317-487D-8EA7-996ACDAF54CF}"/>
    <cellStyle name="Percent 3 7 2 6 2" xfId="28657" xr:uid="{79DD67B1-69A2-4603-B8D3-51317DBE74CC}"/>
    <cellStyle name="Percent 3 7 2 6 2 2" xfId="28658" xr:uid="{C25D557C-3ED1-4996-BAC0-81DE3AA51AE5}"/>
    <cellStyle name="Percent 3 7 2 6 3" xfId="28659" xr:uid="{612A9B71-9C3B-42DE-9160-FCF06354FEED}"/>
    <cellStyle name="Percent 3 7 2 6 3 2" xfId="28660" xr:uid="{FE3CDCA2-0B12-4479-9D2E-5ABD161B426E}"/>
    <cellStyle name="Percent 3 7 2 6 4" xfId="28661" xr:uid="{B0657096-264C-4A6E-BE4F-64A1BBC19DB3}"/>
    <cellStyle name="Percent 3 7 2 7" xfId="28662" xr:uid="{5ED8139A-B677-4C3C-A15C-DCDDBB577FB2}"/>
    <cellStyle name="Percent 3 7 2 7 2" xfId="28663" xr:uid="{69636E9A-7FD5-4422-9914-AC36951C66D2}"/>
    <cellStyle name="Percent 3 7 2 8" xfId="28664" xr:uid="{F2275AE1-AED8-4ABF-B88F-E8444816BC6E}"/>
    <cellStyle name="Percent 3 7 2 8 2" xfId="28665" xr:uid="{C5FA6A7F-DB9E-4FB7-B626-C7089CE96BF9}"/>
    <cellStyle name="Percent 3 7 2 9" xfId="28666" xr:uid="{1E92379A-2B45-461F-9D04-BB794755FA7E}"/>
    <cellStyle name="Percent 3 7 2 9 2" xfId="28667" xr:uid="{E847F189-66BB-4276-A9F6-21190E99E910}"/>
    <cellStyle name="Percent 3 7 20" xfId="28668" xr:uid="{DA274E9C-11CF-4D19-A1D5-BE230F6B2DA5}"/>
    <cellStyle name="Percent 3 7 20 2" xfId="28669" xr:uid="{7EF582BB-B916-4E6C-9566-0E30B62C4C3F}"/>
    <cellStyle name="Percent 3 7 20 2 2" xfId="28670" xr:uid="{2381B964-80BD-4EEE-993F-8EDD4167AFAE}"/>
    <cellStyle name="Percent 3 7 20 3" xfId="28671" xr:uid="{C556318A-C10A-4A2F-9670-BC3E4ED5ABFA}"/>
    <cellStyle name="Percent 3 7 20 3 2" xfId="28672" xr:uid="{1F1C176D-A0F2-4861-A624-846670E56E34}"/>
    <cellStyle name="Percent 3 7 20 4" xfId="28673" xr:uid="{BC35DA87-93A3-4257-B47C-59C49A7E8CC5}"/>
    <cellStyle name="Percent 3 7 21" xfId="28674" xr:uid="{6A207052-7DCE-4875-955D-D365FB5A27CA}"/>
    <cellStyle name="Percent 3 7 21 2" xfId="28675" xr:uid="{7B7D6CCE-43DE-45D4-945A-60C5242E9237}"/>
    <cellStyle name="Percent 3 7 22" xfId="28676" xr:uid="{572B1CBD-C317-47F9-ABD3-94B8CF17389A}"/>
    <cellStyle name="Percent 3 7 22 2" xfId="28677" xr:uid="{24603979-7A83-4221-9228-05674265C5F2}"/>
    <cellStyle name="Percent 3 7 23" xfId="28678" xr:uid="{FE91E9B1-26DB-4826-AFDD-5110A16ACA05}"/>
    <cellStyle name="Percent 3 7 23 2" xfId="28679" xr:uid="{23F7B261-0099-4A26-9FE2-FA0C80724299}"/>
    <cellStyle name="Percent 3 7 24" xfId="28680" xr:uid="{DBC37406-FFCD-4E7E-BB1E-A5370AAC8006}"/>
    <cellStyle name="Percent 3 7 25" xfId="28681" xr:uid="{B8CBD4EE-4F7B-4772-B97B-C9F23BE43C00}"/>
    <cellStyle name="Percent 3 7 26" xfId="28346" xr:uid="{F7B02A06-A123-44A4-B58A-FD1F451FBDCF}"/>
    <cellStyle name="Percent 3 7 27" xfId="24199" xr:uid="{BB370F2B-1540-482F-8D87-46EED91A0BE1}"/>
    <cellStyle name="Percent 3 7 28" xfId="23339" xr:uid="{3C54F3FB-D28F-4B2B-A338-5DFCC76645E3}"/>
    <cellStyle name="Percent 3 7 29" xfId="22334" xr:uid="{33C4AFBE-1E00-42C6-90E9-5A6C9A861AE7}"/>
    <cellStyle name="Percent 3 7 3" xfId="15632" xr:uid="{00000000-0005-0000-0000-0000133D0000}"/>
    <cellStyle name="Percent 3 7 3 10" xfId="28683" xr:uid="{CA6EF094-8941-4C0B-AEF3-6AF1B0186DA1}"/>
    <cellStyle name="Percent 3 7 3 11" xfId="28684" xr:uid="{114BA3E1-34FC-4B6C-BD96-E0DDFA28D545}"/>
    <cellStyle name="Percent 3 7 3 12" xfId="28682" xr:uid="{92554D13-F0DD-48EC-B07F-77DFBD2C4AAB}"/>
    <cellStyle name="Percent 3 7 3 13" xfId="24727" xr:uid="{86E224D2-88AD-408F-95DA-E00BF84E057C}"/>
    <cellStyle name="Percent 3 7 3 2" xfId="15633" xr:uid="{00000000-0005-0000-0000-0000143D0000}"/>
    <cellStyle name="Percent 3 7 3 2 2" xfId="28686" xr:uid="{F80AAC22-4668-4B25-9469-239EAB50D86D}"/>
    <cellStyle name="Percent 3 7 3 2 2 2" xfId="28687" xr:uid="{0C81E198-812F-4F7C-A310-4045FF3A0FBE}"/>
    <cellStyle name="Percent 3 7 3 2 3" xfId="28688" xr:uid="{2C31DDEB-7EF8-4C06-91D2-84B1C356873D}"/>
    <cellStyle name="Percent 3 7 3 2 3 2" xfId="28689" xr:uid="{D11DBD86-B3EF-4EF4-9FCE-82C20848A73F}"/>
    <cellStyle name="Percent 3 7 3 2 4" xfId="28690" xr:uid="{D95832D0-FCA1-4966-9792-F5521CBDDDB2}"/>
    <cellStyle name="Percent 3 7 3 2 5" xfId="28691" xr:uid="{AB24DB31-03E7-4339-99CB-D5475B777EFA}"/>
    <cellStyle name="Percent 3 7 3 2 6" xfId="28685" xr:uid="{4925E041-DA98-4E81-98DD-117E3CCAF897}"/>
    <cellStyle name="Percent 3 7 3 3" xfId="15634" xr:uid="{00000000-0005-0000-0000-0000153D0000}"/>
    <cellStyle name="Percent 3 7 3 3 2" xfId="28693" xr:uid="{940DE6A0-E226-4FE2-96B4-D9E658D9F6B7}"/>
    <cellStyle name="Percent 3 7 3 3 2 2" xfId="28694" xr:uid="{32B11E21-D6FD-4E03-BFCD-4CC004A95507}"/>
    <cellStyle name="Percent 3 7 3 3 3" xfId="28695" xr:uid="{696A66C6-B082-4EED-919A-95070E492FBE}"/>
    <cellStyle name="Percent 3 7 3 3 3 2" xfId="28696" xr:uid="{4D75D3FC-6941-41B7-B2C3-F2111FC5BD17}"/>
    <cellStyle name="Percent 3 7 3 3 4" xfId="28697" xr:uid="{EE20FF4E-7460-4532-9F22-EF2977A9CAD4}"/>
    <cellStyle name="Percent 3 7 3 3 5" xfId="28692" xr:uid="{147340B8-E0DF-4FA9-9EF6-EBDCD1B0841E}"/>
    <cellStyle name="Percent 3 7 3 4" xfId="28698" xr:uid="{DFB47F69-260C-49C5-8EE4-C9CE5E8D3F03}"/>
    <cellStyle name="Percent 3 7 3 4 2" xfId="28699" xr:uid="{CB92F184-0BF5-4CE3-A23F-1CFF6EC90E6C}"/>
    <cellStyle name="Percent 3 7 3 4 2 2" xfId="28700" xr:uid="{8B2D86D6-7EC2-4700-A34E-6832A3F452BC}"/>
    <cellStyle name="Percent 3 7 3 4 3" xfId="28701" xr:uid="{D8167D96-EA54-4470-B846-F54DB40F83F1}"/>
    <cellStyle name="Percent 3 7 3 4 3 2" xfId="28702" xr:uid="{685D3931-F0A0-4817-AB32-4974ED768E2A}"/>
    <cellStyle name="Percent 3 7 3 4 4" xfId="28703" xr:uid="{505B328F-ACEB-457B-9F5E-B6FCE7A159C2}"/>
    <cellStyle name="Percent 3 7 3 5" xfId="28704" xr:uid="{1CDED638-F2F8-424B-B22D-859AF746F2F0}"/>
    <cellStyle name="Percent 3 7 3 5 2" xfId="28705" xr:uid="{2F2E72D7-AE3F-4C22-818F-9564CC8FFAF5}"/>
    <cellStyle name="Percent 3 7 3 5 2 2" xfId="28706" xr:uid="{BF8DAA07-48DF-4B64-A55E-5E56BA539411}"/>
    <cellStyle name="Percent 3 7 3 5 3" xfId="28707" xr:uid="{742E97C4-4487-4E7E-84C6-423A348D4256}"/>
    <cellStyle name="Percent 3 7 3 5 3 2" xfId="28708" xr:uid="{F94EE2CD-4150-4A8E-A93D-FA0D2D965262}"/>
    <cellStyle name="Percent 3 7 3 5 4" xfId="28709" xr:uid="{ECA00A78-7CA9-499D-8B3A-00AFF1F8D920}"/>
    <cellStyle name="Percent 3 7 3 5 4 2" xfId="28710" xr:uid="{CFFE7CF5-E1E7-4256-B7DD-8B8411491B57}"/>
    <cellStyle name="Percent 3 7 3 5 5" xfId="28711" xr:uid="{9C69C2A3-CDF4-4FA0-B093-F90908EED238}"/>
    <cellStyle name="Percent 3 7 3 6" xfId="28712" xr:uid="{CAC3A524-E0A5-4BB5-8434-F1A519055367}"/>
    <cellStyle name="Percent 3 7 3 6 2" xfId="28713" xr:uid="{A92AF7D1-55B2-4F05-8FCC-D36F49B2FDD1}"/>
    <cellStyle name="Percent 3 7 3 6 2 2" xfId="28714" xr:uid="{633412BD-C440-486F-A3AD-22D6E8831C46}"/>
    <cellStyle name="Percent 3 7 3 6 3" xfId="28715" xr:uid="{3E64E2A4-8483-47B3-A5AD-E67A50E794DA}"/>
    <cellStyle name="Percent 3 7 3 6 3 2" xfId="28716" xr:uid="{8C6EF9DA-D755-45F8-B891-C5E92A65FF24}"/>
    <cellStyle name="Percent 3 7 3 6 4" xfId="28717" xr:uid="{A411E448-4674-4008-B871-28417FD6D7AC}"/>
    <cellStyle name="Percent 3 7 3 7" xfId="28718" xr:uid="{29AF13AE-C3FC-4DEE-ADFC-B54E3890FBD9}"/>
    <cellStyle name="Percent 3 7 3 7 2" xfId="28719" xr:uid="{F9443B10-E951-41ED-B154-60EA8D5B2BF0}"/>
    <cellStyle name="Percent 3 7 3 8" xfId="28720" xr:uid="{11E8E6C1-BB3B-4E68-A41E-82FD1F9F926F}"/>
    <cellStyle name="Percent 3 7 3 8 2" xfId="28721" xr:uid="{80330830-F477-4E60-B9D1-BA872C48F778}"/>
    <cellStyle name="Percent 3 7 3 9" xfId="28722" xr:uid="{19D0F9CD-6F05-41C2-B66F-03A57AA472E0}"/>
    <cellStyle name="Percent 3 7 3 9 2" xfId="28723" xr:uid="{F64BA734-B7D6-40D7-A424-D2F1195B0071}"/>
    <cellStyle name="Percent 3 7 4" xfId="15635" xr:uid="{00000000-0005-0000-0000-0000163D0000}"/>
    <cellStyle name="Percent 3 7 4 10" xfId="28725" xr:uid="{BC807891-0814-40AB-A08E-1D7B1A9FB0FE}"/>
    <cellStyle name="Percent 3 7 4 11" xfId="28726" xr:uid="{D4FB85FB-D8CD-4302-BE68-3EB8870A0A9D}"/>
    <cellStyle name="Percent 3 7 4 12" xfId="28724" xr:uid="{99721610-2B17-4BC2-AEDB-B3F94D21A997}"/>
    <cellStyle name="Percent 3 7 4 13" xfId="24728" xr:uid="{26A659D2-6F63-444D-90DB-4324AA96DC5E}"/>
    <cellStyle name="Percent 3 7 4 2" xfId="15636" xr:uid="{00000000-0005-0000-0000-0000173D0000}"/>
    <cellStyle name="Percent 3 7 4 2 2" xfId="28728" xr:uid="{31FF531F-83EB-405B-83BA-744679711A09}"/>
    <cellStyle name="Percent 3 7 4 2 2 2" xfId="28729" xr:uid="{C42B13AB-7CEB-45BE-A866-0C5516E0BC9D}"/>
    <cellStyle name="Percent 3 7 4 2 3" xfId="28730" xr:uid="{496B6175-CFCD-473D-B5A8-4D302D53667F}"/>
    <cellStyle name="Percent 3 7 4 2 3 2" xfId="28731" xr:uid="{D718AFBE-5896-48CF-86B4-0897CCF33D86}"/>
    <cellStyle name="Percent 3 7 4 2 4" xfId="28732" xr:uid="{3379761E-A709-406A-8469-8676D6DB0211}"/>
    <cellStyle name="Percent 3 7 4 2 5" xfId="28733" xr:uid="{E888B3B7-4BB9-4BDB-8A98-27B33C85F49B}"/>
    <cellStyle name="Percent 3 7 4 2 6" xfId="28727" xr:uid="{216E431A-2708-4CD1-BDC3-449888B4EF47}"/>
    <cellStyle name="Percent 3 7 4 3" xfId="15637" xr:uid="{00000000-0005-0000-0000-0000183D0000}"/>
    <cellStyle name="Percent 3 7 4 3 2" xfId="28735" xr:uid="{D37483AA-6269-4FD4-AADB-4B27BBE6B46E}"/>
    <cellStyle name="Percent 3 7 4 3 2 2" xfId="28736" xr:uid="{2F3C1CCD-4FCB-4327-AD6B-097A8827BA50}"/>
    <cellStyle name="Percent 3 7 4 3 3" xfId="28737" xr:uid="{173AD998-AE68-4D55-BA6E-866D19741477}"/>
    <cellStyle name="Percent 3 7 4 3 3 2" xfId="28738" xr:uid="{C31097CB-6449-4AE7-AD99-5F6F77F05B28}"/>
    <cellStyle name="Percent 3 7 4 3 4" xfId="28739" xr:uid="{56CABB56-1682-40AB-8A6F-84249351CB6E}"/>
    <cellStyle name="Percent 3 7 4 3 5" xfId="28734" xr:uid="{3C640A68-C8EC-4197-B9DE-455FF0F8327F}"/>
    <cellStyle name="Percent 3 7 4 4" xfId="28740" xr:uid="{C23882E0-0554-4E47-9A4A-BDE8C050FFD8}"/>
    <cellStyle name="Percent 3 7 4 4 2" xfId="28741" xr:uid="{C845BAEA-6C8B-4D2F-AC25-A240014E0B74}"/>
    <cellStyle name="Percent 3 7 4 4 2 2" xfId="28742" xr:uid="{50981AA0-FB8B-4377-903A-B0D45AE03FB9}"/>
    <cellStyle name="Percent 3 7 4 4 3" xfId="28743" xr:uid="{8C00D5AE-29EF-4637-8438-1ACFB9DD71EA}"/>
    <cellStyle name="Percent 3 7 4 4 3 2" xfId="28744" xr:uid="{35381763-13B2-4E89-86CD-A350B9198473}"/>
    <cellStyle name="Percent 3 7 4 4 4" xfId="28745" xr:uid="{0F83C7A6-4A45-42FE-967A-859AC920EFF8}"/>
    <cellStyle name="Percent 3 7 4 5" xfId="28746" xr:uid="{F6963AE5-C550-4B2D-86DB-B2A3D629D929}"/>
    <cellStyle name="Percent 3 7 4 5 2" xfId="28747" xr:uid="{038B6300-C4E2-4368-AACD-68FE027E2C78}"/>
    <cellStyle name="Percent 3 7 4 5 2 2" xfId="28748" xr:uid="{CCA9C714-7CBE-4E04-8688-DC1157706998}"/>
    <cellStyle name="Percent 3 7 4 5 3" xfId="28749" xr:uid="{4D7B2070-BC96-41F8-A0FE-35349C1D3CA9}"/>
    <cellStyle name="Percent 3 7 4 5 3 2" xfId="28750" xr:uid="{BA3A27A5-5EC4-4903-BEDE-FF035988907D}"/>
    <cellStyle name="Percent 3 7 4 5 4" xfId="28751" xr:uid="{17DE57F9-EB12-4951-BB45-0FF2484C1FA9}"/>
    <cellStyle name="Percent 3 7 4 5 4 2" xfId="28752" xr:uid="{4A153256-736C-42A3-AF85-E72DB0E1E2F7}"/>
    <cellStyle name="Percent 3 7 4 5 5" xfId="28753" xr:uid="{B60CDAB5-89B9-4EBA-A4D8-842995A2BCD5}"/>
    <cellStyle name="Percent 3 7 4 6" xfId="28754" xr:uid="{D980908E-88B0-4735-9E94-41E3E4F8645B}"/>
    <cellStyle name="Percent 3 7 4 6 2" xfId="28755" xr:uid="{F3FC3F32-5739-41DD-8BC3-C01C2E4B2083}"/>
    <cellStyle name="Percent 3 7 4 6 2 2" xfId="28756" xr:uid="{B6E39390-E620-409C-A177-6AB2C30A82B2}"/>
    <cellStyle name="Percent 3 7 4 6 3" xfId="28757" xr:uid="{167F5C7D-6751-4CCC-82E6-B72D694CFDF6}"/>
    <cellStyle name="Percent 3 7 4 6 3 2" xfId="28758" xr:uid="{DFEE6C3F-6EE1-4B0B-A763-3CCEC555C9E8}"/>
    <cellStyle name="Percent 3 7 4 6 4" xfId="28759" xr:uid="{CD0CD6C2-0102-4D3C-BFCC-6F4F1644E727}"/>
    <cellStyle name="Percent 3 7 4 7" xfId="28760" xr:uid="{AE49A052-F333-4B36-9707-A98427C98BBE}"/>
    <cellStyle name="Percent 3 7 4 7 2" xfId="28761" xr:uid="{BBC65A68-2998-45D6-AA37-9A3890F6C1E0}"/>
    <cellStyle name="Percent 3 7 4 8" xfId="28762" xr:uid="{02CFE9BB-0D6E-4C61-9D2F-15D8F9FE7126}"/>
    <cellStyle name="Percent 3 7 4 8 2" xfId="28763" xr:uid="{0F54AEEE-C6C4-4AD1-923A-C3DF7D0F2422}"/>
    <cellStyle name="Percent 3 7 4 9" xfId="28764" xr:uid="{A1F02F7D-EFE1-41C2-BE63-69762C566116}"/>
    <cellStyle name="Percent 3 7 4 9 2" xfId="28765" xr:uid="{C9C3F897-ABB0-4B3F-BAE6-471B1F031CDA}"/>
    <cellStyle name="Percent 3 7 5" xfId="15638" xr:uid="{00000000-0005-0000-0000-0000193D0000}"/>
    <cellStyle name="Percent 3 7 5 10" xfId="28767" xr:uid="{E994715C-B6FB-451F-9677-7491E2623258}"/>
    <cellStyle name="Percent 3 7 5 11" xfId="28768" xr:uid="{B4DB27D3-1A8E-41DE-A540-D766DA3283FB}"/>
    <cellStyle name="Percent 3 7 5 12" xfId="28766" xr:uid="{42C03D03-3850-4A09-AFB3-E15F25232F41}"/>
    <cellStyle name="Percent 3 7 5 13" xfId="24729" xr:uid="{47ED7537-5DD2-420D-AC74-E97819C51A72}"/>
    <cellStyle name="Percent 3 7 5 2" xfId="15639" xr:uid="{00000000-0005-0000-0000-00001A3D0000}"/>
    <cellStyle name="Percent 3 7 5 2 2" xfId="28770" xr:uid="{9AD9FD58-D2D3-48F1-A89A-1BC70ACD1769}"/>
    <cellStyle name="Percent 3 7 5 2 2 2" xfId="28771" xr:uid="{AAE086B5-6174-4B0E-B8B1-F9F68D20BF73}"/>
    <cellStyle name="Percent 3 7 5 2 3" xfId="28772" xr:uid="{5C9A9B86-73F4-4742-903A-22AF86469C48}"/>
    <cellStyle name="Percent 3 7 5 2 3 2" xfId="28773" xr:uid="{980BCBE0-7DF5-41E9-A4E2-BBC0A3925E46}"/>
    <cellStyle name="Percent 3 7 5 2 4" xfId="28774" xr:uid="{538253EE-67F9-4285-B388-37B057D6F137}"/>
    <cellStyle name="Percent 3 7 5 2 5" xfId="28775" xr:uid="{AE5BF23D-EDDA-4E14-8FA2-74DBD2709493}"/>
    <cellStyle name="Percent 3 7 5 2 6" xfId="28769" xr:uid="{1CAEE316-4CA5-4E18-AF62-EDCEA1932877}"/>
    <cellStyle name="Percent 3 7 5 3" xfId="15640" xr:uid="{00000000-0005-0000-0000-00001B3D0000}"/>
    <cellStyle name="Percent 3 7 5 3 2" xfId="28777" xr:uid="{75184310-43C3-4327-B633-6A0BF09A5AC8}"/>
    <cellStyle name="Percent 3 7 5 3 2 2" xfId="28778" xr:uid="{7242390D-C047-4D0E-B5FF-EC4DB50B36E3}"/>
    <cellStyle name="Percent 3 7 5 3 3" xfId="28779" xr:uid="{9110F0CA-D16C-47AE-A356-F5A48C11F553}"/>
    <cellStyle name="Percent 3 7 5 3 3 2" xfId="28780" xr:uid="{08827AC5-97AE-4898-823B-0C393AB4CBE9}"/>
    <cellStyle name="Percent 3 7 5 3 4" xfId="28781" xr:uid="{4D3458FE-2175-4115-9DEF-28DBDF234AA7}"/>
    <cellStyle name="Percent 3 7 5 3 5" xfId="28776" xr:uid="{3D903B00-6FE6-492D-A38A-4D42FCBC3DA0}"/>
    <cellStyle name="Percent 3 7 5 4" xfId="28782" xr:uid="{09117135-52DB-4D0D-A8C8-08069FC55D14}"/>
    <cellStyle name="Percent 3 7 5 4 2" xfId="28783" xr:uid="{AE7BD8A6-99A5-4F31-B144-6538017FEEAB}"/>
    <cellStyle name="Percent 3 7 5 4 2 2" xfId="28784" xr:uid="{A85BE554-B8B2-410F-9361-742EE57079F8}"/>
    <cellStyle name="Percent 3 7 5 4 3" xfId="28785" xr:uid="{8A3BAA08-CFA5-498A-8BDC-69C844A90706}"/>
    <cellStyle name="Percent 3 7 5 4 3 2" xfId="28786" xr:uid="{36E3195F-8450-4A67-90AC-05610BD6CB4B}"/>
    <cellStyle name="Percent 3 7 5 4 4" xfId="28787" xr:uid="{752A6EB1-ACE2-4E54-9F0D-1E6AFE67694A}"/>
    <cellStyle name="Percent 3 7 5 5" xfId="28788" xr:uid="{E0B7CA52-99C2-4D13-8C35-EDD0962E5ECF}"/>
    <cellStyle name="Percent 3 7 5 5 2" xfId="28789" xr:uid="{80537B50-0DC9-4841-9688-1D7FD3DF50B4}"/>
    <cellStyle name="Percent 3 7 5 5 2 2" xfId="28790" xr:uid="{BC5FBB72-D744-4344-BAF6-4B968A1AB4DC}"/>
    <cellStyle name="Percent 3 7 5 5 3" xfId="28791" xr:uid="{1F62C755-260D-4D62-982A-33B9E9B534CB}"/>
    <cellStyle name="Percent 3 7 5 5 3 2" xfId="28792" xr:uid="{5BC84C31-7048-4E93-8A2C-9DE25D351769}"/>
    <cellStyle name="Percent 3 7 5 5 4" xfId="28793" xr:uid="{71DEA93A-6965-49E3-856B-3E5042D1C773}"/>
    <cellStyle name="Percent 3 7 5 5 4 2" xfId="28794" xr:uid="{65979A17-A5FB-4737-BB98-C3994140322C}"/>
    <cellStyle name="Percent 3 7 5 5 5" xfId="28795" xr:uid="{FFF94BD1-F86E-4655-BFE8-4F3095188C34}"/>
    <cellStyle name="Percent 3 7 5 6" xfId="28796" xr:uid="{D4D7DE2E-2141-4467-A6DF-AF29DF0CFD51}"/>
    <cellStyle name="Percent 3 7 5 6 2" xfId="28797" xr:uid="{7D6DC8BA-D4B9-4840-8983-A8ABF3E0B849}"/>
    <cellStyle name="Percent 3 7 5 6 2 2" xfId="28798" xr:uid="{1292CDB2-04BC-4D83-97C1-FAAF4DE79966}"/>
    <cellStyle name="Percent 3 7 5 6 3" xfId="28799" xr:uid="{8C682310-266F-4C5C-A8E0-205B205E378B}"/>
    <cellStyle name="Percent 3 7 5 6 3 2" xfId="28800" xr:uid="{17374320-42C3-4490-BB30-4CE77ED581D5}"/>
    <cellStyle name="Percent 3 7 5 6 4" xfId="28801" xr:uid="{F2821828-96DC-47A2-821F-32FBB2993FCE}"/>
    <cellStyle name="Percent 3 7 5 7" xfId="28802" xr:uid="{4F2DA1C1-EF9D-48AF-95E8-4ACA4FE8FC5B}"/>
    <cellStyle name="Percent 3 7 5 7 2" xfId="28803" xr:uid="{5BE7A9CE-E005-45D4-BDEB-030554C83E0F}"/>
    <cellStyle name="Percent 3 7 5 8" xfId="28804" xr:uid="{A82E172F-7535-4612-BAEE-18249AC0E4F7}"/>
    <cellStyle name="Percent 3 7 5 8 2" xfId="28805" xr:uid="{5503D6DA-17DA-4180-BB5F-150E56E15B33}"/>
    <cellStyle name="Percent 3 7 5 9" xfId="28806" xr:uid="{56AEEA16-05BA-40F8-BB01-4640B29F3532}"/>
    <cellStyle name="Percent 3 7 5 9 2" xfId="28807" xr:uid="{9D6BF34B-358C-435B-8CDE-38DBC07551A5}"/>
    <cellStyle name="Percent 3 7 6" xfId="15641" xr:uid="{00000000-0005-0000-0000-00001C3D0000}"/>
    <cellStyle name="Percent 3 7 6 10" xfId="28809" xr:uid="{1F0FC43E-2A05-4A23-B179-6AF517FCD3AB}"/>
    <cellStyle name="Percent 3 7 6 11" xfId="28810" xr:uid="{5CA666CC-901E-4CC1-B359-FE42644A0DFB}"/>
    <cellStyle name="Percent 3 7 6 12" xfId="28808" xr:uid="{D3D9752F-859E-4B59-B3B7-4A9DF621E152}"/>
    <cellStyle name="Percent 3 7 6 13" xfId="24730" xr:uid="{9F6AF92D-AE51-4790-A1C2-A9DB085E3F89}"/>
    <cellStyle name="Percent 3 7 6 2" xfId="15642" xr:uid="{00000000-0005-0000-0000-00001D3D0000}"/>
    <cellStyle name="Percent 3 7 6 2 2" xfId="28812" xr:uid="{BA1DB43D-73C6-45C7-9A6E-5D9281D67F18}"/>
    <cellStyle name="Percent 3 7 6 2 2 2" xfId="28813" xr:uid="{3774666D-97F7-4D92-91E3-272501DBA9CD}"/>
    <cellStyle name="Percent 3 7 6 2 3" xfId="28814" xr:uid="{50ED493F-250D-4407-9EFC-424337F074A7}"/>
    <cellStyle name="Percent 3 7 6 2 3 2" xfId="28815" xr:uid="{4315EEF6-E337-4678-B525-6CB8E2DC14E3}"/>
    <cellStyle name="Percent 3 7 6 2 4" xfId="28816" xr:uid="{DD551928-DEA3-4225-80DA-2428CCD006A0}"/>
    <cellStyle name="Percent 3 7 6 2 5" xfId="28817" xr:uid="{F8D944A6-E1AD-46EF-8CB2-36EBDDE1C633}"/>
    <cellStyle name="Percent 3 7 6 2 6" xfId="28811" xr:uid="{677C059D-4F81-42FA-BC23-2B72ECA5A4BF}"/>
    <cellStyle name="Percent 3 7 6 3" xfId="15643" xr:uid="{00000000-0005-0000-0000-00001E3D0000}"/>
    <cellStyle name="Percent 3 7 6 3 2" xfId="28819" xr:uid="{815DC796-4092-45F8-AADC-41F00D030EC8}"/>
    <cellStyle name="Percent 3 7 6 3 2 2" xfId="28820" xr:uid="{78CA6CBD-00BE-4F97-A6A9-77E40BF237F8}"/>
    <cellStyle name="Percent 3 7 6 3 3" xfId="28821" xr:uid="{12686838-CA30-4FBA-8D13-1279E310A1AA}"/>
    <cellStyle name="Percent 3 7 6 3 3 2" xfId="28822" xr:uid="{276E440F-9BFD-4200-A165-31956B8AA06D}"/>
    <cellStyle name="Percent 3 7 6 3 4" xfId="28823" xr:uid="{8BEC386E-BC23-4B2B-A52F-5A584ACEB4B5}"/>
    <cellStyle name="Percent 3 7 6 3 5" xfId="28818" xr:uid="{89F6EB04-AC8E-4ED4-A759-5C308C4F9642}"/>
    <cellStyle name="Percent 3 7 6 4" xfId="28824" xr:uid="{CE2BFB11-34EB-460A-9273-3086A41A29A3}"/>
    <cellStyle name="Percent 3 7 6 4 2" xfId="28825" xr:uid="{199EC4CD-20BE-4ED4-9C41-9E3BCFCB18EE}"/>
    <cellStyle name="Percent 3 7 6 4 2 2" xfId="28826" xr:uid="{8879687F-3741-4BB1-B2D5-9EC5C4ACE37A}"/>
    <cellStyle name="Percent 3 7 6 4 3" xfId="28827" xr:uid="{BE034F78-AD25-4B14-9489-D87CB17AD45C}"/>
    <cellStyle name="Percent 3 7 6 4 3 2" xfId="28828" xr:uid="{283C0511-2E70-4E48-B9CD-52619F0F8A65}"/>
    <cellStyle name="Percent 3 7 6 4 4" xfId="28829" xr:uid="{CB2EF18B-1610-4C15-B6DE-D013294C8154}"/>
    <cellStyle name="Percent 3 7 6 5" xfId="28830" xr:uid="{0B5A5068-FE9D-4544-AA93-33AC7484D1CB}"/>
    <cellStyle name="Percent 3 7 6 5 2" xfId="28831" xr:uid="{42006AB2-AC42-4AA0-A37C-37D3FC961845}"/>
    <cellStyle name="Percent 3 7 6 5 2 2" xfId="28832" xr:uid="{FD735471-10C5-4C9F-9071-EEA8244AF3D6}"/>
    <cellStyle name="Percent 3 7 6 5 3" xfId="28833" xr:uid="{E5B0B91E-6CC5-4C2B-827D-B5C0E3A3DD27}"/>
    <cellStyle name="Percent 3 7 6 5 3 2" xfId="28834" xr:uid="{FD2D6C4A-4A88-48C8-AB24-32544AB192BE}"/>
    <cellStyle name="Percent 3 7 6 5 4" xfId="28835" xr:uid="{D80F24B5-79A7-450D-9DFE-B94A4E6C925F}"/>
    <cellStyle name="Percent 3 7 6 5 4 2" xfId="28836" xr:uid="{2320997E-005F-4FCE-A4D0-C843B6BCD2D1}"/>
    <cellStyle name="Percent 3 7 6 5 5" xfId="28837" xr:uid="{30C6250B-850B-49FE-BD13-8988CFA4F7DB}"/>
    <cellStyle name="Percent 3 7 6 6" xfId="28838" xr:uid="{C29EA39A-B9FC-41B0-A8DA-0914755F972D}"/>
    <cellStyle name="Percent 3 7 6 6 2" xfId="28839" xr:uid="{023023D4-A5A4-4E2C-B50D-296D0692160C}"/>
    <cellStyle name="Percent 3 7 6 6 2 2" xfId="28840" xr:uid="{9D035D99-3966-467A-8252-4DF4CEB8CAE2}"/>
    <cellStyle name="Percent 3 7 6 6 3" xfId="28841" xr:uid="{C4F4A51B-D41E-4084-B754-39A3E4472955}"/>
    <cellStyle name="Percent 3 7 6 6 3 2" xfId="28842" xr:uid="{D00A9077-173D-457B-811F-DA6D34F28958}"/>
    <cellStyle name="Percent 3 7 6 6 4" xfId="28843" xr:uid="{5AC6E54E-C5E6-4C21-BA59-21B011877D97}"/>
    <cellStyle name="Percent 3 7 6 7" xfId="28844" xr:uid="{CFB3CC0F-CB99-4EB4-B5DA-B97564D82DEA}"/>
    <cellStyle name="Percent 3 7 6 7 2" xfId="28845" xr:uid="{ECB4CD65-C4FF-4F68-B026-8D0B9F9264EE}"/>
    <cellStyle name="Percent 3 7 6 8" xfId="28846" xr:uid="{EC64F945-4AB4-4858-A19B-B0530BBB995A}"/>
    <cellStyle name="Percent 3 7 6 8 2" xfId="28847" xr:uid="{7E8F1046-21DB-42E1-8187-AA920764AFB1}"/>
    <cellStyle name="Percent 3 7 6 9" xfId="28848" xr:uid="{549D4783-D5E0-4247-A561-916014CB017D}"/>
    <cellStyle name="Percent 3 7 6 9 2" xfId="28849" xr:uid="{31F411AF-96D5-479B-A4DF-EE6C19E81AE0}"/>
    <cellStyle name="Percent 3 7 7" xfId="15644" xr:uid="{00000000-0005-0000-0000-00001F3D0000}"/>
    <cellStyle name="Percent 3 7 7 10" xfId="28851" xr:uid="{A4269A3B-1C3C-44CF-AF3C-8FAE47EEA7E2}"/>
    <cellStyle name="Percent 3 7 7 11" xfId="28852" xr:uid="{E1CFEA40-3774-4A54-B55D-77A66A243BA0}"/>
    <cellStyle name="Percent 3 7 7 12" xfId="28850" xr:uid="{728AE244-57D1-4FCC-8C2C-76F8D5D9A6CC}"/>
    <cellStyle name="Percent 3 7 7 13" xfId="24731" xr:uid="{E0B6DED4-C4F3-4C27-A3DB-7312E968D556}"/>
    <cellStyle name="Percent 3 7 7 2" xfId="15645" xr:uid="{00000000-0005-0000-0000-0000203D0000}"/>
    <cellStyle name="Percent 3 7 7 2 2" xfId="28854" xr:uid="{BEF2FD5D-16F2-4CB7-A2A6-A47A5DE237A3}"/>
    <cellStyle name="Percent 3 7 7 2 2 2" xfId="28855" xr:uid="{B84F97C4-C002-494E-93AE-6F8906B0E604}"/>
    <cellStyle name="Percent 3 7 7 2 3" xfId="28856" xr:uid="{D56A144B-2B80-405C-95AF-6B0756DD0D22}"/>
    <cellStyle name="Percent 3 7 7 2 3 2" xfId="28857" xr:uid="{FA2CA4E2-09B8-41E8-AA73-A4F286F66658}"/>
    <cellStyle name="Percent 3 7 7 2 4" xfId="28858" xr:uid="{7382B891-326B-4D88-9C90-E0C687DC2AF6}"/>
    <cellStyle name="Percent 3 7 7 2 5" xfId="28859" xr:uid="{2C82C774-AEE2-466D-A961-41CD4C55D525}"/>
    <cellStyle name="Percent 3 7 7 2 6" xfId="28853" xr:uid="{D03E8310-0994-4E41-99C3-D9136FAB3DCF}"/>
    <cellStyle name="Percent 3 7 7 3" xfId="15646" xr:uid="{00000000-0005-0000-0000-0000213D0000}"/>
    <cellStyle name="Percent 3 7 7 3 2" xfId="28861" xr:uid="{1B7A8562-88EF-43B2-8006-753C727F583E}"/>
    <cellStyle name="Percent 3 7 7 3 2 2" xfId="28862" xr:uid="{375E77FD-77A4-4E5E-A7DF-F0EDC2A8850D}"/>
    <cellStyle name="Percent 3 7 7 3 3" xfId="28863" xr:uid="{C7A16B2F-795B-40C1-8D64-E37A9B169E68}"/>
    <cellStyle name="Percent 3 7 7 3 3 2" xfId="28864" xr:uid="{86F8E4E0-EC19-4588-A046-9C04E48E99B4}"/>
    <cellStyle name="Percent 3 7 7 3 4" xfId="28865" xr:uid="{0134852B-228B-44C4-A0E6-59B32FBD90EB}"/>
    <cellStyle name="Percent 3 7 7 3 5" xfId="28860" xr:uid="{1ADAF407-E95F-4BE4-9F67-6C88952B00B4}"/>
    <cellStyle name="Percent 3 7 7 4" xfId="28866" xr:uid="{A0170D97-427F-4637-8CD0-0CEB3148F52D}"/>
    <cellStyle name="Percent 3 7 7 4 2" xfId="28867" xr:uid="{E0A10A30-D957-4E0F-8E69-F5D0AEFD9BA3}"/>
    <cellStyle name="Percent 3 7 7 4 2 2" xfId="28868" xr:uid="{C8807DA3-3E01-4BE6-9908-CE454894F35E}"/>
    <cellStyle name="Percent 3 7 7 4 3" xfId="28869" xr:uid="{86850808-CCAF-45A4-8532-CD6FB69B2BD8}"/>
    <cellStyle name="Percent 3 7 7 4 3 2" xfId="28870" xr:uid="{C267033F-5F90-4E62-AFBD-227E131E2AF0}"/>
    <cellStyle name="Percent 3 7 7 4 4" xfId="28871" xr:uid="{D389151A-65E4-41D5-9D77-8E64254AC54B}"/>
    <cellStyle name="Percent 3 7 7 5" xfId="28872" xr:uid="{216DFB50-5E28-450A-984E-CB9D9CE0ADAA}"/>
    <cellStyle name="Percent 3 7 7 5 2" xfId="28873" xr:uid="{4C95C111-E8E3-4667-B015-5F91D1ED3A99}"/>
    <cellStyle name="Percent 3 7 7 5 2 2" xfId="28874" xr:uid="{C59F5F57-490C-4F72-867C-7CEE9C48B43C}"/>
    <cellStyle name="Percent 3 7 7 5 3" xfId="28875" xr:uid="{D3233B75-B970-4523-AC8F-B169D289485E}"/>
    <cellStyle name="Percent 3 7 7 5 3 2" xfId="28876" xr:uid="{7B5ABC04-49F3-4FE3-B612-846251BA5E65}"/>
    <cellStyle name="Percent 3 7 7 5 4" xfId="28877" xr:uid="{92595343-5C14-4216-930D-9483C9EFF0C3}"/>
    <cellStyle name="Percent 3 7 7 5 4 2" xfId="28878" xr:uid="{9A4B73FE-3945-4502-A02E-FE3B93B5B6DF}"/>
    <cellStyle name="Percent 3 7 7 5 5" xfId="28879" xr:uid="{762E8CC2-86CE-4D90-A79B-56FBC9F0E2DE}"/>
    <cellStyle name="Percent 3 7 7 6" xfId="28880" xr:uid="{941878E8-413F-4761-B3D7-0402CD78B404}"/>
    <cellStyle name="Percent 3 7 7 6 2" xfId="28881" xr:uid="{8D5E68C4-B6E5-4A3D-839D-0906479E65B7}"/>
    <cellStyle name="Percent 3 7 7 6 2 2" xfId="28882" xr:uid="{D76BD81A-C2E7-4630-97F8-EE0EC7666AE7}"/>
    <cellStyle name="Percent 3 7 7 6 3" xfId="28883" xr:uid="{70DBE855-6B0C-46E9-8E53-1790463B52D3}"/>
    <cellStyle name="Percent 3 7 7 6 3 2" xfId="28884" xr:uid="{8BF06659-902D-4009-8FE0-2C40C0CBA97E}"/>
    <cellStyle name="Percent 3 7 7 6 4" xfId="28885" xr:uid="{B320FC42-6207-46DF-89B1-D1EB61F266B3}"/>
    <cellStyle name="Percent 3 7 7 7" xfId="28886" xr:uid="{4FA0E138-91FA-4F5F-B91E-6E9173829BE0}"/>
    <cellStyle name="Percent 3 7 7 7 2" xfId="28887" xr:uid="{EFCC7798-68E4-485F-931F-E73ECC98D6E3}"/>
    <cellStyle name="Percent 3 7 7 8" xfId="28888" xr:uid="{00AC673B-73A5-436F-9D6C-910C2BC38014}"/>
    <cellStyle name="Percent 3 7 7 8 2" xfId="28889" xr:uid="{5905AD3E-13DF-4AB8-904F-883176C00DDD}"/>
    <cellStyle name="Percent 3 7 7 9" xfId="28890" xr:uid="{CD8B52B3-D217-4865-A20C-2DA0F65C5A87}"/>
    <cellStyle name="Percent 3 7 7 9 2" xfId="28891" xr:uid="{4FE0F145-1294-4DCE-8ABD-790C502DE57D}"/>
    <cellStyle name="Percent 3 7 8" xfId="15647" xr:uid="{00000000-0005-0000-0000-0000223D0000}"/>
    <cellStyle name="Percent 3 7 8 10" xfId="28893" xr:uid="{416952C7-F1C4-4864-9C43-2E0D2892C6A1}"/>
    <cellStyle name="Percent 3 7 8 11" xfId="28894" xr:uid="{16039FD1-5A74-42AF-A98B-9D19BB780DAF}"/>
    <cellStyle name="Percent 3 7 8 12" xfId="28892" xr:uid="{AEBFF756-46D4-4D9D-81AD-616B9A086103}"/>
    <cellStyle name="Percent 3 7 8 13" xfId="24732" xr:uid="{4DD739AD-E6B7-4347-8B13-367F83C8B087}"/>
    <cellStyle name="Percent 3 7 8 2" xfId="15648" xr:uid="{00000000-0005-0000-0000-0000233D0000}"/>
    <cellStyle name="Percent 3 7 8 2 2" xfId="28896" xr:uid="{44861C4C-6FE4-401D-8E62-0521E20EE613}"/>
    <cellStyle name="Percent 3 7 8 2 2 2" xfId="28897" xr:uid="{DE32E4AC-F1BF-421B-A580-4A057BD19365}"/>
    <cellStyle name="Percent 3 7 8 2 3" xfId="28898" xr:uid="{4A81BD0A-8D38-4182-B606-756CC34547A0}"/>
    <cellStyle name="Percent 3 7 8 2 3 2" xfId="28899" xr:uid="{99FF06F4-2B88-4724-A666-A64B61C4A3E8}"/>
    <cellStyle name="Percent 3 7 8 2 4" xfId="28900" xr:uid="{DB396D6E-B9FF-4714-97CC-185EB7A266CB}"/>
    <cellStyle name="Percent 3 7 8 2 5" xfId="28901" xr:uid="{31B2BE51-96B7-4D41-B578-5BE31A143331}"/>
    <cellStyle name="Percent 3 7 8 2 6" xfId="28895" xr:uid="{2C62C97A-9D33-45FE-90A1-0D92A87D981C}"/>
    <cellStyle name="Percent 3 7 8 3" xfId="15649" xr:uid="{00000000-0005-0000-0000-0000243D0000}"/>
    <cellStyle name="Percent 3 7 8 3 2" xfId="28903" xr:uid="{99EE877D-A8B9-4035-A9B2-BD62E3005D60}"/>
    <cellStyle name="Percent 3 7 8 3 2 2" xfId="28904" xr:uid="{DA952DEF-3BD8-4309-B3E6-D7D5963307DE}"/>
    <cellStyle name="Percent 3 7 8 3 3" xfId="28905" xr:uid="{3FAE217F-8E56-4535-A625-AE73F0AD12FF}"/>
    <cellStyle name="Percent 3 7 8 3 3 2" xfId="28906" xr:uid="{36F1499B-7D3E-4FF4-BF51-9B4B6519CFCD}"/>
    <cellStyle name="Percent 3 7 8 3 4" xfId="28907" xr:uid="{1C7A24AE-411E-4521-B623-D766DF9EFBC0}"/>
    <cellStyle name="Percent 3 7 8 3 5" xfId="28902" xr:uid="{49E7EBB8-CE42-4233-A6A1-9C907FBDA77C}"/>
    <cellStyle name="Percent 3 7 8 4" xfId="28908" xr:uid="{A46AB667-6789-4CF5-BA7D-E9145C7FEA95}"/>
    <cellStyle name="Percent 3 7 8 4 2" xfId="28909" xr:uid="{FD3BE241-0AB1-4A3B-BA59-AF14FB6BDC51}"/>
    <cellStyle name="Percent 3 7 8 4 2 2" xfId="28910" xr:uid="{4A57A244-C45F-4411-BF57-CBC5D20E5A83}"/>
    <cellStyle name="Percent 3 7 8 4 3" xfId="28911" xr:uid="{C6B46B49-0781-435F-8B3B-D447A41A37DD}"/>
    <cellStyle name="Percent 3 7 8 4 3 2" xfId="28912" xr:uid="{6E102B2B-D065-4847-B624-B10B69F2575D}"/>
    <cellStyle name="Percent 3 7 8 4 4" xfId="28913" xr:uid="{C864303C-0237-4074-B658-C89535EC9A43}"/>
    <cellStyle name="Percent 3 7 8 5" xfId="28914" xr:uid="{F6209B37-708E-4039-8727-FFD9392F4407}"/>
    <cellStyle name="Percent 3 7 8 5 2" xfId="28915" xr:uid="{DAA11404-6078-41FE-8609-07D4AE5C7498}"/>
    <cellStyle name="Percent 3 7 8 5 2 2" xfId="28916" xr:uid="{9CD532F5-A9CE-4CF7-AE04-57F896E55624}"/>
    <cellStyle name="Percent 3 7 8 5 3" xfId="28917" xr:uid="{C0E47C73-0D47-4A5C-9BE6-ACF0B27A3D3B}"/>
    <cellStyle name="Percent 3 7 8 5 3 2" xfId="28918" xr:uid="{294D0EF2-D2BC-4069-A127-9937A10BFC7E}"/>
    <cellStyle name="Percent 3 7 8 5 4" xfId="28919" xr:uid="{20EA5601-31D0-4FD2-9944-2B7631A12593}"/>
    <cellStyle name="Percent 3 7 8 5 4 2" xfId="28920" xr:uid="{4A3470FE-52F4-4708-BDA6-6740E8171915}"/>
    <cellStyle name="Percent 3 7 8 5 5" xfId="28921" xr:uid="{F5E43673-1EA3-4088-AE25-62EBA078F62B}"/>
    <cellStyle name="Percent 3 7 8 6" xfId="28922" xr:uid="{77BAE044-C00F-471C-BD3A-F692EC0D126D}"/>
    <cellStyle name="Percent 3 7 8 6 2" xfId="28923" xr:uid="{19FD33E4-DB0A-4CFA-9800-EC9F641D9C75}"/>
    <cellStyle name="Percent 3 7 8 6 2 2" xfId="28924" xr:uid="{92DC4C10-B5CD-4A3E-869B-EE483B12E3AA}"/>
    <cellStyle name="Percent 3 7 8 6 3" xfId="28925" xr:uid="{5BE6BE29-80F4-4886-B679-2801AB9A2B33}"/>
    <cellStyle name="Percent 3 7 8 6 3 2" xfId="28926" xr:uid="{59794013-D349-471A-BB76-18001A929F5A}"/>
    <cellStyle name="Percent 3 7 8 6 4" xfId="28927" xr:uid="{C8BB4943-B4D2-49E1-ADA3-8FE6718C1391}"/>
    <cellStyle name="Percent 3 7 8 7" xfId="28928" xr:uid="{E6EBB518-3EAC-49A1-8328-A309B6E5EF5E}"/>
    <cellStyle name="Percent 3 7 8 7 2" xfId="28929" xr:uid="{A6524F3A-8675-4F8F-AED3-D05D18FAE949}"/>
    <cellStyle name="Percent 3 7 8 8" xfId="28930" xr:uid="{7B0A048B-9089-4FD8-8909-4DA4DEE0116A}"/>
    <cellStyle name="Percent 3 7 8 8 2" xfId="28931" xr:uid="{1E41C233-2C69-4DE1-BCD5-A153282B9374}"/>
    <cellStyle name="Percent 3 7 8 9" xfId="28932" xr:uid="{8371DB8E-0C63-4307-8C28-2FF3F71AB372}"/>
    <cellStyle name="Percent 3 7 8 9 2" xfId="28933" xr:uid="{46DB009C-454F-4331-93C5-13B3CA7D3BC7}"/>
    <cellStyle name="Percent 3 7 9" xfId="15650" xr:uid="{00000000-0005-0000-0000-0000253D0000}"/>
    <cellStyle name="Percent 3 7 9 10" xfId="28935" xr:uid="{0D5ECD93-D33A-4BF9-AA95-5A89DE4AD62C}"/>
    <cellStyle name="Percent 3 7 9 11" xfId="28936" xr:uid="{483FA75B-7CD2-43AF-8E13-802AFEDC64C1}"/>
    <cellStyle name="Percent 3 7 9 12" xfId="28934" xr:uid="{365C32D9-D0BC-4A53-8EFD-D31D90164806}"/>
    <cellStyle name="Percent 3 7 9 13" xfId="24733" xr:uid="{492AC2DA-7573-4DBD-AE7E-7C6C6E03D212}"/>
    <cellStyle name="Percent 3 7 9 2" xfId="15651" xr:uid="{00000000-0005-0000-0000-0000263D0000}"/>
    <cellStyle name="Percent 3 7 9 2 2" xfId="28938" xr:uid="{59F1BED4-ADC2-41D6-9DF3-794CD6E7E2D7}"/>
    <cellStyle name="Percent 3 7 9 2 2 2" xfId="28939" xr:uid="{AA6847AD-D64B-46C8-8C2B-F9A9C4753833}"/>
    <cellStyle name="Percent 3 7 9 2 3" xfId="28940" xr:uid="{5C7D7736-C375-423C-8F7F-A1ABD256FF00}"/>
    <cellStyle name="Percent 3 7 9 2 3 2" xfId="28941" xr:uid="{965417C6-B7B8-44F9-9C4A-E0651ED8A325}"/>
    <cellStyle name="Percent 3 7 9 2 4" xfId="28942" xr:uid="{F9B09786-659F-49D0-B3C5-37F145057A4B}"/>
    <cellStyle name="Percent 3 7 9 2 5" xfId="28943" xr:uid="{0001A8D2-68E2-41C4-BF08-837EE51D99CB}"/>
    <cellStyle name="Percent 3 7 9 2 6" xfId="28937" xr:uid="{214014AA-0D6A-41D6-998A-4A0C2EB197E4}"/>
    <cellStyle name="Percent 3 7 9 3" xfId="15652" xr:uid="{00000000-0005-0000-0000-0000273D0000}"/>
    <cellStyle name="Percent 3 7 9 3 2" xfId="28945" xr:uid="{7C1A75FB-D585-434A-90A1-EAB335D17E81}"/>
    <cellStyle name="Percent 3 7 9 3 2 2" xfId="28946" xr:uid="{316626C5-6041-4ABC-966A-EE8921A32114}"/>
    <cellStyle name="Percent 3 7 9 3 3" xfId="28947" xr:uid="{E1F35052-6E5D-4B6E-80B7-DBDB1B1CF0FD}"/>
    <cellStyle name="Percent 3 7 9 3 3 2" xfId="28948" xr:uid="{5E70A423-FC1F-4D29-9DEC-DBD3990575B2}"/>
    <cellStyle name="Percent 3 7 9 3 4" xfId="28949" xr:uid="{EB167CB1-784F-4C6B-9A8B-D44CD82511A1}"/>
    <cellStyle name="Percent 3 7 9 3 5" xfId="28944" xr:uid="{61C7863E-1023-454A-A64F-D1F7242B50EC}"/>
    <cellStyle name="Percent 3 7 9 4" xfId="28950" xr:uid="{E1CD1867-F5F8-414A-80AB-AB0B7CAE2DF5}"/>
    <cellStyle name="Percent 3 7 9 4 2" xfId="28951" xr:uid="{700FE1DA-D13E-4FCB-94D7-20FF7058D14C}"/>
    <cellStyle name="Percent 3 7 9 4 2 2" xfId="28952" xr:uid="{C209C193-EA82-49B5-9E8F-AF35875F5A98}"/>
    <cellStyle name="Percent 3 7 9 4 3" xfId="28953" xr:uid="{141274D6-5127-4BD2-AA0A-6252E8CF3C45}"/>
    <cellStyle name="Percent 3 7 9 4 3 2" xfId="28954" xr:uid="{0F6ED06F-8DB7-4359-9F91-4282B54CFA0D}"/>
    <cellStyle name="Percent 3 7 9 4 4" xfId="28955" xr:uid="{EFFAAEE4-5905-4F8A-AED0-24EA78E17BDA}"/>
    <cellStyle name="Percent 3 7 9 5" xfId="28956" xr:uid="{0FC40404-A5BE-4F5A-BCDD-97C917F19EE9}"/>
    <cellStyle name="Percent 3 7 9 5 2" xfId="28957" xr:uid="{73DB21C3-8254-4D88-A37A-CDE8B3F5F411}"/>
    <cellStyle name="Percent 3 7 9 5 2 2" xfId="28958" xr:uid="{22E7B600-0471-4619-8F09-F519903F163A}"/>
    <cellStyle name="Percent 3 7 9 5 3" xfId="28959" xr:uid="{A4E4B90F-FA2A-4EB5-85CD-0950DF26337F}"/>
    <cellStyle name="Percent 3 7 9 5 3 2" xfId="28960" xr:uid="{B80CD907-A887-4FBD-9982-AFD87C2F4D17}"/>
    <cellStyle name="Percent 3 7 9 5 4" xfId="28961" xr:uid="{C9965A2F-BA99-4CC9-9741-94E197C4FD26}"/>
    <cellStyle name="Percent 3 7 9 5 4 2" xfId="28962" xr:uid="{80315967-935E-43F6-9591-F53CF03EE7AE}"/>
    <cellStyle name="Percent 3 7 9 5 5" xfId="28963" xr:uid="{721EB75E-A703-4279-BB5F-F0D5728AFCD2}"/>
    <cellStyle name="Percent 3 7 9 6" xfId="28964" xr:uid="{055C9064-2853-437A-8E82-FF8AD0B31952}"/>
    <cellStyle name="Percent 3 7 9 6 2" xfId="28965" xr:uid="{3D5A3716-7E54-4A9D-9B24-9E9AA9767969}"/>
    <cellStyle name="Percent 3 7 9 6 2 2" xfId="28966" xr:uid="{D01DFF1C-3C3B-4E23-8F30-F10B0B392FD1}"/>
    <cellStyle name="Percent 3 7 9 6 3" xfId="28967" xr:uid="{0EA0FDEC-EC6C-4CBD-9C0E-C5E531B5147B}"/>
    <cellStyle name="Percent 3 7 9 6 3 2" xfId="28968" xr:uid="{358E7EE4-4A96-454E-B9FD-8289F6A3ED79}"/>
    <cellStyle name="Percent 3 7 9 6 4" xfId="28969" xr:uid="{C255142E-6FEA-4DCC-AC0B-8093B450CFF0}"/>
    <cellStyle name="Percent 3 7 9 7" xfId="28970" xr:uid="{0FD2A8D2-002A-4D96-81D0-272981700AB1}"/>
    <cellStyle name="Percent 3 7 9 7 2" xfId="28971" xr:uid="{16068797-B3B7-4CCA-AB88-88955CB34C18}"/>
    <cellStyle name="Percent 3 7 9 8" xfId="28972" xr:uid="{C144061E-808E-4842-93C6-CBBAE745A632}"/>
    <cellStyle name="Percent 3 7 9 8 2" xfId="28973" xr:uid="{76BE601E-0FFE-40E9-9D34-D62F9F4E0469}"/>
    <cellStyle name="Percent 3 7 9 9" xfId="28974" xr:uid="{37E2806C-9716-4465-87CA-DC01B3C12657}"/>
    <cellStyle name="Percent 3 7 9 9 2" xfId="28975" xr:uid="{786F615B-D93F-42A1-A5B8-37940D8A157F}"/>
    <cellStyle name="Percent 3 8" xfId="15653" xr:uid="{00000000-0005-0000-0000-0000283D0000}"/>
    <cellStyle name="Percent 3 8 10" xfId="15654" xr:uid="{00000000-0005-0000-0000-0000293D0000}"/>
    <cellStyle name="Percent 3 8 10 10" xfId="28978" xr:uid="{40E26BB8-F202-4AAD-AFC9-5DD0B20963E4}"/>
    <cellStyle name="Percent 3 8 10 11" xfId="28979" xr:uid="{9A2876B8-D7EC-4AD6-A1A6-A434BBB76AE2}"/>
    <cellStyle name="Percent 3 8 10 12" xfId="28977" xr:uid="{1CC49E98-19E1-48C9-98C8-FAE27C084AB8}"/>
    <cellStyle name="Percent 3 8 10 13" xfId="24735" xr:uid="{5563CF6B-1E8F-4F55-A6CE-D0026D46B77C}"/>
    <cellStyle name="Percent 3 8 10 2" xfId="15655" xr:uid="{00000000-0005-0000-0000-00002A3D0000}"/>
    <cellStyle name="Percent 3 8 10 2 2" xfId="28981" xr:uid="{3C12FB2C-365C-41BC-89D3-D0316F76B835}"/>
    <cellStyle name="Percent 3 8 10 2 2 2" xfId="28982" xr:uid="{6A65005B-A8A8-4170-991D-0099857FEB9E}"/>
    <cellStyle name="Percent 3 8 10 2 3" xfId="28983" xr:uid="{8DE0F391-99E4-4B37-A038-D4739DF81D78}"/>
    <cellStyle name="Percent 3 8 10 2 3 2" xfId="28984" xr:uid="{3EE76B09-85D9-40B7-BFCE-ABEE836D904F}"/>
    <cellStyle name="Percent 3 8 10 2 4" xfId="28985" xr:uid="{BA609F05-AB44-4564-900C-451A4C27BB4E}"/>
    <cellStyle name="Percent 3 8 10 2 5" xfId="28986" xr:uid="{5A437164-3C35-4CF8-B38F-B7F8BEF70955}"/>
    <cellStyle name="Percent 3 8 10 2 6" xfId="28980" xr:uid="{31D3EB92-3DAD-44D1-A25E-03466FF45529}"/>
    <cellStyle name="Percent 3 8 10 3" xfId="15656" xr:uid="{00000000-0005-0000-0000-00002B3D0000}"/>
    <cellStyle name="Percent 3 8 10 3 2" xfId="28988" xr:uid="{8CA0B637-094B-45AC-8851-57EA7C442514}"/>
    <cellStyle name="Percent 3 8 10 3 2 2" xfId="28989" xr:uid="{E60EBAF1-9EDF-4CD6-BE4E-B38C7F7F7A3B}"/>
    <cellStyle name="Percent 3 8 10 3 3" xfId="28990" xr:uid="{48237FFA-1DB7-4881-8316-7AF95AEC736A}"/>
    <cellStyle name="Percent 3 8 10 3 3 2" xfId="28991" xr:uid="{539DDC95-3399-4FB7-87B4-524AA81D81C2}"/>
    <cellStyle name="Percent 3 8 10 3 4" xfId="28992" xr:uid="{A4D817A3-386D-4308-874C-1462C7C03A12}"/>
    <cellStyle name="Percent 3 8 10 3 5" xfId="28987" xr:uid="{13BFC365-55FB-4865-BF01-80DC4595B1EA}"/>
    <cellStyle name="Percent 3 8 10 4" xfId="28993" xr:uid="{145DE6C0-3FF3-4B70-AFA0-E6456E63771D}"/>
    <cellStyle name="Percent 3 8 10 4 2" xfId="28994" xr:uid="{E2A71311-8BD9-4594-BC02-B853461F0209}"/>
    <cellStyle name="Percent 3 8 10 4 2 2" xfId="28995" xr:uid="{94AA1826-266A-4431-B0E8-3CD1B941D072}"/>
    <cellStyle name="Percent 3 8 10 4 3" xfId="28996" xr:uid="{6CF64EED-0507-4FE7-9DB0-649B10E2CC36}"/>
    <cellStyle name="Percent 3 8 10 4 3 2" xfId="28997" xr:uid="{3A0FFB7D-127C-4BA4-A16C-0946951F2D8F}"/>
    <cellStyle name="Percent 3 8 10 4 4" xfId="28998" xr:uid="{9ACB2875-BA37-4F24-A5A1-679EF5195FD9}"/>
    <cellStyle name="Percent 3 8 10 5" xfId="28999" xr:uid="{7FCD9EC4-2B56-43A9-B251-587BBDEC462F}"/>
    <cellStyle name="Percent 3 8 10 5 2" xfId="29000" xr:uid="{EF5AEF1D-1A53-4894-BFEB-0FF3C9755E1C}"/>
    <cellStyle name="Percent 3 8 10 5 2 2" xfId="29001" xr:uid="{EDC12AD1-F5F4-4DF4-BEEF-B11F1ACFD79E}"/>
    <cellStyle name="Percent 3 8 10 5 3" xfId="29002" xr:uid="{CE4D1999-D4CC-4A92-A9AD-B1D4676AC62E}"/>
    <cellStyle name="Percent 3 8 10 5 3 2" xfId="29003" xr:uid="{B5334AEE-0EF6-4EB1-BB7C-AD5CDD3D7413}"/>
    <cellStyle name="Percent 3 8 10 5 4" xfId="29004" xr:uid="{DC23AC4E-44B7-4326-B248-10A1AD6AC13B}"/>
    <cellStyle name="Percent 3 8 10 5 4 2" xfId="29005" xr:uid="{A910A942-4ECD-48B5-B88B-F53E2F3E2317}"/>
    <cellStyle name="Percent 3 8 10 5 5" xfId="29006" xr:uid="{4FEFB3A1-1A62-4C7A-A03F-83BBC5262A0F}"/>
    <cellStyle name="Percent 3 8 10 6" xfId="29007" xr:uid="{9E380114-5412-47BC-86CB-498CBF64182B}"/>
    <cellStyle name="Percent 3 8 10 6 2" xfId="29008" xr:uid="{D79C1D05-EA6C-469C-8F4A-198C658D1023}"/>
    <cellStyle name="Percent 3 8 10 6 2 2" xfId="29009" xr:uid="{14F91BE3-BDBC-4A65-BD18-12F891CA3056}"/>
    <cellStyle name="Percent 3 8 10 6 3" xfId="29010" xr:uid="{0649F14C-1476-4629-A46A-99652DB59300}"/>
    <cellStyle name="Percent 3 8 10 6 3 2" xfId="29011" xr:uid="{08318206-C43C-43C1-9007-0F79EC8A2794}"/>
    <cellStyle name="Percent 3 8 10 6 4" xfId="29012" xr:uid="{31D90B2F-0888-4A3A-A15F-09053AD56832}"/>
    <cellStyle name="Percent 3 8 10 7" xfId="29013" xr:uid="{85DB95E4-85AD-4FB8-80C1-F86E2AA98FE6}"/>
    <cellStyle name="Percent 3 8 10 7 2" xfId="29014" xr:uid="{A450E5ED-B896-4B3B-AD10-F6497253A4E2}"/>
    <cellStyle name="Percent 3 8 10 8" xfId="29015" xr:uid="{C855DC0F-059E-43F1-AD86-427B9A519C2B}"/>
    <cellStyle name="Percent 3 8 10 8 2" xfId="29016" xr:uid="{47ED7A5C-47D3-40AD-81F3-126A6F39B30B}"/>
    <cellStyle name="Percent 3 8 10 9" xfId="29017" xr:uid="{A73431FB-C1FD-45F2-BA73-698F2B1EB21F}"/>
    <cellStyle name="Percent 3 8 10 9 2" xfId="29018" xr:uid="{7177E46F-E833-493C-849B-1E67E957A28F}"/>
    <cellStyle name="Percent 3 8 11" xfId="15657" xr:uid="{00000000-0005-0000-0000-00002C3D0000}"/>
    <cellStyle name="Percent 3 8 11 10" xfId="29020" xr:uid="{D33C7FC0-7DE5-4635-9E16-572FF35E3635}"/>
    <cellStyle name="Percent 3 8 11 11" xfId="29021" xr:uid="{E514ECDA-109C-43C6-A172-75E44D9A946D}"/>
    <cellStyle name="Percent 3 8 11 12" xfId="29019" xr:uid="{9330362A-3CB4-4AFD-A5C1-3BBA8E40C660}"/>
    <cellStyle name="Percent 3 8 11 13" xfId="24736" xr:uid="{F3003086-CDF9-4FE5-AE01-2A548E7CD397}"/>
    <cellStyle name="Percent 3 8 11 2" xfId="15658" xr:uid="{00000000-0005-0000-0000-00002D3D0000}"/>
    <cellStyle name="Percent 3 8 11 2 2" xfId="29023" xr:uid="{E7C3204C-9F1D-48C7-9107-4F3AB5D25437}"/>
    <cellStyle name="Percent 3 8 11 2 2 2" xfId="29024" xr:uid="{CE039267-E345-4252-A941-DC13B1626B68}"/>
    <cellStyle name="Percent 3 8 11 2 3" xfId="29025" xr:uid="{00CC0CD7-DB1A-455F-9E6E-63458C03C125}"/>
    <cellStyle name="Percent 3 8 11 2 3 2" xfId="29026" xr:uid="{C2C7113E-9710-406F-B4B2-F191E1C9C3BA}"/>
    <cellStyle name="Percent 3 8 11 2 4" xfId="29027" xr:uid="{7F2BC73E-5B5E-4EB7-8370-0EB16937AD22}"/>
    <cellStyle name="Percent 3 8 11 2 5" xfId="29028" xr:uid="{7C797C0E-423F-4E49-A35E-492DC46F8238}"/>
    <cellStyle name="Percent 3 8 11 2 6" xfId="29022" xr:uid="{E89C25BC-841D-4C64-893E-E6C6D6EE6AE4}"/>
    <cellStyle name="Percent 3 8 11 3" xfId="15659" xr:uid="{00000000-0005-0000-0000-00002E3D0000}"/>
    <cellStyle name="Percent 3 8 11 3 2" xfId="29030" xr:uid="{70799667-9F25-4057-A95F-BF29AB5E733F}"/>
    <cellStyle name="Percent 3 8 11 3 2 2" xfId="29031" xr:uid="{BD14DFFB-E998-4C24-810D-3700D7ACB6A6}"/>
    <cellStyle name="Percent 3 8 11 3 3" xfId="29032" xr:uid="{215CDC9D-D3A8-4B43-B907-439E861FD075}"/>
    <cellStyle name="Percent 3 8 11 3 3 2" xfId="29033" xr:uid="{764D9254-74A9-4185-BE9B-C7B27EA1CF92}"/>
    <cellStyle name="Percent 3 8 11 3 4" xfId="29034" xr:uid="{EBD1B1A7-EB18-40D0-9213-A288C3491EE2}"/>
    <cellStyle name="Percent 3 8 11 3 5" xfId="29029" xr:uid="{134B7B5F-BB78-477E-8311-39068BD37090}"/>
    <cellStyle name="Percent 3 8 11 4" xfId="29035" xr:uid="{1A6C4E4B-5E98-43F8-BD57-E75A6E7D23CD}"/>
    <cellStyle name="Percent 3 8 11 4 2" xfId="29036" xr:uid="{72EADA27-AAE7-428D-B76B-5F4E9497847D}"/>
    <cellStyle name="Percent 3 8 11 4 2 2" xfId="29037" xr:uid="{95C13FA6-5A31-48C2-AE73-4355214A9B81}"/>
    <cellStyle name="Percent 3 8 11 4 3" xfId="29038" xr:uid="{2D319DFB-66AC-490A-9969-C8CA4D241635}"/>
    <cellStyle name="Percent 3 8 11 4 3 2" xfId="29039" xr:uid="{FBC53D53-7EA4-450B-8E8C-49E97A0866D5}"/>
    <cellStyle name="Percent 3 8 11 4 4" xfId="29040" xr:uid="{AE3955DE-829C-4EB5-9294-3D9FCC52D3A7}"/>
    <cellStyle name="Percent 3 8 11 5" xfId="29041" xr:uid="{9B6CAD11-93AC-4835-8918-BE0A51A4EC53}"/>
    <cellStyle name="Percent 3 8 11 5 2" xfId="29042" xr:uid="{50CE40E5-3CF9-478F-9E8B-BE58FF1AFC9D}"/>
    <cellStyle name="Percent 3 8 11 5 2 2" xfId="29043" xr:uid="{FDC0CAD7-4F74-44C3-BC57-7C678A0B6E7B}"/>
    <cellStyle name="Percent 3 8 11 5 3" xfId="29044" xr:uid="{93FC083C-D1AA-438F-AC57-EBC1B22D5C46}"/>
    <cellStyle name="Percent 3 8 11 5 3 2" xfId="29045" xr:uid="{B87EB073-9FB6-4E9A-B787-5253066270B3}"/>
    <cellStyle name="Percent 3 8 11 5 4" xfId="29046" xr:uid="{710AEA6A-F29C-448D-8FA1-8C25858F3D45}"/>
    <cellStyle name="Percent 3 8 11 5 4 2" xfId="29047" xr:uid="{CE5DAA6A-5425-466D-9C75-5A18207F024A}"/>
    <cellStyle name="Percent 3 8 11 5 5" xfId="29048" xr:uid="{1F973B5E-F740-408C-BC8E-215DBD24C621}"/>
    <cellStyle name="Percent 3 8 11 6" xfId="29049" xr:uid="{34D73FDD-C55E-4D11-A660-7EA04B9AA81A}"/>
    <cellStyle name="Percent 3 8 11 6 2" xfId="29050" xr:uid="{7F05D476-90FE-421B-8B9D-F277A19342D5}"/>
    <cellStyle name="Percent 3 8 11 6 2 2" xfId="29051" xr:uid="{FE3A4481-BCCD-480B-981C-1156014ACF16}"/>
    <cellStyle name="Percent 3 8 11 6 3" xfId="29052" xr:uid="{897D635A-8E9B-4EE9-A471-F9D01424A0AB}"/>
    <cellStyle name="Percent 3 8 11 6 3 2" xfId="29053" xr:uid="{82F4FDD9-7306-4DEF-98F0-4B18501A4C3C}"/>
    <cellStyle name="Percent 3 8 11 6 4" xfId="29054" xr:uid="{1A22F826-F3A7-4E79-8799-EEC67133D437}"/>
    <cellStyle name="Percent 3 8 11 7" xfId="29055" xr:uid="{5453CB8E-8586-4A8F-ADA1-C5F4074389F1}"/>
    <cellStyle name="Percent 3 8 11 7 2" xfId="29056" xr:uid="{55643425-AD7A-43ED-9C4D-05069B38063C}"/>
    <cellStyle name="Percent 3 8 11 8" xfId="29057" xr:uid="{907C5F91-9FFF-48D2-9613-AF4A0499A862}"/>
    <cellStyle name="Percent 3 8 11 8 2" xfId="29058" xr:uid="{634CDE5E-2089-4F9D-B6FD-07FF4CFB94AE}"/>
    <cellStyle name="Percent 3 8 11 9" xfId="29059" xr:uid="{922F6E06-B17D-4D9C-9279-06EEC85CF28F}"/>
    <cellStyle name="Percent 3 8 11 9 2" xfId="29060" xr:uid="{EA54064E-1FAE-4EDF-A956-EECC8FDDC1B9}"/>
    <cellStyle name="Percent 3 8 12" xfId="15660" xr:uid="{00000000-0005-0000-0000-00002F3D0000}"/>
    <cellStyle name="Percent 3 8 12 10" xfId="29062" xr:uid="{D58AE71F-0DB5-485B-872A-082D2355B028}"/>
    <cellStyle name="Percent 3 8 12 11" xfId="29063" xr:uid="{3149B358-03D7-4023-BFC8-130342DDA33D}"/>
    <cellStyle name="Percent 3 8 12 12" xfId="29061" xr:uid="{2698FB5E-685B-4C4E-8C07-498B0BCC2873}"/>
    <cellStyle name="Percent 3 8 12 13" xfId="24737" xr:uid="{25E5A348-9E56-4005-9132-31FDEBA6DA30}"/>
    <cellStyle name="Percent 3 8 12 2" xfId="15661" xr:uid="{00000000-0005-0000-0000-0000303D0000}"/>
    <cellStyle name="Percent 3 8 12 2 2" xfId="29065" xr:uid="{314BA219-DC3C-4FF0-B1F3-B1DFA758A296}"/>
    <cellStyle name="Percent 3 8 12 2 2 2" xfId="29066" xr:uid="{186B7FB4-B19E-40E8-A02A-4CD025BE74C3}"/>
    <cellStyle name="Percent 3 8 12 2 3" xfId="29067" xr:uid="{1D8A6F86-9949-463F-AF25-7A720634C129}"/>
    <cellStyle name="Percent 3 8 12 2 3 2" xfId="29068" xr:uid="{D911DFA1-EB7D-4566-A334-2321C5E27894}"/>
    <cellStyle name="Percent 3 8 12 2 4" xfId="29069" xr:uid="{2AE657F6-BFC6-4B06-B698-EB46585FFF6F}"/>
    <cellStyle name="Percent 3 8 12 2 5" xfId="29070" xr:uid="{F8BD0DCA-77B3-471A-B371-422126E2FEC1}"/>
    <cellStyle name="Percent 3 8 12 2 6" xfId="29064" xr:uid="{56A51E8F-63D9-4048-83C6-3045CD182151}"/>
    <cellStyle name="Percent 3 8 12 3" xfId="15662" xr:uid="{00000000-0005-0000-0000-0000313D0000}"/>
    <cellStyle name="Percent 3 8 12 3 2" xfId="29072" xr:uid="{3FCEBDB4-71B7-4433-A34E-A2692EEB8E59}"/>
    <cellStyle name="Percent 3 8 12 3 2 2" xfId="29073" xr:uid="{FCF0FF09-35CC-461C-AEEF-BF70AC1DE85C}"/>
    <cellStyle name="Percent 3 8 12 3 3" xfId="29074" xr:uid="{382B1579-AA42-4F67-8FD4-C682139B5927}"/>
    <cellStyle name="Percent 3 8 12 3 3 2" xfId="29075" xr:uid="{7A70D352-A5F4-4E84-A89E-512E8E28AB93}"/>
    <cellStyle name="Percent 3 8 12 3 4" xfId="29076" xr:uid="{6D25A1CC-D676-44E2-AC1B-6DD5503189AE}"/>
    <cellStyle name="Percent 3 8 12 3 5" xfId="29071" xr:uid="{1E1AF2D7-9030-4C0F-8267-31837D3E73A2}"/>
    <cellStyle name="Percent 3 8 12 4" xfId="29077" xr:uid="{9EDF06D1-D11B-4262-A99B-C2C4A5FDF86B}"/>
    <cellStyle name="Percent 3 8 12 4 2" xfId="29078" xr:uid="{3AFEE3DE-7DC9-4380-882B-9D4EC805877D}"/>
    <cellStyle name="Percent 3 8 12 4 2 2" xfId="29079" xr:uid="{0713A601-25DB-4BF9-83C2-B8A021F95BEE}"/>
    <cellStyle name="Percent 3 8 12 4 3" xfId="29080" xr:uid="{F6226EAA-F133-42A1-A169-C4BC4058353F}"/>
    <cellStyle name="Percent 3 8 12 4 3 2" xfId="29081" xr:uid="{14C208D9-4929-4526-9600-F8C555F422A1}"/>
    <cellStyle name="Percent 3 8 12 4 4" xfId="29082" xr:uid="{96E6A773-F8E1-4D90-8E13-2C4C2E6F655D}"/>
    <cellStyle name="Percent 3 8 12 5" xfId="29083" xr:uid="{EFAAD136-AB42-47AD-A2EA-F17584990701}"/>
    <cellStyle name="Percent 3 8 12 5 2" xfId="29084" xr:uid="{83BB5F16-8B8F-44D5-A3A8-F2F33D072C43}"/>
    <cellStyle name="Percent 3 8 12 5 2 2" xfId="29085" xr:uid="{DF1C1E56-BC5E-4DE7-9B88-41932E702FE7}"/>
    <cellStyle name="Percent 3 8 12 5 3" xfId="29086" xr:uid="{2D71C022-EAD2-4096-B268-C98C3BFB75A5}"/>
    <cellStyle name="Percent 3 8 12 5 3 2" xfId="29087" xr:uid="{F4619A4B-49BE-4AEC-A9FA-346ABE8B3E91}"/>
    <cellStyle name="Percent 3 8 12 5 4" xfId="29088" xr:uid="{B820751B-4008-4C17-9A5E-99F68DB860C5}"/>
    <cellStyle name="Percent 3 8 12 5 4 2" xfId="29089" xr:uid="{EBB614A3-4B2F-48D9-9692-AC8F7829A7C6}"/>
    <cellStyle name="Percent 3 8 12 5 5" xfId="29090" xr:uid="{C993F2EC-6F8F-4B18-8689-B7DBC8519FF5}"/>
    <cellStyle name="Percent 3 8 12 6" xfId="29091" xr:uid="{73498BA6-267A-46D7-AEC5-2DEAA4BA39F4}"/>
    <cellStyle name="Percent 3 8 12 6 2" xfId="29092" xr:uid="{A3FBCFF0-44E0-41A2-9FAC-7E6166055294}"/>
    <cellStyle name="Percent 3 8 12 6 2 2" xfId="29093" xr:uid="{745367E4-9324-4696-A795-EB8756E49237}"/>
    <cellStyle name="Percent 3 8 12 6 3" xfId="29094" xr:uid="{E0CFF905-03C0-4CA2-A44C-F186E936714C}"/>
    <cellStyle name="Percent 3 8 12 6 3 2" xfId="29095" xr:uid="{B69261EA-1941-403F-A82A-7D89ECE11C4F}"/>
    <cellStyle name="Percent 3 8 12 6 4" xfId="29096" xr:uid="{D2FBBDD1-A755-4202-A819-18D6C8E34DD4}"/>
    <cellStyle name="Percent 3 8 12 7" xfId="29097" xr:uid="{E60C1E74-D932-4481-9B0D-30E28A437FF2}"/>
    <cellStyle name="Percent 3 8 12 7 2" xfId="29098" xr:uid="{AD8FF7EE-B729-45DF-A827-A87E810E12C4}"/>
    <cellStyle name="Percent 3 8 12 8" xfId="29099" xr:uid="{778F4BA2-781F-4A78-8B98-CF02B6FC9FCD}"/>
    <cellStyle name="Percent 3 8 12 8 2" xfId="29100" xr:uid="{09AFBCC6-02D2-4B63-9243-B8CB4B2C4FB6}"/>
    <cellStyle name="Percent 3 8 12 9" xfId="29101" xr:uid="{131A0BC7-F4D6-45F2-805D-59A03B5FFD47}"/>
    <cellStyle name="Percent 3 8 12 9 2" xfId="29102" xr:uid="{6446277F-71D6-4A5A-B677-439BAF2D7EE7}"/>
    <cellStyle name="Percent 3 8 13" xfId="15663" xr:uid="{00000000-0005-0000-0000-0000323D0000}"/>
    <cellStyle name="Percent 3 8 13 10" xfId="29104" xr:uid="{B460FEA3-24F6-4305-AA8A-C8F637B81E4C}"/>
    <cellStyle name="Percent 3 8 13 11" xfId="29105" xr:uid="{B066AB36-3934-45CC-AC4A-DF78693A6A4B}"/>
    <cellStyle name="Percent 3 8 13 12" xfId="29103" xr:uid="{7B3755E7-3870-47DD-9678-4B153D177117}"/>
    <cellStyle name="Percent 3 8 13 13" xfId="24738" xr:uid="{B41ED497-97AD-4F5D-B77F-EF1BF877E334}"/>
    <cellStyle name="Percent 3 8 13 2" xfId="15664" xr:uid="{00000000-0005-0000-0000-0000333D0000}"/>
    <cellStyle name="Percent 3 8 13 2 2" xfId="29107" xr:uid="{494D9274-EA49-424B-8A72-74808AB43724}"/>
    <cellStyle name="Percent 3 8 13 2 2 2" xfId="29108" xr:uid="{1686AEC5-5C27-4917-81F0-971535C9FE23}"/>
    <cellStyle name="Percent 3 8 13 2 3" xfId="29109" xr:uid="{B50A021C-F391-4D2F-9003-726E935FE11B}"/>
    <cellStyle name="Percent 3 8 13 2 3 2" xfId="29110" xr:uid="{8675109C-EADA-42B3-9779-AA14649F0C98}"/>
    <cellStyle name="Percent 3 8 13 2 4" xfId="29111" xr:uid="{BA5F9273-3E62-4992-AA13-5EC708E6E32F}"/>
    <cellStyle name="Percent 3 8 13 2 5" xfId="29112" xr:uid="{5E457859-79F4-4DF7-AAFB-017CFAD0BE51}"/>
    <cellStyle name="Percent 3 8 13 2 6" xfId="29106" xr:uid="{717339B8-D762-4EAC-9E19-1F11383CECA9}"/>
    <cellStyle name="Percent 3 8 13 3" xfId="15665" xr:uid="{00000000-0005-0000-0000-0000343D0000}"/>
    <cellStyle name="Percent 3 8 13 3 2" xfId="29114" xr:uid="{4BECAE12-36F6-4414-AB4A-BB8EE6059CD7}"/>
    <cellStyle name="Percent 3 8 13 3 2 2" xfId="29115" xr:uid="{E31E07BE-3432-4465-BFAF-2A11099AAC81}"/>
    <cellStyle name="Percent 3 8 13 3 3" xfId="29116" xr:uid="{4196DE51-E952-44A7-AB42-23FCCBF9DD9D}"/>
    <cellStyle name="Percent 3 8 13 3 3 2" xfId="29117" xr:uid="{80FF9D40-3978-4EDF-A539-48FB3D7EB68A}"/>
    <cellStyle name="Percent 3 8 13 3 4" xfId="29118" xr:uid="{5FB9B3E7-CBB9-40B8-95F1-8131BFEC7990}"/>
    <cellStyle name="Percent 3 8 13 3 5" xfId="29113" xr:uid="{00AF1ACF-D2C5-4BF5-9EBE-6FACCAF09B2E}"/>
    <cellStyle name="Percent 3 8 13 4" xfId="29119" xr:uid="{3702EBF9-56E8-48C0-ABA8-AD597AADC289}"/>
    <cellStyle name="Percent 3 8 13 4 2" xfId="29120" xr:uid="{87705697-85D5-4613-92FA-CC4C8A0C41D0}"/>
    <cellStyle name="Percent 3 8 13 4 2 2" xfId="29121" xr:uid="{ED9279B2-9983-4663-A285-584F48944E1A}"/>
    <cellStyle name="Percent 3 8 13 4 3" xfId="29122" xr:uid="{5B3F034C-37DC-42AB-BDC0-06872A9331F6}"/>
    <cellStyle name="Percent 3 8 13 4 3 2" xfId="29123" xr:uid="{45EC07EC-8E31-4D3B-8FE7-28E6A1ACD38F}"/>
    <cellStyle name="Percent 3 8 13 4 4" xfId="29124" xr:uid="{394B6C46-06C7-4683-AF83-6768D8931C06}"/>
    <cellStyle name="Percent 3 8 13 5" xfId="29125" xr:uid="{DD10B853-F778-43C4-9665-350160CEE9A6}"/>
    <cellStyle name="Percent 3 8 13 5 2" xfId="29126" xr:uid="{97A294F0-9ECA-42BD-9EF8-CF7453222FEF}"/>
    <cellStyle name="Percent 3 8 13 5 2 2" xfId="29127" xr:uid="{5493FE6E-2D7B-4CC4-A309-58D7714D131F}"/>
    <cellStyle name="Percent 3 8 13 5 3" xfId="29128" xr:uid="{D4901B27-769F-40BA-87C2-7CC4BFB17A91}"/>
    <cellStyle name="Percent 3 8 13 5 3 2" xfId="29129" xr:uid="{72ECEDE7-C307-4453-9858-4CA5DC3792FE}"/>
    <cellStyle name="Percent 3 8 13 5 4" xfId="29130" xr:uid="{08582866-E443-48A3-ACC1-F9A6C5919EEF}"/>
    <cellStyle name="Percent 3 8 13 5 4 2" xfId="29131" xr:uid="{0FB44DAA-C032-454C-922E-994EE3F0C727}"/>
    <cellStyle name="Percent 3 8 13 5 5" xfId="29132" xr:uid="{2E6A6D32-E95C-4CFF-9DBE-2F8A531814BA}"/>
    <cellStyle name="Percent 3 8 13 6" xfId="29133" xr:uid="{F46BB913-A0B7-49BB-9F01-4B93CA32F2F7}"/>
    <cellStyle name="Percent 3 8 13 6 2" xfId="29134" xr:uid="{F7EB622E-5414-4ED3-B284-6C1E2A8F08A4}"/>
    <cellStyle name="Percent 3 8 13 6 2 2" xfId="29135" xr:uid="{56425358-A8D0-4EF0-B613-A501C066A9EE}"/>
    <cellStyle name="Percent 3 8 13 6 3" xfId="29136" xr:uid="{E0CA1508-6606-48B3-B8BC-0BE9DAF7DEE9}"/>
    <cellStyle name="Percent 3 8 13 6 3 2" xfId="29137" xr:uid="{82A802C3-0B8E-4A3F-832B-DA3B733D9C69}"/>
    <cellStyle name="Percent 3 8 13 6 4" xfId="29138" xr:uid="{0154828A-24E9-4250-A3F6-2715F5397C1E}"/>
    <cellStyle name="Percent 3 8 13 7" xfId="29139" xr:uid="{60C73696-CB90-4E09-8108-989DD187E558}"/>
    <cellStyle name="Percent 3 8 13 7 2" xfId="29140" xr:uid="{F610A995-76EA-4FB9-900A-813CFABEF3FC}"/>
    <cellStyle name="Percent 3 8 13 8" xfId="29141" xr:uid="{8F6C3691-059B-4C9D-A774-C6A447C0C631}"/>
    <cellStyle name="Percent 3 8 13 8 2" xfId="29142" xr:uid="{125B50E9-5F2F-435B-ADF5-6C0519AA5427}"/>
    <cellStyle name="Percent 3 8 13 9" xfId="29143" xr:uid="{6F4ED41A-9AF6-42F0-915E-216CA7B6EC51}"/>
    <cellStyle name="Percent 3 8 13 9 2" xfId="29144" xr:uid="{96711B5F-07E1-4F30-BBFD-2C211AC744BF}"/>
    <cellStyle name="Percent 3 8 14" xfId="15666" xr:uid="{00000000-0005-0000-0000-0000353D0000}"/>
    <cellStyle name="Percent 3 8 14 10" xfId="29146" xr:uid="{1BF404C7-611F-4AEF-BE4D-4A8411AD4CE3}"/>
    <cellStyle name="Percent 3 8 14 11" xfId="29147" xr:uid="{65E65444-35F0-42ED-86DD-EA4138D3C3E0}"/>
    <cellStyle name="Percent 3 8 14 12" xfId="29145" xr:uid="{07C313D7-26A5-4B22-95D0-C480013A08A7}"/>
    <cellStyle name="Percent 3 8 14 13" xfId="24739" xr:uid="{E3B00978-BDBF-4E92-9B22-67D3C5323E0D}"/>
    <cellStyle name="Percent 3 8 14 2" xfId="15667" xr:uid="{00000000-0005-0000-0000-0000363D0000}"/>
    <cellStyle name="Percent 3 8 14 2 2" xfId="29149" xr:uid="{4664AD01-3627-42D2-A41F-3CC406CF62E0}"/>
    <cellStyle name="Percent 3 8 14 2 2 2" xfId="29150" xr:uid="{F48C0266-733E-48D9-AE7F-28126AE42C65}"/>
    <cellStyle name="Percent 3 8 14 2 3" xfId="29151" xr:uid="{0D25B4C5-5377-496A-B09C-39A1AFDDADD5}"/>
    <cellStyle name="Percent 3 8 14 2 3 2" xfId="29152" xr:uid="{6B189A8A-9A85-4BEB-B63A-FA9FBEA76B2C}"/>
    <cellStyle name="Percent 3 8 14 2 4" xfId="29153" xr:uid="{6A920E1F-D2D8-4003-BCBE-E6B1063BCB47}"/>
    <cellStyle name="Percent 3 8 14 2 5" xfId="29154" xr:uid="{B3CDC255-CEBA-41F4-82AB-436BF5AEB983}"/>
    <cellStyle name="Percent 3 8 14 2 6" xfId="29148" xr:uid="{C0531CA2-230D-4C42-A555-3F4CCDDA7B03}"/>
    <cellStyle name="Percent 3 8 14 3" xfId="15668" xr:uid="{00000000-0005-0000-0000-0000373D0000}"/>
    <cellStyle name="Percent 3 8 14 3 2" xfId="29156" xr:uid="{F3842782-B9B0-4F46-8E15-9BCCC3B0CCC8}"/>
    <cellStyle name="Percent 3 8 14 3 2 2" xfId="29157" xr:uid="{6BC74CA3-0B5D-49F5-9A81-B44A9B921984}"/>
    <cellStyle name="Percent 3 8 14 3 3" xfId="29158" xr:uid="{4BE69AF7-037C-4F35-B9C4-AD9C5DC06524}"/>
    <cellStyle name="Percent 3 8 14 3 3 2" xfId="29159" xr:uid="{82A8D0B9-5379-45B2-811B-3905B43B4B53}"/>
    <cellStyle name="Percent 3 8 14 3 4" xfId="29160" xr:uid="{194C13DD-73E4-48B1-AB36-43E2DAC15BFC}"/>
    <cellStyle name="Percent 3 8 14 3 5" xfId="29155" xr:uid="{F8FAB4DC-CD4E-4088-A3C4-206659927C21}"/>
    <cellStyle name="Percent 3 8 14 4" xfId="29161" xr:uid="{06BD4A10-696D-4012-BFC1-776F66ADF311}"/>
    <cellStyle name="Percent 3 8 14 4 2" xfId="29162" xr:uid="{B8B50609-7449-494A-B5A5-CEA8CD16F421}"/>
    <cellStyle name="Percent 3 8 14 4 2 2" xfId="29163" xr:uid="{FB236C81-BE4A-49D7-BA6B-52E07C415951}"/>
    <cellStyle name="Percent 3 8 14 4 3" xfId="29164" xr:uid="{6A9303AB-819B-40D3-8BF5-F769ABFE2511}"/>
    <cellStyle name="Percent 3 8 14 4 3 2" xfId="29165" xr:uid="{53F7793B-4C4D-480C-B939-51D5A43C59BA}"/>
    <cellStyle name="Percent 3 8 14 4 4" xfId="29166" xr:uid="{8B5C82DD-AC21-4A39-A7FC-CAB77BBE46C1}"/>
    <cellStyle name="Percent 3 8 14 5" xfId="29167" xr:uid="{196CB8C5-FE15-4929-AF01-89C1D69A1367}"/>
    <cellStyle name="Percent 3 8 14 5 2" xfId="29168" xr:uid="{89485AA4-1815-4927-B72E-A3F950CBB71A}"/>
    <cellStyle name="Percent 3 8 14 5 2 2" xfId="29169" xr:uid="{9F2C6C4B-56B7-470F-A06C-9AB9ACEB3DCF}"/>
    <cellStyle name="Percent 3 8 14 5 3" xfId="29170" xr:uid="{986DA817-2D7D-4F0F-8B0D-15F4C60435C5}"/>
    <cellStyle name="Percent 3 8 14 5 3 2" xfId="29171" xr:uid="{C3B2AE1E-F6AD-4560-BD60-3F858E7AFBA7}"/>
    <cellStyle name="Percent 3 8 14 5 4" xfId="29172" xr:uid="{0F7FD4DF-304D-44E9-835B-1F82A0D8E447}"/>
    <cellStyle name="Percent 3 8 14 5 4 2" xfId="29173" xr:uid="{B0FBE34B-394E-4E42-BE82-24963EA5B977}"/>
    <cellStyle name="Percent 3 8 14 5 5" xfId="29174" xr:uid="{F081A7D0-5AB1-4D39-9C32-840E3F2DE44E}"/>
    <cellStyle name="Percent 3 8 14 6" xfId="29175" xr:uid="{1EF7A4EA-96AE-49DB-8117-8752D45CCF9C}"/>
    <cellStyle name="Percent 3 8 14 6 2" xfId="29176" xr:uid="{B23AF7D3-982A-4FF2-8745-C5D54DF11E18}"/>
    <cellStyle name="Percent 3 8 14 6 2 2" xfId="29177" xr:uid="{425D2A6D-C3EE-40CC-AEFE-D27D743DDEE0}"/>
    <cellStyle name="Percent 3 8 14 6 3" xfId="29178" xr:uid="{CB2690DE-91B9-4E4D-84E3-B99E038CCB13}"/>
    <cellStyle name="Percent 3 8 14 6 3 2" xfId="29179" xr:uid="{77AD195D-4158-4609-A70E-BDFC49F033C0}"/>
    <cellStyle name="Percent 3 8 14 6 4" xfId="29180" xr:uid="{DEC921A0-5FFC-42C9-992C-47DCA18B3E6E}"/>
    <cellStyle name="Percent 3 8 14 7" xfId="29181" xr:uid="{9B3147D2-2DB1-4585-8DB1-0C89827DA42F}"/>
    <cellStyle name="Percent 3 8 14 7 2" xfId="29182" xr:uid="{A5043C4C-AE3A-4A34-8007-47CF8C19478A}"/>
    <cellStyle name="Percent 3 8 14 8" xfId="29183" xr:uid="{39098371-E91E-4D0D-A989-9B5C200D8923}"/>
    <cellStyle name="Percent 3 8 14 8 2" xfId="29184" xr:uid="{CF9B093B-CEA9-4924-8B19-D4FB44B14D9F}"/>
    <cellStyle name="Percent 3 8 14 9" xfId="29185" xr:uid="{8FFF5ECF-11FA-4BC7-AEB7-E780AD46867C}"/>
    <cellStyle name="Percent 3 8 14 9 2" xfId="29186" xr:uid="{33310FCD-F1D0-40F0-BBF5-8B540CD2BB03}"/>
    <cellStyle name="Percent 3 8 15" xfId="15669" xr:uid="{00000000-0005-0000-0000-0000383D0000}"/>
    <cellStyle name="Percent 3 8 15 10" xfId="29188" xr:uid="{B9664B20-3A30-4FAC-AAD2-52ADB9D4493B}"/>
    <cellStyle name="Percent 3 8 15 11" xfId="29189" xr:uid="{31C756A7-D5F1-4BA0-B245-58CE9E3BA303}"/>
    <cellStyle name="Percent 3 8 15 12" xfId="29187" xr:uid="{0BCF7D21-2C7C-4557-9F53-07E2B4F0AF10}"/>
    <cellStyle name="Percent 3 8 15 13" xfId="24740" xr:uid="{BDBB69E9-C947-4169-B0E5-BE2715584970}"/>
    <cellStyle name="Percent 3 8 15 2" xfId="15670" xr:uid="{00000000-0005-0000-0000-0000393D0000}"/>
    <cellStyle name="Percent 3 8 15 2 2" xfId="29191" xr:uid="{F9E4E3FD-9DC0-48AA-80C2-62968E7A8E7E}"/>
    <cellStyle name="Percent 3 8 15 2 2 2" xfId="29192" xr:uid="{18FF3611-C3F9-4086-A9F1-75732929F9B1}"/>
    <cellStyle name="Percent 3 8 15 2 3" xfId="29193" xr:uid="{A6CB43B5-6923-4769-BB82-67D2213182FA}"/>
    <cellStyle name="Percent 3 8 15 2 3 2" xfId="29194" xr:uid="{2266F0BE-57D0-4492-8477-5774765961F5}"/>
    <cellStyle name="Percent 3 8 15 2 4" xfId="29195" xr:uid="{5CDBCB70-7293-4272-88B9-7A8D06803C72}"/>
    <cellStyle name="Percent 3 8 15 2 5" xfId="29196" xr:uid="{BBE59F66-74E7-42FC-8760-E58D9774700B}"/>
    <cellStyle name="Percent 3 8 15 2 6" xfId="29190" xr:uid="{87F989B6-299F-4950-B26D-9C43E3650E03}"/>
    <cellStyle name="Percent 3 8 15 3" xfId="15671" xr:uid="{00000000-0005-0000-0000-00003A3D0000}"/>
    <cellStyle name="Percent 3 8 15 3 2" xfId="29198" xr:uid="{1C0A5F8E-93D7-4C81-B974-03C6A240FD83}"/>
    <cellStyle name="Percent 3 8 15 3 2 2" xfId="29199" xr:uid="{168E36D3-8451-44CF-89A4-A96A80A28B94}"/>
    <cellStyle name="Percent 3 8 15 3 3" xfId="29200" xr:uid="{438732A4-7938-4659-BFFD-E56222340FEF}"/>
    <cellStyle name="Percent 3 8 15 3 3 2" xfId="29201" xr:uid="{57ADEAA3-7916-492E-B615-CF8EE611D547}"/>
    <cellStyle name="Percent 3 8 15 3 4" xfId="29202" xr:uid="{2C60D5EE-F93A-4623-B4C9-57FC7942AC78}"/>
    <cellStyle name="Percent 3 8 15 3 5" xfId="29197" xr:uid="{DF7725F4-696C-419A-981A-9B706E17332F}"/>
    <cellStyle name="Percent 3 8 15 4" xfId="29203" xr:uid="{330931DE-2CE0-4DD0-B0C2-A07E3DF73BA9}"/>
    <cellStyle name="Percent 3 8 15 4 2" xfId="29204" xr:uid="{E5F89D29-E226-434C-9A5A-E0A86FAD30BF}"/>
    <cellStyle name="Percent 3 8 15 4 2 2" xfId="29205" xr:uid="{7C6B30F1-A38D-4585-8DB2-D656FDA96426}"/>
    <cellStyle name="Percent 3 8 15 4 3" xfId="29206" xr:uid="{C5049848-9D84-4FC6-935C-291B599A3700}"/>
    <cellStyle name="Percent 3 8 15 4 3 2" xfId="29207" xr:uid="{95282FF3-C9EF-48F7-98E7-326FC60288D0}"/>
    <cellStyle name="Percent 3 8 15 4 4" xfId="29208" xr:uid="{3F41EBD9-1644-4092-A247-EEEA8C668A98}"/>
    <cellStyle name="Percent 3 8 15 5" xfId="29209" xr:uid="{139E6DC0-0C87-45F2-A2B4-CA6FB15B6094}"/>
    <cellStyle name="Percent 3 8 15 5 2" xfId="29210" xr:uid="{5B3CBBE3-00B5-467F-A078-B6F30B86E14D}"/>
    <cellStyle name="Percent 3 8 15 5 2 2" xfId="29211" xr:uid="{97AFAE7E-E1D0-46BA-AA5D-B6BFD7274FE7}"/>
    <cellStyle name="Percent 3 8 15 5 3" xfId="29212" xr:uid="{682246D3-4723-4482-AA91-A9CEED84FEC0}"/>
    <cellStyle name="Percent 3 8 15 5 3 2" xfId="29213" xr:uid="{A929E06F-EA2F-4F9A-9D79-492CEC6BBC69}"/>
    <cellStyle name="Percent 3 8 15 5 4" xfId="29214" xr:uid="{B1468D8D-711E-4795-81C8-BF07E2B1E2F8}"/>
    <cellStyle name="Percent 3 8 15 5 4 2" xfId="29215" xr:uid="{98D2DA15-F104-4C31-A597-D63CD2700CA8}"/>
    <cellStyle name="Percent 3 8 15 5 5" xfId="29216" xr:uid="{2957EB7B-15D4-4B74-B9C5-1132366AD2BB}"/>
    <cellStyle name="Percent 3 8 15 6" xfId="29217" xr:uid="{66070EB7-E2E4-4E3D-B37D-722FC65DC184}"/>
    <cellStyle name="Percent 3 8 15 6 2" xfId="29218" xr:uid="{E2566009-4647-4AB7-B764-CD7627351504}"/>
    <cellStyle name="Percent 3 8 15 6 2 2" xfId="29219" xr:uid="{BD73C82B-77AC-493E-8AE3-82935E1C1DAB}"/>
    <cellStyle name="Percent 3 8 15 6 3" xfId="29220" xr:uid="{7D5D1B24-CA21-4A84-9016-75F1CB9264F0}"/>
    <cellStyle name="Percent 3 8 15 6 3 2" xfId="29221" xr:uid="{9004498E-3EB4-48E7-B24F-9D0C94CE1B03}"/>
    <cellStyle name="Percent 3 8 15 6 4" xfId="29222" xr:uid="{176FF410-788F-4960-BA02-C09C8B40927B}"/>
    <cellStyle name="Percent 3 8 15 7" xfId="29223" xr:uid="{DC98F39C-2597-47CC-8019-DCBEA9384D11}"/>
    <cellStyle name="Percent 3 8 15 7 2" xfId="29224" xr:uid="{F4AD711B-99A7-42F0-BCC6-784389A3429F}"/>
    <cellStyle name="Percent 3 8 15 8" xfId="29225" xr:uid="{0EF59DD4-057B-449A-BB93-890D408E05C6}"/>
    <cellStyle name="Percent 3 8 15 8 2" xfId="29226" xr:uid="{07885C4B-8B18-4D39-9F77-7CD4C7AE855A}"/>
    <cellStyle name="Percent 3 8 15 9" xfId="29227" xr:uid="{F050E590-ACF7-48E9-B74F-C031FB392843}"/>
    <cellStyle name="Percent 3 8 15 9 2" xfId="29228" xr:uid="{3890D468-D09F-47B5-91C7-5D3CBA8DF969}"/>
    <cellStyle name="Percent 3 8 16" xfId="15672" xr:uid="{00000000-0005-0000-0000-00003B3D0000}"/>
    <cellStyle name="Percent 3 8 16 2" xfId="29230" xr:uid="{C242075F-8F5E-494B-879B-F1A229DB4E8B}"/>
    <cellStyle name="Percent 3 8 16 2 2" xfId="29231" xr:uid="{33246D29-FCBE-434F-AB48-C3E10470FE6D}"/>
    <cellStyle name="Percent 3 8 16 3" xfId="29232" xr:uid="{9A12C506-62A1-421D-A18A-9379E01325A2}"/>
    <cellStyle name="Percent 3 8 16 3 2" xfId="29233" xr:uid="{08FFF017-9284-4738-8181-63BB4A7EC266}"/>
    <cellStyle name="Percent 3 8 16 4" xfId="29234" xr:uid="{C0418477-FAAD-4092-B779-F1898EF84D44}"/>
    <cellStyle name="Percent 3 8 16 5" xfId="29235" xr:uid="{68FBA8EB-2702-4DF4-9C1E-CBB0DD4B640B}"/>
    <cellStyle name="Percent 3 8 16 6" xfId="29229" xr:uid="{CACC7D89-6E95-4121-8258-622306BF5B59}"/>
    <cellStyle name="Percent 3 8 17" xfId="15673" xr:uid="{00000000-0005-0000-0000-00003C3D0000}"/>
    <cellStyle name="Percent 3 8 17 2" xfId="29237" xr:uid="{1086462D-BF9D-42E1-A503-2786768FC244}"/>
    <cellStyle name="Percent 3 8 17 2 2" xfId="29238" xr:uid="{E5A1FF53-4D55-48B7-9489-316382CD25B0}"/>
    <cellStyle name="Percent 3 8 17 3" xfId="29239" xr:uid="{CBE51BF0-C02B-4D57-89EF-A3922B28D7C4}"/>
    <cellStyle name="Percent 3 8 17 3 2" xfId="29240" xr:uid="{529DBE6E-75BC-4431-9F60-9DF87B44D89F}"/>
    <cellStyle name="Percent 3 8 17 4" xfId="29241" xr:uid="{02D5BC24-805C-407C-B51F-AAF3F696D339}"/>
    <cellStyle name="Percent 3 8 17 5" xfId="29236" xr:uid="{2883EBAF-398F-4972-BF07-D5F0639DEE2F}"/>
    <cellStyle name="Percent 3 8 18" xfId="15674" xr:uid="{00000000-0005-0000-0000-00003D3D0000}"/>
    <cellStyle name="Percent 3 8 18 2" xfId="29243" xr:uid="{90077A94-BEA3-442A-A65B-5B01FB769132}"/>
    <cellStyle name="Percent 3 8 18 2 2" xfId="29244" xr:uid="{F75A5EE7-27A2-4CF0-A44D-AE35699EC129}"/>
    <cellStyle name="Percent 3 8 18 3" xfId="29245" xr:uid="{4FE404C0-8588-4853-B08B-44BCC6BEA73A}"/>
    <cellStyle name="Percent 3 8 18 3 2" xfId="29246" xr:uid="{D45EF6A3-B1D7-4F95-BB6F-2B271215B5EC}"/>
    <cellStyle name="Percent 3 8 18 4" xfId="29247" xr:uid="{3BCB7963-1798-4543-A50D-2C0FAAC875E8}"/>
    <cellStyle name="Percent 3 8 18 5" xfId="29242" xr:uid="{A5BB42D9-4B6D-411F-B845-8D953A51F429}"/>
    <cellStyle name="Percent 3 8 19" xfId="29248" xr:uid="{DDD5D804-25BB-46E2-B982-6157DB68102E}"/>
    <cellStyle name="Percent 3 8 19 2" xfId="29249" xr:uid="{237B8FFA-248A-4338-BC7B-A00669F0E8E0}"/>
    <cellStyle name="Percent 3 8 19 2 2" xfId="29250" xr:uid="{872C0589-58E1-41FE-8BF7-F3B6DCB8E466}"/>
    <cellStyle name="Percent 3 8 19 3" xfId="29251" xr:uid="{AEEEBEB9-319E-4226-A614-E1E550B3618F}"/>
    <cellStyle name="Percent 3 8 19 3 2" xfId="29252" xr:uid="{361AE76F-FCD5-4EED-ADCD-AE4FA18B08EF}"/>
    <cellStyle name="Percent 3 8 19 4" xfId="29253" xr:uid="{9C8F0A58-1372-43E6-9AFE-043F3CE02DFB}"/>
    <cellStyle name="Percent 3 8 19 4 2" xfId="29254" xr:uid="{ACFE66D5-719A-40E3-90BB-BA8789CA7A78}"/>
    <cellStyle name="Percent 3 8 19 5" xfId="29255" xr:uid="{97F05CAB-0266-45C8-A945-FF7D40B8E9DF}"/>
    <cellStyle name="Percent 3 8 2" xfId="15675" xr:uid="{00000000-0005-0000-0000-00003E3D0000}"/>
    <cellStyle name="Percent 3 8 2 10" xfId="29257" xr:uid="{9916BD22-3C51-49F9-9DBF-6A2F71D31546}"/>
    <cellStyle name="Percent 3 8 2 11" xfId="29258" xr:uid="{89B4CB33-5480-486B-9213-05E62E64042F}"/>
    <cellStyle name="Percent 3 8 2 12" xfId="29256" xr:uid="{E4F60773-7268-4A35-8DEA-33D26F36E8D1}"/>
    <cellStyle name="Percent 3 8 2 13" xfId="24741" xr:uid="{7F175144-A2A4-4D42-B62D-256F3D3ABFC4}"/>
    <cellStyle name="Percent 3 8 2 2" xfId="15676" xr:uid="{00000000-0005-0000-0000-00003F3D0000}"/>
    <cellStyle name="Percent 3 8 2 2 2" xfId="29260" xr:uid="{8FA1D287-4F6A-4BF7-BB9F-4EEAE4ED546A}"/>
    <cellStyle name="Percent 3 8 2 2 2 2" xfId="29261" xr:uid="{7885C718-53C6-4600-903E-5627774D2CE1}"/>
    <cellStyle name="Percent 3 8 2 2 3" xfId="29262" xr:uid="{BE4D57E9-4884-49E5-BAB6-4E5F12333A96}"/>
    <cellStyle name="Percent 3 8 2 2 3 2" xfId="29263" xr:uid="{6DB1AC2C-9F81-4D39-BEB0-73A88D726808}"/>
    <cellStyle name="Percent 3 8 2 2 4" xfId="29264" xr:uid="{406E555D-41D7-49EF-B30C-4FEC42432DFA}"/>
    <cellStyle name="Percent 3 8 2 2 5" xfId="29265" xr:uid="{6EE2C8FC-44F2-447E-8B01-75779E821BD3}"/>
    <cellStyle name="Percent 3 8 2 2 6" xfId="29259" xr:uid="{6B328310-1BC9-482B-882F-54685CF1575E}"/>
    <cellStyle name="Percent 3 8 2 3" xfId="15677" xr:uid="{00000000-0005-0000-0000-0000403D0000}"/>
    <cellStyle name="Percent 3 8 2 3 2" xfId="29267" xr:uid="{E6B4D3F6-7A81-4859-B35D-F7D751F494F0}"/>
    <cellStyle name="Percent 3 8 2 3 2 2" xfId="29268" xr:uid="{BFBD17A6-71F7-4EEC-8D90-2FCDC78E104F}"/>
    <cellStyle name="Percent 3 8 2 3 3" xfId="29269" xr:uid="{DAEEB0DD-99F9-4A57-9699-DAC0FFF299D4}"/>
    <cellStyle name="Percent 3 8 2 3 3 2" xfId="29270" xr:uid="{84D54B62-90FF-48C3-8844-F175C1D9A4FA}"/>
    <cellStyle name="Percent 3 8 2 3 4" xfId="29271" xr:uid="{1E8A3229-7FA0-4E09-82FD-68CE6AA7AD13}"/>
    <cellStyle name="Percent 3 8 2 3 5" xfId="29266" xr:uid="{1639CD61-99EA-41EB-853B-441614BE2893}"/>
    <cellStyle name="Percent 3 8 2 4" xfId="29272" xr:uid="{C46381C2-F733-4824-8708-F367CFCB6BA3}"/>
    <cellStyle name="Percent 3 8 2 4 2" xfId="29273" xr:uid="{36074880-46E2-4304-B023-0E2DFF9C8F4A}"/>
    <cellStyle name="Percent 3 8 2 4 2 2" xfId="29274" xr:uid="{E94788F4-D0ED-4CE0-BFC7-B6F3D69A2654}"/>
    <cellStyle name="Percent 3 8 2 4 3" xfId="29275" xr:uid="{9076960D-DFF6-49CC-B844-3792FCB361DB}"/>
    <cellStyle name="Percent 3 8 2 4 3 2" xfId="29276" xr:uid="{AFC9D531-953C-4CA1-A969-BFDEB8692841}"/>
    <cellStyle name="Percent 3 8 2 4 4" xfId="29277" xr:uid="{B35685A9-65FD-4577-A0CA-4D6EF3EB9A8D}"/>
    <cellStyle name="Percent 3 8 2 5" xfId="29278" xr:uid="{A925F24B-9E7A-42D0-A53F-9D86ED2C4D69}"/>
    <cellStyle name="Percent 3 8 2 5 2" xfId="29279" xr:uid="{157840DC-9956-45A3-9575-2DC5ABB9B0FD}"/>
    <cellStyle name="Percent 3 8 2 5 2 2" xfId="29280" xr:uid="{19FCAD93-4212-4ED5-88A8-940BF1E0C08C}"/>
    <cellStyle name="Percent 3 8 2 5 3" xfId="29281" xr:uid="{B8F5CCEC-4481-4100-91D5-DDD711977474}"/>
    <cellStyle name="Percent 3 8 2 5 3 2" xfId="29282" xr:uid="{01FD7EA1-ABBE-41ED-9D91-0CBE117AB58C}"/>
    <cellStyle name="Percent 3 8 2 5 4" xfId="29283" xr:uid="{F7430CA1-9C61-4376-85BD-2708604438F3}"/>
    <cellStyle name="Percent 3 8 2 5 4 2" xfId="29284" xr:uid="{EFFCED46-085E-4384-A587-4C5C70C51384}"/>
    <cellStyle name="Percent 3 8 2 5 5" xfId="29285" xr:uid="{3AD87935-354D-4E2E-A3EB-4D154CAFDBF7}"/>
    <cellStyle name="Percent 3 8 2 6" xfId="29286" xr:uid="{07F0A322-4EBE-4669-8F31-CB6AB1EE45AA}"/>
    <cellStyle name="Percent 3 8 2 6 2" xfId="29287" xr:uid="{685320DB-C456-4708-8EDF-0F9A7C5FAE28}"/>
    <cellStyle name="Percent 3 8 2 6 2 2" xfId="29288" xr:uid="{26D9F4D7-259A-4B62-A0E5-079316FA9C95}"/>
    <cellStyle name="Percent 3 8 2 6 3" xfId="29289" xr:uid="{514B3991-85B1-43B5-BC65-89DB7B92A25B}"/>
    <cellStyle name="Percent 3 8 2 6 3 2" xfId="29290" xr:uid="{5F723409-F1C5-4A34-9BBB-0A8E7119997B}"/>
    <cellStyle name="Percent 3 8 2 6 4" xfId="29291" xr:uid="{F248123E-E6FC-4E52-AE46-4488B9547F18}"/>
    <cellStyle name="Percent 3 8 2 7" xfId="29292" xr:uid="{977C11A6-3CEC-4273-BF6F-DE2D9D76447B}"/>
    <cellStyle name="Percent 3 8 2 7 2" xfId="29293" xr:uid="{ABB8E037-FF76-4E25-8184-B411A477BEB6}"/>
    <cellStyle name="Percent 3 8 2 8" xfId="29294" xr:uid="{9D18F8C3-FA2B-4D00-A138-C18786E3C220}"/>
    <cellStyle name="Percent 3 8 2 8 2" xfId="29295" xr:uid="{73A21C1F-2C9F-45C4-8FD7-0BD596E04BC6}"/>
    <cellStyle name="Percent 3 8 2 9" xfId="29296" xr:uid="{12B2EDDA-D02D-422F-8595-8595EA94FDFA}"/>
    <cellStyle name="Percent 3 8 2 9 2" xfId="29297" xr:uid="{32E452D6-F757-498B-844A-72DE26112AE1}"/>
    <cellStyle name="Percent 3 8 20" xfId="29298" xr:uid="{F36AAECD-FBF3-4A11-849A-6C2F44FAFF99}"/>
    <cellStyle name="Percent 3 8 20 2" xfId="29299" xr:uid="{09BF7600-E4B8-4EA5-87B9-97CADE85E55A}"/>
    <cellStyle name="Percent 3 8 20 2 2" xfId="29300" xr:uid="{42BBD21C-8C64-4911-9E7E-843A46EFEA65}"/>
    <cellStyle name="Percent 3 8 20 3" xfId="29301" xr:uid="{4CF5EE73-2354-41EA-9004-AED7A570248B}"/>
    <cellStyle name="Percent 3 8 20 3 2" xfId="29302" xr:uid="{DE8B3E9D-0631-4BC2-BEF4-C4B529B90E85}"/>
    <cellStyle name="Percent 3 8 20 4" xfId="29303" xr:uid="{CADCC8DB-1821-4400-A01A-C651C985DDF8}"/>
    <cellStyle name="Percent 3 8 21" xfId="29304" xr:uid="{341F010A-2C11-4724-B04D-EBE78A181B54}"/>
    <cellStyle name="Percent 3 8 21 2" xfId="29305" xr:uid="{50A35E9F-3B17-4C91-9EA2-7595564F22AD}"/>
    <cellStyle name="Percent 3 8 22" xfId="29306" xr:uid="{1E3D33C1-F55B-4426-A6C3-17EC6E981636}"/>
    <cellStyle name="Percent 3 8 22 2" xfId="29307" xr:uid="{3B67646B-534A-4456-98B8-FDA91E212AA8}"/>
    <cellStyle name="Percent 3 8 23" xfId="29308" xr:uid="{2FF02420-446D-426E-971C-CD56E9D20C99}"/>
    <cellStyle name="Percent 3 8 23 2" xfId="29309" xr:uid="{613B2024-1C49-4728-A9F5-200E4BF3C6AA}"/>
    <cellStyle name="Percent 3 8 24" xfId="29310" xr:uid="{D646DC79-97C6-4E8F-AF5E-B930B91A5379}"/>
    <cellStyle name="Percent 3 8 25" xfId="29311" xr:uid="{15263ABC-F026-40CA-875E-27051A8BB49A}"/>
    <cellStyle name="Percent 3 8 26" xfId="28976" xr:uid="{81551910-1D16-421F-9F15-21401B1F24F9}"/>
    <cellStyle name="Percent 3 8 27" xfId="24734" xr:uid="{0714FFE4-82DB-4C59-8332-424C4A9DC281}"/>
    <cellStyle name="Percent 3 8 28" xfId="23340" xr:uid="{A6D86536-9C61-4EC7-8507-B21506A4AAFD}"/>
    <cellStyle name="Percent 3 8 29" xfId="22335" xr:uid="{FF65D93A-BC1F-4CF1-9201-1210ECDDA578}"/>
    <cellStyle name="Percent 3 8 3" xfId="15678" xr:uid="{00000000-0005-0000-0000-0000413D0000}"/>
    <cellStyle name="Percent 3 8 3 10" xfId="29313" xr:uid="{4B70A019-B1BC-4D6C-9DE9-EE169609F394}"/>
    <cellStyle name="Percent 3 8 3 11" xfId="29314" xr:uid="{7ED46BA2-6D16-4ACC-967B-0CEBFBCFA3D6}"/>
    <cellStyle name="Percent 3 8 3 12" xfId="29312" xr:uid="{D82ECDA9-A9FA-4C46-AFDC-896018396917}"/>
    <cellStyle name="Percent 3 8 3 13" xfId="24742" xr:uid="{AF8706DE-6880-453B-A511-1C2AD7E47B62}"/>
    <cellStyle name="Percent 3 8 3 2" xfId="15679" xr:uid="{00000000-0005-0000-0000-0000423D0000}"/>
    <cellStyle name="Percent 3 8 3 2 2" xfId="29316" xr:uid="{C6F4FEBF-FE36-4EF1-8366-DADF83F0F299}"/>
    <cellStyle name="Percent 3 8 3 2 2 2" xfId="29317" xr:uid="{3DFF0201-346D-4CAE-AD8A-875B2FE5429B}"/>
    <cellStyle name="Percent 3 8 3 2 3" xfId="29318" xr:uid="{42082B58-0872-4AB9-8025-B0798655CDA9}"/>
    <cellStyle name="Percent 3 8 3 2 3 2" xfId="29319" xr:uid="{AE1D1FC1-319A-4D00-BF51-3269DA816E30}"/>
    <cellStyle name="Percent 3 8 3 2 4" xfId="29320" xr:uid="{2557ADA6-0176-4DDB-B164-1D8268D8687C}"/>
    <cellStyle name="Percent 3 8 3 2 5" xfId="29321" xr:uid="{2F16657C-7538-4895-8C91-F117687235BD}"/>
    <cellStyle name="Percent 3 8 3 2 6" xfId="29315" xr:uid="{70A5767B-6852-499E-94F5-BF8B503E8784}"/>
    <cellStyle name="Percent 3 8 3 3" xfId="15680" xr:uid="{00000000-0005-0000-0000-0000433D0000}"/>
    <cellStyle name="Percent 3 8 3 3 2" xfId="29323" xr:uid="{6C614FFB-D062-439F-9C6D-FC384E752446}"/>
    <cellStyle name="Percent 3 8 3 3 2 2" xfId="29324" xr:uid="{04D23ECE-7B36-47DB-894A-C68DCC9155F0}"/>
    <cellStyle name="Percent 3 8 3 3 3" xfId="29325" xr:uid="{D42872CB-BF95-4829-8772-C081131676EF}"/>
    <cellStyle name="Percent 3 8 3 3 3 2" xfId="29326" xr:uid="{CEB50BB6-A206-43FE-8E41-0C424BC48493}"/>
    <cellStyle name="Percent 3 8 3 3 4" xfId="29327" xr:uid="{1404596A-5028-48E2-8CDA-1A4C14473638}"/>
    <cellStyle name="Percent 3 8 3 3 5" xfId="29322" xr:uid="{3856C63C-44AF-4EFF-89D0-53A6A325942D}"/>
    <cellStyle name="Percent 3 8 3 4" xfId="29328" xr:uid="{DBE13D53-0451-49CB-96AB-58DCFC54E9E3}"/>
    <cellStyle name="Percent 3 8 3 4 2" xfId="29329" xr:uid="{5A182CFA-7CE6-41B3-94E5-3D481321C4A6}"/>
    <cellStyle name="Percent 3 8 3 4 2 2" xfId="29330" xr:uid="{62BFD730-05A2-424A-B1A5-7DC09EF421AF}"/>
    <cellStyle name="Percent 3 8 3 4 3" xfId="29331" xr:uid="{B3D2FD17-84B4-4860-BF24-9C4315BC713F}"/>
    <cellStyle name="Percent 3 8 3 4 3 2" xfId="29332" xr:uid="{388409AB-25EA-47DB-B3F5-5B6C61A3CDF8}"/>
    <cellStyle name="Percent 3 8 3 4 4" xfId="29333" xr:uid="{4C5B959F-4E3C-415C-80A3-E42D0E17883F}"/>
    <cellStyle name="Percent 3 8 3 5" xfId="29334" xr:uid="{24637257-1FE2-4C61-9DB3-DDEFED4136C4}"/>
    <cellStyle name="Percent 3 8 3 5 2" xfId="29335" xr:uid="{70E527B7-E7A4-4472-BA40-4BBF394B8239}"/>
    <cellStyle name="Percent 3 8 3 5 2 2" xfId="29336" xr:uid="{E6F492B6-D0BA-4F25-A254-220F13767E13}"/>
    <cellStyle name="Percent 3 8 3 5 3" xfId="29337" xr:uid="{C77AB7C1-8720-4D08-A4C3-FA551989EF65}"/>
    <cellStyle name="Percent 3 8 3 5 3 2" xfId="29338" xr:uid="{D93F304D-8656-4758-ACB1-11A275B65169}"/>
    <cellStyle name="Percent 3 8 3 5 4" xfId="29339" xr:uid="{30F0C679-9AE3-420B-960D-072917D39248}"/>
    <cellStyle name="Percent 3 8 3 5 4 2" xfId="29340" xr:uid="{4A78EC09-DBD3-407B-80C4-DF47D94D3733}"/>
    <cellStyle name="Percent 3 8 3 5 5" xfId="29341" xr:uid="{5CEB464B-DA52-47CE-A7F7-2E6A801DB641}"/>
    <cellStyle name="Percent 3 8 3 6" xfId="29342" xr:uid="{537BC3FC-2B85-4FB9-B7E6-F2BA5854FD5E}"/>
    <cellStyle name="Percent 3 8 3 6 2" xfId="29343" xr:uid="{45D3A5B4-C22D-4639-BFE9-14C9D93E6DE2}"/>
    <cellStyle name="Percent 3 8 3 6 2 2" xfId="29344" xr:uid="{903A05AF-326D-4CF7-B96E-F01164A023A7}"/>
    <cellStyle name="Percent 3 8 3 6 3" xfId="29345" xr:uid="{3E0B3B9C-53E4-4395-A1EA-C544CCBAE28E}"/>
    <cellStyle name="Percent 3 8 3 6 3 2" xfId="29346" xr:uid="{43925707-A0EE-4929-BD03-15BF088FC0AC}"/>
    <cellStyle name="Percent 3 8 3 6 4" xfId="29347" xr:uid="{31D7E919-C3C1-4EDB-8990-C7535A48AD47}"/>
    <cellStyle name="Percent 3 8 3 7" xfId="29348" xr:uid="{5DA55F02-ECCD-44D9-91FA-7F2B9954AD73}"/>
    <cellStyle name="Percent 3 8 3 7 2" xfId="29349" xr:uid="{8342FBAC-4EA9-4649-A0C0-B8747A61D50D}"/>
    <cellStyle name="Percent 3 8 3 8" xfId="29350" xr:uid="{543262A0-4EA8-4581-9E4A-32D94B343011}"/>
    <cellStyle name="Percent 3 8 3 8 2" xfId="29351" xr:uid="{B4C518FE-9EF3-48B9-9C17-A0A01A14AFB4}"/>
    <cellStyle name="Percent 3 8 3 9" xfId="29352" xr:uid="{52699410-1CE5-49DD-98EE-E681865EB8DE}"/>
    <cellStyle name="Percent 3 8 3 9 2" xfId="29353" xr:uid="{D2E5C09F-C047-464C-AA6E-CD814331579B}"/>
    <cellStyle name="Percent 3 8 4" xfId="15681" xr:uid="{00000000-0005-0000-0000-0000443D0000}"/>
    <cellStyle name="Percent 3 8 4 10" xfId="29355" xr:uid="{38C462B8-3572-4757-AAFE-5C52D5BF0098}"/>
    <cellStyle name="Percent 3 8 4 11" xfId="29356" xr:uid="{5BE40A3B-C855-4923-90E6-DA3CFF589D04}"/>
    <cellStyle name="Percent 3 8 4 12" xfId="29354" xr:uid="{90DEF5FC-31BA-4A77-84D7-2767B90C4EF7}"/>
    <cellStyle name="Percent 3 8 4 13" xfId="24743" xr:uid="{E1F362AE-115E-4799-9DF8-9A091B99A898}"/>
    <cellStyle name="Percent 3 8 4 2" xfId="15682" xr:uid="{00000000-0005-0000-0000-0000453D0000}"/>
    <cellStyle name="Percent 3 8 4 2 2" xfId="29358" xr:uid="{C6E9F7B7-0281-4A59-B7C8-B5100A79CD53}"/>
    <cellStyle name="Percent 3 8 4 2 2 2" xfId="29359" xr:uid="{662767D6-D929-4A6A-B26D-CB5D4CD2E1BC}"/>
    <cellStyle name="Percent 3 8 4 2 3" xfId="29360" xr:uid="{94827785-CEA6-40B9-8826-53616DF4E06D}"/>
    <cellStyle name="Percent 3 8 4 2 3 2" xfId="29361" xr:uid="{152ECC20-B9D7-41C4-A071-B19A118DFD6E}"/>
    <cellStyle name="Percent 3 8 4 2 4" xfId="29362" xr:uid="{B81968C2-6805-40C0-AAC0-B4169C26175F}"/>
    <cellStyle name="Percent 3 8 4 2 5" xfId="29363" xr:uid="{DE6327DB-06F5-44F1-B841-C17144375400}"/>
    <cellStyle name="Percent 3 8 4 2 6" xfId="29357" xr:uid="{6A1734E6-5F4B-48CD-8558-5618EFAF8F4E}"/>
    <cellStyle name="Percent 3 8 4 3" xfId="15683" xr:uid="{00000000-0005-0000-0000-0000463D0000}"/>
    <cellStyle name="Percent 3 8 4 3 2" xfId="29365" xr:uid="{B58442BD-63AA-40A2-A4D6-F34752B443EB}"/>
    <cellStyle name="Percent 3 8 4 3 2 2" xfId="29366" xr:uid="{961C8599-3AD4-4777-BB9B-5E87D1B521C6}"/>
    <cellStyle name="Percent 3 8 4 3 3" xfId="29367" xr:uid="{69DB2FC6-2A3D-447A-9AAC-E6B99FA1C5E1}"/>
    <cellStyle name="Percent 3 8 4 3 3 2" xfId="29368" xr:uid="{82B6DCFF-53C3-4B4F-8160-FBF53DF24CEF}"/>
    <cellStyle name="Percent 3 8 4 3 4" xfId="29369" xr:uid="{40666F32-D9ED-4595-AC87-786B60DC2751}"/>
    <cellStyle name="Percent 3 8 4 3 5" xfId="29364" xr:uid="{AEA4B863-0608-443D-980C-D0EF7A6B298D}"/>
    <cellStyle name="Percent 3 8 4 4" xfId="29370" xr:uid="{41583168-53B7-4187-8D44-EE2A8EBC47AB}"/>
    <cellStyle name="Percent 3 8 4 4 2" xfId="29371" xr:uid="{47F50337-DFFF-4DD9-83A2-7301656588AE}"/>
    <cellStyle name="Percent 3 8 4 4 2 2" xfId="29372" xr:uid="{8E394AFE-DE68-46BC-97B6-C96C23D8F3A2}"/>
    <cellStyle name="Percent 3 8 4 4 3" xfId="29373" xr:uid="{7A868AFF-4548-4FDD-B387-FB34976DFA11}"/>
    <cellStyle name="Percent 3 8 4 4 3 2" xfId="29374" xr:uid="{32F9F275-AA87-4AC9-B8EE-9D55C1B3ADC5}"/>
    <cellStyle name="Percent 3 8 4 4 4" xfId="29375" xr:uid="{09BA4668-3C96-4E86-BBC7-BE3B775A2E6D}"/>
    <cellStyle name="Percent 3 8 4 5" xfId="29376" xr:uid="{B226D53B-1A07-4FF0-B91E-B784742E3173}"/>
    <cellStyle name="Percent 3 8 4 5 2" xfId="29377" xr:uid="{66A87FD4-1443-4676-9462-B732F48BF178}"/>
    <cellStyle name="Percent 3 8 4 5 2 2" xfId="29378" xr:uid="{D61FC9C0-5B74-41E3-A09E-96AFC54F92DD}"/>
    <cellStyle name="Percent 3 8 4 5 3" xfId="29379" xr:uid="{A2E51952-4123-4726-9174-CC640B7BC887}"/>
    <cellStyle name="Percent 3 8 4 5 3 2" xfId="29380" xr:uid="{64BE9D1C-0D44-41A9-A3C6-9A4B9C66D049}"/>
    <cellStyle name="Percent 3 8 4 5 4" xfId="29381" xr:uid="{F3865478-A73D-4DE3-8C0A-E1531C4ECE24}"/>
    <cellStyle name="Percent 3 8 4 5 4 2" xfId="29382" xr:uid="{60DD8E59-C75E-4997-8295-B73B111C4C38}"/>
    <cellStyle name="Percent 3 8 4 5 5" xfId="29383" xr:uid="{16CD2ACB-E81D-4772-8DEA-CDD453D85100}"/>
    <cellStyle name="Percent 3 8 4 6" xfId="29384" xr:uid="{0AD91C2D-F875-47E8-8F4B-4885469E0633}"/>
    <cellStyle name="Percent 3 8 4 6 2" xfId="29385" xr:uid="{980DBE64-39D7-4C53-A185-3E9E867DD81D}"/>
    <cellStyle name="Percent 3 8 4 6 2 2" xfId="29386" xr:uid="{8EEA939B-F7A6-4DD2-8C86-0164EC0F5CD3}"/>
    <cellStyle name="Percent 3 8 4 6 3" xfId="29387" xr:uid="{CADA3A89-EE37-4914-8227-AB94EA5B4814}"/>
    <cellStyle name="Percent 3 8 4 6 3 2" xfId="29388" xr:uid="{4804560D-9D31-4391-974E-87CB3A179FB5}"/>
    <cellStyle name="Percent 3 8 4 6 4" xfId="29389" xr:uid="{9404D996-AF09-48C6-9EA5-819E7E659964}"/>
    <cellStyle name="Percent 3 8 4 7" xfId="29390" xr:uid="{716ABE37-434C-4C28-BC4A-D66D6CC0E12F}"/>
    <cellStyle name="Percent 3 8 4 7 2" xfId="29391" xr:uid="{3812834B-9F90-4FF3-88FA-09556C02AF2E}"/>
    <cellStyle name="Percent 3 8 4 8" xfId="29392" xr:uid="{59FE9C4A-BA06-4C4D-92B1-EA3EB035FAC9}"/>
    <cellStyle name="Percent 3 8 4 8 2" xfId="29393" xr:uid="{F46E8450-4DC3-4EFF-A8C9-87C4C755E60E}"/>
    <cellStyle name="Percent 3 8 4 9" xfId="29394" xr:uid="{2F818EA4-C71E-4766-A451-2B1BD3EA153C}"/>
    <cellStyle name="Percent 3 8 4 9 2" xfId="29395" xr:uid="{80E3FBCA-E3C8-4D96-AA86-F4EE8224466B}"/>
    <cellStyle name="Percent 3 8 5" xfId="15684" xr:uid="{00000000-0005-0000-0000-0000473D0000}"/>
    <cellStyle name="Percent 3 8 5 10" xfId="29397" xr:uid="{6DECC736-71F3-44BD-9C6B-23CB2A0DEBC6}"/>
    <cellStyle name="Percent 3 8 5 11" xfId="29398" xr:uid="{9BB5DDAB-E407-4453-82DC-3A81FBF5B0F7}"/>
    <cellStyle name="Percent 3 8 5 12" xfId="29396" xr:uid="{ACCE4228-0B9A-4F4E-9D54-AB29D81087AA}"/>
    <cellStyle name="Percent 3 8 5 13" xfId="24744" xr:uid="{A15F7133-546E-4953-BAC2-44A7324B39C2}"/>
    <cellStyle name="Percent 3 8 5 2" xfId="15685" xr:uid="{00000000-0005-0000-0000-0000483D0000}"/>
    <cellStyle name="Percent 3 8 5 2 2" xfId="29400" xr:uid="{E5A9F64C-B525-4B56-B985-35BE3C98C28B}"/>
    <cellStyle name="Percent 3 8 5 2 2 2" xfId="29401" xr:uid="{FE957C09-B011-46DD-87C0-3EFC9B5CAB8E}"/>
    <cellStyle name="Percent 3 8 5 2 3" xfId="29402" xr:uid="{1B88BE5C-0A4C-4430-842F-4DA7B1F2D1A8}"/>
    <cellStyle name="Percent 3 8 5 2 3 2" xfId="29403" xr:uid="{DD54A92A-AFEA-42C9-993D-8C44317FCC05}"/>
    <cellStyle name="Percent 3 8 5 2 4" xfId="29404" xr:uid="{49FE8FA3-A76A-458E-BBEC-550C07C1B9EC}"/>
    <cellStyle name="Percent 3 8 5 2 5" xfId="29405" xr:uid="{54B4F5A0-9279-450D-9BB8-9147C1281EAD}"/>
    <cellStyle name="Percent 3 8 5 2 6" xfId="29399" xr:uid="{CFD4D4CD-D5DB-4E59-BC04-57FA3DBEEEDA}"/>
    <cellStyle name="Percent 3 8 5 3" xfId="15686" xr:uid="{00000000-0005-0000-0000-0000493D0000}"/>
    <cellStyle name="Percent 3 8 5 3 2" xfId="29407" xr:uid="{A076B751-0B90-46D8-9D3B-280A2040D4B9}"/>
    <cellStyle name="Percent 3 8 5 3 2 2" xfId="29408" xr:uid="{0790EF13-BB79-4F95-87BE-87A68B0D1F9F}"/>
    <cellStyle name="Percent 3 8 5 3 3" xfId="29409" xr:uid="{68AE8967-3F74-405B-B396-581EAC5319B3}"/>
    <cellStyle name="Percent 3 8 5 3 3 2" xfId="29410" xr:uid="{DCBA7BE6-FBE2-4720-B408-EF55DE0E620C}"/>
    <cellStyle name="Percent 3 8 5 3 4" xfId="29411" xr:uid="{E4E4B59E-BA91-4316-95B2-9CC47AE6DFAE}"/>
    <cellStyle name="Percent 3 8 5 3 5" xfId="29406" xr:uid="{E8976D25-5D76-46E4-9C62-0CAA6F2D3F24}"/>
    <cellStyle name="Percent 3 8 5 4" xfId="29412" xr:uid="{02F67E1C-ADB9-44CA-9943-C7B753BB01DB}"/>
    <cellStyle name="Percent 3 8 5 4 2" xfId="29413" xr:uid="{9C16BACE-0FA4-42EA-9CD3-AB02BA26CE4E}"/>
    <cellStyle name="Percent 3 8 5 4 2 2" xfId="29414" xr:uid="{709794DD-5245-4422-B762-7FFB67BB9343}"/>
    <cellStyle name="Percent 3 8 5 4 3" xfId="29415" xr:uid="{E4447577-23C2-4451-8B5A-5C8C06958489}"/>
    <cellStyle name="Percent 3 8 5 4 3 2" xfId="29416" xr:uid="{DA29E3EB-0F85-4CF5-9E64-5F2BA0E90848}"/>
    <cellStyle name="Percent 3 8 5 4 4" xfId="29417" xr:uid="{02372F54-1AB9-4E8B-8386-3F364A797CC6}"/>
    <cellStyle name="Percent 3 8 5 5" xfId="29418" xr:uid="{861BAE40-CB8C-42F5-B1BC-855452E9C5D0}"/>
    <cellStyle name="Percent 3 8 5 5 2" xfId="29419" xr:uid="{6E5A2B29-6E8E-4629-B90E-4C215A499ADE}"/>
    <cellStyle name="Percent 3 8 5 5 2 2" xfId="29420" xr:uid="{90CCD7E5-C048-44C0-B774-C7AEED0BC681}"/>
    <cellStyle name="Percent 3 8 5 5 3" xfId="29421" xr:uid="{127D3096-AC05-4E28-8D6E-C917F24623DB}"/>
    <cellStyle name="Percent 3 8 5 5 3 2" xfId="29422" xr:uid="{3DDCCCA8-3AEF-48EF-B562-F56301BC5275}"/>
    <cellStyle name="Percent 3 8 5 5 4" xfId="29423" xr:uid="{839CFC6B-BC60-457D-9F5C-47AD4F8D343A}"/>
    <cellStyle name="Percent 3 8 5 5 4 2" xfId="29424" xr:uid="{F50A8B2B-54C5-4F5D-85A7-DC8B1E8AA767}"/>
    <cellStyle name="Percent 3 8 5 5 5" xfId="29425" xr:uid="{E00C1C08-8AB6-4676-89FF-041ACA6E49DA}"/>
    <cellStyle name="Percent 3 8 5 6" xfId="29426" xr:uid="{BA09F6A5-B4D3-4875-9120-C7AEE5E17B75}"/>
    <cellStyle name="Percent 3 8 5 6 2" xfId="29427" xr:uid="{034CA3C4-CDFF-44D6-B49F-1C958707473B}"/>
    <cellStyle name="Percent 3 8 5 6 2 2" xfId="29428" xr:uid="{145341B5-C484-4EA7-B3F9-B351F26D37D7}"/>
    <cellStyle name="Percent 3 8 5 6 3" xfId="29429" xr:uid="{767420AE-9C43-40B2-AA8C-654D7E5444C7}"/>
    <cellStyle name="Percent 3 8 5 6 3 2" xfId="29430" xr:uid="{5818DF0B-FCA8-42A8-ADFA-EE76FF1C836F}"/>
    <cellStyle name="Percent 3 8 5 6 4" xfId="29431" xr:uid="{7B0D028A-C1FD-4C51-A58B-394C186C06CC}"/>
    <cellStyle name="Percent 3 8 5 7" xfId="29432" xr:uid="{5C24E9F2-8197-49B7-9215-95015F827ED2}"/>
    <cellStyle name="Percent 3 8 5 7 2" xfId="29433" xr:uid="{921BFD90-CFCD-4906-A083-4299DAF3D135}"/>
    <cellStyle name="Percent 3 8 5 8" xfId="29434" xr:uid="{6038DA88-A0F0-4524-9C75-AFF2A32CCBBE}"/>
    <cellStyle name="Percent 3 8 5 8 2" xfId="29435" xr:uid="{2D1B5B4C-3FA1-4E87-988C-690E083C24E8}"/>
    <cellStyle name="Percent 3 8 5 9" xfId="29436" xr:uid="{A96A9730-1E4D-48DA-9F6C-2443054CE571}"/>
    <cellStyle name="Percent 3 8 5 9 2" xfId="29437" xr:uid="{77D01582-66E1-4638-A16B-4099F11D75DE}"/>
    <cellStyle name="Percent 3 8 6" xfId="15687" xr:uid="{00000000-0005-0000-0000-00004A3D0000}"/>
    <cellStyle name="Percent 3 8 6 10" xfId="29439" xr:uid="{E752DAF4-B840-4F55-8475-864C5CDE8ADC}"/>
    <cellStyle name="Percent 3 8 6 11" xfId="29440" xr:uid="{96A0BD7A-B8C4-4786-8EC9-E658829596BD}"/>
    <cellStyle name="Percent 3 8 6 12" xfId="29438" xr:uid="{F0E5681B-BB2B-44E3-AE54-F25B63A7C007}"/>
    <cellStyle name="Percent 3 8 6 13" xfId="24745" xr:uid="{C6C87947-E3CA-4DE6-A436-3CA84AA025DA}"/>
    <cellStyle name="Percent 3 8 6 2" xfId="15688" xr:uid="{00000000-0005-0000-0000-00004B3D0000}"/>
    <cellStyle name="Percent 3 8 6 2 2" xfId="29442" xr:uid="{BD7D9D61-ED2D-4455-8ECC-F62F98701DA9}"/>
    <cellStyle name="Percent 3 8 6 2 2 2" xfId="29443" xr:uid="{EB9ED309-8A3D-48E3-9B9A-74A753FBBB35}"/>
    <cellStyle name="Percent 3 8 6 2 3" xfId="29444" xr:uid="{49BD33AD-BF3E-4B77-920B-0E2921EAB99E}"/>
    <cellStyle name="Percent 3 8 6 2 3 2" xfId="29445" xr:uid="{C7ACF7C8-8FF2-4D6B-8652-CE9440F8F6F9}"/>
    <cellStyle name="Percent 3 8 6 2 4" xfId="29446" xr:uid="{17AD4BD9-A6D5-4369-A98E-D3DED3346F80}"/>
    <cellStyle name="Percent 3 8 6 2 5" xfId="29447" xr:uid="{0B1F02EC-25B3-473C-9D83-F669A53F63A3}"/>
    <cellStyle name="Percent 3 8 6 2 6" xfId="29441" xr:uid="{FC5F3849-6831-48C8-B07F-88BA1A7ADA90}"/>
    <cellStyle name="Percent 3 8 6 3" xfId="15689" xr:uid="{00000000-0005-0000-0000-00004C3D0000}"/>
    <cellStyle name="Percent 3 8 6 3 2" xfId="29449" xr:uid="{B72D4BF6-C8BE-419D-A84F-C3C0B3EBCD01}"/>
    <cellStyle name="Percent 3 8 6 3 2 2" xfId="29450" xr:uid="{F162BACC-C8ED-4662-A451-E2E7EE0C99C7}"/>
    <cellStyle name="Percent 3 8 6 3 3" xfId="29451" xr:uid="{BC25589E-2157-4141-B943-C655D8A39759}"/>
    <cellStyle name="Percent 3 8 6 3 3 2" xfId="29452" xr:uid="{349836CF-2517-45DD-82E3-6B23044A3A9D}"/>
    <cellStyle name="Percent 3 8 6 3 4" xfId="29453" xr:uid="{CA290D6A-3C92-4CDD-94C7-223EC8707CBD}"/>
    <cellStyle name="Percent 3 8 6 3 5" xfId="29448" xr:uid="{8054485C-0A73-432E-BECF-A7F38FA335F6}"/>
    <cellStyle name="Percent 3 8 6 4" xfId="29454" xr:uid="{AC497BA9-95CC-41A3-8E18-BC1AAEED4262}"/>
    <cellStyle name="Percent 3 8 6 4 2" xfId="29455" xr:uid="{CDDE3D40-673B-49A0-B2FC-CC03E907868A}"/>
    <cellStyle name="Percent 3 8 6 4 2 2" xfId="29456" xr:uid="{7EF50B52-E447-412D-A10F-3F98B6CA3DC5}"/>
    <cellStyle name="Percent 3 8 6 4 3" xfId="29457" xr:uid="{25D35515-D13E-4DC9-B632-4F487B74F7B6}"/>
    <cellStyle name="Percent 3 8 6 4 3 2" xfId="29458" xr:uid="{94001A02-7AC7-4927-88D4-30DF0526A648}"/>
    <cellStyle name="Percent 3 8 6 4 4" xfId="29459" xr:uid="{59E61E5E-DCE2-474E-9D42-C647EFC27DAF}"/>
    <cellStyle name="Percent 3 8 6 5" xfId="29460" xr:uid="{3AABA514-E382-4C4F-BC52-5373F031580B}"/>
    <cellStyle name="Percent 3 8 6 5 2" xfId="29461" xr:uid="{4EDCD2F0-E9AF-4FB2-BBC5-C08E2B503721}"/>
    <cellStyle name="Percent 3 8 6 5 2 2" xfId="29462" xr:uid="{6F767860-2FCB-4052-9197-B41AB1346458}"/>
    <cellStyle name="Percent 3 8 6 5 3" xfId="29463" xr:uid="{8DF12C32-7718-453E-9882-82F6126E8FF3}"/>
    <cellStyle name="Percent 3 8 6 5 3 2" xfId="29464" xr:uid="{01FF49B4-2AD0-4B3E-B749-8B02C88C5F98}"/>
    <cellStyle name="Percent 3 8 6 5 4" xfId="29465" xr:uid="{F48482CC-1178-4318-BB94-280F2892C33D}"/>
    <cellStyle name="Percent 3 8 6 5 4 2" xfId="29466" xr:uid="{C3267C8D-7A18-4F24-B38D-EADC2FB16A2A}"/>
    <cellStyle name="Percent 3 8 6 5 5" xfId="29467" xr:uid="{21C63623-F32B-4D08-AAFB-E5B4D09019D7}"/>
    <cellStyle name="Percent 3 8 6 6" xfId="29468" xr:uid="{25A7046A-44DE-4473-981E-1D3E3B17D7EB}"/>
    <cellStyle name="Percent 3 8 6 6 2" xfId="29469" xr:uid="{202E3195-6F45-4026-AEFE-3F139DCF81E7}"/>
    <cellStyle name="Percent 3 8 6 6 2 2" xfId="29470" xr:uid="{0AE8777C-61BE-4E65-97F4-9894AAE23392}"/>
    <cellStyle name="Percent 3 8 6 6 3" xfId="29471" xr:uid="{450B2B17-6DCE-483B-8287-FB44465C3DEE}"/>
    <cellStyle name="Percent 3 8 6 6 3 2" xfId="29472" xr:uid="{BCBDE8E7-5750-4E1C-AE6B-9A1A5AC5F4A2}"/>
    <cellStyle name="Percent 3 8 6 6 4" xfId="29473" xr:uid="{8CA90BC4-DD5D-459A-A1F7-4382CE6CD6BF}"/>
    <cellStyle name="Percent 3 8 6 7" xfId="29474" xr:uid="{60BD7403-A06A-48C2-A76D-9074CE28DD16}"/>
    <cellStyle name="Percent 3 8 6 7 2" xfId="29475" xr:uid="{31428E35-FC76-4DBF-92D1-B92286B8CC76}"/>
    <cellStyle name="Percent 3 8 6 8" xfId="29476" xr:uid="{C0240E04-E246-4FB0-B6E1-A6956A2C9D2F}"/>
    <cellStyle name="Percent 3 8 6 8 2" xfId="29477" xr:uid="{2CA6004F-BEAB-4F65-BFAD-FAE4907047D3}"/>
    <cellStyle name="Percent 3 8 6 9" xfId="29478" xr:uid="{F311796B-1CAF-4451-9C94-042BD6B3DE50}"/>
    <cellStyle name="Percent 3 8 6 9 2" xfId="29479" xr:uid="{64950445-A960-43A3-A2F4-F6CC2B362229}"/>
    <cellStyle name="Percent 3 8 7" xfId="15690" xr:uid="{00000000-0005-0000-0000-00004D3D0000}"/>
    <cellStyle name="Percent 3 8 7 10" xfId="29481" xr:uid="{96CDB3CF-22D2-4C65-BA68-BFA1636FD453}"/>
    <cellStyle name="Percent 3 8 7 11" xfId="29482" xr:uid="{FEB39021-FE28-476D-8B7F-D48821946FA9}"/>
    <cellStyle name="Percent 3 8 7 12" xfId="29480" xr:uid="{334862F0-C613-48D8-9DA9-23B09C7A516C}"/>
    <cellStyle name="Percent 3 8 7 13" xfId="24746" xr:uid="{10DA18FE-FB5D-4987-A903-767E62284D3D}"/>
    <cellStyle name="Percent 3 8 7 2" xfId="15691" xr:uid="{00000000-0005-0000-0000-00004E3D0000}"/>
    <cellStyle name="Percent 3 8 7 2 2" xfId="29484" xr:uid="{386A6DBF-20B0-46BE-BD80-C0C88E7BF133}"/>
    <cellStyle name="Percent 3 8 7 2 2 2" xfId="29485" xr:uid="{F8B848C0-F306-47EE-801D-0AED6DA57306}"/>
    <cellStyle name="Percent 3 8 7 2 3" xfId="29486" xr:uid="{63B185F0-23D7-4589-BFB3-3D9609084DFD}"/>
    <cellStyle name="Percent 3 8 7 2 3 2" xfId="29487" xr:uid="{64E9EC68-B4A6-48E8-980F-7C544255A84C}"/>
    <cellStyle name="Percent 3 8 7 2 4" xfId="29488" xr:uid="{A17AD33F-9DF0-4A18-A864-B467F232594E}"/>
    <cellStyle name="Percent 3 8 7 2 5" xfId="29489" xr:uid="{D455DA86-9861-4C72-866B-45F5ED709654}"/>
    <cellStyle name="Percent 3 8 7 2 6" xfId="29483" xr:uid="{A4ED0769-689F-4F1B-BB5A-BFA08E501B5F}"/>
    <cellStyle name="Percent 3 8 7 3" xfId="15692" xr:uid="{00000000-0005-0000-0000-00004F3D0000}"/>
    <cellStyle name="Percent 3 8 7 3 2" xfId="29491" xr:uid="{70B71B9B-3AA5-42E2-9369-5DB5040590C8}"/>
    <cellStyle name="Percent 3 8 7 3 2 2" xfId="29492" xr:uid="{44C637DA-6E6A-46E8-83DB-1A1D4AB7BCBF}"/>
    <cellStyle name="Percent 3 8 7 3 3" xfId="29493" xr:uid="{FF3835D5-E604-4992-8805-19DADBC65DA4}"/>
    <cellStyle name="Percent 3 8 7 3 3 2" xfId="29494" xr:uid="{4DA2F90B-3504-4586-9FD5-D0B73F45A9B9}"/>
    <cellStyle name="Percent 3 8 7 3 4" xfId="29495" xr:uid="{5928DF8E-E002-4EE3-AE48-F0119E4FE86C}"/>
    <cellStyle name="Percent 3 8 7 3 5" xfId="29490" xr:uid="{98A18837-5CE1-4EAC-9E20-FCA4A08F3744}"/>
    <cellStyle name="Percent 3 8 7 4" xfId="29496" xr:uid="{BBB968D5-F195-408A-AE93-26D7527A3AA0}"/>
    <cellStyle name="Percent 3 8 7 4 2" xfId="29497" xr:uid="{C2241749-69D0-4F76-A4C7-BB2A6F9F4A7C}"/>
    <cellStyle name="Percent 3 8 7 4 2 2" xfId="29498" xr:uid="{45DB1058-1E2C-44B4-9769-366F5EC218F0}"/>
    <cellStyle name="Percent 3 8 7 4 3" xfId="29499" xr:uid="{68600DD0-763B-48C8-AD3B-9E5498AAC68E}"/>
    <cellStyle name="Percent 3 8 7 4 3 2" xfId="29500" xr:uid="{CA19DF20-1F0E-4C06-B9CC-29C99F4D43D8}"/>
    <cellStyle name="Percent 3 8 7 4 4" xfId="29501" xr:uid="{C1929430-4BB7-4CE2-A9BF-5B50DBE41131}"/>
    <cellStyle name="Percent 3 8 7 5" xfId="29502" xr:uid="{BE16B3EA-7B21-46EE-AF41-8A467137485D}"/>
    <cellStyle name="Percent 3 8 7 5 2" xfId="29503" xr:uid="{D6E4BAED-F5A0-494B-BE2B-7CE1F5E771DD}"/>
    <cellStyle name="Percent 3 8 7 5 2 2" xfId="29504" xr:uid="{35F09012-26C6-4F92-A143-B249D94811A5}"/>
    <cellStyle name="Percent 3 8 7 5 3" xfId="29505" xr:uid="{02C25857-4634-4689-84C8-69CAF35709C2}"/>
    <cellStyle name="Percent 3 8 7 5 3 2" xfId="29506" xr:uid="{6B7F7F3D-A60E-4531-8761-34A1682776BD}"/>
    <cellStyle name="Percent 3 8 7 5 4" xfId="29507" xr:uid="{8559CCDF-F143-4260-A69D-27884C6F170D}"/>
    <cellStyle name="Percent 3 8 7 5 4 2" xfId="29508" xr:uid="{CA29B04E-FD05-4A65-B64B-039375616A4E}"/>
    <cellStyle name="Percent 3 8 7 5 5" xfId="29509" xr:uid="{625A40AF-3FCB-4843-9186-D20C9B884985}"/>
    <cellStyle name="Percent 3 8 7 6" xfId="29510" xr:uid="{8475D3F9-3A0D-40FD-A42F-09468EBF38E1}"/>
    <cellStyle name="Percent 3 8 7 6 2" xfId="29511" xr:uid="{EEFF246C-875A-4DB4-991D-9CF9AE1C8573}"/>
    <cellStyle name="Percent 3 8 7 6 2 2" xfId="29512" xr:uid="{E42B39FF-C03A-4439-AF8E-D4A5951706F5}"/>
    <cellStyle name="Percent 3 8 7 6 3" xfId="29513" xr:uid="{E75CEA7D-026F-4034-A8D6-A3510057DF72}"/>
    <cellStyle name="Percent 3 8 7 6 3 2" xfId="29514" xr:uid="{200B5C6A-556B-49E1-BD42-156D8C0A2527}"/>
    <cellStyle name="Percent 3 8 7 6 4" xfId="29515" xr:uid="{175FB766-70C3-417D-BCB0-D6534D1FA646}"/>
    <cellStyle name="Percent 3 8 7 7" xfId="29516" xr:uid="{5B14AC8B-A670-473E-838C-1C268AA16C37}"/>
    <cellStyle name="Percent 3 8 7 7 2" xfId="29517" xr:uid="{9AC52E85-4457-4F4A-8EDA-8C17DC11CEB1}"/>
    <cellStyle name="Percent 3 8 7 8" xfId="29518" xr:uid="{38C66DEF-FD4C-4A5B-B432-A2884DE5D087}"/>
    <cellStyle name="Percent 3 8 7 8 2" xfId="29519" xr:uid="{0D22989B-E753-4597-B029-46D8E44E4AE0}"/>
    <cellStyle name="Percent 3 8 7 9" xfId="29520" xr:uid="{ECA1CAEA-EDD7-488E-BBB6-81D89E8014C9}"/>
    <cellStyle name="Percent 3 8 7 9 2" xfId="29521" xr:uid="{8C8D34F6-86DC-415B-96AF-6E0FC8FFDF55}"/>
    <cellStyle name="Percent 3 8 8" xfId="15693" xr:uid="{00000000-0005-0000-0000-0000503D0000}"/>
    <cellStyle name="Percent 3 8 8 10" xfId="29523" xr:uid="{7D0F9163-F336-4713-958B-DCB0717A90A5}"/>
    <cellStyle name="Percent 3 8 8 11" xfId="29524" xr:uid="{DB218BD4-4FFB-4721-8230-F8FFF87965BE}"/>
    <cellStyle name="Percent 3 8 8 12" xfId="29522" xr:uid="{A4916A54-CF9E-450D-8A68-6D0181CA878D}"/>
    <cellStyle name="Percent 3 8 8 13" xfId="24747" xr:uid="{73FE9ADB-BFBD-4FA3-BC8E-24D148A73FEE}"/>
    <cellStyle name="Percent 3 8 8 2" xfId="15694" xr:uid="{00000000-0005-0000-0000-0000513D0000}"/>
    <cellStyle name="Percent 3 8 8 2 2" xfId="29526" xr:uid="{63D8A379-CD54-4D31-94C9-74D399A8BA36}"/>
    <cellStyle name="Percent 3 8 8 2 2 2" xfId="29527" xr:uid="{FF4A5B4D-D1A1-4ECD-82B2-9D0176626438}"/>
    <cellStyle name="Percent 3 8 8 2 3" xfId="29528" xr:uid="{2BB4DD09-E523-4D30-8884-09CF1ECFD9BD}"/>
    <cellStyle name="Percent 3 8 8 2 3 2" xfId="29529" xr:uid="{E826A07F-EAAC-465B-B3F4-C88955FACC9C}"/>
    <cellStyle name="Percent 3 8 8 2 4" xfId="29530" xr:uid="{B6189A97-DA4D-44E4-B55D-F0D215E9D8C2}"/>
    <cellStyle name="Percent 3 8 8 2 5" xfId="29531" xr:uid="{D19342B5-5B0A-4EEA-B3EF-C0C2823F823C}"/>
    <cellStyle name="Percent 3 8 8 2 6" xfId="29525" xr:uid="{ED63D836-39A9-45DB-81BD-AF60C0D02005}"/>
    <cellStyle name="Percent 3 8 8 3" xfId="15695" xr:uid="{00000000-0005-0000-0000-0000523D0000}"/>
    <cellStyle name="Percent 3 8 8 3 2" xfId="29533" xr:uid="{B8556F06-8BA5-448C-99D3-7521C6BFA276}"/>
    <cellStyle name="Percent 3 8 8 3 2 2" xfId="29534" xr:uid="{9B713A5C-3338-44BA-B905-AB500FA75AA0}"/>
    <cellStyle name="Percent 3 8 8 3 3" xfId="29535" xr:uid="{2ED1F3DC-B14E-40A9-BFB2-19A7F4C88BBF}"/>
    <cellStyle name="Percent 3 8 8 3 3 2" xfId="29536" xr:uid="{EDCE0269-AAB3-4811-8680-01BFA2A7CC65}"/>
    <cellStyle name="Percent 3 8 8 3 4" xfId="29537" xr:uid="{D79058B8-94D8-4E58-857D-947CA6684701}"/>
    <cellStyle name="Percent 3 8 8 3 5" xfId="29532" xr:uid="{1B37A2E9-11E1-4B47-BC4E-970050D0A639}"/>
    <cellStyle name="Percent 3 8 8 4" xfId="29538" xr:uid="{08CE36D4-9934-4B24-8153-54348731C49D}"/>
    <cellStyle name="Percent 3 8 8 4 2" xfId="29539" xr:uid="{4EA0031E-79C6-4780-8A9D-FE2B02185A21}"/>
    <cellStyle name="Percent 3 8 8 4 2 2" xfId="29540" xr:uid="{BC76B7B4-AAF5-40EF-86F1-2DF40CDB4C3A}"/>
    <cellStyle name="Percent 3 8 8 4 3" xfId="29541" xr:uid="{EBBFAE79-EB9B-490E-A507-063B48F6154B}"/>
    <cellStyle name="Percent 3 8 8 4 3 2" xfId="29542" xr:uid="{CF2CC15F-5EA2-44C0-906A-7813A1444CA8}"/>
    <cellStyle name="Percent 3 8 8 4 4" xfId="29543" xr:uid="{BF0839A7-C6BB-4814-8FEB-48D956F1DABF}"/>
    <cellStyle name="Percent 3 8 8 5" xfId="29544" xr:uid="{8DD96709-9C5A-4CE7-B181-B6E8877BFAE5}"/>
    <cellStyle name="Percent 3 8 8 5 2" xfId="29545" xr:uid="{07298561-3E4D-4E57-836E-C79398517D5C}"/>
    <cellStyle name="Percent 3 8 8 5 2 2" xfId="29546" xr:uid="{D0232EB7-CF6C-42A6-B1CD-90BF27F65555}"/>
    <cellStyle name="Percent 3 8 8 5 3" xfId="29547" xr:uid="{0AD2645D-ADBD-4A53-A464-0FB6D11C21E9}"/>
    <cellStyle name="Percent 3 8 8 5 3 2" xfId="29548" xr:uid="{581187D5-B508-4677-824A-1955C0B7BE52}"/>
    <cellStyle name="Percent 3 8 8 5 4" xfId="29549" xr:uid="{684EAA99-F9B6-4D0E-ADC1-3D9A756A9F13}"/>
    <cellStyle name="Percent 3 8 8 5 4 2" xfId="29550" xr:uid="{05C33465-EBAB-4F4C-A33A-E12602B4EC35}"/>
    <cellStyle name="Percent 3 8 8 5 5" xfId="29551" xr:uid="{0D66B500-1CC8-4D7C-BF7A-60F22465B1F3}"/>
    <cellStyle name="Percent 3 8 8 6" xfId="29552" xr:uid="{961E4E24-EEEE-481A-AD3F-3E30C75BB5E4}"/>
    <cellStyle name="Percent 3 8 8 6 2" xfId="29553" xr:uid="{DDA097C9-D650-46F4-9D3C-A09B6EE67436}"/>
    <cellStyle name="Percent 3 8 8 6 2 2" xfId="29554" xr:uid="{7FF429D0-8C99-426B-8588-BE58A6918B5A}"/>
    <cellStyle name="Percent 3 8 8 6 3" xfId="29555" xr:uid="{8EFEA9EA-365B-4884-84F2-51E72FADEAB4}"/>
    <cellStyle name="Percent 3 8 8 6 3 2" xfId="29556" xr:uid="{6D00C90C-DDBA-49D4-A578-E4F89C79AAC4}"/>
    <cellStyle name="Percent 3 8 8 6 4" xfId="29557" xr:uid="{9CB2BC55-0C90-47D1-912D-515164B8EC57}"/>
    <cellStyle name="Percent 3 8 8 7" xfId="29558" xr:uid="{B67295D6-4102-4008-BFCB-D3A903B7E2E9}"/>
    <cellStyle name="Percent 3 8 8 7 2" xfId="29559" xr:uid="{B24ABC89-8689-46E7-807B-5700E5E53B0C}"/>
    <cellStyle name="Percent 3 8 8 8" xfId="29560" xr:uid="{165F5F6F-7585-4EA1-A3E3-BF902AF53440}"/>
    <cellStyle name="Percent 3 8 8 8 2" xfId="29561" xr:uid="{82D955D0-4E1F-44B1-8549-3B244EE9EC12}"/>
    <cellStyle name="Percent 3 8 8 9" xfId="29562" xr:uid="{3E43DA01-9DA4-47BD-9C85-E123C2BC2B88}"/>
    <cellStyle name="Percent 3 8 8 9 2" xfId="29563" xr:uid="{1751717B-4692-4287-A732-D16BB621A759}"/>
    <cellStyle name="Percent 3 8 9" xfId="15696" xr:uid="{00000000-0005-0000-0000-0000533D0000}"/>
    <cellStyle name="Percent 3 8 9 10" xfId="29565" xr:uid="{3B39EC3E-6EA8-48C7-BED6-3C5A0430296A}"/>
    <cellStyle name="Percent 3 8 9 11" xfId="29566" xr:uid="{91BFCE2E-1183-411F-8089-D5F41B379579}"/>
    <cellStyle name="Percent 3 8 9 12" xfId="29564" xr:uid="{55D8005A-A124-41AC-99AA-F7A4F990DE8D}"/>
    <cellStyle name="Percent 3 8 9 13" xfId="24748" xr:uid="{18B7EA4F-1AE3-45CE-A272-D53A667EF4AE}"/>
    <cellStyle name="Percent 3 8 9 2" xfId="15697" xr:uid="{00000000-0005-0000-0000-0000543D0000}"/>
    <cellStyle name="Percent 3 8 9 2 2" xfId="29568" xr:uid="{14D14C41-4CBE-4331-B1B1-543D7E0859E8}"/>
    <cellStyle name="Percent 3 8 9 2 2 2" xfId="29569" xr:uid="{19F09AE2-2184-408A-B4D1-A216F13D34DE}"/>
    <cellStyle name="Percent 3 8 9 2 3" xfId="29570" xr:uid="{F692DDBB-ADEE-492F-8A1D-BB2E93177E35}"/>
    <cellStyle name="Percent 3 8 9 2 3 2" xfId="29571" xr:uid="{205CA5C1-EA6D-482F-B3D0-74CBB0734172}"/>
    <cellStyle name="Percent 3 8 9 2 4" xfId="29572" xr:uid="{D9F737D9-0697-4612-A289-A695BDD19A22}"/>
    <cellStyle name="Percent 3 8 9 2 5" xfId="29573" xr:uid="{491E4F6A-FDB2-4CB1-8AD8-48E5C4811012}"/>
    <cellStyle name="Percent 3 8 9 2 6" xfId="29567" xr:uid="{37222234-3B10-4C27-915D-46968C07ECFF}"/>
    <cellStyle name="Percent 3 8 9 3" xfId="15698" xr:uid="{00000000-0005-0000-0000-0000553D0000}"/>
    <cellStyle name="Percent 3 8 9 3 2" xfId="29575" xr:uid="{77B3AF82-5F3D-425A-8866-5ECEDA0F9BF1}"/>
    <cellStyle name="Percent 3 8 9 3 2 2" xfId="29576" xr:uid="{42E615D9-5F7A-42E7-A24C-85B7A4F0CDB0}"/>
    <cellStyle name="Percent 3 8 9 3 3" xfId="29577" xr:uid="{CB2561CF-081E-49D1-9D9E-515AFE4044AF}"/>
    <cellStyle name="Percent 3 8 9 3 3 2" xfId="29578" xr:uid="{9527CE94-5E9F-4B98-B8F1-B2F288B404AF}"/>
    <cellStyle name="Percent 3 8 9 3 4" xfId="29579" xr:uid="{8512616B-F6D7-4161-8DEE-960B76DC998D}"/>
    <cellStyle name="Percent 3 8 9 3 5" xfId="29574" xr:uid="{B6823A25-D1F7-45F3-B368-D0209369CFA1}"/>
    <cellStyle name="Percent 3 8 9 4" xfId="29580" xr:uid="{10375877-E18A-41E5-92FA-C0943F5762A5}"/>
    <cellStyle name="Percent 3 8 9 4 2" xfId="29581" xr:uid="{C28820CE-1092-44B6-AA67-45312E9C94A3}"/>
    <cellStyle name="Percent 3 8 9 4 2 2" xfId="29582" xr:uid="{884A4204-A077-4491-BF1E-74DA38372192}"/>
    <cellStyle name="Percent 3 8 9 4 3" xfId="29583" xr:uid="{2E751F47-40B5-492D-8208-17CA9133D6C6}"/>
    <cellStyle name="Percent 3 8 9 4 3 2" xfId="29584" xr:uid="{7B10F886-4D60-4AB0-B347-AA9606AE16C1}"/>
    <cellStyle name="Percent 3 8 9 4 4" xfId="29585" xr:uid="{ADBC52D4-CD1B-43A7-B836-1293E7DF5B73}"/>
    <cellStyle name="Percent 3 8 9 5" xfId="29586" xr:uid="{43792D2B-92F0-4A8D-9EF5-B0DBE5A6B7CF}"/>
    <cellStyle name="Percent 3 8 9 5 2" xfId="29587" xr:uid="{8253198C-019F-499E-BBCD-8016A6C23BD6}"/>
    <cellStyle name="Percent 3 8 9 5 2 2" xfId="29588" xr:uid="{7EEDFA6F-7C50-4B58-B06F-5681B3D5C96E}"/>
    <cellStyle name="Percent 3 8 9 5 3" xfId="29589" xr:uid="{31C6D157-A9D3-4F28-B5C5-FEB37C5A6E6D}"/>
    <cellStyle name="Percent 3 8 9 5 3 2" xfId="29590" xr:uid="{34F4F8E0-F32B-45CF-9428-68075EC0D0DF}"/>
    <cellStyle name="Percent 3 8 9 5 4" xfId="29591" xr:uid="{3E5A3406-51D3-465E-BA8D-B94A0E3BF8E4}"/>
    <cellStyle name="Percent 3 8 9 5 4 2" xfId="29592" xr:uid="{A0E51958-B061-41EC-A945-66E41EC7BFDF}"/>
    <cellStyle name="Percent 3 8 9 5 5" xfId="29593" xr:uid="{61DF5D85-04A6-42C2-98E2-64EB513A2FD8}"/>
    <cellStyle name="Percent 3 8 9 6" xfId="29594" xr:uid="{E5D6638F-0337-4CC6-BFD7-4915FFE24606}"/>
    <cellStyle name="Percent 3 8 9 6 2" xfId="29595" xr:uid="{E5A02D2C-48FE-41B7-BD05-1C037E23ABA7}"/>
    <cellStyle name="Percent 3 8 9 6 2 2" xfId="29596" xr:uid="{633235FD-1C49-49C7-B213-A5ADC6B33799}"/>
    <cellStyle name="Percent 3 8 9 6 3" xfId="29597" xr:uid="{F0613073-A59B-476B-A9EF-E0750B0FC785}"/>
    <cellStyle name="Percent 3 8 9 6 3 2" xfId="29598" xr:uid="{45FF3BBD-24F9-4EB1-83E7-DEB5FAB54933}"/>
    <cellStyle name="Percent 3 8 9 6 4" xfId="29599" xr:uid="{07DF880D-5A2F-44DB-9A86-2B9AE3A3692B}"/>
    <cellStyle name="Percent 3 8 9 7" xfId="29600" xr:uid="{82E8F897-CD93-4A72-9B1D-0E6898C2EE45}"/>
    <cellStyle name="Percent 3 8 9 7 2" xfId="29601" xr:uid="{20FB13C5-F3BF-41DC-936A-E3CC563E8AFA}"/>
    <cellStyle name="Percent 3 8 9 8" xfId="29602" xr:uid="{4F3C0FC4-665B-4AFB-8E72-7212A6F34BD8}"/>
    <cellStyle name="Percent 3 8 9 8 2" xfId="29603" xr:uid="{A9AFFF03-3433-4642-8869-0FC37DB5BB66}"/>
    <cellStyle name="Percent 3 8 9 9" xfId="29604" xr:uid="{5FB4B0ED-1CB9-4AEF-9A3C-7F1796C664F0}"/>
    <cellStyle name="Percent 3 8 9 9 2" xfId="29605" xr:uid="{55E27563-3CAD-4E59-9FD9-3A5C52ADE2DB}"/>
    <cellStyle name="Percent 3 9" xfId="15699" xr:uid="{00000000-0005-0000-0000-0000563D0000}"/>
    <cellStyle name="Percent 3 9 10" xfId="15700" xr:uid="{00000000-0005-0000-0000-0000573D0000}"/>
    <cellStyle name="Percent 3 9 10 10" xfId="29608" xr:uid="{6D2D38DC-9216-4B1D-945F-E6E2FBA0F1BF}"/>
    <cellStyle name="Percent 3 9 10 11" xfId="29609" xr:uid="{1654E15F-0FD0-43AA-8357-4B91526365DE}"/>
    <cellStyle name="Percent 3 9 10 12" xfId="29607" xr:uid="{EB157FF9-862E-4258-AE82-EA9E6C1D45BD}"/>
    <cellStyle name="Percent 3 9 10 13" xfId="24750" xr:uid="{D93E0EC3-7415-4ABC-91CC-6D325516F666}"/>
    <cellStyle name="Percent 3 9 10 2" xfId="15701" xr:uid="{00000000-0005-0000-0000-0000583D0000}"/>
    <cellStyle name="Percent 3 9 10 2 2" xfId="29611" xr:uid="{A6912B80-7112-469F-B9C6-62198BACB20B}"/>
    <cellStyle name="Percent 3 9 10 2 2 2" xfId="29612" xr:uid="{14E8D0B6-4C76-491A-A255-7A3603E48FF0}"/>
    <cellStyle name="Percent 3 9 10 2 3" xfId="29613" xr:uid="{EC506D83-BF46-4BB1-9E24-0E928B33392F}"/>
    <cellStyle name="Percent 3 9 10 2 3 2" xfId="29614" xr:uid="{0F0B1AAF-FB7B-4755-BD45-8A04A640DAFB}"/>
    <cellStyle name="Percent 3 9 10 2 4" xfId="29615" xr:uid="{B70E24A8-C64E-4FED-A6AA-A573245D6D1E}"/>
    <cellStyle name="Percent 3 9 10 2 5" xfId="29616" xr:uid="{D6001157-F80D-4384-AE40-58259ACA30DF}"/>
    <cellStyle name="Percent 3 9 10 2 6" xfId="29610" xr:uid="{F66EFEB6-79BD-448B-9864-5FBA5AB45453}"/>
    <cellStyle name="Percent 3 9 10 3" xfId="15702" xr:uid="{00000000-0005-0000-0000-0000593D0000}"/>
    <cellStyle name="Percent 3 9 10 3 2" xfId="29618" xr:uid="{328C36B4-6548-4930-ACBD-A8003EE160B7}"/>
    <cellStyle name="Percent 3 9 10 3 2 2" xfId="29619" xr:uid="{6A503D0C-7AB8-453A-A974-2CE94A782D7D}"/>
    <cellStyle name="Percent 3 9 10 3 3" xfId="29620" xr:uid="{AE875CF0-40D4-4CA2-9EA5-0E7703942DF8}"/>
    <cellStyle name="Percent 3 9 10 3 3 2" xfId="29621" xr:uid="{9361BD51-CFF2-4ACC-AAAB-A4775D2747C4}"/>
    <cellStyle name="Percent 3 9 10 3 4" xfId="29622" xr:uid="{042F4CD6-AC30-4C80-9541-1CBB7E59E2B6}"/>
    <cellStyle name="Percent 3 9 10 3 5" xfId="29617" xr:uid="{C977DEE8-B9D9-4725-BDC9-620CDD5400EF}"/>
    <cellStyle name="Percent 3 9 10 4" xfId="29623" xr:uid="{AF3C4724-1E0D-4476-A304-219006554A42}"/>
    <cellStyle name="Percent 3 9 10 4 2" xfId="29624" xr:uid="{A2C12862-17E5-419F-916B-3558515C01F4}"/>
    <cellStyle name="Percent 3 9 10 4 2 2" xfId="29625" xr:uid="{9AF9C297-D3E2-4E2D-A896-24B642F375F3}"/>
    <cellStyle name="Percent 3 9 10 4 3" xfId="29626" xr:uid="{57E64F46-E1D0-499A-9902-F9CC7D421323}"/>
    <cellStyle name="Percent 3 9 10 4 3 2" xfId="29627" xr:uid="{95F6F2B8-1D6E-412D-802B-B3E8C2F89880}"/>
    <cellStyle name="Percent 3 9 10 4 4" xfId="29628" xr:uid="{22BFEE2F-630F-4C75-A259-C8A4BC4B7075}"/>
    <cellStyle name="Percent 3 9 10 5" xfId="29629" xr:uid="{C0E59809-D2FB-4DB6-846B-F960E2DE4B93}"/>
    <cellStyle name="Percent 3 9 10 5 2" xfId="29630" xr:uid="{82709FCE-3909-4EBE-A3EA-6794E9B380DB}"/>
    <cellStyle name="Percent 3 9 10 5 2 2" xfId="29631" xr:uid="{E2A8D961-2456-4566-80DA-E764118CBC11}"/>
    <cellStyle name="Percent 3 9 10 5 3" xfId="29632" xr:uid="{11A59C76-55F5-4C92-B73C-3212BB4DF034}"/>
    <cellStyle name="Percent 3 9 10 5 3 2" xfId="29633" xr:uid="{B7D426A5-3B8B-4150-ADC8-419D9BC84B72}"/>
    <cellStyle name="Percent 3 9 10 5 4" xfId="29634" xr:uid="{373D5A8B-13A8-4711-9C0F-F4346E33205A}"/>
    <cellStyle name="Percent 3 9 10 5 4 2" xfId="29635" xr:uid="{695D0868-025A-4FE6-910F-51BD5207E638}"/>
    <cellStyle name="Percent 3 9 10 5 5" xfId="29636" xr:uid="{D765D981-A6CD-4697-9039-812C1859655A}"/>
    <cellStyle name="Percent 3 9 10 6" xfId="29637" xr:uid="{2CCE2CD3-62D9-4972-84B2-19CA9BA709BF}"/>
    <cellStyle name="Percent 3 9 10 6 2" xfId="29638" xr:uid="{27518277-D5E1-40B8-935B-A4EA48DF4CDF}"/>
    <cellStyle name="Percent 3 9 10 6 2 2" xfId="29639" xr:uid="{0A2D1E48-FAF8-4583-938C-D73C9C7CB3D7}"/>
    <cellStyle name="Percent 3 9 10 6 3" xfId="29640" xr:uid="{667BC00F-F84A-40F5-AA82-9D728EC041B3}"/>
    <cellStyle name="Percent 3 9 10 6 3 2" xfId="29641" xr:uid="{11621E42-5627-438B-B785-64D62A1D3F63}"/>
    <cellStyle name="Percent 3 9 10 6 4" xfId="29642" xr:uid="{D8091F85-BC19-4A6E-9241-CF2656EF3451}"/>
    <cellStyle name="Percent 3 9 10 7" xfId="29643" xr:uid="{C3AA9A28-6BD3-4D2A-9A79-B1DB96FA8C90}"/>
    <cellStyle name="Percent 3 9 10 7 2" xfId="29644" xr:uid="{91A7F0BC-2B00-40FF-9C0F-DE64773AD659}"/>
    <cellStyle name="Percent 3 9 10 8" xfId="29645" xr:uid="{9308DAB6-C28B-441F-94A6-4295F69F08C6}"/>
    <cellStyle name="Percent 3 9 10 8 2" xfId="29646" xr:uid="{2F9921B7-F8D9-494D-A976-037A5926E110}"/>
    <cellStyle name="Percent 3 9 10 9" xfId="29647" xr:uid="{A871B3DF-F4BA-4441-8BA9-8AB2394A9E2A}"/>
    <cellStyle name="Percent 3 9 10 9 2" xfId="29648" xr:uid="{43956478-89E1-4BC7-8921-CF755736FA57}"/>
    <cellStyle name="Percent 3 9 11" xfId="15703" xr:uid="{00000000-0005-0000-0000-00005A3D0000}"/>
    <cellStyle name="Percent 3 9 11 10" xfId="29650" xr:uid="{DA2BA764-3FBF-4AAF-85E8-3EAC07C4F47C}"/>
    <cellStyle name="Percent 3 9 11 11" xfId="29651" xr:uid="{F5112004-CD9D-494F-9F1A-68D5044146E9}"/>
    <cellStyle name="Percent 3 9 11 12" xfId="29649" xr:uid="{2A93B99B-D245-442C-8DDA-F7E2B51A1935}"/>
    <cellStyle name="Percent 3 9 11 13" xfId="24751" xr:uid="{B5552A21-490C-4EE0-BA86-A78B8C611ECC}"/>
    <cellStyle name="Percent 3 9 11 2" xfId="15704" xr:uid="{00000000-0005-0000-0000-00005B3D0000}"/>
    <cellStyle name="Percent 3 9 11 2 2" xfId="29653" xr:uid="{1E3F97EF-710A-40DA-9CE8-434D7C5ED2DA}"/>
    <cellStyle name="Percent 3 9 11 2 2 2" xfId="29654" xr:uid="{A4D79446-F2CF-4FBB-88F8-60A5481A1ECB}"/>
    <cellStyle name="Percent 3 9 11 2 3" xfId="29655" xr:uid="{D08A7DBF-F5DD-4185-AD17-6FD44B5C9FDD}"/>
    <cellStyle name="Percent 3 9 11 2 3 2" xfId="29656" xr:uid="{16EE226D-D7FB-415A-BE91-E3F9F90C2CF7}"/>
    <cellStyle name="Percent 3 9 11 2 4" xfId="29657" xr:uid="{2E489DAA-A80D-4013-8B57-736554CF07D9}"/>
    <cellStyle name="Percent 3 9 11 2 5" xfId="29658" xr:uid="{6E69146C-75BD-4A39-841F-7CF612D2F3AB}"/>
    <cellStyle name="Percent 3 9 11 2 6" xfId="29652" xr:uid="{AACF4879-120C-401B-B080-EAB1D13CBFF4}"/>
    <cellStyle name="Percent 3 9 11 3" xfId="15705" xr:uid="{00000000-0005-0000-0000-00005C3D0000}"/>
    <cellStyle name="Percent 3 9 11 3 2" xfId="29660" xr:uid="{164B9F72-8864-4A74-9E32-7D1217F22D3A}"/>
    <cellStyle name="Percent 3 9 11 3 2 2" xfId="29661" xr:uid="{3F7EA9D9-47EC-4C03-94CF-34177EB86F74}"/>
    <cellStyle name="Percent 3 9 11 3 3" xfId="29662" xr:uid="{E9A57D78-297C-4493-A882-00F4BDE57F25}"/>
    <cellStyle name="Percent 3 9 11 3 3 2" xfId="29663" xr:uid="{BA8A699C-F7B5-4B80-9E5C-17346C86D7D6}"/>
    <cellStyle name="Percent 3 9 11 3 4" xfId="29664" xr:uid="{034FC13E-F036-4F1B-A482-D2099FEA852A}"/>
    <cellStyle name="Percent 3 9 11 3 5" xfId="29659" xr:uid="{95B18F13-88A0-4B0D-962C-C686B6EB66AB}"/>
    <cellStyle name="Percent 3 9 11 4" xfId="29665" xr:uid="{E8EAEF1C-B3B8-4F59-86A8-3EA8D9FBCECF}"/>
    <cellStyle name="Percent 3 9 11 4 2" xfId="29666" xr:uid="{9132F911-6834-4F71-AFD7-28FE43085A1F}"/>
    <cellStyle name="Percent 3 9 11 4 2 2" xfId="29667" xr:uid="{6AC024F7-73CB-47C0-88A2-654B030F3856}"/>
    <cellStyle name="Percent 3 9 11 4 3" xfId="29668" xr:uid="{1B0F21F4-F13C-4694-8806-4183493EB84D}"/>
    <cellStyle name="Percent 3 9 11 4 3 2" xfId="29669" xr:uid="{2D05A222-D2A1-4EEE-BD5C-EFA4FAC20E3F}"/>
    <cellStyle name="Percent 3 9 11 4 4" xfId="29670" xr:uid="{449573ED-C535-4A6D-956C-88E593228A85}"/>
    <cellStyle name="Percent 3 9 11 5" xfId="29671" xr:uid="{9379F4E0-4AAF-432E-897E-4347381F1BC2}"/>
    <cellStyle name="Percent 3 9 11 5 2" xfId="29672" xr:uid="{824A60E5-E77A-4CDC-B5EB-6A8BF11708D1}"/>
    <cellStyle name="Percent 3 9 11 5 2 2" xfId="29673" xr:uid="{0AD874EB-10B3-4854-8C3F-643E3DDFC303}"/>
    <cellStyle name="Percent 3 9 11 5 3" xfId="29674" xr:uid="{FEBA1CB5-043F-497E-949C-D66EAE20204C}"/>
    <cellStyle name="Percent 3 9 11 5 3 2" xfId="29675" xr:uid="{E61BB71B-6B7D-4B10-AC59-E9E18F185C9A}"/>
    <cellStyle name="Percent 3 9 11 5 4" xfId="29676" xr:uid="{84904550-292E-435D-B1D4-8D68E25D1CEB}"/>
    <cellStyle name="Percent 3 9 11 5 4 2" xfId="29677" xr:uid="{0DC25DFB-35C2-4137-9E55-AD13046EE693}"/>
    <cellStyle name="Percent 3 9 11 5 5" xfId="29678" xr:uid="{03E4AD32-ADB7-43EE-94F9-1E68B00F383B}"/>
    <cellStyle name="Percent 3 9 11 6" xfId="29679" xr:uid="{CFE31F28-E590-4B3D-A87B-83C4292F726B}"/>
    <cellStyle name="Percent 3 9 11 6 2" xfId="29680" xr:uid="{209B6217-89DB-4AAA-94AE-372541A480A3}"/>
    <cellStyle name="Percent 3 9 11 6 2 2" xfId="29681" xr:uid="{A45FBA40-DAA4-42D6-9897-DE3BD09817F7}"/>
    <cellStyle name="Percent 3 9 11 6 3" xfId="29682" xr:uid="{CA97DC38-526E-46D3-8C01-35EA103FFC42}"/>
    <cellStyle name="Percent 3 9 11 6 3 2" xfId="29683" xr:uid="{40C87644-BEF2-438E-86DB-36C8D65AC02D}"/>
    <cellStyle name="Percent 3 9 11 6 4" xfId="29684" xr:uid="{0BE35805-B1B7-48B6-AEF7-4AD1DD896306}"/>
    <cellStyle name="Percent 3 9 11 7" xfId="29685" xr:uid="{8DE80E1D-6579-4C2B-83AA-96EF6FDFD809}"/>
    <cellStyle name="Percent 3 9 11 7 2" xfId="29686" xr:uid="{CF49DCFF-32DE-4C98-A8C0-711059B3266E}"/>
    <cellStyle name="Percent 3 9 11 8" xfId="29687" xr:uid="{0223DE52-A905-455C-A42C-4C3AD95DBA86}"/>
    <cellStyle name="Percent 3 9 11 8 2" xfId="29688" xr:uid="{93CA5779-C1DB-44F1-B151-34D362629E7A}"/>
    <cellStyle name="Percent 3 9 11 9" xfId="29689" xr:uid="{65B10E1F-0AB8-4BFC-AF5D-3D03BE0265F6}"/>
    <cellStyle name="Percent 3 9 11 9 2" xfId="29690" xr:uid="{86070BC1-ED0E-4B14-9D7F-FDED5FF68208}"/>
    <cellStyle name="Percent 3 9 12" xfId="15706" xr:uid="{00000000-0005-0000-0000-00005D3D0000}"/>
    <cellStyle name="Percent 3 9 12 10" xfId="29692" xr:uid="{A2557B16-7B49-4040-A74E-5D814124D2A1}"/>
    <cellStyle name="Percent 3 9 12 11" xfId="29693" xr:uid="{7A896CF6-1650-471E-9B4B-FC797C80D0F2}"/>
    <cellStyle name="Percent 3 9 12 12" xfId="29691" xr:uid="{C139E2B4-2B67-4047-9159-D4F5CE5638F4}"/>
    <cellStyle name="Percent 3 9 12 13" xfId="24752" xr:uid="{3C41D58C-D11B-4CF1-9743-82AE91328E4C}"/>
    <cellStyle name="Percent 3 9 12 2" xfId="15707" xr:uid="{00000000-0005-0000-0000-00005E3D0000}"/>
    <cellStyle name="Percent 3 9 12 2 2" xfId="29695" xr:uid="{3BF0BFB3-0FED-4D92-8405-D96AE5DB3E78}"/>
    <cellStyle name="Percent 3 9 12 2 2 2" xfId="29696" xr:uid="{3F96FD78-BB98-4F4B-A120-205D94E65871}"/>
    <cellStyle name="Percent 3 9 12 2 3" xfId="29697" xr:uid="{E312CBBC-4D35-455D-9D40-490DD606A562}"/>
    <cellStyle name="Percent 3 9 12 2 3 2" xfId="29698" xr:uid="{2BA0CAF1-6AA1-4025-A724-971B323A1343}"/>
    <cellStyle name="Percent 3 9 12 2 4" xfId="29699" xr:uid="{9C8A902B-4881-48ED-9780-73A5E853DCB2}"/>
    <cellStyle name="Percent 3 9 12 2 5" xfId="29700" xr:uid="{65FACCEA-46F7-4513-BAA3-9AC9AF3FA627}"/>
    <cellStyle name="Percent 3 9 12 2 6" xfId="29694" xr:uid="{609B4407-516C-4708-A059-0E29F5A3CE1A}"/>
    <cellStyle name="Percent 3 9 12 3" xfId="15708" xr:uid="{00000000-0005-0000-0000-00005F3D0000}"/>
    <cellStyle name="Percent 3 9 12 3 2" xfId="29702" xr:uid="{94D41D0A-5120-4672-8495-AB4CB03F89DE}"/>
    <cellStyle name="Percent 3 9 12 3 2 2" xfId="29703" xr:uid="{DA1DBE55-365A-482E-A6A0-57097E7FCE5C}"/>
    <cellStyle name="Percent 3 9 12 3 3" xfId="29704" xr:uid="{56D58A40-E8F8-4343-82D0-9E1F6770C129}"/>
    <cellStyle name="Percent 3 9 12 3 3 2" xfId="29705" xr:uid="{557DB763-9A7E-43F1-BFD0-E303152887FA}"/>
    <cellStyle name="Percent 3 9 12 3 4" xfId="29706" xr:uid="{C88789D9-A850-42FA-BD0C-75A3DD0E8BB7}"/>
    <cellStyle name="Percent 3 9 12 3 5" xfId="29701" xr:uid="{7B8478C7-BF50-43D4-A965-17106207FEEA}"/>
    <cellStyle name="Percent 3 9 12 4" xfId="29707" xr:uid="{F36F1C66-A89D-48E1-8B0D-06087353DDC4}"/>
    <cellStyle name="Percent 3 9 12 4 2" xfId="29708" xr:uid="{F8204ACD-9C38-402F-9F74-BDB251D95E02}"/>
    <cellStyle name="Percent 3 9 12 4 2 2" xfId="29709" xr:uid="{F70CAD52-68A0-496B-8B8F-5CB78B9CBADF}"/>
    <cellStyle name="Percent 3 9 12 4 3" xfId="29710" xr:uid="{8731DD26-23CA-4CB9-927A-2DB4721A07CC}"/>
    <cellStyle name="Percent 3 9 12 4 3 2" xfId="29711" xr:uid="{75A17440-3D8F-4D83-A7DC-EF7DB50F17B6}"/>
    <cellStyle name="Percent 3 9 12 4 4" xfId="29712" xr:uid="{F2321C12-A392-494E-AC60-E83A7A8931A4}"/>
    <cellStyle name="Percent 3 9 12 5" xfId="29713" xr:uid="{DDB35721-FBDB-4923-AB7C-D04A8EA15A5C}"/>
    <cellStyle name="Percent 3 9 12 5 2" xfId="29714" xr:uid="{C728FBF2-2D51-4E90-A11D-F2396CF780AC}"/>
    <cellStyle name="Percent 3 9 12 5 2 2" xfId="29715" xr:uid="{766BC345-9C71-4E33-93C6-C9ACB133F675}"/>
    <cellStyle name="Percent 3 9 12 5 3" xfId="29716" xr:uid="{B8C55FE6-5E6D-4F72-B653-98D43A5B4890}"/>
    <cellStyle name="Percent 3 9 12 5 3 2" xfId="29717" xr:uid="{9D92A6D7-ACD8-4C1E-9EC4-598444F7525F}"/>
    <cellStyle name="Percent 3 9 12 5 4" xfId="29718" xr:uid="{79B98EBF-8063-492B-B58F-ED9C1F62F69A}"/>
    <cellStyle name="Percent 3 9 12 5 4 2" xfId="29719" xr:uid="{8E4D937C-DF1D-4DC8-A6C2-9CC81F02F0EB}"/>
    <cellStyle name="Percent 3 9 12 5 5" xfId="29720" xr:uid="{7730054C-99BA-4BE7-B5E7-07FD54C29AD9}"/>
    <cellStyle name="Percent 3 9 12 6" xfId="29721" xr:uid="{DF00EDA1-CC4C-40D2-8524-9C5472BBF003}"/>
    <cellStyle name="Percent 3 9 12 6 2" xfId="29722" xr:uid="{58260FE6-F0C0-4EC2-A175-81C670BF1EDC}"/>
    <cellStyle name="Percent 3 9 12 6 2 2" xfId="29723" xr:uid="{BB9B29C3-D1BE-4134-B969-8D74162B8051}"/>
    <cellStyle name="Percent 3 9 12 6 3" xfId="29724" xr:uid="{50EAF0EB-7B83-4BE8-B794-962BFC51A34D}"/>
    <cellStyle name="Percent 3 9 12 6 3 2" xfId="29725" xr:uid="{350CDA38-4BAE-4C52-82A2-8EEFB27F0376}"/>
    <cellStyle name="Percent 3 9 12 6 4" xfId="29726" xr:uid="{5A1D27C5-831D-4726-B324-1F8D6DA4AA12}"/>
    <cellStyle name="Percent 3 9 12 7" xfId="29727" xr:uid="{1C1104A2-A6F9-4F5B-99E3-6F3ABFC21A84}"/>
    <cellStyle name="Percent 3 9 12 7 2" xfId="29728" xr:uid="{7FF3846A-8A95-43F0-A2F0-129616AD1217}"/>
    <cellStyle name="Percent 3 9 12 8" xfId="29729" xr:uid="{0D05866D-3C24-478C-B4A8-60D742424969}"/>
    <cellStyle name="Percent 3 9 12 8 2" xfId="29730" xr:uid="{3D6213AB-CE46-4701-9A48-D0AA1F4E3F4E}"/>
    <cellStyle name="Percent 3 9 12 9" xfId="29731" xr:uid="{AE24B804-BD60-4655-AA4C-56A173BC9AEF}"/>
    <cellStyle name="Percent 3 9 12 9 2" xfId="29732" xr:uid="{8B8388F8-2EDF-452D-BFC4-B7D662FB83AF}"/>
    <cellStyle name="Percent 3 9 13" xfId="15709" xr:uid="{00000000-0005-0000-0000-0000603D0000}"/>
    <cellStyle name="Percent 3 9 13 10" xfId="29734" xr:uid="{39CB3196-FA62-4BC4-AADB-6125F7896766}"/>
    <cellStyle name="Percent 3 9 13 11" xfId="29735" xr:uid="{D6AC0517-D8AF-4B80-9FB5-4F9775B2E460}"/>
    <cellStyle name="Percent 3 9 13 12" xfId="29733" xr:uid="{413A3F03-1493-4074-957E-9D14201C3DA0}"/>
    <cellStyle name="Percent 3 9 13 13" xfId="24753" xr:uid="{2BFBD57D-9A96-4DBA-8901-67007B33C963}"/>
    <cellStyle name="Percent 3 9 13 2" xfId="15710" xr:uid="{00000000-0005-0000-0000-0000613D0000}"/>
    <cellStyle name="Percent 3 9 13 2 2" xfId="29737" xr:uid="{9F98D723-1101-4B32-944B-34D7FD1B46B3}"/>
    <cellStyle name="Percent 3 9 13 2 2 2" xfId="29738" xr:uid="{3B01E651-D82D-46BB-A64F-CFEEE6D3EDD1}"/>
    <cellStyle name="Percent 3 9 13 2 3" xfId="29739" xr:uid="{7C5A2168-19F8-480D-B810-6359AB1D2F47}"/>
    <cellStyle name="Percent 3 9 13 2 3 2" xfId="29740" xr:uid="{E7DB605C-9F73-4E94-92FD-B05C3E517387}"/>
    <cellStyle name="Percent 3 9 13 2 4" xfId="29741" xr:uid="{45B98678-4982-4239-9C07-AB3C373B4CFF}"/>
    <cellStyle name="Percent 3 9 13 2 5" xfId="29742" xr:uid="{6C5A4E45-8745-4905-B1E1-3EDC00E3E15C}"/>
    <cellStyle name="Percent 3 9 13 2 6" xfId="29736" xr:uid="{EA3AE59D-563E-468D-AC00-F557027DFE53}"/>
    <cellStyle name="Percent 3 9 13 3" xfId="15711" xr:uid="{00000000-0005-0000-0000-0000623D0000}"/>
    <cellStyle name="Percent 3 9 13 3 2" xfId="29744" xr:uid="{44848602-BB8B-4252-B2CF-C7200854662D}"/>
    <cellStyle name="Percent 3 9 13 3 2 2" xfId="29745" xr:uid="{9CBE409D-E109-4FDE-B6A9-D914D26463B9}"/>
    <cellStyle name="Percent 3 9 13 3 3" xfId="29746" xr:uid="{7C35D266-C2F9-4F30-8A88-53976A378A31}"/>
    <cellStyle name="Percent 3 9 13 3 3 2" xfId="29747" xr:uid="{AA9B34C3-0D76-42C3-A349-A36B17274FD2}"/>
    <cellStyle name="Percent 3 9 13 3 4" xfId="29748" xr:uid="{D29D88A1-9CB1-4B72-BA3B-7C5AFE80BAE7}"/>
    <cellStyle name="Percent 3 9 13 3 5" xfId="29743" xr:uid="{6C1B1D8B-D43D-4C91-9AEC-90DB1E9581C3}"/>
    <cellStyle name="Percent 3 9 13 4" xfId="29749" xr:uid="{F03EA81A-B32F-4D39-8E1F-20FE57A5DC81}"/>
    <cellStyle name="Percent 3 9 13 4 2" xfId="29750" xr:uid="{5296B003-49CB-4FB5-958B-0402A26026B9}"/>
    <cellStyle name="Percent 3 9 13 4 2 2" xfId="29751" xr:uid="{D9783509-3889-4D78-B8F7-6EE07D9434FA}"/>
    <cellStyle name="Percent 3 9 13 4 3" xfId="29752" xr:uid="{75B66440-E56F-45AD-A4DB-9B11DEC28B66}"/>
    <cellStyle name="Percent 3 9 13 4 3 2" xfId="29753" xr:uid="{8E6F7C73-B596-440C-966C-19CDAFBDC171}"/>
    <cellStyle name="Percent 3 9 13 4 4" xfId="29754" xr:uid="{79613E98-3523-462D-A7A6-A082ECF10F26}"/>
    <cellStyle name="Percent 3 9 13 5" xfId="29755" xr:uid="{191E35CE-2A02-4886-B583-7A7A12D9961F}"/>
    <cellStyle name="Percent 3 9 13 5 2" xfId="29756" xr:uid="{37A1B413-3A23-42CD-A261-5A415FFB29CA}"/>
    <cellStyle name="Percent 3 9 13 5 2 2" xfId="29757" xr:uid="{7AED0123-20B4-40DE-8BDA-17273C50710B}"/>
    <cellStyle name="Percent 3 9 13 5 3" xfId="29758" xr:uid="{F8562D26-0400-4E82-B5E6-A584C781E22A}"/>
    <cellStyle name="Percent 3 9 13 5 3 2" xfId="29759" xr:uid="{BF8780DA-74D5-4280-B63B-FE8C0DCE913B}"/>
    <cellStyle name="Percent 3 9 13 5 4" xfId="29760" xr:uid="{6CEC7108-380D-4006-A8D2-C03FD806ABD5}"/>
    <cellStyle name="Percent 3 9 13 5 4 2" xfId="29761" xr:uid="{2E5DE99F-5920-4CE4-BAB8-3E19E5B30EF6}"/>
    <cellStyle name="Percent 3 9 13 5 5" xfId="29762" xr:uid="{1442D33A-9CA2-4D6C-AC52-7EB73CAF5D77}"/>
    <cellStyle name="Percent 3 9 13 6" xfId="29763" xr:uid="{6763DBEC-9597-41B3-B0F8-AE914442E3E1}"/>
    <cellStyle name="Percent 3 9 13 6 2" xfId="29764" xr:uid="{31706809-FB4D-4F2A-AA06-52616CCB7D6E}"/>
    <cellStyle name="Percent 3 9 13 6 2 2" xfId="29765" xr:uid="{16E05615-9C64-48AB-94C5-05B9CDCE9065}"/>
    <cellStyle name="Percent 3 9 13 6 3" xfId="29766" xr:uid="{7F5E8178-BADC-4CF3-9CAE-CCDCD3728672}"/>
    <cellStyle name="Percent 3 9 13 6 3 2" xfId="29767" xr:uid="{4FECF0EC-B6FA-43C2-A876-73E31135FD94}"/>
    <cellStyle name="Percent 3 9 13 6 4" xfId="29768" xr:uid="{0EEDCE0A-BEB0-4D48-9B7B-0881DA78D7ED}"/>
    <cellStyle name="Percent 3 9 13 7" xfId="29769" xr:uid="{BF102904-9620-4B01-97D6-4F538A8A5BA1}"/>
    <cellStyle name="Percent 3 9 13 7 2" xfId="29770" xr:uid="{A0D155C2-C266-497D-8FCC-7FCF34D62498}"/>
    <cellStyle name="Percent 3 9 13 8" xfId="29771" xr:uid="{365EE286-D66B-40E5-9CF3-6A862AECD4D0}"/>
    <cellStyle name="Percent 3 9 13 8 2" xfId="29772" xr:uid="{5E45D1D1-8511-4299-9BE6-08981CDC749A}"/>
    <cellStyle name="Percent 3 9 13 9" xfId="29773" xr:uid="{7B777F1E-6573-4ACD-9619-0FD217E0AF3B}"/>
    <cellStyle name="Percent 3 9 13 9 2" xfId="29774" xr:uid="{BDB251A5-9F6B-4C06-BBB8-1D1BFA90AC5F}"/>
    <cellStyle name="Percent 3 9 14" xfId="15712" xr:uid="{00000000-0005-0000-0000-0000633D0000}"/>
    <cellStyle name="Percent 3 9 14 10" xfId="29776" xr:uid="{5F70AC83-1ED1-4E9E-B731-BFF4F65BE387}"/>
    <cellStyle name="Percent 3 9 14 11" xfId="29777" xr:uid="{BDEFC826-050E-4211-A9D7-52D8B89B05C8}"/>
    <cellStyle name="Percent 3 9 14 12" xfId="29775" xr:uid="{0DAA296C-E051-47F6-8558-C358AD544E2F}"/>
    <cellStyle name="Percent 3 9 14 13" xfId="24754" xr:uid="{FB7A4930-50FE-453B-8395-4ABDDD727974}"/>
    <cellStyle name="Percent 3 9 14 2" xfId="15713" xr:uid="{00000000-0005-0000-0000-0000643D0000}"/>
    <cellStyle name="Percent 3 9 14 2 2" xfId="29779" xr:uid="{09E50A64-34EE-4999-8145-B32F949E167A}"/>
    <cellStyle name="Percent 3 9 14 2 2 2" xfId="29780" xr:uid="{37F12848-E4AD-4637-B431-2724FF002B2D}"/>
    <cellStyle name="Percent 3 9 14 2 3" xfId="29781" xr:uid="{FA8844EE-95B5-4A56-A32E-8D948218283D}"/>
    <cellStyle name="Percent 3 9 14 2 3 2" xfId="29782" xr:uid="{6668D8D8-770F-45C5-9AAD-453BD82FA724}"/>
    <cellStyle name="Percent 3 9 14 2 4" xfId="29783" xr:uid="{E26EA6D6-84C8-4E23-9EFB-2B0342E662D4}"/>
    <cellStyle name="Percent 3 9 14 2 5" xfId="29784" xr:uid="{6CC82287-8C69-4662-A0B3-22B510CCBE32}"/>
    <cellStyle name="Percent 3 9 14 2 6" xfId="29778" xr:uid="{CB47346C-270C-4B08-9F71-A67804C26F21}"/>
    <cellStyle name="Percent 3 9 14 3" xfId="15714" xr:uid="{00000000-0005-0000-0000-0000653D0000}"/>
    <cellStyle name="Percent 3 9 14 3 2" xfId="29786" xr:uid="{4C7E61C3-2F0D-4AAF-87D0-DC0C12666529}"/>
    <cellStyle name="Percent 3 9 14 3 2 2" xfId="29787" xr:uid="{A97B62C0-F391-4DCB-B317-54DCA2D0BB9B}"/>
    <cellStyle name="Percent 3 9 14 3 3" xfId="29788" xr:uid="{43C282DE-CC4E-4181-916D-3EA3FFE8E1C2}"/>
    <cellStyle name="Percent 3 9 14 3 3 2" xfId="29789" xr:uid="{74DBB51D-1D58-424E-A00E-D81A385C7570}"/>
    <cellStyle name="Percent 3 9 14 3 4" xfId="29790" xr:uid="{4326D522-83BC-4ABD-8166-3315DD4A95F9}"/>
    <cellStyle name="Percent 3 9 14 3 5" xfId="29785" xr:uid="{8610878A-830E-46EA-8199-685F89ACEBED}"/>
    <cellStyle name="Percent 3 9 14 4" xfId="29791" xr:uid="{566ED13F-8BA6-4625-BB66-C042C3BDA739}"/>
    <cellStyle name="Percent 3 9 14 4 2" xfId="29792" xr:uid="{81C2B4DC-0D7B-4778-AEA4-4F7DD09C5AD8}"/>
    <cellStyle name="Percent 3 9 14 4 2 2" xfId="29793" xr:uid="{38C0D74F-E825-49F0-B561-5E32C554877F}"/>
    <cellStyle name="Percent 3 9 14 4 3" xfId="29794" xr:uid="{8BD1679B-2F23-4DA7-8A2A-C9CC2B582927}"/>
    <cellStyle name="Percent 3 9 14 4 3 2" xfId="29795" xr:uid="{B73FA38B-B702-416C-AE06-CAF0C31814C8}"/>
    <cellStyle name="Percent 3 9 14 4 4" xfId="29796" xr:uid="{18FDE828-16A0-4683-80D5-EB1EA93CDC19}"/>
    <cellStyle name="Percent 3 9 14 5" xfId="29797" xr:uid="{C38E7451-3F94-46FA-A21B-E198D43E5654}"/>
    <cellStyle name="Percent 3 9 14 5 2" xfId="29798" xr:uid="{4D44366F-309E-462A-A42F-012D991E5AB9}"/>
    <cellStyle name="Percent 3 9 14 5 2 2" xfId="29799" xr:uid="{C2D8B42E-7226-45C3-AFE9-74C80418DB4C}"/>
    <cellStyle name="Percent 3 9 14 5 3" xfId="29800" xr:uid="{954B1515-E161-4C13-BB01-7D4A8C338319}"/>
    <cellStyle name="Percent 3 9 14 5 3 2" xfId="29801" xr:uid="{B330DA86-80AB-4F3F-B350-B679864CBB0C}"/>
    <cellStyle name="Percent 3 9 14 5 4" xfId="29802" xr:uid="{0CD4D207-40E8-41F2-91C3-A49A2E19D100}"/>
    <cellStyle name="Percent 3 9 14 5 4 2" xfId="29803" xr:uid="{A5C2DF4E-C3D7-49D6-A1EB-86F009A443EC}"/>
    <cellStyle name="Percent 3 9 14 5 5" xfId="29804" xr:uid="{8433A37A-052F-4592-840D-DFE5CC67F2F8}"/>
    <cellStyle name="Percent 3 9 14 6" xfId="29805" xr:uid="{521A6FA3-B142-49B7-8E8D-1BC7BC86862E}"/>
    <cellStyle name="Percent 3 9 14 6 2" xfId="29806" xr:uid="{8C67DEB2-68A5-4F94-A160-512134110A43}"/>
    <cellStyle name="Percent 3 9 14 6 2 2" xfId="29807" xr:uid="{32275D7C-D842-4878-B789-A5845D6B2261}"/>
    <cellStyle name="Percent 3 9 14 6 3" xfId="29808" xr:uid="{3F34EECA-AA6E-4882-A35C-782B2F43A933}"/>
    <cellStyle name="Percent 3 9 14 6 3 2" xfId="29809" xr:uid="{82654A50-AD94-4914-BAA5-19EEDDEC0429}"/>
    <cellStyle name="Percent 3 9 14 6 4" xfId="29810" xr:uid="{4A29983B-5DE7-4E85-8B16-FF5F480AC15D}"/>
    <cellStyle name="Percent 3 9 14 7" xfId="29811" xr:uid="{238D67CC-2CB9-4361-953A-0C8A33E220EC}"/>
    <cellStyle name="Percent 3 9 14 7 2" xfId="29812" xr:uid="{9FB50A0C-001B-4B9A-BB16-B1B8E43A04DE}"/>
    <cellStyle name="Percent 3 9 14 8" xfId="29813" xr:uid="{BC1D380D-29EB-4F91-8B8A-FAA61A9C11F3}"/>
    <cellStyle name="Percent 3 9 14 8 2" xfId="29814" xr:uid="{6A69C734-5247-4639-893B-DA3C256E74F4}"/>
    <cellStyle name="Percent 3 9 14 9" xfId="29815" xr:uid="{035DCD7D-B5DF-4F23-BDB9-1290B2F57A9E}"/>
    <cellStyle name="Percent 3 9 14 9 2" xfId="29816" xr:uid="{86B62271-B2D3-42C2-876F-FC8FB3FEB241}"/>
    <cellStyle name="Percent 3 9 15" xfId="15715" xr:uid="{00000000-0005-0000-0000-0000663D0000}"/>
    <cellStyle name="Percent 3 9 15 10" xfId="29818" xr:uid="{74361985-BDCD-450F-9488-5C61B2D27438}"/>
    <cellStyle name="Percent 3 9 15 11" xfId="29819" xr:uid="{A66E22E5-5467-466F-B28B-6ED6EA7A21A7}"/>
    <cellStyle name="Percent 3 9 15 12" xfId="29817" xr:uid="{051370F3-956B-4D9E-BCC7-DE5EBD3200CD}"/>
    <cellStyle name="Percent 3 9 15 13" xfId="24755" xr:uid="{A166A1EC-7EF6-4079-80F5-8F2C7F6379C6}"/>
    <cellStyle name="Percent 3 9 15 2" xfId="15716" xr:uid="{00000000-0005-0000-0000-0000673D0000}"/>
    <cellStyle name="Percent 3 9 15 2 2" xfId="29821" xr:uid="{1E945535-7784-451A-B101-E7197E39F5FA}"/>
    <cellStyle name="Percent 3 9 15 2 2 2" xfId="29822" xr:uid="{7ECA0637-36C6-49D2-831D-33C82D6F22DB}"/>
    <cellStyle name="Percent 3 9 15 2 3" xfId="29823" xr:uid="{0856ABDD-7399-4216-A658-92C01FAD0763}"/>
    <cellStyle name="Percent 3 9 15 2 3 2" xfId="29824" xr:uid="{2C003194-39E7-4E23-8CFF-E94FFE05ED90}"/>
    <cellStyle name="Percent 3 9 15 2 4" xfId="29825" xr:uid="{9667117B-3956-4037-B8A5-89230517E2D7}"/>
    <cellStyle name="Percent 3 9 15 2 5" xfId="29826" xr:uid="{0EA82972-FA84-4D94-97F1-8C9588B1BA82}"/>
    <cellStyle name="Percent 3 9 15 2 6" xfId="29820" xr:uid="{2FAE3A3D-D291-4CC4-878C-0D3DDA4B758C}"/>
    <cellStyle name="Percent 3 9 15 3" xfId="15717" xr:uid="{00000000-0005-0000-0000-0000683D0000}"/>
    <cellStyle name="Percent 3 9 15 3 2" xfId="29828" xr:uid="{101910BC-31CC-4C5C-A14C-11D6DC0484E4}"/>
    <cellStyle name="Percent 3 9 15 3 2 2" xfId="29829" xr:uid="{088865DF-EB63-4C08-96B2-5CD49E4175FA}"/>
    <cellStyle name="Percent 3 9 15 3 3" xfId="29830" xr:uid="{E20C24E9-109A-4053-B079-975E82466D9B}"/>
    <cellStyle name="Percent 3 9 15 3 3 2" xfId="29831" xr:uid="{BDB9CED1-30A9-486C-A31F-9ED25A739952}"/>
    <cellStyle name="Percent 3 9 15 3 4" xfId="29832" xr:uid="{4398548B-A8BC-4F1F-84D0-DE8B5763DB65}"/>
    <cellStyle name="Percent 3 9 15 3 5" xfId="29827" xr:uid="{0E3D485F-B9E8-42B8-B2B6-21964558BBA9}"/>
    <cellStyle name="Percent 3 9 15 4" xfId="29833" xr:uid="{EE0DE190-7797-4D2A-A6C0-5EC958DC9223}"/>
    <cellStyle name="Percent 3 9 15 4 2" xfId="29834" xr:uid="{71D566D3-62B0-4A0E-A3D4-047CCC9C210F}"/>
    <cellStyle name="Percent 3 9 15 4 2 2" xfId="29835" xr:uid="{39E4BF93-96A6-4FA5-9E8E-F3A827698F0B}"/>
    <cellStyle name="Percent 3 9 15 4 3" xfId="29836" xr:uid="{B7EAB642-A274-4FB9-AAC7-4257BF34CAC2}"/>
    <cellStyle name="Percent 3 9 15 4 3 2" xfId="29837" xr:uid="{8EAC070F-F0B4-4D20-9DB6-4F9968833EAE}"/>
    <cellStyle name="Percent 3 9 15 4 4" xfId="29838" xr:uid="{FC1DB820-46C8-4236-AA90-3638B5198753}"/>
    <cellStyle name="Percent 3 9 15 5" xfId="29839" xr:uid="{CA66921B-1944-4B43-8D89-17FD55FF1415}"/>
    <cellStyle name="Percent 3 9 15 5 2" xfId="29840" xr:uid="{416FCBB8-6B66-4CE8-955F-204EB690DACB}"/>
    <cellStyle name="Percent 3 9 15 5 2 2" xfId="29841" xr:uid="{F2B71833-A03C-47A5-BC18-8FAE7CEA2B00}"/>
    <cellStyle name="Percent 3 9 15 5 3" xfId="29842" xr:uid="{6D8D1C47-3293-4A83-AEBF-380E4F35F342}"/>
    <cellStyle name="Percent 3 9 15 5 3 2" xfId="29843" xr:uid="{A699D90F-7375-4F57-B3D4-408F92BDD7DB}"/>
    <cellStyle name="Percent 3 9 15 5 4" xfId="29844" xr:uid="{FDA06428-2B9C-4E47-BC04-88E2AD0352F1}"/>
    <cellStyle name="Percent 3 9 15 5 4 2" xfId="29845" xr:uid="{65E9576D-2B2C-4C40-ACA2-819228937127}"/>
    <cellStyle name="Percent 3 9 15 5 5" xfId="29846" xr:uid="{1006440A-B90C-40C5-A795-81B810A67672}"/>
    <cellStyle name="Percent 3 9 15 6" xfId="29847" xr:uid="{5391F927-E8D5-4BE2-BBFC-84D8D6112A41}"/>
    <cellStyle name="Percent 3 9 15 6 2" xfId="29848" xr:uid="{FEEB710D-80B7-415A-80FF-B5016D8DF067}"/>
    <cellStyle name="Percent 3 9 15 6 2 2" xfId="29849" xr:uid="{09A85B8E-EA28-461C-A160-69AAF6AF5ABC}"/>
    <cellStyle name="Percent 3 9 15 6 3" xfId="29850" xr:uid="{C86CF62F-AD94-4C4D-9F91-4A148BC46FFA}"/>
    <cellStyle name="Percent 3 9 15 6 3 2" xfId="29851" xr:uid="{8C352B29-C7A8-4614-972B-CC5FA15C4123}"/>
    <cellStyle name="Percent 3 9 15 6 4" xfId="29852" xr:uid="{9690657D-CB44-4EF5-B430-BD58682AB5B8}"/>
    <cellStyle name="Percent 3 9 15 7" xfId="29853" xr:uid="{90742446-B345-4D76-82FD-07696BCD0181}"/>
    <cellStyle name="Percent 3 9 15 7 2" xfId="29854" xr:uid="{4049E97C-8B68-4C33-ABB8-CD22D516A61E}"/>
    <cellStyle name="Percent 3 9 15 8" xfId="29855" xr:uid="{C2513DE9-CEDC-42C1-9181-E9970B80495A}"/>
    <cellStyle name="Percent 3 9 15 8 2" xfId="29856" xr:uid="{70B5DFEC-6FE8-4AA7-BBDC-35040E7A7F58}"/>
    <cellStyle name="Percent 3 9 15 9" xfId="29857" xr:uid="{C33AC9CB-4238-48BB-98A4-98CE8C48E3BB}"/>
    <cellStyle name="Percent 3 9 15 9 2" xfId="29858" xr:uid="{43BCAB84-5824-4E6C-A389-68766CD781CF}"/>
    <cellStyle name="Percent 3 9 16" xfId="15718" xr:uid="{00000000-0005-0000-0000-0000693D0000}"/>
    <cellStyle name="Percent 3 9 16 2" xfId="29860" xr:uid="{E5494C7E-28B7-4001-A987-F8B9430BB619}"/>
    <cellStyle name="Percent 3 9 16 2 2" xfId="29861" xr:uid="{4740ECE4-AE84-4BE3-BF8C-3EE58CA4CB3A}"/>
    <cellStyle name="Percent 3 9 16 3" xfId="29862" xr:uid="{9075E289-E0F8-4AA0-B4A5-C27378A54CF7}"/>
    <cellStyle name="Percent 3 9 16 3 2" xfId="29863" xr:uid="{01488ACC-C53B-4C4E-AFA6-CA1FFA4E162B}"/>
    <cellStyle name="Percent 3 9 16 4" xfId="29864" xr:uid="{074BC26E-371A-4BA4-9A33-C49E80DFAB31}"/>
    <cellStyle name="Percent 3 9 16 5" xfId="29865" xr:uid="{AFBE520F-BC41-4862-8DDB-BCC53213245E}"/>
    <cellStyle name="Percent 3 9 16 6" xfId="29859" xr:uid="{6F84EB6B-C6E5-4E9B-B777-A0330305C64F}"/>
    <cellStyle name="Percent 3 9 17" xfId="15719" xr:uid="{00000000-0005-0000-0000-00006A3D0000}"/>
    <cellStyle name="Percent 3 9 17 2" xfId="29867" xr:uid="{58E5C7A9-0128-4827-A57D-C5A74945A959}"/>
    <cellStyle name="Percent 3 9 17 2 2" xfId="29868" xr:uid="{36DADD6A-D17F-4F93-BCA1-04B915BE518C}"/>
    <cellStyle name="Percent 3 9 17 3" xfId="29869" xr:uid="{6190EC5D-3347-40AA-B504-721A1BCFA70E}"/>
    <cellStyle name="Percent 3 9 17 3 2" xfId="29870" xr:uid="{8FE64F40-022E-4F7F-8EF7-8A3594563324}"/>
    <cellStyle name="Percent 3 9 17 4" xfId="29871" xr:uid="{2DD689F8-BFF4-4AE1-ADAF-62923C5F18E8}"/>
    <cellStyle name="Percent 3 9 17 5" xfId="29866" xr:uid="{8A34BE08-D765-4BB8-A7E9-9723877167AC}"/>
    <cellStyle name="Percent 3 9 18" xfId="15720" xr:uid="{00000000-0005-0000-0000-00006B3D0000}"/>
    <cellStyle name="Percent 3 9 18 2" xfId="29873" xr:uid="{D246528B-F025-49F9-9D7D-DCA3D0CB6F5B}"/>
    <cellStyle name="Percent 3 9 18 2 2" xfId="29874" xr:uid="{EC47AA3E-C437-4BFD-8629-CBA4A7198CFF}"/>
    <cellStyle name="Percent 3 9 18 3" xfId="29875" xr:uid="{1E4807BB-072D-4365-896F-3E2365E7EC6D}"/>
    <cellStyle name="Percent 3 9 18 3 2" xfId="29876" xr:uid="{E4E9340B-5A49-47E1-88D7-154527547009}"/>
    <cellStyle name="Percent 3 9 18 4" xfId="29877" xr:uid="{0714A6ED-5D1A-4DF3-9015-AD4234B6FD4C}"/>
    <cellStyle name="Percent 3 9 18 5" xfId="29872" xr:uid="{6C91FC68-9FC0-4ECC-95E1-ED6B3DE58AF4}"/>
    <cellStyle name="Percent 3 9 19" xfId="29878" xr:uid="{4956EB60-A2A9-4B6A-8A24-34C7308456D6}"/>
    <cellStyle name="Percent 3 9 19 2" xfId="29879" xr:uid="{ABDF84CA-AE0C-4ACC-8EE0-A4756A4B5BF0}"/>
    <cellStyle name="Percent 3 9 19 2 2" xfId="29880" xr:uid="{FA62384D-7B1D-4472-80AA-ADD980683E81}"/>
    <cellStyle name="Percent 3 9 19 3" xfId="29881" xr:uid="{CFA00619-80D1-4B79-92CE-92A114737247}"/>
    <cellStyle name="Percent 3 9 19 3 2" xfId="29882" xr:uid="{0C8F4B99-26AD-4237-8EC1-0B0143932D08}"/>
    <cellStyle name="Percent 3 9 19 4" xfId="29883" xr:uid="{0980077C-B15E-40F1-ADA8-D148CF8F2B17}"/>
    <cellStyle name="Percent 3 9 19 4 2" xfId="29884" xr:uid="{7292C6BB-B58F-4E6D-B68A-A6180C84F537}"/>
    <cellStyle name="Percent 3 9 19 5" xfId="29885" xr:uid="{85DDFC4D-79A5-4610-B5AC-4D81183BBD43}"/>
    <cellStyle name="Percent 3 9 2" xfId="15721" xr:uid="{00000000-0005-0000-0000-00006C3D0000}"/>
    <cellStyle name="Percent 3 9 2 10" xfId="29887" xr:uid="{2932A5F8-7446-4F0A-8AAA-B5374B2A5069}"/>
    <cellStyle name="Percent 3 9 2 11" xfId="29888" xr:uid="{7F6DAB5D-26D7-44D6-A1A7-8870BFDCA0FC}"/>
    <cellStyle name="Percent 3 9 2 12" xfId="29886" xr:uid="{ACA7D01F-8F7F-4170-B544-EFFD1834DB86}"/>
    <cellStyle name="Percent 3 9 2 13" xfId="24756" xr:uid="{EF39FC8C-4FFE-401C-81B8-DB8B1CEBC4A2}"/>
    <cellStyle name="Percent 3 9 2 2" xfId="15722" xr:uid="{00000000-0005-0000-0000-00006D3D0000}"/>
    <cellStyle name="Percent 3 9 2 2 2" xfId="29890" xr:uid="{C3FB22DC-A01A-4AD1-8708-F5E74FD8F096}"/>
    <cellStyle name="Percent 3 9 2 2 2 2" xfId="29891" xr:uid="{338B27FE-344F-4C9F-A48E-D15D06BF3D02}"/>
    <cellStyle name="Percent 3 9 2 2 3" xfId="29892" xr:uid="{C2F26AC9-69C0-4077-80B6-337991334EC4}"/>
    <cellStyle name="Percent 3 9 2 2 3 2" xfId="29893" xr:uid="{197B4BF8-C1A5-48B9-9160-871D5C0CC856}"/>
    <cellStyle name="Percent 3 9 2 2 4" xfId="29894" xr:uid="{24F874D1-CBAE-4ED5-8168-C1A004437930}"/>
    <cellStyle name="Percent 3 9 2 2 5" xfId="29895" xr:uid="{D0825100-E419-43C0-9562-A740637D973F}"/>
    <cellStyle name="Percent 3 9 2 2 6" xfId="29889" xr:uid="{28A7B869-DEB7-4539-A1DE-C51206F2C477}"/>
    <cellStyle name="Percent 3 9 2 3" xfId="15723" xr:uid="{00000000-0005-0000-0000-00006E3D0000}"/>
    <cellStyle name="Percent 3 9 2 3 2" xfId="29897" xr:uid="{B5CB563B-78C3-46A0-B0C8-863E8D0C2EA2}"/>
    <cellStyle name="Percent 3 9 2 3 2 2" xfId="29898" xr:uid="{C289E57A-061B-4254-8EBB-BA195A6A834F}"/>
    <cellStyle name="Percent 3 9 2 3 3" xfId="29899" xr:uid="{91993C8B-D5C2-4EAE-98B1-3337F1527228}"/>
    <cellStyle name="Percent 3 9 2 3 3 2" xfId="29900" xr:uid="{70832E94-7043-4C73-AAB6-8334249DB9F5}"/>
    <cellStyle name="Percent 3 9 2 3 4" xfId="29901" xr:uid="{0B1D791A-B16B-4EC8-885E-59E1BFBDDF2A}"/>
    <cellStyle name="Percent 3 9 2 3 5" xfId="29896" xr:uid="{4A12DF12-4E11-4184-A1AC-4319C9CB504E}"/>
    <cellStyle name="Percent 3 9 2 4" xfId="29902" xr:uid="{65259D22-2F7D-496B-A825-904A290A2574}"/>
    <cellStyle name="Percent 3 9 2 4 2" xfId="29903" xr:uid="{4FA491FB-98E0-41EE-AEBE-F127478E9E87}"/>
    <cellStyle name="Percent 3 9 2 4 2 2" xfId="29904" xr:uid="{178901F3-8C3A-4B81-8BD2-4FEB4C4DE854}"/>
    <cellStyle name="Percent 3 9 2 4 3" xfId="29905" xr:uid="{BDABBD36-5048-4C00-B939-AF257C168E1A}"/>
    <cellStyle name="Percent 3 9 2 4 3 2" xfId="29906" xr:uid="{1E523C5E-A1E3-4BBF-8B31-04DDDF3FAB78}"/>
    <cellStyle name="Percent 3 9 2 4 4" xfId="29907" xr:uid="{44D8BF1C-5B4A-4036-88B2-DC98821C8C9D}"/>
    <cellStyle name="Percent 3 9 2 5" xfId="29908" xr:uid="{E74E059A-DC69-4C1A-A21B-C11400088978}"/>
    <cellStyle name="Percent 3 9 2 5 2" xfId="29909" xr:uid="{645CD3A5-EFA7-46A0-80B1-3178679308CE}"/>
    <cellStyle name="Percent 3 9 2 5 2 2" xfId="29910" xr:uid="{93A1FCF1-AD1E-4905-8B2C-CD11F18A2016}"/>
    <cellStyle name="Percent 3 9 2 5 3" xfId="29911" xr:uid="{D422D027-A9B9-4191-95EC-F5C101F7B36E}"/>
    <cellStyle name="Percent 3 9 2 5 3 2" xfId="29912" xr:uid="{CE6F3169-6033-4039-A777-DFBE16B8B853}"/>
    <cellStyle name="Percent 3 9 2 5 4" xfId="29913" xr:uid="{1850F8B2-0E21-4236-BF2D-712D9A97EE91}"/>
    <cellStyle name="Percent 3 9 2 5 4 2" xfId="29914" xr:uid="{56C5A8D3-455E-4C80-96D4-B4FBFD3BDA10}"/>
    <cellStyle name="Percent 3 9 2 5 5" xfId="29915" xr:uid="{A59B06A6-5F18-452D-9557-EAD3827EF23C}"/>
    <cellStyle name="Percent 3 9 2 6" xfId="29916" xr:uid="{04BC7027-A9F1-468E-BA26-A5B4F8BC1404}"/>
    <cellStyle name="Percent 3 9 2 6 2" xfId="29917" xr:uid="{AE960DF5-4608-4666-AF0D-3B216D42821E}"/>
    <cellStyle name="Percent 3 9 2 6 2 2" xfId="29918" xr:uid="{AA9A2D5E-6729-4E95-9286-ECACFDC10B68}"/>
    <cellStyle name="Percent 3 9 2 6 3" xfId="29919" xr:uid="{7AF04423-EE11-4B32-ADFE-A51883C496A9}"/>
    <cellStyle name="Percent 3 9 2 6 3 2" xfId="29920" xr:uid="{038563F9-D7B6-44C6-B8F6-30DB9194B84E}"/>
    <cellStyle name="Percent 3 9 2 6 4" xfId="29921" xr:uid="{166E06CA-E55E-4695-8E58-1703D89197E2}"/>
    <cellStyle name="Percent 3 9 2 7" xfId="29922" xr:uid="{58DB573F-00E4-410B-AE3C-7C78020EE5E6}"/>
    <cellStyle name="Percent 3 9 2 7 2" xfId="29923" xr:uid="{87B352A7-3D58-4548-A4D6-27866C659FEC}"/>
    <cellStyle name="Percent 3 9 2 8" xfId="29924" xr:uid="{4DF22BDA-E5D1-4695-AF5E-F8B87E752FD9}"/>
    <cellStyle name="Percent 3 9 2 8 2" xfId="29925" xr:uid="{A63D511B-E4B3-4CD0-815C-D7D41238B105}"/>
    <cellStyle name="Percent 3 9 2 9" xfId="29926" xr:uid="{4914178B-92CB-42A6-A80D-40D87F090818}"/>
    <cellStyle name="Percent 3 9 2 9 2" xfId="29927" xr:uid="{85535743-B4D4-484B-ACF1-304491FF5D75}"/>
    <cellStyle name="Percent 3 9 20" xfId="29928" xr:uid="{A719D1E8-D5AD-4C88-A05F-BF2EC0999916}"/>
    <cellStyle name="Percent 3 9 20 2" xfId="29929" xr:uid="{6E050840-6617-494B-8791-3CC239D83C21}"/>
    <cellStyle name="Percent 3 9 20 2 2" xfId="29930" xr:uid="{440CAC86-59E3-46FE-BBDE-764C3E120287}"/>
    <cellStyle name="Percent 3 9 20 3" xfId="29931" xr:uid="{C2344827-96FC-4498-A635-4DB44CEF9ED0}"/>
    <cellStyle name="Percent 3 9 20 3 2" xfId="29932" xr:uid="{00661212-1731-4AF0-9835-5E9B83422BF3}"/>
    <cellStyle name="Percent 3 9 20 4" xfId="29933" xr:uid="{078B84D5-A93C-4258-B3F1-14D6B00BE5E5}"/>
    <cellStyle name="Percent 3 9 21" xfId="29934" xr:uid="{0E0133F8-E005-421D-BB7F-A188A7F36C4A}"/>
    <cellStyle name="Percent 3 9 21 2" xfId="29935" xr:uid="{3147D413-81A3-4FD7-BE40-D8781220CE2B}"/>
    <cellStyle name="Percent 3 9 22" xfId="29936" xr:uid="{3E672857-69F4-4EF2-A50B-FB1E14786596}"/>
    <cellStyle name="Percent 3 9 22 2" xfId="29937" xr:uid="{8024DEC6-3950-482D-96CF-43424FA39BC4}"/>
    <cellStyle name="Percent 3 9 23" xfId="29938" xr:uid="{B677023C-E391-4C0D-A0E5-1C16161B8D4E}"/>
    <cellStyle name="Percent 3 9 23 2" xfId="29939" xr:uid="{98C8A6E3-77AD-4CC3-B28D-19D651033E77}"/>
    <cellStyle name="Percent 3 9 24" xfId="29940" xr:uid="{F4A7A101-5A32-4BD9-8463-862EB472DA3E}"/>
    <cellStyle name="Percent 3 9 25" xfId="29941" xr:uid="{391C890B-DB58-4E54-B364-CAC13C855A1B}"/>
    <cellStyle name="Percent 3 9 26" xfId="29606" xr:uid="{1A0F8CFB-072B-4F9E-B185-5C7FA1C880BB}"/>
    <cellStyle name="Percent 3 9 27" xfId="24749" xr:uid="{5B0EACA5-FAEF-4633-BD62-20410C611BAA}"/>
    <cellStyle name="Percent 3 9 3" xfId="15724" xr:uid="{00000000-0005-0000-0000-00006F3D0000}"/>
    <cellStyle name="Percent 3 9 3 10" xfId="29943" xr:uid="{33CA69FF-6A9A-4A45-A2B1-5927F9CC4B89}"/>
    <cellStyle name="Percent 3 9 3 11" xfId="29944" xr:uid="{D1206830-1963-41AA-8F2C-64100656DEAA}"/>
    <cellStyle name="Percent 3 9 3 12" xfId="29942" xr:uid="{061E4F11-4DFB-4BBC-B5CA-45036F10CBAC}"/>
    <cellStyle name="Percent 3 9 3 13" xfId="24757" xr:uid="{C8C3AA0F-E642-435C-A385-C2BA54B3A1B8}"/>
    <cellStyle name="Percent 3 9 3 2" xfId="15725" xr:uid="{00000000-0005-0000-0000-0000703D0000}"/>
    <cellStyle name="Percent 3 9 3 2 2" xfId="29946" xr:uid="{D7A558C4-66EC-4FCB-B07E-22237FEC278F}"/>
    <cellStyle name="Percent 3 9 3 2 2 2" xfId="29947" xr:uid="{2FF16192-A16C-40D8-B159-2E9791DABDF2}"/>
    <cellStyle name="Percent 3 9 3 2 3" xfId="29948" xr:uid="{7A89A80D-3D48-46C3-939E-E7550C65FFBD}"/>
    <cellStyle name="Percent 3 9 3 2 3 2" xfId="29949" xr:uid="{CE6B9AAB-424F-47B0-AEA6-BE5E646C2B1E}"/>
    <cellStyle name="Percent 3 9 3 2 4" xfId="29950" xr:uid="{459BD1A5-50B6-402C-AA43-A464AD2BAA05}"/>
    <cellStyle name="Percent 3 9 3 2 5" xfId="29951" xr:uid="{94E1B7BA-9A84-439B-9637-C17B23B35956}"/>
    <cellStyle name="Percent 3 9 3 2 6" xfId="29945" xr:uid="{706EB74F-6607-4182-A725-68FF7FD3ED85}"/>
    <cellStyle name="Percent 3 9 3 3" xfId="15726" xr:uid="{00000000-0005-0000-0000-0000713D0000}"/>
    <cellStyle name="Percent 3 9 3 3 2" xfId="29953" xr:uid="{D27FE0CB-B4D6-4640-881B-47951C6160FE}"/>
    <cellStyle name="Percent 3 9 3 3 2 2" xfId="29954" xr:uid="{1B7A4B3B-B44D-43B0-8FAA-C91E691866D3}"/>
    <cellStyle name="Percent 3 9 3 3 3" xfId="29955" xr:uid="{E226FB05-8957-4763-B1CA-C4C2EA8469C9}"/>
    <cellStyle name="Percent 3 9 3 3 3 2" xfId="29956" xr:uid="{7158CD50-9955-4D30-9ECD-2ABD2BCD862B}"/>
    <cellStyle name="Percent 3 9 3 3 4" xfId="29957" xr:uid="{5E89410D-1053-4D65-9650-2C96F45DB4AC}"/>
    <cellStyle name="Percent 3 9 3 3 5" xfId="29952" xr:uid="{3E930F1B-D9F2-45DA-A5B9-1C182450F743}"/>
    <cellStyle name="Percent 3 9 3 4" xfId="29958" xr:uid="{AFD50CF6-A46D-4CA3-88F3-BA862E06ED80}"/>
    <cellStyle name="Percent 3 9 3 4 2" xfId="29959" xr:uid="{5F30FB19-D35A-4C6D-A6B1-6276B7B73834}"/>
    <cellStyle name="Percent 3 9 3 4 2 2" xfId="29960" xr:uid="{3FDD8BE4-FADB-457E-AA0D-C62CBCACDAA6}"/>
    <cellStyle name="Percent 3 9 3 4 3" xfId="29961" xr:uid="{641E26A2-FC61-4C6A-8FC9-F60FC79FEF78}"/>
    <cellStyle name="Percent 3 9 3 4 3 2" xfId="29962" xr:uid="{F4C7AD76-9ECF-457A-8CA1-2B084B6B4865}"/>
    <cellStyle name="Percent 3 9 3 4 4" xfId="29963" xr:uid="{2B1A49D2-66F9-4DB7-BB5E-81CA2D066F62}"/>
    <cellStyle name="Percent 3 9 3 5" xfId="29964" xr:uid="{CB9105F2-A2D7-4A8F-A82C-2539A4097319}"/>
    <cellStyle name="Percent 3 9 3 5 2" xfId="29965" xr:uid="{06722BCC-0C73-46E5-B37D-FB0E68B958A3}"/>
    <cellStyle name="Percent 3 9 3 5 2 2" xfId="29966" xr:uid="{4BA40864-0546-4526-A7FC-663BA2B7E9FC}"/>
    <cellStyle name="Percent 3 9 3 5 3" xfId="29967" xr:uid="{11626BBC-8FFC-4EB8-A854-7BF11978F523}"/>
    <cellStyle name="Percent 3 9 3 5 3 2" xfId="29968" xr:uid="{CEA2F2AA-6854-4A0B-8AD9-DA07E72472CD}"/>
    <cellStyle name="Percent 3 9 3 5 4" xfId="29969" xr:uid="{D23E1110-1CF4-4CC1-AB25-77F0AEEB559E}"/>
    <cellStyle name="Percent 3 9 3 5 4 2" xfId="29970" xr:uid="{659EBD94-7A86-4F2B-92A1-1E6FC01FCC72}"/>
    <cellStyle name="Percent 3 9 3 5 5" xfId="29971" xr:uid="{097AC70A-121E-4389-A50E-9D2CCC85E15C}"/>
    <cellStyle name="Percent 3 9 3 6" xfId="29972" xr:uid="{0F74AB78-92B8-4749-9AC2-E8C41EB48238}"/>
    <cellStyle name="Percent 3 9 3 6 2" xfId="29973" xr:uid="{E04F4ECD-2BCA-4ECF-BD27-4BC0CC99E340}"/>
    <cellStyle name="Percent 3 9 3 6 2 2" xfId="29974" xr:uid="{EA5BC88C-095D-48B2-9B5E-D719A7784237}"/>
    <cellStyle name="Percent 3 9 3 6 3" xfId="29975" xr:uid="{73978842-2E3A-4F42-8DA8-86A0ED698A14}"/>
    <cellStyle name="Percent 3 9 3 6 3 2" xfId="29976" xr:uid="{7E1E9294-4116-449C-A6A2-B4491B4A5426}"/>
    <cellStyle name="Percent 3 9 3 6 4" xfId="29977" xr:uid="{1E9C2DC7-5CCF-487A-B7DE-9BE7DEA9F86B}"/>
    <cellStyle name="Percent 3 9 3 7" xfId="29978" xr:uid="{159CBC4B-1EC2-4650-932B-3B25BE8E38E1}"/>
    <cellStyle name="Percent 3 9 3 7 2" xfId="29979" xr:uid="{2224CE91-EB66-4A62-A9C5-D9E05E32A75F}"/>
    <cellStyle name="Percent 3 9 3 8" xfId="29980" xr:uid="{CC4F57E6-9804-4FC0-87CB-2085C4D7FCF7}"/>
    <cellStyle name="Percent 3 9 3 8 2" xfId="29981" xr:uid="{F1F66FC7-2BD9-44A4-940F-06C1B8BF1CF8}"/>
    <cellStyle name="Percent 3 9 3 9" xfId="29982" xr:uid="{9C11BA2C-6308-4FCD-85DE-6567ADCE30CA}"/>
    <cellStyle name="Percent 3 9 3 9 2" xfId="29983" xr:uid="{34B9BC95-CB9A-4C47-96DA-F09E840BA491}"/>
    <cellStyle name="Percent 3 9 4" xfId="15727" xr:uid="{00000000-0005-0000-0000-0000723D0000}"/>
    <cellStyle name="Percent 3 9 4 10" xfId="29985" xr:uid="{3333D7BB-624F-41CE-84AE-0F54696D0080}"/>
    <cellStyle name="Percent 3 9 4 11" xfId="29986" xr:uid="{B0DB2C81-8769-4F6B-8106-89D3A72BC6E7}"/>
    <cellStyle name="Percent 3 9 4 12" xfId="29984" xr:uid="{51DA11B0-A9CD-41F2-B898-B8F3CC6FAB7D}"/>
    <cellStyle name="Percent 3 9 4 13" xfId="24758" xr:uid="{30680CC3-E462-4E2B-B515-234CC3A5173D}"/>
    <cellStyle name="Percent 3 9 4 2" xfId="15728" xr:uid="{00000000-0005-0000-0000-0000733D0000}"/>
    <cellStyle name="Percent 3 9 4 2 2" xfId="29988" xr:uid="{CB89C8EB-6E0B-4C01-9537-FB52D386814A}"/>
    <cellStyle name="Percent 3 9 4 2 2 2" xfId="29989" xr:uid="{F3347FF0-8AC8-4EB1-988B-07A6883C8851}"/>
    <cellStyle name="Percent 3 9 4 2 3" xfId="29990" xr:uid="{B8CCC6E2-9D4C-47ED-99A7-957D61FFD3D7}"/>
    <cellStyle name="Percent 3 9 4 2 3 2" xfId="29991" xr:uid="{28198D0B-A58B-4C27-98D5-AE33E84AF335}"/>
    <cellStyle name="Percent 3 9 4 2 4" xfId="29992" xr:uid="{28B132B6-CB0C-4932-A77D-E0222EAD6DE3}"/>
    <cellStyle name="Percent 3 9 4 2 5" xfId="29993" xr:uid="{9350C66D-23B1-4E15-8825-4DF2772C04BB}"/>
    <cellStyle name="Percent 3 9 4 2 6" xfId="29987" xr:uid="{DE32EAE8-EC3A-4BEB-967E-DF25582F7D8B}"/>
    <cellStyle name="Percent 3 9 4 3" xfId="15729" xr:uid="{00000000-0005-0000-0000-0000743D0000}"/>
    <cellStyle name="Percent 3 9 4 3 2" xfId="29995" xr:uid="{5342C7BB-2C3D-40FF-B307-3B7A03A390B6}"/>
    <cellStyle name="Percent 3 9 4 3 2 2" xfId="29996" xr:uid="{4D4FCC33-436F-49A7-9D07-F32440D76B6C}"/>
    <cellStyle name="Percent 3 9 4 3 3" xfId="29997" xr:uid="{1ACADCC7-1E36-4183-AB7B-B722E97B3FAF}"/>
    <cellStyle name="Percent 3 9 4 3 3 2" xfId="29998" xr:uid="{C24E27C8-59FB-4EF0-B8C8-F27B3B1B52ED}"/>
    <cellStyle name="Percent 3 9 4 3 4" xfId="29999" xr:uid="{BF238281-384B-49FB-8EF4-B63698B82B1E}"/>
    <cellStyle name="Percent 3 9 4 3 5" xfId="29994" xr:uid="{4A7993B8-6C9C-4012-BDA7-0AEBCB5D2BFD}"/>
    <cellStyle name="Percent 3 9 4 4" xfId="30000" xr:uid="{274F8C77-101F-4AAD-898B-F2EBEA3F48CB}"/>
    <cellStyle name="Percent 3 9 4 4 2" xfId="30001" xr:uid="{37070CA0-7A17-4F88-9AC5-5554A4D85B8F}"/>
    <cellStyle name="Percent 3 9 4 4 2 2" xfId="30002" xr:uid="{7AB169DC-FFEC-463B-A4B8-7AD727048E3F}"/>
    <cellStyle name="Percent 3 9 4 4 3" xfId="30003" xr:uid="{7690E130-2D2A-4E51-AC31-423DA8C0F8B4}"/>
    <cellStyle name="Percent 3 9 4 4 3 2" xfId="30004" xr:uid="{073AF709-7DC5-40C8-84DA-ED4B6A3D5248}"/>
    <cellStyle name="Percent 3 9 4 4 4" xfId="30005" xr:uid="{BBAD8527-F2E8-43A6-8903-C5CDA1B233A4}"/>
    <cellStyle name="Percent 3 9 4 5" xfId="30006" xr:uid="{7C1545C9-FD28-4593-B586-92023DD9758B}"/>
    <cellStyle name="Percent 3 9 4 5 2" xfId="30007" xr:uid="{C944CCD5-B1F3-48CF-952D-97D4B358B90D}"/>
    <cellStyle name="Percent 3 9 4 5 2 2" xfId="30008" xr:uid="{AC070A28-6836-46D5-9A61-C04818D70EF0}"/>
    <cellStyle name="Percent 3 9 4 5 3" xfId="30009" xr:uid="{61663B4F-DF1B-412C-82E7-DE86D3A2DBA7}"/>
    <cellStyle name="Percent 3 9 4 5 3 2" xfId="30010" xr:uid="{07DB83D9-B562-4C1E-B2A6-3EB509663071}"/>
    <cellStyle name="Percent 3 9 4 5 4" xfId="30011" xr:uid="{E496A513-FB32-478D-9CFD-48D8CB1D9B29}"/>
    <cellStyle name="Percent 3 9 4 5 4 2" xfId="30012" xr:uid="{E4AF9CC9-2339-4EC8-864F-61BAF633D9F4}"/>
    <cellStyle name="Percent 3 9 4 5 5" xfId="30013" xr:uid="{F6DA093E-E62A-47CD-9CD6-BEA5BB239475}"/>
    <cellStyle name="Percent 3 9 4 6" xfId="30014" xr:uid="{0A6079AE-74DF-4A80-AC2D-BA03D8DF3D22}"/>
    <cellStyle name="Percent 3 9 4 6 2" xfId="30015" xr:uid="{99997EB0-BD1E-4C24-8D74-B9E43AAC3E1C}"/>
    <cellStyle name="Percent 3 9 4 6 2 2" xfId="30016" xr:uid="{CA4DC324-9C2A-466A-AF3B-A7750F30C9AD}"/>
    <cellStyle name="Percent 3 9 4 6 3" xfId="30017" xr:uid="{1B1C3998-6DE0-4542-83DD-56F1376A2917}"/>
    <cellStyle name="Percent 3 9 4 6 3 2" xfId="30018" xr:uid="{54EEF82F-843F-4693-97AE-088C148F99D9}"/>
    <cellStyle name="Percent 3 9 4 6 4" xfId="30019" xr:uid="{766E7A75-80BC-470C-894B-BFF84BD2AFC3}"/>
    <cellStyle name="Percent 3 9 4 7" xfId="30020" xr:uid="{67268A63-E551-4AC1-99DE-D6B6EBCE3E54}"/>
    <cellStyle name="Percent 3 9 4 7 2" xfId="30021" xr:uid="{56DA8220-6696-4C6F-B2B8-328B58F1DF10}"/>
    <cellStyle name="Percent 3 9 4 8" xfId="30022" xr:uid="{0FFA97DF-65DF-4532-B38A-A1B0297C4410}"/>
    <cellStyle name="Percent 3 9 4 8 2" xfId="30023" xr:uid="{39B27742-41BD-41A0-8065-D2DCA37EE945}"/>
    <cellStyle name="Percent 3 9 4 9" xfId="30024" xr:uid="{FC5D082E-41BF-4DB2-8342-ABB353034956}"/>
    <cellStyle name="Percent 3 9 4 9 2" xfId="30025" xr:uid="{09DECDD3-DF94-4D3B-A97D-12E405CFAE99}"/>
    <cellStyle name="Percent 3 9 5" xfId="15730" xr:uid="{00000000-0005-0000-0000-0000753D0000}"/>
    <cellStyle name="Percent 3 9 5 10" xfId="30027" xr:uid="{963832C6-AC65-4F4E-AF68-A0E42FD50DD4}"/>
    <cellStyle name="Percent 3 9 5 11" xfId="30028" xr:uid="{81B5F05F-40DD-40C4-BB97-3D771219E4F8}"/>
    <cellStyle name="Percent 3 9 5 12" xfId="30026" xr:uid="{23E60C48-C205-4765-8C4D-4F570CCC149C}"/>
    <cellStyle name="Percent 3 9 5 13" xfId="24759" xr:uid="{373568B8-7D43-43C6-A330-DC8A2F62F179}"/>
    <cellStyle name="Percent 3 9 5 2" xfId="15731" xr:uid="{00000000-0005-0000-0000-0000763D0000}"/>
    <cellStyle name="Percent 3 9 5 2 2" xfId="30030" xr:uid="{31FC4B9E-B583-4EF2-B14A-FB9D05FBAEBC}"/>
    <cellStyle name="Percent 3 9 5 2 2 2" xfId="30031" xr:uid="{F4000848-986D-4D04-B73F-D24D965EF794}"/>
    <cellStyle name="Percent 3 9 5 2 3" xfId="30032" xr:uid="{CB3648DE-29D9-42C4-A429-8E591458032A}"/>
    <cellStyle name="Percent 3 9 5 2 3 2" xfId="30033" xr:uid="{94CF663E-7437-4236-BF77-0794296AC66B}"/>
    <cellStyle name="Percent 3 9 5 2 4" xfId="30034" xr:uid="{56FE3FDF-57B1-47CE-B881-6BED8F4A5616}"/>
    <cellStyle name="Percent 3 9 5 2 5" xfId="30035" xr:uid="{A00935A1-B077-4C80-893D-A80498317199}"/>
    <cellStyle name="Percent 3 9 5 2 6" xfId="30029" xr:uid="{1D3F539D-6DA2-45F0-AB5A-80F894291F03}"/>
    <cellStyle name="Percent 3 9 5 3" xfId="15732" xr:uid="{00000000-0005-0000-0000-0000773D0000}"/>
    <cellStyle name="Percent 3 9 5 3 2" xfId="30037" xr:uid="{03F95E13-49DB-4C63-8166-F7455DC0487E}"/>
    <cellStyle name="Percent 3 9 5 3 2 2" xfId="30038" xr:uid="{8200DF3F-7BD0-46BE-88B8-8294F02EABAB}"/>
    <cellStyle name="Percent 3 9 5 3 3" xfId="30039" xr:uid="{5C3ECF61-B881-424D-9D78-0CC6E0520D06}"/>
    <cellStyle name="Percent 3 9 5 3 3 2" xfId="30040" xr:uid="{30EA5A95-FC19-4293-8935-C25075F22A19}"/>
    <cellStyle name="Percent 3 9 5 3 4" xfId="30041" xr:uid="{3FAE3C40-F5CA-4AEB-9D71-B8026FCB3A38}"/>
    <cellStyle name="Percent 3 9 5 3 5" xfId="30036" xr:uid="{614BA15B-225B-4CBA-B33D-27E64B4078CC}"/>
    <cellStyle name="Percent 3 9 5 4" xfId="30042" xr:uid="{BDD90DFC-3929-4A2E-BA7F-2F5508395862}"/>
    <cellStyle name="Percent 3 9 5 4 2" xfId="30043" xr:uid="{83F91CC4-EDD8-4117-AE17-A5C011F5FDA0}"/>
    <cellStyle name="Percent 3 9 5 4 2 2" xfId="30044" xr:uid="{F3DB337F-F434-48F7-87C6-383EE6A741A5}"/>
    <cellStyle name="Percent 3 9 5 4 3" xfId="30045" xr:uid="{9124E2E3-8E49-4B53-9D2D-1264FB143B8E}"/>
    <cellStyle name="Percent 3 9 5 4 3 2" xfId="30046" xr:uid="{415883D0-0C1C-4EC1-B2DF-27F9D157DB59}"/>
    <cellStyle name="Percent 3 9 5 4 4" xfId="30047" xr:uid="{36BD0A0A-5F2B-4243-BCA7-6806E7FA12A3}"/>
    <cellStyle name="Percent 3 9 5 5" xfId="30048" xr:uid="{3C8E4B82-4137-4D6A-839E-29C008098C98}"/>
    <cellStyle name="Percent 3 9 5 5 2" xfId="30049" xr:uid="{B9125288-3CBC-40F5-9E11-7E090C46ACCA}"/>
    <cellStyle name="Percent 3 9 5 5 2 2" xfId="30050" xr:uid="{880E412E-12C4-4013-B41A-786AC86816B0}"/>
    <cellStyle name="Percent 3 9 5 5 3" xfId="30051" xr:uid="{F20FDC23-2BDF-4183-A2E9-395121074F2F}"/>
    <cellStyle name="Percent 3 9 5 5 3 2" xfId="30052" xr:uid="{323CF325-CED8-45F6-B80D-A38EFD976929}"/>
    <cellStyle name="Percent 3 9 5 5 4" xfId="30053" xr:uid="{FF36DA80-9EA9-451C-9563-48B02EABBEB8}"/>
    <cellStyle name="Percent 3 9 5 5 4 2" xfId="30054" xr:uid="{803D432D-E585-407F-8869-6FD781BBE940}"/>
    <cellStyle name="Percent 3 9 5 5 5" xfId="30055" xr:uid="{B6DAAE68-AE81-44D1-B7B9-F4A7F19D8F7C}"/>
    <cellStyle name="Percent 3 9 5 6" xfId="30056" xr:uid="{EC990769-7E28-40DA-B3E6-4BAF78F0B7F7}"/>
    <cellStyle name="Percent 3 9 5 6 2" xfId="30057" xr:uid="{391F5A12-4F78-4289-9D5D-A63695771103}"/>
    <cellStyle name="Percent 3 9 5 6 2 2" xfId="30058" xr:uid="{38389BF4-3273-416D-AFB8-DABBF2F3709E}"/>
    <cellStyle name="Percent 3 9 5 6 3" xfId="30059" xr:uid="{74BC6EBE-2DA5-4462-8631-1FC30693E8F1}"/>
    <cellStyle name="Percent 3 9 5 6 3 2" xfId="30060" xr:uid="{70359F46-A18E-47F7-A935-A87D614530EF}"/>
    <cellStyle name="Percent 3 9 5 6 4" xfId="30061" xr:uid="{FB35A536-6B44-4560-B0E4-5E7924190FC0}"/>
    <cellStyle name="Percent 3 9 5 7" xfId="30062" xr:uid="{60CA0BD0-1AFE-4A50-B879-7A17764491A9}"/>
    <cellStyle name="Percent 3 9 5 7 2" xfId="30063" xr:uid="{6DAA5B32-7261-474B-A2A2-3268C8B46E58}"/>
    <cellStyle name="Percent 3 9 5 8" xfId="30064" xr:uid="{6EEF6E84-5080-48A1-8DB7-86217D953E52}"/>
    <cellStyle name="Percent 3 9 5 8 2" xfId="30065" xr:uid="{2473B923-FD96-4965-A345-5AB74FCF9BA1}"/>
    <cellStyle name="Percent 3 9 5 9" xfId="30066" xr:uid="{1F42DACB-41F1-444C-A288-241E93B05BA9}"/>
    <cellStyle name="Percent 3 9 5 9 2" xfId="30067" xr:uid="{48D6D154-43BE-4145-A0BA-C0D62F073DFC}"/>
    <cellStyle name="Percent 3 9 6" xfId="15733" xr:uid="{00000000-0005-0000-0000-0000783D0000}"/>
    <cellStyle name="Percent 3 9 6 10" xfId="30069" xr:uid="{19DECCB2-7D3E-4BCA-846C-542AEEE632B1}"/>
    <cellStyle name="Percent 3 9 6 11" xfId="30070" xr:uid="{498A5AC3-93D8-4598-978E-65355F8B9EFF}"/>
    <cellStyle name="Percent 3 9 6 12" xfId="30068" xr:uid="{862851E1-0E41-4E26-8929-286420E0711D}"/>
    <cellStyle name="Percent 3 9 6 13" xfId="24760" xr:uid="{6EE548F8-8EE2-464A-87F0-BEBAABCFF053}"/>
    <cellStyle name="Percent 3 9 6 2" xfId="15734" xr:uid="{00000000-0005-0000-0000-0000793D0000}"/>
    <cellStyle name="Percent 3 9 6 2 2" xfId="30072" xr:uid="{25B0304C-E8A9-4B39-9B4A-44BC5D84D3C5}"/>
    <cellStyle name="Percent 3 9 6 2 2 2" xfId="30073" xr:uid="{54A79C0B-758F-4FEE-961E-EC4FE7293A5E}"/>
    <cellStyle name="Percent 3 9 6 2 3" xfId="30074" xr:uid="{B6FA0643-B53F-4976-91A5-6DEA3EDAA7D8}"/>
    <cellStyle name="Percent 3 9 6 2 3 2" xfId="30075" xr:uid="{86ED0F72-4392-40D7-B469-F1B06E01A42A}"/>
    <cellStyle name="Percent 3 9 6 2 4" xfId="30076" xr:uid="{F048F59D-2284-4E32-8674-5EF00152D753}"/>
    <cellStyle name="Percent 3 9 6 2 5" xfId="30077" xr:uid="{00F2053F-069C-4960-821D-682546353ED9}"/>
    <cellStyle name="Percent 3 9 6 2 6" xfId="30071" xr:uid="{D5676DAF-AF93-4B2C-9957-4AC7679A08A6}"/>
    <cellStyle name="Percent 3 9 6 3" xfId="15735" xr:uid="{00000000-0005-0000-0000-00007A3D0000}"/>
    <cellStyle name="Percent 3 9 6 3 2" xfId="30079" xr:uid="{6D2C7B0B-EC2F-45E7-96C8-E5CDF6EA6088}"/>
    <cellStyle name="Percent 3 9 6 3 2 2" xfId="30080" xr:uid="{DED3F80F-6CE9-4402-A15D-D33C56977DC4}"/>
    <cellStyle name="Percent 3 9 6 3 3" xfId="30081" xr:uid="{422C497A-2E9E-4DB0-AEEA-CBAE38970B80}"/>
    <cellStyle name="Percent 3 9 6 3 3 2" xfId="30082" xr:uid="{C88501E1-5825-45D1-B5EB-6A4C4667A365}"/>
    <cellStyle name="Percent 3 9 6 3 4" xfId="30083" xr:uid="{26B0DC36-1573-4129-850C-5CAB65ABA9EE}"/>
    <cellStyle name="Percent 3 9 6 3 5" xfId="30078" xr:uid="{60685554-9C9E-46C8-B4AD-22B14C165DF5}"/>
    <cellStyle name="Percent 3 9 6 4" xfId="30084" xr:uid="{9E77DE54-C563-4632-BA5E-05A0DC8B471B}"/>
    <cellStyle name="Percent 3 9 6 4 2" xfId="30085" xr:uid="{239B6542-2716-4D0E-A0F9-6EECDD74D602}"/>
    <cellStyle name="Percent 3 9 6 4 2 2" xfId="30086" xr:uid="{424E613B-B608-49D2-8102-DCA2DD114A5A}"/>
    <cellStyle name="Percent 3 9 6 4 3" xfId="30087" xr:uid="{D6C14596-C5C6-48A3-A174-2671C105F57C}"/>
    <cellStyle name="Percent 3 9 6 4 3 2" xfId="30088" xr:uid="{076D6525-B864-49D6-B249-C891D36C1240}"/>
    <cellStyle name="Percent 3 9 6 4 4" xfId="30089" xr:uid="{0191A13F-173E-4C2E-A592-C8658D929D9F}"/>
    <cellStyle name="Percent 3 9 6 5" xfId="30090" xr:uid="{91A0B367-5988-4488-9856-A008F7AEBA3F}"/>
    <cellStyle name="Percent 3 9 6 5 2" xfId="30091" xr:uid="{84E38D1F-FF57-4A37-BBF1-08BCEADB1B62}"/>
    <cellStyle name="Percent 3 9 6 5 2 2" xfId="30092" xr:uid="{4674E909-BAFC-4FCD-BAFC-0C668A68FDDE}"/>
    <cellStyle name="Percent 3 9 6 5 3" xfId="30093" xr:uid="{D9F6CCB4-01DE-43B3-9081-F3991C267184}"/>
    <cellStyle name="Percent 3 9 6 5 3 2" xfId="30094" xr:uid="{53A890B3-D6AC-48F5-924C-EE1AD0CD906A}"/>
    <cellStyle name="Percent 3 9 6 5 4" xfId="30095" xr:uid="{51CA9A1D-0E10-426D-9F2D-27951D58B910}"/>
    <cellStyle name="Percent 3 9 6 5 4 2" xfId="30096" xr:uid="{AFBB7B90-7B41-4F9C-9B88-CD47C481E014}"/>
    <cellStyle name="Percent 3 9 6 5 5" xfId="30097" xr:uid="{AB5E1002-ADE7-430E-A182-58C479BC5767}"/>
    <cellStyle name="Percent 3 9 6 6" xfId="30098" xr:uid="{A9DAB8A8-090B-44A6-A260-D77E7D1106AB}"/>
    <cellStyle name="Percent 3 9 6 6 2" xfId="30099" xr:uid="{0888073B-86BA-4E81-9307-CA0A92ACEEA9}"/>
    <cellStyle name="Percent 3 9 6 6 2 2" xfId="30100" xr:uid="{0411734A-D89D-402F-8580-BD856C5CEBD2}"/>
    <cellStyle name="Percent 3 9 6 6 3" xfId="30101" xr:uid="{B8C85EBA-F717-488D-A5A8-9778E8B064AA}"/>
    <cellStyle name="Percent 3 9 6 6 3 2" xfId="30102" xr:uid="{319FA0B2-F685-4280-ABB8-D3DD94B32949}"/>
    <cellStyle name="Percent 3 9 6 6 4" xfId="30103" xr:uid="{2BDDC03F-5D73-44B4-A8B0-5DD750BD955E}"/>
    <cellStyle name="Percent 3 9 6 7" xfId="30104" xr:uid="{0076E3F6-8A19-434A-9208-92DEDEBE898C}"/>
    <cellStyle name="Percent 3 9 6 7 2" xfId="30105" xr:uid="{8D85B090-C015-4FE4-97F5-940105DE86E6}"/>
    <cellStyle name="Percent 3 9 6 8" xfId="30106" xr:uid="{3C76CBBD-609B-4DFA-9954-46F76AE0536C}"/>
    <cellStyle name="Percent 3 9 6 8 2" xfId="30107" xr:uid="{4582E203-0B00-4558-ABF4-CADF95A04B23}"/>
    <cellStyle name="Percent 3 9 6 9" xfId="30108" xr:uid="{82B13581-DFCF-4005-B9CB-6E260E24042B}"/>
    <cellStyle name="Percent 3 9 6 9 2" xfId="30109" xr:uid="{9214023D-8DEA-4319-BB8C-0531E6ED783E}"/>
    <cellStyle name="Percent 3 9 7" xfId="15736" xr:uid="{00000000-0005-0000-0000-00007B3D0000}"/>
    <cellStyle name="Percent 3 9 7 10" xfId="30111" xr:uid="{16881E20-C234-441A-805E-1EB7CDAE29B1}"/>
    <cellStyle name="Percent 3 9 7 11" xfId="30112" xr:uid="{AC8A18AC-B3C4-432C-9ED3-1E56493C2AD8}"/>
    <cellStyle name="Percent 3 9 7 12" xfId="30110" xr:uid="{03C80306-D968-494C-ABC5-F297432BFA4E}"/>
    <cellStyle name="Percent 3 9 7 13" xfId="24761" xr:uid="{2993A6B7-F63B-4764-A6D9-EF2F8741D092}"/>
    <cellStyle name="Percent 3 9 7 2" xfId="15737" xr:uid="{00000000-0005-0000-0000-00007C3D0000}"/>
    <cellStyle name="Percent 3 9 7 2 2" xfId="30114" xr:uid="{C7F90264-BD95-428A-B9D8-DB87F4E1E6A1}"/>
    <cellStyle name="Percent 3 9 7 2 2 2" xfId="30115" xr:uid="{C236CA00-C942-4012-91A3-BD5CC0815787}"/>
    <cellStyle name="Percent 3 9 7 2 3" xfId="30116" xr:uid="{C40AD421-02A8-4883-BEE1-447C0115A40A}"/>
    <cellStyle name="Percent 3 9 7 2 3 2" xfId="30117" xr:uid="{58D29798-0A3D-4607-B409-A8E06EA12794}"/>
    <cellStyle name="Percent 3 9 7 2 4" xfId="30118" xr:uid="{DCAE69DF-F491-4156-BA39-FBC73EF0DC81}"/>
    <cellStyle name="Percent 3 9 7 2 5" xfId="30119" xr:uid="{A318076C-FA3D-41FA-9A16-26C0ED9E7095}"/>
    <cellStyle name="Percent 3 9 7 2 6" xfId="30113" xr:uid="{FE575278-18AB-43AD-AD87-049A1C18A142}"/>
    <cellStyle name="Percent 3 9 7 3" xfId="15738" xr:uid="{00000000-0005-0000-0000-00007D3D0000}"/>
    <cellStyle name="Percent 3 9 7 3 2" xfId="30121" xr:uid="{2337F358-FE70-4279-A591-B7B5CCE8D822}"/>
    <cellStyle name="Percent 3 9 7 3 2 2" xfId="30122" xr:uid="{DF6D62FE-54A1-439C-B902-DCFC0F083B07}"/>
    <cellStyle name="Percent 3 9 7 3 3" xfId="30123" xr:uid="{DAC4C52C-E6B8-4588-957A-ACFA542336DD}"/>
    <cellStyle name="Percent 3 9 7 3 3 2" xfId="30124" xr:uid="{A4B67EE3-5CC9-4938-9BB3-0DD5F62970AA}"/>
    <cellStyle name="Percent 3 9 7 3 4" xfId="30125" xr:uid="{C0141D99-58A7-4731-9C5A-03394563CECE}"/>
    <cellStyle name="Percent 3 9 7 3 5" xfId="30120" xr:uid="{317B4A8C-F1FF-47A9-94CA-DC11E796E389}"/>
    <cellStyle name="Percent 3 9 7 4" xfId="30126" xr:uid="{88598F17-C741-44EE-B698-E5C7AAA0EB29}"/>
    <cellStyle name="Percent 3 9 7 4 2" xfId="30127" xr:uid="{A5F9E231-D876-4D1C-B0DD-EAFA0E16F225}"/>
    <cellStyle name="Percent 3 9 7 4 2 2" xfId="30128" xr:uid="{5594EA7D-9EE5-4585-BB32-7D75EFF04D2C}"/>
    <cellStyle name="Percent 3 9 7 4 3" xfId="30129" xr:uid="{1CCB5A59-F01E-4964-B870-D5FCA4284AD0}"/>
    <cellStyle name="Percent 3 9 7 4 3 2" xfId="30130" xr:uid="{2EE5A052-2F2B-4980-A3EF-32634C3F07FE}"/>
    <cellStyle name="Percent 3 9 7 4 4" xfId="30131" xr:uid="{3F2754CB-8DAD-4CC2-8A43-10FEE794D448}"/>
    <cellStyle name="Percent 3 9 7 5" xfId="30132" xr:uid="{9AC63FF9-80F1-445A-8AFB-D7EFC8169CF1}"/>
    <cellStyle name="Percent 3 9 7 5 2" xfId="30133" xr:uid="{A7990784-B675-4776-AD23-9C11BD5E79AC}"/>
    <cellStyle name="Percent 3 9 7 5 2 2" xfId="30134" xr:uid="{C3D3B41C-F504-4DDD-9DB9-2FC0CF9804BC}"/>
    <cellStyle name="Percent 3 9 7 5 3" xfId="30135" xr:uid="{90212B61-DD35-49C9-B99D-62C1515BB020}"/>
    <cellStyle name="Percent 3 9 7 5 3 2" xfId="30136" xr:uid="{14DA4397-FCF7-4F9D-B8D2-0F95A6A36A80}"/>
    <cellStyle name="Percent 3 9 7 5 4" xfId="30137" xr:uid="{FC745FC1-2708-4DC1-A588-B644F116A5BF}"/>
    <cellStyle name="Percent 3 9 7 5 4 2" xfId="30138" xr:uid="{2042026F-63F8-45A9-AE69-A4EF0ABB943C}"/>
    <cellStyle name="Percent 3 9 7 5 5" xfId="30139" xr:uid="{74140993-6B36-45AA-B95B-76B0769B3831}"/>
    <cellStyle name="Percent 3 9 7 6" xfId="30140" xr:uid="{857D54CB-2E4F-4E97-85A6-DFEC1BB4CDB9}"/>
    <cellStyle name="Percent 3 9 7 6 2" xfId="30141" xr:uid="{D372991A-7B68-4C7C-B1F7-179CEBF321A3}"/>
    <cellStyle name="Percent 3 9 7 6 2 2" xfId="30142" xr:uid="{53CE3D8D-9FED-4F85-9E20-2EC7F02ACA63}"/>
    <cellStyle name="Percent 3 9 7 6 3" xfId="30143" xr:uid="{DDCA046C-8571-40F6-BF7A-D1CBFAC40EDC}"/>
    <cellStyle name="Percent 3 9 7 6 3 2" xfId="30144" xr:uid="{3BEB1C16-5540-4801-90AC-1C468D04F7DD}"/>
    <cellStyle name="Percent 3 9 7 6 4" xfId="30145" xr:uid="{D4C3A021-D1D7-4D02-B765-F4F8AB1A9B54}"/>
    <cellStyle name="Percent 3 9 7 7" xfId="30146" xr:uid="{4DB3F7B1-2E3D-4D46-8860-FF7E4F56430E}"/>
    <cellStyle name="Percent 3 9 7 7 2" xfId="30147" xr:uid="{9E446FDD-378E-40DE-A51E-9BD2A047BFC7}"/>
    <cellStyle name="Percent 3 9 7 8" xfId="30148" xr:uid="{F5F3B997-C583-4D20-A54D-FEE925E74518}"/>
    <cellStyle name="Percent 3 9 7 8 2" xfId="30149" xr:uid="{A4BCB525-53E7-493E-8EF9-0B81A2866C70}"/>
    <cellStyle name="Percent 3 9 7 9" xfId="30150" xr:uid="{BE3E416A-A34F-42E7-9B9A-C0EE3628736B}"/>
    <cellStyle name="Percent 3 9 7 9 2" xfId="30151" xr:uid="{34C17BF9-2D74-4724-BA1E-D1B94D905F63}"/>
    <cellStyle name="Percent 3 9 8" xfId="15739" xr:uid="{00000000-0005-0000-0000-00007E3D0000}"/>
    <cellStyle name="Percent 3 9 8 10" xfId="30153" xr:uid="{61818678-BFF4-42AC-90B5-4C7E99CE96FA}"/>
    <cellStyle name="Percent 3 9 8 11" xfId="30154" xr:uid="{81D650FE-C73D-419A-B3A2-C54DD566FA21}"/>
    <cellStyle name="Percent 3 9 8 12" xfId="30152" xr:uid="{A58E3410-F3CD-40AF-8140-12D8A68E7BEE}"/>
    <cellStyle name="Percent 3 9 8 13" xfId="24762" xr:uid="{004807D6-1CF6-467D-9121-2DA260A783E9}"/>
    <cellStyle name="Percent 3 9 8 2" xfId="15740" xr:uid="{00000000-0005-0000-0000-00007F3D0000}"/>
    <cellStyle name="Percent 3 9 8 2 2" xfId="30156" xr:uid="{8FC20C50-9530-4CE3-9D7D-CF90E16BA7DD}"/>
    <cellStyle name="Percent 3 9 8 2 2 2" xfId="30157" xr:uid="{263B2FED-30EC-4AB5-AC2B-70509730B0AE}"/>
    <cellStyle name="Percent 3 9 8 2 3" xfId="30158" xr:uid="{6189A244-9653-442B-BD62-19B33C8CC0EF}"/>
    <cellStyle name="Percent 3 9 8 2 3 2" xfId="30159" xr:uid="{EFE06416-545B-4E12-B240-78EF7458B683}"/>
    <cellStyle name="Percent 3 9 8 2 4" xfId="30160" xr:uid="{D4966283-4A83-429B-8ACF-63DA695E4E78}"/>
    <cellStyle name="Percent 3 9 8 2 5" xfId="30161" xr:uid="{17418F28-5B78-4A0F-B0A9-E4DF4EB633DF}"/>
    <cellStyle name="Percent 3 9 8 2 6" xfId="30155" xr:uid="{652CB77D-0ABB-45E7-939D-4766A1123D11}"/>
    <cellStyle name="Percent 3 9 8 3" xfId="15741" xr:uid="{00000000-0005-0000-0000-0000803D0000}"/>
    <cellStyle name="Percent 3 9 8 3 2" xfId="30163" xr:uid="{6F277556-DA28-4A16-83DE-205F8FF97057}"/>
    <cellStyle name="Percent 3 9 8 3 2 2" xfId="30164" xr:uid="{74E9490A-8494-478B-BB30-107C43842662}"/>
    <cellStyle name="Percent 3 9 8 3 3" xfId="30165" xr:uid="{0B1FD4C7-2C45-4DE2-A1D3-5A6A897E3EB1}"/>
    <cellStyle name="Percent 3 9 8 3 3 2" xfId="30166" xr:uid="{F0616F45-40A7-4A8D-B80D-52586A41C1D5}"/>
    <cellStyle name="Percent 3 9 8 3 4" xfId="30167" xr:uid="{0BBF74CD-A158-4B52-972B-211A195FFB0E}"/>
    <cellStyle name="Percent 3 9 8 3 5" xfId="30162" xr:uid="{B6E78963-A8CD-4A45-9598-9E99FE7D9C68}"/>
    <cellStyle name="Percent 3 9 8 4" xfId="30168" xr:uid="{A129D9C2-3C3E-4E08-88FC-04DD1DAA0DBD}"/>
    <cellStyle name="Percent 3 9 8 4 2" xfId="30169" xr:uid="{E3F692D9-1D05-4D91-99FA-BEA0F26AF398}"/>
    <cellStyle name="Percent 3 9 8 4 2 2" xfId="30170" xr:uid="{57D9628B-1B9C-4A8B-B108-DF66FF83285D}"/>
    <cellStyle name="Percent 3 9 8 4 3" xfId="30171" xr:uid="{E0C97A9A-ECFA-484D-A368-20588349AC8E}"/>
    <cellStyle name="Percent 3 9 8 4 3 2" xfId="30172" xr:uid="{01DEAA47-527A-4909-A211-45F7AE6E081C}"/>
    <cellStyle name="Percent 3 9 8 4 4" xfId="30173" xr:uid="{17DB36F1-68AB-4193-9720-3427B28ACBBE}"/>
    <cellStyle name="Percent 3 9 8 5" xfId="30174" xr:uid="{A9426BB3-0E06-44EB-8A25-79B2F4B87FC4}"/>
    <cellStyle name="Percent 3 9 8 5 2" xfId="30175" xr:uid="{400E2E55-A94A-43B0-9B05-6CD59B515A12}"/>
    <cellStyle name="Percent 3 9 8 5 2 2" xfId="30176" xr:uid="{C01498F6-2989-4DB3-AE06-6604963ACB71}"/>
    <cellStyle name="Percent 3 9 8 5 3" xfId="30177" xr:uid="{A89FFA96-605D-4E3D-A2D3-9349FD2901EA}"/>
    <cellStyle name="Percent 3 9 8 5 3 2" xfId="30178" xr:uid="{2C10F8D8-A98F-40B8-AB35-1BAC616B0149}"/>
    <cellStyle name="Percent 3 9 8 5 4" xfId="30179" xr:uid="{79350D74-A8C7-4C72-B985-E31874ACCD57}"/>
    <cellStyle name="Percent 3 9 8 5 4 2" xfId="30180" xr:uid="{C55B5638-A7C8-4891-8C7C-4182F1CE28C0}"/>
    <cellStyle name="Percent 3 9 8 5 5" xfId="30181" xr:uid="{E560E4BB-DF51-45B4-B342-C9011D022B8D}"/>
    <cellStyle name="Percent 3 9 8 6" xfId="30182" xr:uid="{2B908C5D-4586-48FB-8957-14B5FF755882}"/>
    <cellStyle name="Percent 3 9 8 6 2" xfId="30183" xr:uid="{0E7F923D-551D-4EE5-864F-F47938FC9C4D}"/>
    <cellStyle name="Percent 3 9 8 6 2 2" xfId="30184" xr:uid="{93A730F0-D145-44C2-9337-9C317A450573}"/>
    <cellStyle name="Percent 3 9 8 6 3" xfId="30185" xr:uid="{D39D2D87-1727-4B92-A3FB-75198552B3E6}"/>
    <cellStyle name="Percent 3 9 8 6 3 2" xfId="30186" xr:uid="{F2715185-9BF4-48F6-B0D1-6B13FE2AFBA7}"/>
    <cellStyle name="Percent 3 9 8 6 4" xfId="30187" xr:uid="{F4061126-FAFD-4E55-975F-09C76FC2997C}"/>
    <cellStyle name="Percent 3 9 8 7" xfId="30188" xr:uid="{C04E6765-AA0D-417A-B30B-162FDEB8410A}"/>
    <cellStyle name="Percent 3 9 8 7 2" xfId="30189" xr:uid="{436F95A4-F70F-43D5-BAB8-2DA74E5FB0BB}"/>
    <cellStyle name="Percent 3 9 8 8" xfId="30190" xr:uid="{465DAEE1-7FF0-4114-8749-5E5E6B36F374}"/>
    <cellStyle name="Percent 3 9 8 8 2" xfId="30191" xr:uid="{96321AB6-1836-43D1-83C7-CD1464BEBE4A}"/>
    <cellStyle name="Percent 3 9 8 9" xfId="30192" xr:uid="{F0CDC096-3DF3-47B4-BAF2-A107CEEC9BDC}"/>
    <cellStyle name="Percent 3 9 8 9 2" xfId="30193" xr:uid="{50A65C55-AB34-4326-B81D-35B6A026244A}"/>
    <cellStyle name="Percent 3 9 9" xfId="15742" xr:uid="{00000000-0005-0000-0000-0000813D0000}"/>
    <cellStyle name="Percent 3 9 9 10" xfId="30195" xr:uid="{2F3266C5-C9D2-4C3D-B9D4-6961D5DB9334}"/>
    <cellStyle name="Percent 3 9 9 11" xfId="30196" xr:uid="{33FB675A-18B6-420B-89EA-41A96A797D0A}"/>
    <cellStyle name="Percent 3 9 9 12" xfId="30194" xr:uid="{F3801EBA-B9D0-4393-8E2C-0F2F7111720D}"/>
    <cellStyle name="Percent 3 9 9 13" xfId="24763" xr:uid="{B759FC54-AF83-49B0-B322-2EBD39EAB7A7}"/>
    <cellStyle name="Percent 3 9 9 2" xfId="15743" xr:uid="{00000000-0005-0000-0000-0000823D0000}"/>
    <cellStyle name="Percent 3 9 9 2 2" xfId="30198" xr:uid="{6F5D751D-4B70-416F-9911-3ACC11548E4E}"/>
    <cellStyle name="Percent 3 9 9 2 2 2" xfId="30199" xr:uid="{E2B6C3AB-8366-4D1B-8232-E3C6D770898E}"/>
    <cellStyle name="Percent 3 9 9 2 3" xfId="30200" xr:uid="{13BB65FD-1C64-4E0D-9876-74EF27FAB060}"/>
    <cellStyle name="Percent 3 9 9 2 3 2" xfId="30201" xr:uid="{8E37D519-EF10-4AEF-BAE1-6B30E922A9F2}"/>
    <cellStyle name="Percent 3 9 9 2 4" xfId="30202" xr:uid="{27D4328A-CE46-43F0-92AB-2DB7FC68FDB8}"/>
    <cellStyle name="Percent 3 9 9 2 5" xfId="30203" xr:uid="{FD0D9785-49AB-43B3-8556-81C2B3C98915}"/>
    <cellStyle name="Percent 3 9 9 2 6" xfId="30197" xr:uid="{0F62C301-0A8F-4E93-A368-8FAE02DDFA0D}"/>
    <cellStyle name="Percent 3 9 9 3" xfId="15744" xr:uid="{00000000-0005-0000-0000-0000833D0000}"/>
    <cellStyle name="Percent 3 9 9 3 2" xfId="30205" xr:uid="{F9461CA6-999F-4A86-81E5-03572BE4360D}"/>
    <cellStyle name="Percent 3 9 9 3 2 2" xfId="30206" xr:uid="{1CA24242-1274-4225-9B22-216F0366A56F}"/>
    <cellStyle name="Percent 3 9 9 3 3" xfId="30207" xr:uid="{168538C9-D2DF-4D16-B33C-C1A3DDDB1A64}"/>
    <cellStyle name="Percent 3 9 9 3 3 2" xfId="30208" xr:uid="{670169A4-96FA-4372-B1B8-8D89460F824A}"/>
    <cellStyle name="Percent 3 9 9 3 4" xfId="30209" xr:uid="{7A6831B3-B29B-4260-B243-F84FE12C6E42}"/>
    <cellStyle name="Percent 3 9 9 3 5" xfId="30204" xr:uid="{86759F08-9634-4C20-B1EB-BC6C9AB84450}"/>
    <cellStyle name="Percent 3 9 9 4" xfId="30210" xr:uid="{BD271A39-EFEF-48B7-B323-CCF931C4098C}"/>
    <cellStyle name="Percent 3 9 9 4 2" xfId="30211" xr:uid="{4480BDE5-0582-4738-9A59-28F61786DFE3}"/>
    <cellStyle name="Percent 3 9 9 4 2 2" xfId="30212" xr:uid="{F80EC864-AF34-4514-99C3-38581D1DAB8E}"/>
    <cellStyle name="Percent 3 9 9 4 3" xfId="30213" xr:uid="{D4B54122-09BB-4AA7-850D-B39D1CAA22F4}"/>
    <cellStyle name="Percent 3 9 9 4 3 2" xfId="30214" xr:uid="{D20FA428-5451-4DAC-A170-B8D66D83812C}"/>
    <cellStyle name="Percent 3 9 9 4 4" xfId="30215" xr:uid="{D680829B-69B4-4D61-8EFB-B63020757AEE}"/>
    <cellStyle name="Percent 3 9 9 5" xfId="30216" xr:uid="{7CF502E3-382C-42A4-AAA7-3804E0592E97}"/>
    <cellStyle name="Percent 3 9 9 5 2" xfId="30217" xr:uid="{0754778F-BCE3-45CA-B11E-51A4E38E3859}"/>
    <cellStyle name="Percent 3 9 9 5 2 2" xfId="30218" xr:uid="{A8A8859C-9B49-416C-8B30-1977EEE1A28D}"/>
    <cellStyle name="Percent 3 9 9 5 3" xfId="30219" xr:uid="{32386C11-E00B-4F39-B9B6-8FD276F270B8}"/>
    <cellStyle name="Percent 3 9 9 5 3 2" xfId="30220" xr:uid="{2F13B503-C758-4D26-BC39-4CDFF61D8896}"/>
    <cellStyle name="Percent 3 9 9 5 4" xfId="30221" xr:uid="{C3B2AFB3-8BFD-4C9C-A29D-4732EAF2113A}"/>
    <cellStyle name="Percent 3 9 9 5 4 2" xfId="30222" xr:uid="{6DBB8C92-8DB6-498D-A740-651D431B5B40}"/>
    <cellStyle name="Percent 3 9 9 5 5" xfId="30223" xr:uid="{CDAB3A85-DB32-4957-A1FF-BF0218BE6432}"/>
    <cellStyle name="Percent 3 9 9 6" xfId="30224" xr:uid="{839F1851-FACF-4058-A9DB-10C69F846835}"/>
    <cellStyle name="Percent 3 9 9 6 2" xfId="30225" xr:uid="{41AF6244-A4C5-42C8-8960-E47C88FC1D55}"/>
    <cellStyle name="Percent 3 9 9 6 2 2" xfId="30226" xr:uid="{894D6521-B8C9-4E8B-96FD-998DAE64595A}"/>
    <cellStyle name="Percent 3 9 9 6 3" xfId="30227" xr:uid="{CB1659FC-2944-4170-811B-9E25E56FE29F}"/>
    <cellStyle name="Percent 3 9 9 6 3 2" xfId="30228" xr:uid="{E8B18096-F9EC-462A-AD8F-107919B5C9C1}"/>
    <cellStyle name="Percent 3 9 9 6 4" xfId="30229" xr:uid="{0116C1E1-B214-466A-A865-FB1C0A9575D7}"/>
    <cellStyle name="Percent 3 9 9 7" xfId="30230" xr:uid="{41148082-AD8D-4C34-83CF-DA6B3FA8EDBA}"/>
    <cellStyle name="Percent 3 9 9 7 2" xfId="30231" xr:uid="{E4548172-442A-4EF0-9BAB-AC5B51A19FFB}"/>
    <cellStyle name="Percent 3 9 9 8" xfId="30232" xr:uid="{2CDF6972-CFC7-402E-94BE-1DBA9BE9BF5A}"/>
    <cellStyle name="Percent 3 9 9 8 2" xfId="30233" xr:uid="{D435C4A8-4862-44F9-8E2B-1966807DA43C}"/>
    <cellStyle name="Percent 3 9 9 9" xfId="30234" xr:uid="{C33B7052-3830-4E54-A772-678B69BB8795}"/>
    <cellStyle name="Percent 3 9 9 9 2" xfId="30235" xr:uid="{E496D0E8-4FA4-4B99-9D17-50F1E50AC99E}"/>
    <cellStyle name="Percent 30" xfId="15745" xr:uid="{00000000-0005-0000-0000-0000843D0000}"/>
    <cellStyle name="Percent 31" xfId="15746" xr:uid="{00000000-0005-0000-0000-0000853D0000}"/>
    <cellStyle name="Percent 31 10" xfId="30237" xr:uid="{0A95D32C-98EB-4C9A-BCD9-69EE9EBA588C}"/>
    <cellStyle name="Percent 31 11" xfId="30238" xr:uid="{995EEC8F-CD28-45B3-9206-3E09853787DE}"/>
    <cellStyle name="Percent 31 12" xfId="30236" xr:uid="{00413729-91F9-400A-9CB5-6CB4BDC571D5}"/>
    <cellStyle name="Percent 31 13" xfId="24764" xr:uid="{8D43A942-565F-49E3-B1BF-9F45E9EB0CEC}"/>
    <cellStyle name="Percent 31 2" xfId="15747" xr:uid="{00000000-0005-0000-0000-0000863D0000}"/>
    <cellStyle name="Percent 31 2 2" xfId="30240" xr:uid="{59FD907A-81E2-43BF-AF07-03621655C724}"/>
    <cellStyle name="Percent 31 2 2 2" xfId="30241" xr:uid="{FAAD8C9A-DD3D-4636-87F8-058946DF800E}"/>
    <cellStyle name="Percent 31 2 3" xfId="30242" xr:uid="{EDCF9399-FCFA-446F-9A54-3B580C6C4FDB}"/>
    <cellStyle name="Percent 31 2 3 2" xfId="30243" xr:uid="{77716DC6-F11E-480E-A4F5-F68B4575C7B1}"/>
    <cellStyle name="Percent 31 2 4" xfId="30244" xr:uid="{BB1B0D06-6FED-4CFA-8EC3-4A7F99F28D68}"/>
    <cellStyle name="Percent 31 2 5" xfId="30245" xr:uid="{61A46B23-63F0-4B60-A3CF-2D119CD55160}"/>
    <cellStyle name="Percent 31 2 6" xfId="30239" xr:uid="{CDA003F6-0888-4E8F-9342-2DD142266D53}"/>
    <cellStyle name="Percent 31 3" xfId="15748" xr:uid="{00000000-0005-0000-0000-0000873D0000}"/>
    <cellStyle name="Percent 31 3 2" xfId="30247" xr:uid="{56D8B7CE-3CC9-416B-A96D-D800E7B16331}"/>
    <cellStyle name="Percent 31 3 2 2" xfId="30248" xr:uid="{E442D53B-FBBD-4055-BE3E-F1952DD5A8E2}"/>
    <cellStyle name="Percent 31 3 3" xfId="30249" xr:uid="{BDE78E63-E241-4F13-A61B-060E06F58788}"/>
    <cellStyle name="Percent 31 3 3 2" xfId="30250" xr:uid="{156C33BE-0336-4D49-94B8-7A52B08601EA}"/>
    <cellStyle name="Percent 31 3 4" xfId="30251" xr:uid="{1D1888EA-C962-4E34-84BF-C22900F4136B}"/>
    <cellStyle name="Percent 31 3 5" xfId="30246" xr:uid="{0CE27700-9B03-4B3D-8E2C-39A016B80E09}"/>
    <cellStyle name="Percent 31 4" xfId="30252" xr:uid="{B1CF81D0-6D52-4834-BC62-DF6FB901A38B}"/>
    <cellStyle name="Percent 31 4 2" xfId="30253" xr:uid="{D435D1AC-331B-48FC-8425-BE3971D21751}"/>
    <cellStyle name="Percent 31 4 2 2" xfId="30254" xr:uid="{A10B2BF7-6575-4FC2-AD00-0B3BE15AC6CA}"/>
    <cellStyle name="Percent 31 4 3" xfId="30255" xr:uid="{303B9AE3-85CF-42F8-A525-B6C9409E3BEA}"/>
    <cellStyle name="Percent 31 4 3 2" xfId="30256" xr:uid="{6FCFED15-22F5-4F4D-BE45-FB55FDF5A0D9}"/>
    <cellStyle name="Percent 31 4 4" xfId="30257" xr:uid="{B7F66BAC-39E3-4F4A-9F2E-1B5621083381}"/>
    <cellStyle name="Percent 31 5" xfId="30258" xr:uid="{6FA66D54-13DA-422A-8ECE-E57613EB565B}"/>
    <cellStyle name="Percent 31 5 2" xfId="30259" xr:uid="{A9D27E60-5DA5-4BF3-9759-D47518237151}"/>
    <cellStyle name="Percent 31 5 2 2" xfId="30260" xr:uid="{8B2F9CA5-21C0-4F19-AE99-28F55D121E1D}"/>
    <cellStyle name="Percent 31 5 3" xfId="30261" xr:uid="{94A8B7A5-0A31-4502-B057-1C13FD6E1357}"/>
    <cellStyle name="Percent 31 5 3 2" xfId="30262" xr:uid="{C32020DC-2702-400D-96BA-EEA8635CA057}"/>
    <cellStyle name="Percent 31 5 4" xfId="30263" xr:uid="{B8B177FC-8B4D-401C-BC79-889ADE5AE910}"/>
    <cellStyle name="Percent 31 5 4 2" xfId="30264" xr:uid="{93DEE27B-D630-45C4-8312-91458FBDE30F}"/>
    <cellStyle name="Percent 31 5 5" xfId="30265" xr:uid="{EF5B72B6-1681-4D65-B3BC-5F8F36FE97CB}"/>
    <cellStyle name="Percent 31 6" xfId="30266" xr:uid="{4C6E3017-8470-460E-BCD7-72DB2B557622}"/>
    <cellStyle name="Percent 31 6 2" xfId="30267" xr:uid="{3C3C9AC4-633B-4C33-89C2-5DB687E6A649}"/>
    <cellStyle name="Percent 31 6 2 2" xfId="30268" xr:uid="{614A388A-ED64-4160-A723-A0F98E0D617B}"/>
    <cellStyle name="Percent 31 6 3" xfId="30269" xr:uid="{489FFECA-C376-4856-9AD3-F148F2ADB524}"/>
    <cellStyle name="Percent 31 6 3 2" xfId="30270" xr:uid="{A481F57A-38A1-4A59-AF3C-F2D83FAFA8D2}"/>
    <cellStyle name="Percent 31 6 4" xfId="30271" xr:uid="{F651E9C3-2B43-4789-9802-5415786CBD13}"/>
    <cellStyle name="Percent 31 7" xfId="30272" xr:uid="{051FE1B5-6B75-4DF0-B3A7-00149972E533}"/>
    <cellStyle name="Percent 31 7 2" xfId="30273" xr:uid="{C82A85CE-C1B8-4FEB-A686-1AF2821A268B}"/>
    <cellStyle name="Percent 31 8" xfId="30274" xr:uid="{3C06F161-EE2A-4DEB-B019-1867DA6B45AA}"/>
    <cellStyle name="Percent 31 8 2" xfId="30275" xr:uid="{6C41C26F-373C-4ABE-9A3E-D6249EA6EB8F}"/>
    <cellStyle name="Percent 31 9" xfId="30276" xr:uid="{82898854-E36D-42AC-948A-92A5346DB56D}"/>
    <cellStyle name="Percent 31 9 2" xfId="30277" xr:uid="{78237AA6-A37F-47A3-AF9D-1B5F962CC312}"/>
    <cellStyle name="Percent 32" xfId="15749" xr:uid="{00000000-0005-0000-0000-0000883D0000}"/>
    <cellStyle name="Percent 33" xfId="13208" xr:uid="{00000000-0005-0000-0000-0000893D0000}"/>
    <cellStyle name="Percent 34" xfId="18430" xr:uid="{02635086-2B7A-44F1-8664-436F5CBCF6F3}"/>
    <cellStyle name="Percent 4" xfId="15750" xr:uid="{00000000-0005-0000-0000-00008A3D0000}"/>
    <cellStyle name="Percent 4 10" xfId="15751" xr:uid="{00000000-0005-0000-0000-00008B3D0000}"/>
    <cellStyle name="Percent 4 10 10" xfId="30280" xr:uid="{517D43E6-EA93-4276-96B2-572C61208FDE}"/>
    <cellStyle name="Percent 4 10 11" xfId="30281" xr:uid="{6413CD1D-7FF0-4F01-8B74-36F2D4D64744}"/>
    <cellStyle name="Percent 4 10 12" xfId="30279" xr:uid="{6DEDCBBF-B2EE-44D3-BE3D-34954E39E1C7}"/>
    <cellStyle name="Percent 4 10 13" xfId="24766" xr:uid="{579A2683-AF27-4CBE-8FCA-8F6700228EEC}"/>
    <cellStyle name="Percent 4 10 14" xfId="23342" xr:uid="{C8139957-13C5-42A3-BB60-84052DE8541B}"/>
    <cellStyle name="Percent 4 10 15" xfId="22336" xr:uid="{5A3207DB-B534-4921-83F4-5A31520232B5}"/>
    <cellStyle name="Percent 4 10 2" xfId="15752" xr:uid="{00000000-0005-0000-0000-00008C3D0000}"/>
    <cellStyle name="Percent 4 10 2 2" xfId="30283" xr:uid="{3D4AA58F-5224-4433-95FD-99531AD85629}"/>
    <cellStyle name="Percent 4 10 2 2 2" xfId="30284" xr:uid="{9E18CA75-BF1F-4B52-9194-21097CD3D845}"/>
    <cellStyle name="Percent 4 10 2 3" xfId="30285" xr:uid="{90AB73EC-054D-4CCE-B812-C8BD3417B978}"/>
    <cellStyle name="Percent 4 10 2 3 2" xfId="30286" xr:uid="{CAFFD4DD-7846-4CAA-A79E-8BFF69CDA93D}"/>
    <cellStyle name="Percent 4 10 2 4" xfId="30287" xr:uid="{0A97C35E-F1F5-479B-93AC-78ED86E5EEC5}"/>
    <cellStyle name="Percent 4 10 2 5" xfId="30288" xr:uid="{B10E6ED5-AB7D-4516-BE60-BC4F072DE127}"/>
    <cellStyle name="Percent 4 10 2 6" xfId="30282" xr:uid="{67E06FC8-17C2-46BB-AAF1-9D31473C2A32}"/>
    <cellStyle name="Percent 4 10 3" xfId="15753" xr:uid="{00000000-0005-0000-0000-00008D3D0000}"/>
    <cellStyle name="Percent 4 10 3 2" xfId="30290" xr:uid="{226FACA8-C926-454F-B06F-8505EF7E7328}"/>
    <cellStyle name="Percent 4 10 3 2 2" xfId="30291" xr:uid="{3A15BF83-2B4D-40CD-81ED-C2FC2B4BE23A}"/>
    <cellStyle name="Percent 4 10 3 3" xfId="30292" xr:uid="{649548DF-7BEB-472A-B428-29328E3E92A6}"/>
    <cellStyle name="Percent 4 10 3 3 2" xfId="30293" xr:uid="{2D128265-498D-4FBF-AD0A-F403193A9BF5}"/>
    <cellStyle name="Percent 4 10 3 4" xfId="30294" xr:uid="{D7993185-F320-41D8-B32A-D5E49B5F23D1}"/>
    <cellStyle name="Percent 4 10 3 5" xfId="30289" xr:uid="{88CD7A00-55AB-4906-BE89-1B827D05573A}"/>
    <cellStyle name="Percent 4 10 4" xfId="15754" xr:uid="{00000000-0005-0000-0000-00008E3D0000}"/>
    <cellStyle name="Percent 4 10 4 2" xfId="30296" xr:uid="{B8192B31-F95A-486E-AA58-338BD5BAAB2D}"/>
    <cellStyle name="Percent 4 10 4 2 2" xfId="30297" xr:uid="{86CE4B12-6EAB-4B1F-99BB-C3AC5AD317A1}"/>
    <cellStyle name="Percent 4 10 4 3" xfId="30298" xr:uid="{0F893796-B21A-4788-92C0-95956AEE6371}"/>
    <cellStyle name="Percent 4 10 4 3 2" xfId="30299" xr:uid="{C9A3EB51-FD1E-4A0A-9092-493B44920D10}"/>
    <cellStyle name="Percent 4 10 4 4" xfId="30300" xr:uid="{E0EC1F1B-2B68-4829-972B-F45DFD064502}"/>
    <cellStyle name="Percent 4 10 4 5" xfId="30295" xr:uid="{DEE67D0F-448F-418E-89F5-94D06F28E19C}"/>
    <cellStyle name="Percent 4 10 5" xfId="30301" xr:uid="{748C1BA5-37B1-4736-A7F1-852A0F1FD2D7}"/>
    <cellStyle name="Percent 4 10 5 2" xfId="30302" xr:uid="{EB6ABD58-A359-42EE-B8C9-B9E61B9A6A4C}"/>
    <cellStyle name="Percent 4 10 5 2 2" xfId="30303" xr:uid="{1B4111B0-E108-4646-8C11-E0612822E167}"/>
    <cellStyle name="Percent 4 10 5 3" xfId="30304" xr:uid="{FBE3AE90-2EC2-4F42-A784-721987CBD322}"/>
    <cellStyle name="Percent 4 10 5 3 2" xfId="30305" xr:uid="{50D1D0C4-41F5-443F-A8AC-3DD297BA2FC7}"/>
    <cellStyle name="Percent 4 10 5 4" xfId="30306" xr:uid="{1C1DCE86-C752-4454-A0DC-83B65D46ECD8}"/>
    <cellStyle name="Percent 4 10 5 4 2" xfId="30307" xr:uid="{0FACBAD3-7C86-4183-AF14-BFF4BAFDD390}"/>
    <cellStyle name="Percent 4 10 5 5" xfId="30308" xr:uid="{947A0555-10BA-46BF-AA26-ED70E88922BE}"/>
    <cellStyle name="Percent 4 10 6" xfId="30309" xr:uid="{C86DC8BD-C4D2-4752-BC0F-5BF1C4CE9504}"/>
    <cellStyle name="Percent 4 10 6 2" xfId="30310" xr:uid="{45D2C645-907A-4FA0-A322-7BE5DCE0AA68}"/>
    <cellStyle name="Percent 4 10 6 2 2" xfId="30311" xr:uid="{8D26A0E8-BA1B-48AE-86B5-9094E6F84A18}"/>
    <cellStyle name="Percent 4 10 6 3" xfId="30312" xr:uid="{BDDA047F-D1EF-4131-A4E7-ECACC7D7D88D}"/>
    <cellStyle name="Percent 4 10 6 3 2" xfId="30313" xr:uid="{0B3C21BE-2872-44A9-9FB3-04867253088E}"/>
    <cellStyle name="Percent 4 10 6 4" xfId="30314" xr:uid="{D1801CB6-7330-4C9B-BB6E-113047EE5206}"/>
    <cellStyle name="Percent 4 10 7" xfId="30315" xr:uid="{EAA25F54-479E-4E36-9249-F561777AE368}"/>
    <cellStyle name="Percent 4 10 7 2" xfId="30316" xr:uid="{803189AA-E442-44FB-AB3A-C3E705117631}"/>
    <cellStyle name="Percent 4 10 8" xfId="30317" xr:uid="{EA39F7AA-ADB3-4276-9679-421A116FDD0E}"/>
    <cellStyle name="Percent 4 10 8 2" xfId="30318" xr:uid="{E6FB795C-38FF-4176-9ECA-8EE28910017D}"/>
    <cellStyle name="Percent 4 10 9" xfId="30319" xr:uid="{30149CE3-88D9-40FB-969D-6555D32BBEDB}"/>
    <cellStyle name="Percent 4 10 9 2" xfId="30320" xr:uid="{A0BB4B0B-32E1-4B11-9864-BEA4D3B43B31}"/>
    <cellStyle name="Percent 4 11" xfId="15755" xr:uid="{00000000-0005-0000-0000-00008F3D0000}"/>
    <cellStyle name="Percent 4 11 10" xfId="30322" xr:uid="{5BCA8726-4BA7-4FEC-8BD9-75F89FB88EF9}"/>
    <cellStyle name="Percent 4 11 11" xfId="30323" xr:uid="{18CB6320-AA43-4B32-9A1D-DABDA7FDB619}"/>
    <cellStyle name="Percent 4 11 12" xfId="30321" xr:uid="{D46FFD09-98A2-42F9-AA6A-6F7D41E5230C}"/>
    <cellStyle name="Percent 4 11 13" xfId="24767" xr:uid="{93D0344E-26CC-45FD-A35F-B20E51CCEC8B}"/>
    <cellStyle name="Percent 4 11 14" xfId="23343" xr:uid="{8FCE547B-C812-42B3-9672-FD131A26E6C0}"/>
    <cellStyle name="Percent 4 11 15" xfId="22337" xr:uid="{A890E570-12F6-4BCD-B590-5353E3411001}"/>
    <cellStyle name="Percent 4 11 2" xfId="15756" xr:uid="{00000000-0005-0000-0000-0000903D0000}"/>
    <cellStyle name="Percent 4 11 2 2" xfId="30325" xr:uid="{440ACCAF-5037-47EB-B969-4FE18569D22B}"/>
    <cellStyle name="Percent 4 11 2 2 2" xfId="30326" xr:uid="{9F8E2657-4B3E-46B2-B9BA-932298C8C941}"/>
    <cellStyle name="Percent 4 11 2 3" xfId="30327" xr:uid="{F644BBA3-332A-4D4E-A0E3-E6F2BE4264E9}"/>
    <cellStyle name="Percent 4 11 2 3 2" xfId="30328" xr:uid="{5BF4269F-F6A5-4007-AA1C-9D937E989451}"/>
    <cellStyle name="Percent 4 11 2 4" xfId="30329" xr:uid="{AADA5594-0B9E-4014-A67C-971CC5C5C639}"/>
    <cellStyle name="Percent 4 11 2 5" xfId="30330" xr:uid="{4614236D-4675-4066-81B9-461A68F743E2}"/>
    <cellStyle name="Percent 4 11 2 6" xfId="30324" xr:uid="{E9552F74-AB4E-49F9-8C25-0FED69C70096}"/>
    <cellStyle name="Percent 4 11 3" xfId="15757" xr:uid="{00000000-0005-0000-0000-0000913D0000}"/>
    <cellStyle name="Percent 4 11 3 2" xfId="30332" xr:uid="{535604E0-4BDB-4FE7-A981-BC9E7955DC16}"/>
    <cellStyle name="Percent 4 11 3 2 2" xfId="30333" xr:uid="{2E08C548-3E5D-4051-A6EB-BE387316C8DF}"/>
    <cellStyle name="Percent 4 11 3 3" xfId="30334" xr:uid="{FCDBDB17-A85B-473E-9610-D73645C2EAA4}"/>
    <cellStyle name="Percent 4 11 3 3 2" xfId="30335" xr:uid="{3B137AC9-F081-423F-A1F8-69487BD49500}"/>
    <cellStyle name="Percent 4 11 3 4" xfId="30336" xr:uid="{B5848ED1-38C0-4C59-90B2-5120BEF489F2}"/>
    <cellStyle name="Percent 4 11 3 5" xfId="30331" xr:uid="{CCBACB40-2AE6-4A49-A70F-B270C337E6AE}"/>
    <cellStyle name="Percent 4 11 4" xfId="15758" xr:uid="{00000000-0005-0000-0000-0000923D0000}"/>
    <cellStyle name="Percent 4 11 4 2" xfId="30338" xr:uid="{1E378CBC-6272-4DDC-87C8-B219BEBD84D2}"/>
    <cellStyle name="Percent 4 11 4 2 2" xfId="30339" xr:uid="{31F648D8-F143-4771-8177-EC446D897475}"/>
    <cellStyle name="Percent 4 11 4 3" xfId="30340" xr:uid="{E3C26834-62A5-4257-8E36-86E1E292C04E}"/>
    <cellStyle name="Percent 4 11 4 3 2" xfId="30341" xr:uid="{3371E9F1-A928-4A2A-87BD-79841D7C15D9}"/>
    <cellStyle name="Percent 4 11 4 4" xfId="30342" xr:uid="{5A4D90BE-6882-4660-9CEE-698EA23703D0}"/>
    <cellStyle name="Percent 4 11 4 5" xfId="30337" xr:uid="{7295307B-72A4-4661-88D7-92CC9D82174E}"/>
    <cellStyle name="Percent 4 11 5" xfId="30343" xr:uid="{2DC3B9C5-B797-4CBD-87C4-72DAAA5B431F}"/>
    <cellStyle name="Percent 4 11 5 2" xfId="30344" xr:uid="{E5F17BF2-FBF6-41EC-8C70-F6C17923B956}"/>
    <cellStyle name="Percent 4 11 5 2 2" xfId="30345" xr:uid="{F8038972-DC5C-45C3-BBB2-40DC898559CC}"/>
    <cellStyle name="Percent 4 11 5 3" xfId="30346" xr:uid="{581367F9-B236-424C-928D-62274FBFBABD}"/>
    <cellStyle name="Percent 4 11 5 3 2" xfId="30347" xr:uid="{A3DD2AB3-C4C3-4232-889E-B12995D76743}"/>
    <cellStyle name="Percent 4 11 5 4" xfId="30348" xr:uid="{7D669A8A-229B-434A-A2E2-AD019BC6E908}"/>
    <cellStyle name="Percent 4 11 5 4 2" xfId="30349" xr:uid="{8E7F4BC7-B707-4EAA-8804-9E37076F625A}"/>
    <cellStyle name="Percent 4 11 5 5" xfId="30350" xr:uid="{466CA096-AC4A-4BE9-93C9-8EC40E3A7D92}"/>
    <cellStyle name="Percent 4 11 6" xfId="30351" xr:uid="{D7A63B8B-E83E-475A-AFD1-601DFB89D074}"/>
    <cellStyle name="Percent 4 11 6 2" xfId="30352" xr:uid="{51406256-50AF-48CC-80B8-642EA2B9BD3F}"/>
    <cellStyle name="Percent 4 11 6 2 2" xfId="30353" xr:uid="{C53323F7-2A81-4515-AAAF-4E61203CEC50}"/>
    <cellStyle name="Percent 4 11 6 3" xfId="30354" xr:uid="{25F18343-9D32-439E-913F-7309D3ABAEE4}"/>
    <cellStyle name="Percent 4 11 6 3 2" xfId="30355" xr:uid="{C7BAE886-E7F8-45BE-8300-946E9C24CD90}"/>
    <cellStyle name="Percent 4 11 6 4" xfId="30356" xr:uid="{1BA48E0A-C29A-486A-BABB-1CAAAC2B81AB}"/>
    <cellStyle name="Percent 4 11 7" xfId="30357" xr:uid="{00C9BBEA-48C8-41CB-93BC-4942F43912BE}"/>
    <cellStyle name="Percent 4 11 7 2" xfId="30358" xr:uid="{5DAC292D-892B-4C7F-A00E-1D166FFB208A}"/>
    <cellStyle name="Percent 4 11 8" xfId="30359" xr:uid="{996901B6-96FE-4E66-9D13-DFC2D17EE2C1}"/>
    <cellStyle name="Percent 4 11 8 2" xfId="30360" xr:uid="{C005911F-339B-461D-874E-44CFBF94E732}"/>
    <cellStyle name="Percent 4 11 9" xfId="30361" xr:uid="{0E568E4B-E75C-4FB3-AC41-D43DD997CFF5}"/>
    <cellStyle name="Percent 4 11 9 2" xfId="30362" xr:uid="{E9BB4480-28DD-4267-A50D-3569C3139948}"/>
    <cellStyle name="Percent 4 12" xfId="15759" xr:uid="{00000000-0005-0000-0000-0000933D0000}"/>
    <cellStyle name="Percent 4 12 10" xfId="30364" xr:uid="{E8E4C5AF-FC32-4350-80DF-8664C5BCB8C8}"/>
    <cellStyle name="Percent 4 12 11" xfId="30365" xr:uid="{D7BA27BD-DD00-4351-96B2-252619021FD7}"/>
    <cellStyle name="Percent 4 12 12" xfId="30363" xr:uid="{66E04FF8-CEAA-4425-B01D-22B0E9832F62}"/>
    <cellStyle name="Percent 4 12 13" xfId="24768" xr:uid="{4A446EE8-ED89-4722-92C1-B2E9B5289C1E}"/>
    <cellStyle name="Percent 4 12 14" xfId="23344" xr:uid="{C7C0493A-0AC2-4D51-ADC7-4F5022B652F2}"/>
    <cellStyle name="Percent 4 12 15" xfId="22338" xr:uid="{E2F1EB0D-8FE2-4A50-9C6C-B1E86CB790B6}"/>
    <cellStyle name="Percent 4 12 2" xfId="15760" xr:uid="{00000000-0005-0000-0000-0000943D0000}"/>
    <cellStyle name="Percent 4 12 2 2" xfId="30367" xr:uid="{4DE67FB0-0BE7-47EB-A070-CB3EE82BBCEA}"/>
    <cellStyle name="Percent 4 12 2 2 2" xfId="30368" xr:uid="{01EDA7A6-A410-4EB5-9371-B7A7E4F71C44}"/>
    <cellStyle name="Percent 4 12 2 3" xfId="30369" xr:uid="{B8ED5B35-F24C-4F03-AC23-062B394F9934}"/>
    <cellStyle name="Percent 4 12 2 3 2" xfId="30370" xr:uid="{1451BEE1-0D26-4CD5-81AA-EB324AEDBDAD}"/>
    <cellStyle name="Percent 4 12 2 4" xfId="30371" xr:uid="{3B0D5FA9-DE67-43D0-ACA4-54CFC67C005B}"/>
    <cellStyle name="Percent 4 12 2 5" xfId="30372" xr:uid="{6FFE25EC-AC33-4450-ADAF-0D992BEF97DB}"/>
    <cellStyle name="Percent 4 12 2 6" xfId="30366" xr:uid="{39C204A0-A135-4955-8B64-47F2F801C2EB}"/>
    <cellStyle name="Percent 4 12 3" xfId="15761" xr:uid="{00000000-0005-0000-0000-0000953D0000}"/>
    <cellStyle name="Percent 4 12 3 2" xfId="30374" xr:uid="{E1AB2A4F-E048-481B-8FE7-AF61AFE79A97}"/>
    <cellStyle name="Percent 4 12 3 2 2" xfId="30375" xr:uid="{68483272-48FE-4547-8E25-F5FAFE36FC6F}"/>
    <cellStyle name="Percent 4 12 3 3" xfId="30376" xr:uid="{693FC372-E942-47CD-8245-1AEFFF03FCDF}"/>
    <cellStyle name="Percent 4 12 3 3 2" xfId="30377" xr:uid="{7D6CEB77-3602-43DB-B5FF-0471ACDD3046}"/>
    <cellStyle name="Percent 4 12 3 4" xfId="30378" xr:uid="{4581740F-C19D-4685-830E-ED21714C3B75}"/>
    <cellStyle name="Percent 4 12 3 5" xfId="30373" xr:uid="{72B473A7-A3F0-424C-A4DB-339253BE039A}"/>
    <cellStyle name="Percent 4 12 4" xfId="15762" xr:uid="{00000000-0005-0000-0000-0000963D0000}"/>
    <cellStyle name="Percent 4 12 4 2" xfId="30380" xr:uid="{5B1C1789-F118-4678-969F-81E171288408}"/>
    <cellStyle name="Percent 4 12 4 2 2" xfId="30381" xr:uid="{59BF8775-1316-4C71-97F5-AE4B0D0F9CE6}"/>
    <cellStyle name="Percent 4 12 4 3" xfId="30382" xr:uid="{7FD83E2B-21BE-4BE0-BF0C-7394E12BB397}"/>
    <cellStyle name="Percent 4 12 4 3 2" xfId="30383" xr:uid="{BE7E6C4C-9608-41BD-83B9-03F35AA2558A}"/>
    <cellStyle name="Percent 4 12 4 4" xfId="30384" xr:uid="{9B23198B-5659-4297-BFEE-F8146A17E2F2}"/>
    <cellStyle name="Percent 4 12 4 5" xfId="30379" xr:uid="{F29DABE4-DC40-4ED8-A6D8-F923AFA4F1C2}"/>
    <cellStyle name="Percent 4 12 5" xfId="30385" xr:uid="{0154D792-0C08-483C-A8C2-59882825854E}"/>
    <cellStyle name="Percent 4 12 5 2" xfId="30386" xr:uid="{D5DE3EFF-65A4-4A8C-8D2F-08A1F9575058}"/>
    <cellStyle name="Percent 4 12 5 2 2" xfId="30387" xr:uid="{10937EFC-44A6-4A29-9367-F91597A8426A}"/>
    <cellStyle name="Percent 4 12 5 3" xfId="30388" xr:uid="{0FF442F1-9932-4525-A72C-57265D3FEA6C}"/>
    <cellStyle name="Percent 4 12 5 3 2" xfId="30389" xr:uid="{155CC3E4-2278-4590-BC28-494EEF44BB86}"/>
    <cellStyle name="Percent 4 12 5 4" xfId="30390" xr:uid="{4F030F4F-E0D6-48F9-9F3B-84968D6E7209}"/>
    <cellStyle name="Percent 4 12 5 4 2" xfId="30391" xr:uid="{C4BFD829-9C92-4E76-905E-F57A61202FF2}"/>
    <cellStyle name="Percent 4 12 5 5" xfId="30392" xr:uid="{200F2D93-4EFB-4E12-9B68-3DA19E9940B0}"/>
    <cellStyle name="Percent 4 12 6" xfId="30393" xr:uid="{2F5B1A78-CCE6-4A22-A921-78EDC576473F}"/>
    <cellStyle name="Percent 4 12 6 2" xfId="30394" xr:uid="{C4CC3311-C1F2-450E-9FBB-DC3CAE0E7ABA}"/>
    <cellStyle name="Percent 4 12 6 2 2" xfId="30395" xr:uid="{AFD8050B-D8CA-4C9B-951E-BB6C1A83B4F1}"/>
    <cellStyle name="Percent 4 12 6 3" xfId="30396" xr:uid="{B59539C9-6DE3-4187-8B40-78183B8B4C93}"/>
    <cellStyle name="Percent 4 12 6 3 2" xfId="30397" xr:uid="{BBB39230-EF4D-4CC0-8C81-7E22D5846778}"/>
    <cellStyle name="Percent 4 12 6 4" xfId="30398" xr:uid="{44F297D0-2DE9-403B-88F9-5690D9429255}"/>
    <cellStyle name="Percent 4 12 7" xfId="30399" xr:uid="{A387D531-5D68-42F4-8DCD-2CF02ED25971}"/>
    <cellStyle name="Percent 4 12 7 2" xfId="30400" xr:uid="{B2033C10-F1A5-4C23-9F78-4C76AC5EA9C7}"/>
    <cellStyle name="Percent 4 12 8" xfId="30401" xr:uid="{FB44722A-BA9B-4C45-9EB9-625DDF49BABC}"/>
    <cellStyle name="Percent 4 12 8 2" xfId="30402" xr:uid="{B890EFCD-E1F1-411A-A443-1D4F712D5D84}"/>
    <cellStyle name="Percent 4 12 9" xfId="30403" xr:uid="{AAF371E1-B623-4D4C-B2FE-E356725327E1}"/>
    <cellStyle name="Percent 4 12 9 2" xfId="30404" xr:uid="{6E0DB5EB-D60E-4782-A6D5-3BBE630D19B9}"/>
    <cellStyle name="Percent 4 13" xfId="15763" xr:uid="{00000000-0005-0000-0000-0000973D0000}"/>
    <cellStyle name="Percent 4 13 10" xfId="30406" xr:uid="{E4C5FEAB-A56A-4D2F-AB66-3140581F741F}"/>
    <cellStyle name="Percent 4 13 11" xfId="30407" xr:uid="{812A26A3-43CC-467F-80E2-3473520C4C5B}"/>
    <cellStyle name="Percent 4 13 12" xfId="30405" xr:uid="{BDC8E4C1-1634-410C-BEB8-626D08C6DF67}"/>
    <cellStyle name="Percent 4 13 13" xfId="24769" xr:uid="{4437CDE9-CE26-4499-AFC4-E9313FC9F2AA}"/>
    <cellStyle name="Percent 4 13 14" xfId="23345" xr:uid="{196F235D-CAAE-4D2F-95AF-2C1C1FBD05E7}"/>
    <cellStyle name="Percent 4 13 15" xfId="22339" xr:uid="{6CAC6EA0-8B46-410E-9C5B-A1AB33821E96}"/>
    <cellStyle name="Percent 4 13 2" xfId="15764" xr:uid="{00000000-0005-0000-0000-0000983D0000}"/>
    <cellStyle name="Percent 4 13 2 2" xfId="30409" xr:uid="{8FB9E47D-C331-4EB6-B90F-C6111382D7DF}"/>
    <cellStyle name="Percent 4 13 2 2 2" xfId="30410" xr:uid="{CBA28A15-2F38-498A-AB04-2921E1ED6C4B}"/>
    <cellStyle name="Percent 4 13 2 3" xfId="30411" xr:uid="{A64C0DEF-7F25-45E0-A0F8-1B42F42FE629}"/>
    <cellStyle name="Percent 4 13 2 3 2" xfId="30412" xr:uid="{4D9EAFD3-731B-4359-8786-77118228D43B}"/>
    <cellStyle name="Percent 4 13 2 4" xfId="30413" xr:uid="{DB7EB457-38E8-4045-99DB-4A8A44AB2261}"/>
    <cellStyle name="Percent 4 13 2 5" xfId="30414" xr:uid="{518D8700-82A4-4713-AEA1-C3D976572765}"/>
    <cellStyle name="Percent 4 13 2 6" xfId="30408" xr:uid="{0D94AE1D-BE7C-41E1-9DEA-C8BAD35E8B6B}"/>
    <cellStyle name="Percent 4 13 3" xfId="15765" xr:uid="{00000000-0005-0000-0000-0000993D0000}"/>
    <cellStyle name="Percent 4 13 3 2" xfId="30416" xr:uid="{F50EC4C4-118A-4B3D-82E6-C02B22DB28B6}"/>
    <cellStyle name="Percent 4 13 3 2 2" xfId="30417" xr:uid="{835BE188-3E00-48AF-B117-C8E690458FDC}"/>
    <cellStyle name="Percent 4 13 3 3" xfId="30418" xr:uid="{7EE42557-20B2-4513-989D-7025782BC2F3}"/>
    <cellStyle name="Percent 4 13 3 3 2" xfId="30419" xr:uid="{348A51E3-23E9-4FE0-987C-F318307407AF}"/>
    <cellStyle name="Percent 4 13 3 4" xfId="30420" xr:uid="{650230B5-E5D3-48A6-A02F-0906DDBDB017}"/>
    <cellStyle name="Percent 4 13 3 5" xfId="30415" xr:uid="{AF3D6A83-BF21-4219-BCC9-9C79C546112B}"/>
    <cellStyle name="Percent 4 13 4" xfId="15766" xr:uid="{00000000-0005-0000-0000-00009A3D0000}"/>
    <cellStyle name="Percent 4 13 4 2" xfId="30422" xr:uid="{813C28CA-C68D-4EDD-B17D-08A7618854F5}"/>
    <cellStyle name="Percent 4 13 4 2 2" xfId="30423" xr:uid="{39A68CBD-E6CD-49F6-ABA7-AB306560BC72}"/>
    <cellStyle name="Percent 4 13 4 3" xfId="30424" xr:uid="{AA6AC825-AE68-4539-8A97-FEF60CB741CB}"/>
    <cellStyle name="Percent 4 13 4 3 2" xfId="30425" xr:uid="{EF4CFFE2-B47F-4B00-A6A0-AE09E20EB422}"/>
    <cellStyle name="Percent 4 13 4 4" xfId="30426" xr:uid="{723B7CFB-4FAB-4A93-9F36-2809C1291C0D}"/>
    <cellStyle name="Percent 4 13 4 5" xfId="30421" xr:uid="{DA5C8B2A-F901-452E-9514-46F82608ABF5}"/>
    <cellStyle name="Percent 4 13 5" xfId="30427" xr:uid="{D2DB78E1-0B87-4308-B348-ADA6FBECB77F}"/>
    <cellStyle name="Percent 4 13 5 2" xfId="30428" xr:uid="{6A667B7B-5ED8-4521-A13A-C79421269950}"/>
    <cellStyle name="Percent 4 13 5 2 2" xfId="30429" xr:uid="{1BB7B3A1-A9A5-47AF-8656-A528BEEA4E08}"/>
    <cellStyle name="Percent 4 13 5 3" xfId="30430" xr:uid="{B9E9A834-91C4-4A1F-8367-7F0581AD373D}"/>
    <cellStyle name="Percent 4 13 5 3 2" xfId="30431" xr:uid="{3489AC1D-980F-48A6-969B-CE19D0C46359}"/>
    <cellStyle name="Percent 4 13 5 4" xfId="30432" xr:uid="{13529B55-878A-44CA-9B24-B1A0153E6062}"/>
    <cellStyle name="Percent 4 13 5 4 2" xfId="30433" xr:uid="{6C6E9B06-07F5-4CA4-A4E8-4CC7BF60406A}"/>
    <cellStyle name="Percent 4 13 5 5" xfId="30434" xr:uid="{449B972F-9F39-4C22-975D-6754C4A816F2}"/>
    <cellStyle name="Percent 4 13 6" xfId="30435" xr:uid="{BCBD44F4-4190-4719-8CC6-F969CBBEE930}"/>
    <cellStyle name="Percent 4 13 6 2" xfId="30436" xr:uid="{C5138ECF-D2DC-433A-9564-DA87C76E3A13}"/>
    <cellStyle name="Percent 4 13 6 2 2" xfId="30437" xr:uid="{BB7A08AC-29AD-4EBA-8F31-CC5D9EF360CF}"/>
    <cellStyle name="Percent 4 13 6 3" xfId="30438" xr:uid="{7005FFCB-467B-4413-A5F9-8D4661113080}"/>
    <cellStyle name="Percent 4 13 6 3 2" xfId="30439" xr:uid="{6BED8DA1-BC67-452D-BA10-AB2A5FD6DFDB}"/>
    <cellStyle name="Percent 4 13 6 4" xfId="30440" xr:uid="{A28DAEBE-583B-433A-B1C8-46560E1BC12E}"/>
    <cellStyle name="Percent 4 13 7" xfId="30441" xr:uid="{4A239780-0051-4314-AC8E-C8231A36A1B5}"/>
    <cellStyle name="Percent 4 13 7 2" xfId="30442" xr:uid="{B064622D-3471-47C0-B919-07EC7AFAA49F}"/>
    <cellStyle name="Percent 4 13 8" xfId="30443" xr:uid="{0B903F0E-416D-4631-8F86-795A49F440AC}"/>
    <cellStyle name="Percent 4 13 8 2" xfId="30444" xr:uid="{AF5A3DEF-D5DF-449E-87EA-456B0F8BDA72}"/>
    <cellStyle name="Percent 4 13 9" xfId="30445" xr:uid="{A0BCAAF7-3CC7-474A-8B5D-1372BF35D85A}"/>
    <cellStyle name="Percent 4 13 9 2" xfId="30446" xr:uid="{9A70A9A6-F12C-45B1-901B-396404C5ADB8}"/>
    <cellStyle name="Percent 4 14" xfId="15767" xr:uid="{00000000-0005-0000-0000-00009B3D0000}"/>
    <cellStyle name="Percent 4 14 10" xfId="30448" xr:uid="{E84B20B6-4AB4-4265-AE11-AC867DD24BD6}"/>
    <cellStyle name="Percent 4 14 10 2" xfId="30449" xr:uid="{253FC251-934A-4036-849F-B628378103FE}"/>
    <cellStyle name="Percent 4 14 11" xfId="30450" xr:uid="{654BC899-C780-4C08-92AA-84C14B18C918}"/>
    <cellStyle name="Percent 4 14 12" xfId="30451" xr:uid="{686521F1-6019-4E41-ABA5-9FA8112214F1}"/>
    <cellStyle name="Percent 4 14 13" xfId="30447" xr:uid="{B27B43AC-5D5C-4721-BF20-0E724D431A4C}"/>
    <cellStyle name="Percent 4 14 14" xfId="24770" xr:uid="{C93A07AC-4012-43D0-B195-C50E5CF8BA1E}"/>
    <cellStyle name="Percent 4 14 15" xfId="23346" xr:uid="{4442FC81-F330-4A63-B4DC-586816F7FBE2}"/>
    <cellStyle name="Percent 4 14 16" xfId="22340" xr:uid="{9F2258A1-445A-44F3-B1BC-530A4AB33519}"/>
    <cellStyle name="Percent 4 14 2" xfId="15768" xr:uid="{00000000-0005-0000-0000-00009C3D0000}"/>
    <cellStyle name="Percent 4 14 2 10" xfId="30453" xr:uid="{B47DF834-0A8C-4179-BE87-8E096B9D4AFE}"/>
    <cellStyle name="Percent 4 14 2 11" xfId="30452" xr:uid="{21A5F76F-86F8-4E06-8839-48E64F1EEFE8}"/>
    <cellStyle name="Percent 4 14 2 2" xfId="15769" xr:uid="{00000000-0005-0000-0000-00009D3D0000}"/>
    <cellStyle name="Percent 4 14 2 2 2" xfId="30455" xr:uid="{D65E2AB0-C4B3-47C6-B01E-BA4F6F45989F}"/>
    <cellStyle name="Percent 4 14 2 2 2 2" xfId="30456" xr:uid="{3857EA59-292A-4195-BD65-AA5DD0D35FC1}"/>
    <cellStyle name="Percent 4 14 2 2 3" xfId="30457" xr:uid="{3B64CB07-70F0-4CD7-91BA-2407E8AA49B0}"/>
    <cellStyle name="Percent 4 14 2 2 3 2" xfId="30458" xr:uid="{D3539415-44F9-42CD-8844-54A9F03D5BE9}"/>
    <cellStyle name="Percent 4 14 2 2 4" xfId="30459" xr:uid="{AC7F0756-E46D-4243-BC04-89981EF50A08}"/>
    <cellStyle name="Percent 4 14 2 2 5" xfId="30454" xr:uid="{A86253C5-C7E2-4533-BBE3-18FDBF2C099F}"/>
    <cellStyle name="Percent 4 14 2 3" xfId="15770" xr:uid="{00000000-0005-0000-0000-00009E3D0000}"/>
    <cellStyle name="Percent 4 14 2 3 2" xfId="30461" xr:uid="{617BC808-6A44-43C2-A5D5-AC01DBAC89BE}"/>
    <cellStyle name="Percent 4 14 2 3 2 2" xfId="30462" xr:uid="{380D178E-9DE0-4785-8F21-D57CA39741F4}"/>
    <cellStyle name="Percent 4 14 2 3 3" xfId="30463" xr:uid="{5EC9F9EF-6C0E-439C-8302-5862F451E2A6}"/>
    <cellStyle name="Percent 4 14 2 3 3 2" xfId="30464" xr:uid="{44CF6AFB-1BF9-4DBC-B294-AD9F747F981B}"/>
    <cellStyle name="Percent 4 14 2 3 4" xfId="30465" xr:uid="{95379C52-DAA9-45F4-AA71-AE976E7B8F00}"/>
    <cellStyle name="Percent 4 14 2 3 5" xfId="30460" xr:uid="{26DDE6CC-2C3A-4F2F-A84D-A528BA366515}"/>
    <cellStyle name="Percent 4 14 2 4" xfId="30466" xr:uid="{1414CEEF-B49F-4421-97B0-84A776A6D492}"/>
    <cellStyle name="Percent 4 14 2 4 2" xfId="30467" xr:uid="{4D872931-1D90-4D7A-9967-39EB1EFEC2AD}"/>
    <cellStyle name="Percent 4 14 2 4 2 2" xfId="30468" xr:uid="{9337B8E4-3411-49CA-B073-CC19AB999B94}"/>
    <cellStyle name="Percent 4 14 2 4 3" xfId="30469" xr:uid="{855BE61B-3FEC-4AD0-B38B-C3076F19F831}"/>
    <cellStyle name="Percent 4 14 2 4 3 2" xfId="30470" xr:uid="{5F3E9D4A-F609-47B2-BCFA-021D2B0FA278}"/>
    <cellStyle name="Percent 4 14 2 4 4" xfId="30471" xr:uid="{B55B3A60-9EC4-46AE-A4EA-78DB4DCB3EFF}"/>
    <cellStyle name="Percent 4 14 2 4 4 2" xfId="30472" xr:uid="{A44032FB-E8E7-4146-AF7A-55C121D7B5CA}"/>
    <cellStyle name="Percent 4 14 2 4 5" xfId="30473" xr:uid="{50CA25C5-40E4-4929-B93F-76B38C84E40E}"/>
    <cellStyle name="Percent 4 14 2 5" xfId="30474" xr:uid="{39FED427-86C7-4E1F-B293-1A798F516A3D}"/>
    <cellStyle name="Percent 4 14 2 5 2" xfId="30475" xr:uid="{208D0C2F-C8C2-4CAE-B52D-1A2D0A816E92}"/>
    <cellStyle name="Percent 4 14 2 5 2 2" xfId="30476" xr:uid="{4F38E43D-5417-4AC8-8578-061F2EF3E508}"/>
    <cellStyle name="Percent 4 14 2 5 3" xfId="30477" xr:uid="{180D2574-1DDE-41FA-BB62-EA7976D087EF}"/>
    <cellStyle name="Percent 4 14 2 5 3 2" xfId="30478" xr:uid="{69F679C1-98A2-4B31-9895-16A61312A28F}"/>
    <cellStyle name="Percent 4 14 2 5 4" xfId="30479" xr:uid="{070C4DB3-ED1A-464D-B660-F5018B98ECDE}"/>
    <cellStyle name="Percent 4 14 2 6" xfId="30480" xr:uid="{D5B33ABD-737D-4EC8-8939-293D6116A63B}"/>
    <cellStyle name="Percent 4 14 2 6 2" xfId="30481" xr:uid="{7E6A9D86-8720-4D41-B236-3E20600747B7}"/>
    <cellStyle name="Percent 4 14 2 7" xfId="30482" xr:uid="{AB3D4F4A-2A2F-42C9-A849-D82E34DF9567}"/>
    <cellStyle name="Percent 4 14 2 7 2" xfId="30483" xr:uid="{66EC3DC7-D115-4780-92FB-2F7656208658}"/>
    <cellStyle name="Percent 4 14 2 8" xfId="30484" xr:uid="{0890E409-FE96-4900-AA2E-62CCDFA0B7B9}"/>
    <cellStyle name="Percent 4 14 2 8 2" xfId="30485" xr:uid="{4AB4F66B-C130-44A0-9E11-91957168D1B5}"/>
    <cellStyle name="Percent 4 14 2 9" xfId="30486" xr:uid="{E77AE60A-73A6-462D-85C5-E879C753ABAE}"/>
    <cellStyle name="Percent 4 14 3" xfId="15771" xr:uid="{00000000-0005-0000-0000-00009F3D0000}"/>
    <cellStyle name="Percent 4 14 3 2" xfId="30488" xr:uid="{08F4CE26-F8CF-468E-96D6-00C9CE4C4A05}"/>
    <cellStyle name="Percent 4 14 3 2 2" xfId="30489" xr:uid="{3F6BD73C-C5DC-41B1-96D1-680F3BFA61BB}"/>
    <cellStyle name="Percent 4 14 3 3" xfId="30490" xr:uid="{6311B39F-AFE7-46AA-8F0D-E325B1FA9A60}"/>
    <cellStyle name="Percent 4 14 3 3 2" xfId="30491" xr:uid="{7001BE26-1904-480B-82E5-E889FC145EF7}"/>
    <cellStyle name="Percent 4 14 3 4" xfId="30492" xr:uid="{55D388CE-0652-4F2B-83DC-26808AD19853}"/>
    <cellStyle name="Percent 4 14 3 5" xfId="30493" xr:uid="{0D7834DA-3493-4CDD-B263-7ED7C8AD1DEA}"/>
    <cellStyle name="Percent 4 14 3 6" xfId="30487" xr:uid="{1E299BCC-1409-4A33-B177-AD2380A3D607}"/>
    <cellStyle name="Percent 4 14 4" xfId="15772" xr:uid="{00000000-0005-0000-0000-0000A03D0000}"/>
    <cellStyle name="Percent 4 14 4 2" xfId="30495" xr:uid="{F62AEF92-B050-48CA-AA94-EAEF808277B7}"/>
    <cellStyle name="Percent 4 14 4 2 2" xfId="30496" xr:uid="{2EDE88D4-57A8-40AC-B0D6-49E3903EDDD9}"/>
    <cellStyle name="Percent 4 14 4 3" xfId="30497" xr:uid="{7283FC62-F08A-4B7A-B312-8D471033B53A}"/>
    <cellStyle name="Percent 4 14 4 3 2" xfId="30498" xr:uid="{8AD14CB6-88B4-47CA-AE00-CF4593D10480}"/>
    <cellStyle name="Percent 4 14 4 4" xfId="30499" xr:uid="{F963A26F-5EBE-472F-B278-00ADD910496E}"/>
    <cellStyle name="Percent 4 14 4 5" xfId="30494" xr:uid="{9996A576-FE0A-42F8-9CF2-6A4300A0A8F7}"/>
    <cellStyle name="Percent 4 14 5" xfId="30500" xr:uid="{C001A657-ECDA-4AFB-AD5C-E972E510887B}"/>
    <cellStyle name="Percent 4 14 5 2" xfId="30501" xr:uid="{EC1A2C91-CF3E-403F-9991-CD2755F2B9B5}"/>
    <cellStyle name="Percent 4 14 5 2 2" xfId="30502" xr:uid="{289636B9-D540-4FBC-BCF1-71B13301FC33}"/>
    <cellStyle name="Percent 4 14 5 3" xfId="30503" xr:uid="{9F56E9AA-7DB0-422C-9981-FF65289A43A1}"/>
    <cellStyle name="Percent 4 14 5 3 2" xfId="30504" xr:uid="{DDC36DD9-3D6B-41CF-A5F8-0399742F51BF}"/>
    <cellStyle name="Percent 4 14 5 4" xfId="30505" xr:uid="{2048EE63-A0F1-4BF6-8BAA-BD9A486CD920}"/>
    <cellStyle name="Percent 4 14 6" xfId="30506" xr:uid="{2880EBD2-6490-4B43-A78C-019E1F91FB11}"/>
    <cellStyle name="Percent 4 14 6 2" xfId="30507" xr:uid="{EDB52ED9-CA94-4F5F-BCD6-E8A9D5035E12}"/>
    <cellStyle name="Percent 4 14 6 2 2" xfId="30508" xr:uid="{9DC2F351-D726-4029-AA9E-DEF06B824EE8}"/>
    <cellStyle name="Percent 4 14 6 3" xfId="30509" xr:uid="{DCA53D56-D73B-48A6-9048-B6D4EFF28E78}"/>
    <cellStyle name="Percent 4 14 6 3 2" xfId="30510" xr:uid="{D8939C91-B66E-4C55-8A15-30DFF9692E85}"/>
    <cellStyle name="Percent 4 14 6 4" xfId="30511" xr:uid="{C6835BAF-0839-428C-94BB-01C5662D34B1}"/>
    <cellStyle name="Percent 4 14 6 4 2" xfId="30512" xr:uid="{79C49BC7-D5C0-45B7-9F4E-0E62637D0FAC}"/>
    <cellStyle name="Percent 4 14 6 5" xfId="30513" xr:uid="{DD75D548-ABC1-4EAE-9507-758ACCB46FC9}"/>
    <cellStyle name="Percent 4 14 7" xfId="30514" xr:uid="{D2EF86D3-159D-4E19-85C2-727BF0FB64B0}"/>
    <cellStyle name="Percent 4 14 7 2" xfId="30515" xr:uid="{6DD40348-121C-43D4-8A8D-C6F175F01929}"/>
    <cellStyle name="Percent 4 14 7 2 2" xfId="30516" xr:uid="{53205711-5082-4D86-A475-149F2D520B86}"/>
    <cellStyle name="Percent 4 14 7 3" xfId="30517" xr:uid="{728476F4-9647-465B-BD03-DF8142BD47FA}"/>
    <cellStyle name="Percent 4 14 7 3 2" xfId="30518" xr:uid="{E4C1DAA4-E30D-4F00-9E9A-273BC4F70672}"/>
    <cellStyle name="Percent 4 14 7 4" xfId="30519" xr:uid="{39AA026C-7229-4456-9C3B-175929FDF7F9}"/>
    <cellStyle name="Percent 4 14 8" xfId="30520" xr:uid="{07B68212-3049-4AD2-8DAD-1D8DBDBD9AB6}"/>
    <cellStyle name="Percent 4 14 8 2" xfId="30521" xr:uid="{DD88578A-20CB-4263-B21D-4F51BB75D1F9}"/>
    <cellStyle name="Percent 4 14 9" xfId="30522" xr:uid="{4EF88286-9210-4120-B5A8-29636E8B1C88}"/>
    <cellStyle name="Percent 4 14 9 2" xfId="30523" xr:uid="{E9981343-3C0F-4DFC-9FB0-E41A67560BC6}"/>
    <cellStyle name="Percent 4 15" xfId="15773" xr:uid="{00000000-0005-0000-0000-0000A13D0000}"/>
    <cellStyle name="Percent 4 15 10" xfId="30525" xr:uid="{1FFEDA12-5FE9-4BD0-B243-BB74C5DAAD4E}"/>
    <cellStyle name="Percent 4 15 11" xfId="30526" xr:uid="{1883F97B-0CEB-4CCF-B06A-111D94D4B465}"/>
    <cellStyle name="Percent 4 15 12" xfId="30524" xr:uid="{4AC9C1C4-D3A9-43B3-A108-0126D539E0AD}"/>
    <cellStyle name="Percent 4 15 13" xfId="24771" xr:uid="{B070A345-B235-4CB6-8CA7-496AA81C75F7}"/>
    <cellStyle name="Percent 4 15 14" xfId="23347" xr:uid="{2EEF60C9-D7CE-4ABA-AE28-337D28F678A5}"/>
    <cellStyle name="Percent 4 15 15" xfId="22341" xr:uid="{88193075-2982-4FAB-A53B-A9EB683AA757}"/>
    <cellStyle name="Percent 4 15 2" xfId="15774" xr:uid="{00000000-0005-0000-0000-0000A23D0000}"/>
    <cellStyle name="Percent 4 15 2 2" xfId="30528" xr:uid="{50E6A2FD-F178-402D-95DE-968FC3E86EA4}"/>
    <cellStyle name="Percent 4 15 2 2 2" xfId="30529" xr:uid="{6D91F6B7-B1B2-47ED-866A-37CFBFDC7C97}"/>
    <cellStyle name="Percent 4 15 2 3" xfId="30530" xr:uid="{7213F63B-1667-474D-9B6B-C3F228E00D28}"/>
    <cellStyle name="Percent 4 15 2 3 2" xfId="30531" xr:uid="{0F0C75EB-45B1-4B6F-A984-89239509C7AB}"/>
    <cellStyle name="Percent 4 15 2 4" xfId="30532" xr:uid="{C16E0472-E934-49DC-BC9F-3F6042F8BEA7}"/>
    <cellStyle name="Percent 4 15 2 5" xfId="30533" xr:uid="{03ACE29B-384E-4AE4-9914-19C7BF4FFFD0}"/>
    <cellStyle name="Percent 4 15 2 6" xfId="30527" xr:uid="{18DE46FC-6876-4F97-9672-9107782E166E}"/>
    <cellStyle name="Percent 4 15 3" xfId="15775" xr:uid="{00000000-0005-0000-0000-0000A33D0000}"/>
    <cellStyle name="Percent 4 15 3 2" xfId="30535" xr:uid="{5A1994F7-5A05-4F04-9012-16CAB237CF81}"/>
    <cellStyle name="Percent 4 15 3 2 2" xfId="30536" xr:uid="{6A31E1F6-A334-438E-9FF4-00E5075ACFF6}"/>
    <cellStyle name="Percent 4 15 3 3" xfId="30537" xr:uid="{89749B7D-422F-4C4D-A985-6B8391CC6D6F}"/>
    <cellStyle name="Percent 4 15 3 3 2" xfId="30538" xr:uid="{9D678971-51EC-4483-B307-64A98090249D}"/>
    <cellStyle name="Percent 4 15 3 4" xfId="30539" xr:uid="{3447AFBA-EFC2-459F-8C91-D21F83148AC6}"/>
    <cellStyle name="Percent 4 15 3 5" xfId="30534" xr:uid="{D8BE0408-1F72-4EC9-AF35-8CEFF4C84D31}"/>
    <cellStyle name="Percent 4 15 4" xfId="30540" xr:uid="{8C5CFB25-4206-41B4-83D9-A020073826DB}"/>
    <cellStyle name="Percent 4 15 4 2" xfId="30541" xr:uid="{1A32018C-2BF3-48B8-9ECE-F421D2421F60}"/>
    <cellStyle name="Percent 4 15 4 2 2" xfId="30542" xr:uid="{18DA8D74-5BED-46EC-A96E-2403C9C0C4E7}"/>
    <cellStyle name="Percent 4 15 4 3" xfId="30543" xr:uid="{70FF039C-8CE7-4ED9-AFE1-9764FD834B57}"/>
    <cellStyle name="Percent 4 15 4 3 2" xfId="30544" xr:uid="{3D786DCA-1EDC-4DFE-BE15-7B3EC772C622}"/>
    <cellStyle name="Percent 4 15 4 4" xfId="30545" xr:uid="{F12440DB-CB45-4804-8E7B-E94F8E1EABB5}"/>
    <cellStyle name="Percent 4 15 5" xfId="30546" xr:uid="{B7A79C6D-6BF1-4D97-B42B-F257201C33C7}"/>
    <cellStyle name="Percent 4 15 5 2" xfId="30547" xr:uid="{796864DD-01FE-4959-8765-0839CC3C0CCE}"/>
    <cellStyle name="Percent 4 15 5 2 2" xfId="30548" xr:uid="{D65E4EFC-470A-4D15-B7BC-8B9E769CFB12}"/>
    <cellStyle name="Percent 4 15 5 3" xfId="30549" xr:uid="{8AD8CB2B-542F-4842-9CE3-2A262B6ACF45}"/>
    <cellStyle name="Percent 4 15 5 3 2" xfId="30550" xr:uid="{7877C01E-2528-4E61-B174-4D613F3D36B0}"/>
    <cellStyle name="Percent 4 15 5 4" xfId="30551" xr:uid="{63B333D8-9CA5-4B0A-AB65-71861D649CE8}"/>
    <cellStyle name="Percent 4 15 5 4 2" xfId="30552" xr:uid="{4AE578AB-CE96-462C-AB93-C2251425BB3E}"/>
    <cellStyle name="Percent 4 15 5 5" xfId="30553" xr:uid="{788F1DA5-5235-4169-8859-4C96F7788C66}"/>
    <cellStyle name="Percent 4 15 6" xfId="30554" xr:uid="{7FFDC6C1-720C-4FE5-9C62-A312DDB99C94}"/>
    <cellStyle name="Percent 4 15 6 2" xfId="30555" xr:uid="{96B68E39-2665-4444-9453-FC58846D59D5}"/>
    <cellStyle name="Percent 4 15 6 2 2" xfId="30556" xr:uid="{DE5C2A83-48B3-46F6-B339-AB2EB64091F3}"/>
    <cellStyle name="Percent 4 15 6 3" xfId="30557" xr:uid="{6990F7F8-2D5F-4633-80C6-58F6C669C7BA}"/>
    <cellStyle name="Percent 4 15 6 3 2" xfId="30558" xr:uid="{C5A2FA59-9737-48B7-8FBF-7B21AE514A8C}"/>
    <cellStyle name="Percent 4 15 6 4" xfId="30559" xr:uid="{7AC38BB0-F5D4-4E9F-AF5E-668D45F9ADB6}"/>
    <cellStyle name="Percent 4 15 7" xfId="30560" xr:uid="{DA38E431-10EB-450A-B4EE-565CA1FD5E48}"/>
    <cellStyle name="Percent 4 15 7 2" xfId="30561" xr:uid="{3DA7576B-C73B-4A0C-8B19-0CD608D5C634}"/>
    <cellStyle name="Percent 4 15 8" xfId="30562" xr:uid="{DBDD8B41-89F9-4A9F-9CAC-59E5EBDC2082}"/>
    <cellStyle name="Percent 4 15 8 2" xfId="30563" xr:uid="{12EEE81E-620B-4DAA-9ED0-37F496B2A349}"/>
    <cellStyle name="Percent 4 15 9" xfId="30564" xr:uid="{C30E4E59-442C-49ED-9209-61F106E04BD4}"/>
    <cellStyle name="Percent 4 15 9 2" xfId="30565" xr:uid="{9B7E3614-F54F-40F6-B3E9-D44812317649}"/>
    <cellStyle name="Percent 4 16" xfId="15776" xr:uid="{00000000-0005-0000-0000-0000A43D0000}"/>
    <cellStyle name="Percent 4 16 10" xfId="30567" xr:uid="{E373EED3-9DA8-4EFD-9546-5A8E19A6D90A}"/>
    <cellStyle name="Percent 4 16 11" xfId="30568" xr:uid="{CC86A23F-6D9A-49E5-B272-6B5F83B1FA7B}"/>
    <cellStyle name="Percent 4 16 12" xfId="30566" xr:uid="{D4850998-6A46-4A90-BBEB-3D368DB782FF}"/>
    <cellStyle name="Percent 4 16 13" xfId="24772" xr:uid="{F2ED4C4B-FAFE-435E-A100-BE0D0D468726}"/>
    <cellStyle name="Percent 4 16 14" xfId="23348" xr:uid="{F615C37C-9F03-44E8-80D2-A5E17C74B4AA}"/>
    <cellStyle name="Percent 4 16 15" xfId="22342" xr:uid="{B1921D84-D408-4DB0-B4C0-A315E6875642}"/>
    <cellStyle name="Percent 4 16 2" xfId="15777" xr:uid="{00000000-0005-0000-0000-0000A53D0000}"/>
    <cellStyle name="Percent 4 16 2 2" xfId="15778" xr:uid="{00000000-0005-0000-0000-0000A63D0000}"/>
    <cellStyle name="Percent 4 16 2 2 2" xfId="30571" xr:uid="{8C3937B6-6A3F-4CC5-9F83-DA92B2182C1F}"/>
    <cellStyle name="Percent 4 16 2 2 3" xfId="30570" xr:uid="{EC262A31-F7B3-409C-8C36-AA805C41A6D8}"/>
    <cellStyle name="Percent 4 16 2 3" xfId="15779" xr:uid="{00000000-0005-0000-0000-0000A73D0000}"/>
    <cellStyle name="Percent 4 16 2 3 2" xfId="30573" xr:uid="{21B138BD-F6F5-4FA6-A3D3-E6A1EE176F02}"/>
    <cellStyle name="Percent 4 16 2 3 3" xfId="30572" xr:uid="{2DE577FC-7BA4-482C-8EDF-AA25FEC6D3E9}"/>
    <cellStyle name="Percent 4 16 2 4" xfId="30574" xr:uid="{E2F89460-0EBF-47DB-86D4-ADB6B086AC17}"/>
    <cellStyle name="Percent 4 16 2 5" xfId="30575" xr:uid="{A9816C72-B77E-425B-BB22-17A1B854A5FD}"/>
    <cellStyle name="Percent 4 16 2 6" xfId="30569" xr:uid="{5A405181-BA42-41E8-BCD0-97C4BF7689E0}"/>
    <cellStyle name="Percent 4 16 2 7" xfId="25689" xr:uid="{25F8700A-E6F7-4E1F-925C-ACF7C4BEC46B}"/>
    <cellStyle name="Percent 4 16 2 8" xfId="23349" xr:uid="{EE4C2C54-D494-4911-84F6-2FF757F09F32}"/>
    <cellStyle name="Percent 4 16 2 9" xfId="22343" xr:uid="{B64F68BF-1286-4DFF-9962-FB35677B99F3}"/>
    <cellStyle name="Percent 4 16 3" xfId="15780" xr:uid="{00000000-0005-0000-0000-0000A83D0000}"/>
    <cellStyle name="Percent 4 16 3 2" xfId="30577" xr:uid="{2F0A22C3-2746-4C17-91EF-9D0DC8BD59C0}"/>
    <cellStyle name="Percent 4 16 3 2 2" xfId="30578" xr:uid="{D6E274F9-AF74-431F-BC76-80442F6E2849}"/>
    <cellStyle name="Percent 4 16 3 3" xfId="30579" xr:uid="{379BD93C-BCBB-49C4-ABA9-F958B3AAB33B}"/>
    <cellStyle name="Percent 4 16 3 3 2" xfId="30580" xr:uid="{47FA38B2-A395-4862-BD3A-EB6534C92CC5}"/>
    <cellStyle name="Percent 4 16 3 4" xfId="30581" xr:uid="{B1DE1E6A-B401-4600-A6A7-C33F73671681}"/>
    <cellStyle name="Percent 4 16 3 5" xfId="30576" xr:uid="{8638B036-AA3C-4282-9BEC-93C0801A61B3}"/>
    <cellStyle name="Percent 4 16 3 6" xfId="22344" xr:uid="{9787F0B3-1B76-4114-988D-06A3BDADCED1}"/>
    <cellStyle name="Percent 4 16 4" xfId="15781" xr:uid="{00000000-0005-0000-0000-0000A93D0000}"/>
    <cellStyle name="Percent 4 16 4 2" xfId="30583" xr:uid="{09F5ADA2-3B1A-42CD-862A-34A3C9DE8496}"/>
    <cellStyle name="Percent 4 16 4 2 2" xfId="30584" xr:uid="{66AB4510-77F7-404F-935E-FEA987C20791}"/>
    <cellStyle name="Percent 4 16 4 3" xfId="30585" xr:uid="{4F5BFF54-436F-48DE-BBA5-8F39FA0CA373}"/>
    <cellStyle name="Percent 4 16 4 3 2" xfId="30586" xr:uid="{98C6B971-E646-434D-A63E-BAB3DC6C9723}"/>
    <cellStyle name="Percent 4 16 4 4" xfId="30587" xr:uid="{A2BBF1E0-39CF-4A18-91CB-91E69BC9C6BD}"/>
    <cellStyle name="Percent 4 16 4 5" xfId="30582" xr:uid="{A28B9E94-4D5C-4E88-A909-CAB5469C12DB}"/>
    <cellStyle name="Percent 4 16 5" xfId="30588" xr:uid="{2FB704CB-65C8-4FF0-ABA2-AE45B4ED9367}"/>
    <cellStyle name="Percent 4 16 5 2" xfId="30589" xr:uid="{E33AC3FE-A8AF-44EE-B505-DCA04A146ABF}"/>
    <cellStyle name="Percent 4 16 5 2 2" xfId="30590" xr:uid="{C5C28135-7BA5-4541-B8F6-E84DC7CFE21F}"/>
    <cellStyle name="Percent 4 16 5 3" xfId="30591" xr:uid="{CCE34D58-4B66-4412-B5A4-C93F3B72C63A}"/>
    <cellStyle name="Percent 4 16 5 3 2" xfId="30592" xr:uid="{6BC196B0-E013-4E85-A4CA-9F0332CAF03B}"/>
    <cellStyle name="Percent 4 16 5 4" xfId="30593" xr:uid="{99D48C35-16F7-4394-A9AD-2A7EAC0CBC0B}"/>
    <cellStyle name="Percent 4 16 5 4 2" xfId="30594" xr:uid="{C3BA4033-7B35-4D74-ABD1-764A9AC72068}"/>
    <cellStyle name="Percent 4 16 5 5" xfId="30595" xr:uid="{3C9CBB7C-6C38-4F1A-B249-BB985A8ABF6D}"/>
    <cellStyle name="Percent 4 16 6" xfId="30596" xr:uid="{3D4157A1-371D-4B13-95C6-7BA1FA77E4C5}"/>
    <cellStyle name="Percent 4 16 6 2" xfId="30597" xr:uid="{33BFBFD8-5883-417B-8DFB-F56645E57060}"/>
    <cellStyle name="Percent 4 16 6 2 2" xfId="30598" xr:uid="{C52C4B6C-66EF-45CD-8338-EA509424E04B}"/>
    <cellStyle name="Percent 4 16 6 3" xfId="30599" xr:uid="{25D41753-F645-4827-AA60-CF8A94004B58}"/>
    <cellStyle name="Percent 4 16 6 3 2" xfId="30600" xr:uid="{2BA7CEEC-29C7-4C58-A512-F45746F06B18}"/>
    <cellStyle name="Percent 4 16 6 4" xfId="30601" xr:uid="{F570ABC0-BDCD-4B7E-BB0B-3CCED1FB0A04}"/>
    <cellStyle name="Percent 4 16 7" xfId="30602" xr:uid="{185B95FC-364A-4E02-9A78-A12D5D738D27}"/>
    <cellStyle name="Percent 4 16 7 2" xfId="30603" xr:uid="{AAF6C4B5-DBB4-4C3C-84BB-13D76CFA9D45}"/>
    <cellStyle name="Percent 4 16 8" xfId="30604" xr:uid="{0810F99A-E04F-4E08-B20C-E55CF75363BE}"/>
    <cellStyle name="Percent 4 16 8 2" xfId="30605" xr:uid="{0959A297-600F-4D4A-A839-B93813E9C9DD}"/>
    <cellStyle name="Percent 4 16 9" xfId="30606" xr:uid="{D4F278CA-2408-49CD-B988-833DB329AE6C}"/>
    <cellStyle name="Percent 4 16 9 2" xfId="30607" xr:uid="{2EA1784F-914D-4A67-A2C8-7EC8A12819F6}"/>
    <cellStyle name="Percent 4 17" xfId="15782" xr:uid="{00000000-0005-0000-0000-0000AA3D0000}"/>
    <cellStyle name="Percent 4 17 10" xfId="30609" xr:uid="{7A29182F-7E29-4DA7-8789-C94BAEF2383A}"/>
    <cellStyle name="Percent 4 17 11" xfId="30610" xr:uid="{7DFED840-4CA9-418C-8F5B-450E7C11F4AA}"/>
    <cellStyle name="Percent 4 17 12" xfId="30608" xr:uid="{EB0906D7-9A24-477F-A0C0-D4A16D587E7F}"/>
    <cellStyle name="Percent 4 17 13" xfId="24773" xr:uid="{92DC1ECA-7953-4D71-976D-82660FB09287}"/>
    <cellStyle name="Percent 4 17 14" xfId="23350" xr:uid="{08CF159C-A5D3-45CA-A789-E08D8284C19A}"/>
    <cellStyle name="Percent 4 17 15" xfId="22345" xr:uid="{044B06F9-AC76-48CD-91AD-7587A946BA31}"/>
    <cellStyle name="Percent 4 17 2" xfId="15783" xr:uid="{00000000-0005-0000-0000-0000AB3D0000}"/>
    <cellStyle name="Percent 4 17 2 2" xfId="30612" xr:uid="{58C272E2-82F4-4713-992A-EDA910008A95}"/>
    <cellStyle name="Percent 4 17 2 2 2" xfId="30613" xr:uid="{5B692BA6-8C78-4F91-89FA-B5C72C266E8C}"/>
    <cellStyle name="Percent 4 17 2 3" xfId="30614" xr:uid="{4AFCBAC0-7D26-4BBF-84F0-D40DF5AD0722}"/>
    <cellStyle name="Percent 4 17 2 3 2" xfId="30615" xr:uid="{60EC0EFC-BC09-41EC-9F86-7D0060D7A511}"/>
    <cellStyle name="Percent 4 17 2 4" xfId="30616" xr:uid="{276BF25C-2B91-418F-804A-081E8741F6E0}"/>
    <cellStyle name="Percent 4 17 2 5" xfId="30617" xr:uid="{0F09530B-E58F-4F37-A3D8-EC75839C32A5}"/>
    <cellStyle name="Percent 4 17 2 6" xfId="30611" xr:uid="{4D824FDF-2998-4037-8327-C219C91F4F36}"/>
    <cellStyle name="Percent 4 17 3" xfId="15784" xr:uid="{00000000-0005-0000-0000-0000AC3D0000}"/>
    <cellStyle name="Percent 4 17 3 2" xfId="30619" xr:uid="{95FED6EB-E260-4B7D-A951-434837EBD09F}"/>
    <cellStyle name="Percent 4 17 3 2 2" xfId="30620" xr:uid="{9CA094AC-8996-4E5D-BD97-F71A7C96709F}"/>
    <cellStyle name="Percent 4 17 3 3" xfId="30621" xr:uid="{E4C7D2D4-FDE3-4596-9BD5-D3C07373D3D5}"/>
    <cellStyle name="Percent 4 17 3 3 2" xfId="30622" xr:uid="{F43E3811-40C7-4CAB-96DF-ABD3230BDD22}"/>
    <cellStyle name="Percent 4 17 3 4" xfId="30623" xr:uid="{AC99196E-830F-4E12-8DA2-302303D5521A}"/>
    <cellStyle name="Percent 4 17 3 5" xfId="30618" xr:uid="{75EB4C27-8113-4B6F-A936-2363CE6A9412}"/>
    <cellStyle name="Percent 4 17 4" xfId="30624" xr:uid="{2E65B25E-547F-4080-87DF-169D22318760}"/>
    <cellStyle name="Percent 4 17 4 2" xfId="30625" xr:uid="{A04BDF8B-09A2-4703-951C-27128E4CA66C}"/>
    <cellStyle name="Percent 4 17 4 2 2" xfId="30626" xr:uid="{5345628D-7F8A-48D5-9F43-8F711BF1C112}"/>
    <cellStyle name="Percent 4 17 4 3" xfId="30627" xr:uid="{083371EF-BE64-48B9-AB53-9F07EC250405}"/>
    <cellStyle name="Percent 4 17 4 3 2" xfId="30628" xr:uid="{AED85EEE-5E4A-44A1-815D-5D69029AE72D}"/>
    <cellStyle name="Percent 4 17 4 4" xfId="30629" xr:uid="{3768AF93-DA24-471B-9788-0D284EFEE0D7}"/>
    <cellStyle name="Percent 4 17 5" xfId="30630" xr:uid="{17A0B48D-F9A1-4169-8808-DD2A28C8DC40}"/>
    <cellStyle name="Percent 4 17 5 2" xfId="30631" xr:uid="{86D22FCA-1A29-421D-B2B0-C3311969AA44}"/>
    <cellStyle name="Percent 4 17 5 2 2" xfId="30632" xr:uid="{7527C194-17B5-45EB-A8F8-239BF098B90B}"/>
    <cellStyle name="Percent 4 17 5 3" xfId="30633" xr:uid="{C5E544FC-1913-4E6E-A106-6D949021A05C}"/>
    <cellStyle name="Percent 4 17 5 3 2" xfId="30634" xr:uid="{5477BE59-A4BE-49BE-8AF4-15CAE1BC2205}"/>
    <cellStyle name="Percent 4 17 5 4" xfId="30635" xr:uid="{754A4B5A-D2CF-4D95-81B5-CE69BF19F1A1}"/>
    <cellStyle name="Percent 4 17 5 4 2" xfId="30636" xr:uid="{908AF3EA-C5D9-46A1-9892-680DB678682D}"/>
    <cellStyle name="Percent 4 17 5 5" xfId="30637" xr:uid="{1E2E3E92-B12B-4C4B-9E32-6540A002F2C0}"/>
    <cellStyle name="Percent 4 17 6" xfId="30638" xr:uid="{E093FA1C-B0B3-48D6-8465-212AA4780737}"/>
    <cellStyle name="Percent 4 17 6 2" xfId="30639" xr:uid="{4324E922-C470-4996-8FA2-3726FC92A7A4}"/>
    <cellStyle name="Percent 4 17 6 2 2" xfId="30640" xr:uid="{A782EBF4-BFDC-46A5-A0BC-72CA409FAE4D}"/>
    <cellStyle name="Percent 4 17 6 3" xfId="30641" xr:uid="{4A0CB763-3F6F-4A37-9010-43F9DD6E7231}"/>
    <cellStyle name="Percent 4 17 6 3 2" xfId="30642" xr:uid="{35963B47-8674-4FE4-9EFE-59CC1BD6CA59}"/>
    <cellStyle name="Percent 4 17 6 4" xfId="30643" xr:uid="{95516799-573C-41D6-96F1-255C2F5C2750}"/>
    <cellStyle name="Percent 4 17 7" xfId="30644" xr:uid="{9B34B34F-0BCD-4B65-9E8F-386E6602ED21}"/>
    <cellStyle name="Percent 4 17 7 2" xfId="30645" xr:uid="{1D3D1B9C-C9D1-4FD2-A0CF-65BCD4CD02FB}"/>
    <cellStyle name="Percent 4 17 8" xfId="30646" xr:uid="{C462D0C0-96D8-4E2E-8D2E-A0B6BE6D6FFB}"/>
    <cellStyle name="Percent 4 17 8 2" xfId="30647" xr:uid="{BCAB0F85-8234-4BC6-8DB4-380BDA60EBAE}"/>
    <cellStyle name="Percent 4 17 9" xfId="30648" xr:uid="{0573A52F-7E69-4497-B2CC-7666A2825F10}"/>
    <cellStyle name="Percent 4 17 9 2" xfId="30649" xr:uid="{AA1AFCE4-5446-442E-940C-78AA7B4B0D0F}"/>
    <cellStyle name="Percent 4 18" xfId="15785" xr:uid="{00000000-0005-0000-0000-0000AD3D0000}"/>
    <cellStyle name="Percent 4 18 10" xfId="30651" xr:uid="{AED8C155-642A-490C-993A-4BF83A6C4229}"/>
    <cellStyle name="Percent 4 18 11" xfId="30652" xr:uid="{A4620158-EFB4-4EDC-965E-88DEA5911651}"/>
    <cellStyle name="Percent 4 18 12" xfId="30650" xr:uid="{91469ECD-A170-4DBF-9FF5-EF55D2A8F56D}"/>
    <cellStyle name="Percent 4 18 13" xfId="24774" xr:uid="{B0E141AC-E463-4815-88B3-B9A58AC996D6}"/>
    <cellStyle name="Percent 4 18 14" xfId="23351" xr:uid="{A9E6A4FF-089B-4528-B9EF-5F878AE06CC6}"/>
    <cellStyle name="Percent 4 18 15" xfId="22346" xr:uid="{00B29B1F-6A90-43C6-8D86-39B25A458695}"/>
    <cellStyle name="Percent 4 18 2" xfId="15786" xr:uid="{00000000-0005-0000-0000-0000AE3D0000}"/>
    <cellStyle name="Percent 4 18 2 2" xfId="30654" xr:uid="{16C7F55C-08E6-4CAE-8B4F-FF72480F9AB2}"/>
    <cellStyle name="Percent 4 18 2 2 2" xfId="30655" xr:uid="{E5702EC3-94F3-400B-86DC-AFB511896840}"/>
    <cellStyle name="Percent 4 18 2 3" xfId="30656" xr:uid="{4B05F760-9B0A-4243-82BB-29B9DA2D9978}"/>
    <cellStyle name="Percent 4 18 2 3 2" xfId="30657" xr:uid="{4E22A651-CB8C-43AE-B7E2-A51E14E6D2DB}"/>
    <cellStyle name="Percent 4 18 2 4" xfId="30658" xr:uid="{6FAE4FB3-18C5-497D-BEDA-57375DE2EE2A}"/>
    <cellStyle name="Percent 4 18 2 5" xfId="30659" xr:uid="{78785F19-B0E6-46F5-A55A-9A88CA11ADCF}"/>
    <cellStyle name="Percent 4 18 2 6" xfId="30653" xr:uid="{267EBA7F-66D3-4133-A224-5DE98DBB70D2}"/>
    <cellStyle name="Percent 4 18 3" xfId="15787" xr:uid="{00000000-0005-0000-0000-0000AF3D0000}"/>
    <cellStyle name="Percent 4 18 3 2" xfId="30661" xr:uid="{2D177C1C-756E-474B-BC9E-34C6E13C9A13}"/>
    <cellStyle name="Percent 4 18 3 2 2" xfId="30662" xr:uid="{865F771D-90C8-4D50-84C7-C44BECB08FAA}"/>
    <cellStyle name="Percent 4 18 3 3" xfId="30663" xr:uid="{67FD6A45-A822-469A-8265-6EB656D12FE7}"/>
    <cellStyle name="Percent 4 18 3 3 2" xfId="30664" xr:uid="{D8D1CCD0-9DDB-4426-A694-AE09B62C336F}"/>
    <cellStyle name="Percent 4 18 3 4" xfId="30665" xr:uid="{5D593530-6059-45AC-A14F-F3549B832855}"/>
    <cellStyle name="Percent 4 18 3 5" xfId="30660" xr:uid="{E38A57B1-CAB9-47AA-96CB-1C7522E2592D}"/>
    <cellStyle name="Percent 4 18 4" xfId="30666" xr:uid="{934B49B7-36E4-468E-8E4E-0D5ACABCF5A0}"/>
    <cellStyle name="Percent 4 18 4 2" xfId="30667" xr:uid="{7FDB8579-8B45-4982-BEA7-C5C5C8F696D2}"/>
    <cellStyle name="Percent 4 18 4 2 2" xfId="30668" xr:uid="{64B01493-AE9D-4378-B8A3-6D28676F5B73}"/>
    <cellStyle name="Percent 4 18 4 3" xfId="30669" xr:uid="{F2CD0F10-1A43-4AEF-B319-4060CC9B041F}"/>
    <cellStyle name="Percent 4 18 4 3 2" xfId="30670" xr:uid="{8A50AD5E-2E2C-4271-8FD5-47B4E9D28C71}"/>
    <cellStyle name="Percent 4 18 4 4" xfId="30671" xr:uid="{EDE649FB-62FD-4B9F-9C34-554FBECF72FE}"/>
    <cellStyle name="Percent 4 18 5" xfId="30672" xr:uid="{01A40D30-B0F3-456A-9272-6BF6E360DA77}"/>
    <cellStyle name="Percent 4 18 5 2" xfId="30673" xr:uid="{9BC6CCFE-4AFE-4FB2-990E-EF33E96B6F78}"/>
    <cellStyle name="Percent 4 18 5 2 2" xfId="30674" xr:uid="{69C3C113-E507-4744-B901-AB5B0CD6BA9F}"/>
    <cellStyle name="Percent 4 18 5 3" xfId="30675" xr:uid="{360A89A0-5F31-488A-9BD5-FEE3B477D104}"/>
    <cellStyle name="Percent 4 18 5 3 2" xfId="30676" xr:uid="{C16111EB-8040-4D4D-BEDA-CCE44414EDB2}"/>
    <cellStyle name="Percent 4 18 5 4" xfId="30677" xr:uid="{FB856E1E-D9F2-4480-B059-E5C6E9FD0C00}"/>
    <cellStyle name="Percent 4 18 5 4 2" xfId="30678" xr:uid="{E7330A66-AF81-4626-BA3E-EA693DFC5CE9}"/>
    <cellStyle name="Percent 4 18 5 5" xfId="30679" xr:uid="{48EDC640-60E6-44A7-9A89-800B6CBDA5D1}"/>
    <cellStyle name="Percent 4 18 6" xfId="30680" xr:uid="{C262E3DF-792B-4EB3-962C-F1FBFD4543E1}"/>
    <cellStyle name="Percent 4 18 6 2" xfId="30681" xr:uid="{7F7AA4BE-F359-40E0-91F2-82D5E16D1AC6}"/>
    <cellStyle name="Percent 4 18 6 2 2" xfId="30682" xr:uid="{9FF90D43-29A0-4075-A0B2-CF3989F01D96}"/>
    <cellStyle name="Percent 4 18 6 3" xfId="30683" xr:uid="{652AF3E6-2A08-4BC0-9A0F-11C22010339E}"/>
    <cellStyle name="Percent 4 18 6 3 2" xfId="30684" xr:uid="{73BB00FE-E68B-4F80-8582-A59BEC800A8E}"/>
    <cellStyle name="Percent 4 18 6 4" xfId="30685" xr:uid="{1A4CF2D4-86E5-4F5A-B766-76E7D9852DE3}"/>
    <cellStyle name="Percent 4 18 7" xfId="30686" xr:uid="{BD34DCC4-07BA-4D63-8D8D-81898C756997}"/>
    <cellStyle name="Percent 4 18 7 2" xfId="30687" xr:uid="{514169AF-2885-40ED-A5FC-569934F25236}"/>
    <cellStyle name="Percent 4 18 8" xfId="30688" xr:uid="{5689AD24-6F10-49A4-91A5-07D847990A1B}"/>
    <cellStyle name="Percent 4 18 8 2" xfId="30689" xr:uid="{A492C1A5-F00B-441C-92FB-33698AEB6E80}"/>
    <cellStyle name="Percent 4 18 9" xfId="30690" xr:uid="{F838CB47-B16B-47C9-A426-3E683FC571A6}"/>
    <cellStyle name="Percent 4 18 9 2" xfId="30691" xr:uid="{FD73FEAF-8484-4269-B7C7-D74B6F9B800D}"/>
    <cellStyle name="Percent 4 19" xfId="15788" xr:uid="{00000000-0005-0000-0000-0000B03D0000}"/>
    <cellStyle name="Percent 4 19 10" xfId="30693" xr:uid="{DF1D2765-539F-4EDB-8D60-5FF86B27182C}"/>
    <cellStyle name="Percent 4 19 11" xfId="30694" xr:uid="{543E1689-B890-43E9-A67C-186D312FB189}"/>
    <cellStyle name="Percent 4 19 12" xfId="30692" xr:uid="{D63F599E-1ED0-4A16-B2C6-6732F0B14B59}"/>
    <cellStyle name="Percent 4 19 13" xfId="24775" xr:uid="{1C93D017-9664-467D-B6A4-7D6E9604DFC1}"/>
    <cellStyle name="Percent 4 19 14" xfId="23352" xr:uid="{196C64BC-36DC-4308-9E59-A37D606F3D1F}"/>
    <cellStyle name="Percent 4 19 15" xfId="22649" xr:uid="{48414FB5-330F-447E-8EC6-52E2E3945FCF}"/>
    <cellStyle name="Percent 4 19 2" xfId="15789" xr:uid="{00000000-0005-0000-0000-0000B13D0000}"/>
    <cellStyle name="Percent 4 19 2 2" xfId="30696" xr:uid="{8DC780FF-BC61-4F74-B74D-A76DFEA1F691}"/>
    <cellStyle name="Percent 4 19 2 2 2" xfId="30697" xr:uid="{170EDF1D-B42D-4477-812E-D0CC445830D1}"/>
    <cellStyle name="Percent 4 19 2 3" xfId="30698" xr:uid="{FD08B3D4-D7BA-410E-B6AD-2FD0E011896C}"/>
    <cellStyle name="Percent 4 19 2 3 2" xfId="30699" xr:uid="{D40F9F31-B853-4ACC-9E93-D2E9361C5B44}"/>
    <cellStyle name="Percent 4 19 2 4" xfId="30700" xr:uid="{D49817A2-86C3-42C4-BA4D-95EB3AE5A978}"/>
    <cellStyle name="Percent 4 19 2 5" xfId="30701" xr:uid="{BC7F572C-5C33-45F3-9687-5FDFCC7BB350}"/>
    <cellStyle name="Percent 4 19 2 6" xfId="30695" xr:uid="{598C43B0-EF48-44F0-8B42-EE03E72FE93E}"/>
    <cellStyle name="Percent 4 19 3" xfId="15790" xr:uid="{00000000-0005-0000-0000-0000B23D0000}"/>
    <cellStyle name="Percent 4 19 3 2" xfId="30703" xr:uid="{083B262D-50DC-4B32-8EAD-C67D62C6ABB3}"/>
    <cellStyle name="Percent 4 19 3 2 2" xfId="30704" xr:uid="{7A54EAFA-6903-461C-AD2A-36FF54C76DAA}"/>
    <cellStyle name="Percent 4 19 3 3" xfId="30705" xr:uid="{02ADEFD5-2D5E-4EC7-ABB3-5E602B0E292A}"/>
    <cellStyle name="Percent 4 19 3 3 2" xfId="30706" xr:uid="{56910D09-D357-4721-AB25-F7296ED17B82}"/>
    <cellStyle name="Percent 4 19 3 4" xfId="30707" xr:uid="{F0E58E3C-36DF-4371-AB08-C78B04EEFDB5}"/>
    <cellStyle name="Percent 4 19 3 5" xfId="30702" xr:uid="{E221EB6C-4DAC-4F86-94C0-CA8BDEF2294D}"/>
    <cellStyle name="Percent 4 19 4" xfId="30708" xr:uid="{4AE6F2F7-7B16-48B6-AE84-8F251435818A}"/>
    <cellStyle name="Percent 4 19 4 2" xfId="30709" xr:uid="{69B2B3C5-A1C9-4067-8D76-96B70BFF8CA0}"/>
    <cellStyle name="Percent 4 19 4 2 2" xfId="30710" xr:uid="{7178BBF2-E149-4B4C-A371-5FB8219853B3}"/>
    <cellStyle name="Percent 4 19 4 3" xfId="30711" xr:uid="{9B003C44-6DED-42C1-941C-568CEBCF517B}"/>
    <cellStyle name="Percent 4 19 4 3 2" xfId="30712" xr:uid="{2CF0660F-29C1-4BC9-BD1A-4B7023D54542}"/>
    <cellStyle name="Percent 4 19 4 4" xfId="30713" xr:uid="{9B958A64-E9DC-489B-89FA-1F8B6F099D74}"/>
    <cellStyle name="Percent 4 19 5" xfId="30714" xr:uid="{4FF79C1B-2ED9-4F0E-A748-0890104566FA}"/>
    <cellStyle name="Percent 4 19 5 2" xfId="30715" xr:uid="{87CB607B-3FD8-4B44-BDE7-C163F504135C}"/>
    <cellStyle name="Percent 4 19 5 2 2" xfId="30716" xr:uid="{9C74596A-8911-4E6B-B160-39C4EE82B525}"/>
    <cellStyle name="Percent 4 19 5 3" xfId="30717" xr:uid="{7E1BB90D-BB76-4F33-B1E7-944702944195}"/>
    <cellStyle name="Percent 4 19 5 3 2" xfId="30718" xr:uid="{B32959F9-0DFA-46D5-B460-F6DF15E23AA2}"/>
    <cellStyle name="Percent 4 19 5 4" xfId="30719" xr:uid="{703D2665-C29B-4BD6-B92B-AA2798A472F3}"/>
    <cellStyle name="Percent 4 19 5 4 2" xfId="30720" xr:uid="{FFFF5F39-5C12-447A-B527-880B23475AC4}"/>
    <cellStyle name="Percent 4 19 5 5" xfId="30721" xr:uid="{2B1EFEB4-6009-4ABD-9F59-EF7D779AC8CD}"/>
    <cellStyle name="Percent 4 19 6" xfId="30722" xr:uid="{F2ECDCBA-5A14-4839-9443-C7D2040B542F}"/>
    <cellStyle name="Percent 4 19 6 2" xfId="30723" xr:uid="{766B97DB-CA1D-4134-8614-65651A27D721}"/>
    <cellStyle name="Percent 4 19 6 2 2" xfId="30724" xr:uid="{36E6E6D4-6C70-4D18-8891-63730BFEFA56}"/>
    <cellStyle name="Percent 4 19 6 3" xfId="30725" xr:uid="{C191C30C-DDA9-4375-901F-E86016082B31}"/>
    <cellStyle name="Percent 4 19 6 3 2" xfId="30726" xr:uid="{2D27CE09-B541-4A26-BBD7-4135207382FE}"/>
    <cellStyle name="Percent 4 19 6 4" xfId="30727" xr:uid="{BB802BA6-9D44-4445-9E46-DCD5CCABEA63}"/>
    <cellStyle name="Percent 4 19 7" xfId="30728" xr:uid="{2D19A6AD-7697-4FF3-BBA4-07DB09AB7FEF}"/>
    <cellStyle name="Percent 4 19 7 2" xfId="30729" xr:uid="{7FEB9EF8-98EB-481D-A1EE-BDACC6897BE2}"/>
    <cellStyle name="Percent 4 19 8" xfId="30730" xr:uid="{8180D526-872E-45AE-AF29-F1CC0C3446C3}"/>
    <cellStyle name="Percent 4 19 8 2" xfId="30731" xr:uid="{FBDDDAE2-7CE2-4C3C-986E-3BE453FDBCCA}"/>
    <cellStyle name="Percent 4 19 9" xfId="30732" xr:uid="{A5A3ACFF-0F07-495F-9D5C-850AED96D67C}"/>
    <cellStyle name="Percent 4 19 9 2" xfId="30733" xr:uid="{86AE6B1B-9BA4-4CED-A15B-3F853BE506F0}"/>
    <cellStyle name="Percent 4 2" xfId="15791" xr:uid="{00000000-0005-0000-0000-0000B33D0000}"/>
    <cellStyle name="Percent 4 2 10" xfId="15792" xr:uid="{00000000-0005-0000-0000-0000B43D0000}"/>
    <cellStyle name="Percent 4 2 10 2" xfId="30736" xr:uid="{9D636EC6-3835-4C48-A78F-ABD99FFD7D9D}"/>
    <cellStyle name="Percent 4 2 10 2 2" xfId="30737" xr:uid="{91C1525A-8AE5-4A7C-8A66-7ED6FBF63774}"/>
    <cellStyle name="Percent 4 2 10 3" xfId="30738" xr:uid="{913A6F7F-9259-4E48-88A4-5A3A3D68EE12}"/>
    <cellStyle name="Percent 4 2 10 3 2" xfId="30739" xr:uid="{CB261B12-EF76-404E-8F5E-AA5B275099B1}"/>
    <cellStyle name="Percent 4 2 10 4" xfId="30740" xr:uid="{216B8ED2-D285-4BE2-9FA7-0CAB2832C7FF}"/>
    <cellStyle name="Percent 4 2 10 5" xfId="30735" xr:uid="{87131BC3-541C-4C8E-AB60-761E5575E67C}"/>
    <cellStyle name="Percent 4 2 11" xfId="15793" xr:uid="{00000000-0005-0000-0000-0000B53D0000}"/>
    <cellStyle name="Percent 4 2 11 2" xfId="30742" xr:uid="{7822BBC7-72E4-4753-AA39-BF79F4856135}"/>
    <cellStyle name="Percent 4 2 11 2 2" xfId="30743" xr:uid="{5404F97B-9FDB-4559-BF3C-B372D3907789}"/>
    <cellStyle name="Percent 4 2 11 3" xfId="30744" xr:uid="{7EB08F24-8E0C-4E4E-B6E1-50429B761331}"/>
    <cellStyle name="Percent 4 2 11 3 2" xfId="30745" xr:uid="{28E4A82B-932F-4C83-9C25-A349360984A8}"/>
    <cellStyle name="Percent 4 2 11 4" xfId="30746" xr:uid="{1B60949C-020A-4928-9D2B-404BA461F2C5}"/>
    <cellStyle name="Percent 4 2 11 5" xfId="30741" xr:uid="{F422EA02-86A1-4A0D-845E-DE3E5D521726}"/>
    <cellStyle name="Percent 4 2 12" xfId="15794" xr:uid="{00000000-0005-0000-0000-0000B63D0000}"/>
    <cellStyle name="Percent 4 2 12 2" xfId="30748" xr:uid="{912C03B1-3AFD-473C-8FBD-807446C36DEC}"/>
    <cellStyle name="Percent 4 2 12 2 2" xfId="30749" xr:uid="{96C372C1-2227-4EAA-9FE7-B58A953A9290}"/>
    <cellStyle name="Percent 4 2 12 3" xfId="30750" xr:uid="{707ED327-C16D-4E34-B651-96AC488B551F}"/>
    <cellStyle name="Percent 4 2 12 3 2" xfId="30751" xr:uid="{FF974E3E-35D4-4186-B2B4-D10166F18024}"/>
    <cellStyle name="Percent 4 2 12 4" xfId="30752" xr:uid="{66CCC2D9-6029-4C00-A943-CC813DEA157C}"/>
    <cellStyle name="Percent 4 2 12 4 2" xfId="30753" xr:uid="{957D082B-51C5-4CBE-BD47-32E717E96412}"/>
    <cellStyle name="Percent 4 2 12 5" xfId="30754" xr:uid="{C53F381E-96F0-4434-8559-4239E35729FB}"/>
    <cellStyle name="Percent 4 2 12 6" xfId="30747" xr:uid="{CE18464D-7DB9-44C4-946E-8B41BD03ABF5}"/>
    <cellStyle name="Percent 4 2 13" xfId="18436" xr:uid="{E6D9C604-9949-400B-9B72-52AB8D4777D2}"/>
    <cellStyle name="Percent 4 2 13 2" xfId="30756" xr:uid="{BC30A508-E4A4-4EE6-B53B-BF1F209D8EB6}"/>
    <cellStyle name="Percent 4 2 13 2 2" xfId="30757" xr:uid="{CF3F55CB-B908-49CF-A0CC-778A9622E356}"/>
    <cellStyle name="Percent 4 2 13 3" xfId="30758" xr:uid="{02128BA1-9977-4BAA-8320-9D1D80C76F75}"/>
    <cellStyle name="Percent 4 2 13 3 2" xfId="30759" xr:uid="{03F3510F-F2CF-4A0E-A40C-C6C8C964CE69}"/>
    <cellStyle name="Percent 4 2 13 4" xfId="30760" xr:uid="{A7E7477D-8780-4346-AB21-D8EF16A705CC}"/>
    <cellStyle name="Percent 4 2 13 5" xfId="30755" xr:uid="{41A5C133-A331-4E21-BA0B-7FAFF8E0961C}"/>
    <cellStyle name="Percent 4 2 14" xfId="30761" xr:uid="{52B5F093-4631-4A4E-B305-7C8F69532DCF}"/>
    <cellStyle name="Percent 4 2 14 2" xfId="30762" xr:uid="{144F3402-FEBE-4439-A3CE-F453922233BB}"/>
    <cellStyle name="Percent 4 2 15" xfId="30763" xr:uid="{D48D204F-CAA7-47A2-AD8B-113838959368}"/>
    <cellStyle name="Percent 4 2 15 2" xfId="30764" xr:uid="{C7235F9F-7A53-49BA-9DC9-13651F8E20BC}"/>
    <cellStyle name="Percent 4 2 16" xfId="30765" xr:uid="{5A55B9C1-F6BE-4E7C-B5CC-1CB94F970D67}"/>
    <cellStyle name="Percent 4 2 16 2" xfId="30766" xr:uid="{67BE0B54-D389-42A3-8F1D-743BEA3ABEB4}"/>
    <cellStyle name="Percent 4 2 17" xfId="30767" xr:uid="{89836308-1975-403A-A219-B6E9A64AA4C0}"/>
    <cellStyle name="Percent 4 2 18" xfId="30768" xr:uid="{F2A5AF49-B983-4B90-8015-5137D390C47D}"/>
    <cellStyle name="Percent 4 2 19" xfId="30734" xr:uid="{236AF1AC-4CDD-4B16-9886-650290829215}"/>
    <cellStyle name="Percent 4 2 2" xfId="15795" xr:uid="{00000000-0005-0000-0000-0000B73D0000}"/>
    <cellStyle name="Percent 4 2 2 10" xfId="30770" xr:uid="{53165AB9-0E07-4BD8-9C69-E74EEE8F16B5}"/>
    <cellStyle name="Percent 4 2 2 11" xfId="30769" xr:uid="{41BB4DC9-F779-48D3-B9EE-A8F4088061FD}"/>
    <cellStyle name="Percent 4 2 2 12" xfId="24202" xr:uid="{D47F916E-5E01-484A-BDB7-209B14A5EC8F}"/>
    <cellStyle name="Percent 4 2 2 13" xfId="23354" xr:uid="{2EA9E223-6BF5-4D99-B27D-985CE6DFD485}"/>
    <cellStyle name="Percent 4 2 2 14" xfId="22347" xr:uid="{4C47F001-509F-4BEC-B251-715B3C3626D1}"/>
    <cellStyle name="Percent 4 2 2 2" xfId="15796" xr:uid="{00000000-0005-0000-0000-0000B83D0000}"/>
    <cellStyle name="Percent 4 2 2 2 2" xfId="30772" xr:uid="{DFC0F524-D7C6-469E-8582-5D397A1A9C25}"/>
    <cellStyle name="Percent 4 2 2 2 2 2" xfId="30773" xr:uid="{A64BF79C-51B4-4C9E-98AE-4C3013485933}"/>
    <cellStyle name="Percent 4 2 2 2 3" xfId="30774" xr:uid="{43A1CF72-77A5-4B4B-B640-38E3ED5E2A20}"/>
    <cellStyle name="Percent 4 2 2 2 3 2" xfId="30775" xr:uid="{A13B84D3-141F-4EE8-9960-0B5F70B0FEC5}"/>
    <cellStyle name="Percent 4 2 2 2 4" xfId="30776" xr:uid="{9956A013-0D9C-4477-914E-09CB5C063A01}"/>
    <cellStyle name="Percent 4 2 2 2 5" xfId="30777" xr:uid="{9AE8F09B-8020-4157-9328-AC25A5D7E46E}"/>
    <cellStyle name="Percent 4 2 2 2 6" xfId="30771" xr:uid="{48506F6D-87D1-4FDA-8DF6-F2A7415F09E0}"/>
    <cellStyle name="Percent 4 2 2 3" xfId="15797" xr:uid="{00000000-0005-0000-0000-0000B93D0000}"/>
    <cellStyle name="Percent 4 2 2 3 2" xfId="30779" xr:uid="{166EEA8D-302F-46E8-A999-C5F5C548842F}"/>
    <cellStyle name="Percent 4 2 2 3 2 2" xfId="30780" xr:uid="{BE3E05EF-2C0B-4B9C-892E-383D66E87E39}"/>
    <cellStyle name="Percent 4 2 2 3 3" xfId="30781" xr:uid="{041A73AB-40C8-4C7D-B775-50B41DA8D4C2}"/>
    <cellStyle name="Percent 4 2 2 3 3 2" xfId="30782" xr:uid="{64F234B8-554C-4C34-B768-054FFC24EAF3}"/>
    <cellStyle name="Percent 4 2 2 3 4" xfId="30783" xr:uid="{106CF76E-2CB0-49DD-BC33-4798C275C1CD}"/>
    <cellStyle name="Percent 4 2 2 3 5" xfId="30778" xr:uid="{4558C45F-93A2-4339-895C-F1880600E33E}"/>
    <cellStyle name="Percent 4 2 2 4" xfId="15798" xr:uid="{00000000-0005-0000-0000-0000BA3D0000}"/>
    <cellStyle name="Percent 4 2 2 4 2" xfId="30785" xr:uid="{CA0F0137-3049-4CCA-8BA4-D804E49F3310}"/>
    <cellStyle name="Percent 4 2 2 4 2 2" xfId="30786" xr:uid="{3A9680BB-B7D2-4478-9669-47CC93AEA032}"/>
    <cellStyle name="Percent 4 2 2 4 3" xfId="30787" xr:uid="{04750543-23BE-42B1-9D51-EEF7FBE5346D}"/>
    <cellStyle name="Percent 4 2 2 4 3 2" xfId="30788" xr:uid="{F95EFBA8-9385-4B13-A750-74CC29E03084}"/>
    <cellStyle name="Percent 4 2 2 4 4" xfId="30789" xr:uid="{C46CAD9D-346B-45D7-8518-459B8AF7DB51}"/>
    <cellStyle name="Percent 4 2 2 4 4 2" xfId="30790" xr:uid="{CAC7ECCD-0607-4E3B-8F23-CCE438A46251}"/>
    <cellStyle name="Percent 4 2 2 4 5" xfId="30791" xr:uid="{FFCD89EB-64B2-42EF-AA60-0BA0B07884F7}"/>
    <cellStyle name="Percent 4 2 2 4 6" xfId="30784" xr:uid="{CF3A6991-7142-48E2-945D-AEE13C9490D5}"/>
    <cellStyle name="Percent 4 2 2 5" xfId="30792" xr:uid="{44FECC30-3C96-49AB-A41B-67F4D7A6D962}"/>
    <cellStyle name="Percent 4 2 2 5 2" xfId="30793" xr:uid="{E99C1476-F5DE-443F-BA2A-0542A4104052}"/>
    <cellStyle name="Percent 4 2 2 5 2 2" xfId="30794" xr:uid="{1A04EA9B-253B-4FD6-887F-FAFE923B9BEF}"/>
    <cellStyle name="Percent 4 2 2 5 3" xfId="30795" xr:uid="{D415C195-71F4-4A14-8663-8D16F4B184C8}"/>
    <cellStyle name="Percent 4 2 2 5 3 2" xfId="30796" xr:uid="{A7A50361-35FF-4FEB-A4B8-AC6435386DEF}"/>
    <cellStyle name="Percent 4 2 2 5 4" xfId="30797" xr:uid="{BB73B17F-4357-49B6-8066-3801F6758DC5}"/>
    <cellStyle name="Percent 4 2 2 6" xfId="30798" xr:uid="{CB78FE8F-747A-41F8-AD04-877975C252BA}"/>
    <cellStyle name="Percent 4 2 2 6 2" xfId="30799" xr:uid="{93BAFA17-36B1-4BFA-9E2B-5754EBF68BBC}"/>
    <cellStyle name="Percent 4 2 2 7" xfId="30800" xr:uid="{FD07041C-E3F7-456D-8AC9-0A05BCBF90A0}"/>
    <cellStyle name="Percent 4 2 2 7 2" xfId="30801" xr:uid="{47CB93E7-2EF7-462C-A2A6-2D7E5846A389}"/>
    <cellStyle name="Percent 4 2 2 8" xfId="30802" xr:uid="{174E39C1-6CF9-4E2A-BE80-B969C2F9203E}"/>
    <cellStyle name="Percent 4 2 2 8 2" xfId="30803" xr:uid="{DA7DCC90-161D-478E-BEEC-3499A80E75B0}"/>
    <cellStyle name="Percent 4 2 2 9" xfId="30804" xr:uid="{1FC98545-37D3-4D6F-B6D8-FFBEE78CEB2A}"/>
    <cellStyle name="Percent 4 2 20" xfId="24201" xr:uid="{10DC399A-DDD8-4988-82F5-0902A0C19B4F}"/>
    <cellStyle name="Percent 4 2 21" xfId="23353" xr:uid="{B4C808FC-0526-4F55-BEF3-09BB282899A7}"/>
    <cellStyle name="Percent 4 2 3" xfId="15799" xr:uid="{00000000-0005-0000-0000-0000BB3D0000}"/>
    <cellStyle name="Percent 4 2 3 10" xfId="30806" xr:uid="{76266FBE-8B90-471F-BE65-EE9093095B9B}"/>
    <cellStyle name="Percent 4 2 3 11" xfId="30805" xr:uid="{23ED2A2B-AD45-4A1D-A500-05CAD67C4440}"/>
    <cellStyle name="Percent 4 2 3 12" xfId="24203" xr:uid="{8D9CB597-1449-41B6-930C-C9C6059189E5}"/>
    <cellStyle name="Percent 4 2 3 13" xfId="23355" xr:uid="{BA276630-E2F3-48BC-8362-CBD71FC12A55}"/>
    <cellStyle name="Percent 4 2 3 14" xfId="22348" xr:uid="{51E3FA20-57A6-42ED-9CC1-071B12686AB1}"/>
    <cellStyle name="Percent 4 2 3 2" xfId="15800" xr:uid="{00000000-0005-0000-0000-0000BC3D0000}"/>
    <cellStyle name="Percent 4 2 3 2 2" xfId="30808" xr:uid="{C1D48807-61ED-4647-9D6C-224A0F01C3C3}"/>
    <cellStyle name="Percent 4 2 3 2 2 2" xfId="30809" xr:uid="{3C780FAC-1406-4804-BA42-568E0D6A409B}"/>
    <cellStyle name="Percent 4 2 3 2 3" xfId="30810" xr:uid="{73A55B29-CA3A-4F50-AC32-F1628B0496C9}"/>
    <cellStyle name="Percent 4 2 3 2 3 2" xfId="30811" xr:uid="{4D5605C2-F8C9-48DF-811F-0329242C192C}"/>
    <cellStyle name="Percent 4 2 3 2 4" xfId="30812" xr:uid="{5638220F-A9D3-44AF-8C9C-06272C8F30E4}"/>
    <cellStyle name="Percent 4 2 3 2 5" xfId="30813" xr:uid="{AE40FC67-F069-4860-8155-AFFDB23EE681}"/>
    <cellStyle name="Percent 4 2 3 2 6" xfId="30807" xr:uid="{8BC5FABF-2B04-47B7-BCDC-3B44CF164BF7}"/>
    <cellStyle name="Percent 4 2 3 3" xfId="15801" xr:uid="{00000000-0005-0000-0000-0000BD3D0000}"/>
    <cellStyle name="Percent 4 2 3 3 2" xfId="30815" xr:uid="{0AE582EA-5FAE-4E24-8FEA-FE1DDAFE82D0}"/>
    <cellStyle name="Percent 4 2 3 3 2 2" xfId="30816" xr:uid="{34189B94-1462-4583-96B8-133EFFAAD8A4}"/>
    <cellStyle name="Percent 4 2 3 3 3" xfId="30817" xr:uid="{ABA170F3-3603-48BD-9D6A-8C08D7833168}"/>
    <cellStyle name="Percent 4 2 3 3 3 2" xfId="30818" xr:uid="{EA87E27D-F39B-40B2-BE95-E50907149BEB}"/>
    <cellStyle name="Percent 4 2 3 3 4" xfId="30819" xr:uid="{22583704-79FF-4B64-B045-34AF3E8A13AB}"/>
    <cellStyle name="Percent 4 2 3 3 5" xfId="30814" xr:uid="{061E5B46-9FA2-4716-A760-7C295E1B2C0B}"/>
    <cellStyle name="Percent 4 2 3 4" xfId="15802" xr:uid="{00000000-0005-0000-0000-0000BE3D0000}"/>
    <cellStyle name="Percent 4 2 3 4 2" xfId="30821" xr:uid="{8CA221EB-0BBB-46BB-BA40-3709CEBCC097}"/>
    <cellStyle name="Percent 4 2 3 4 2 2" xfId="30822" xr:uid="{BFA8EA2C-1473-4C06-94C4-AED351C882F5}"/>
    <cellStyle name="Percent 4 2 3 4 3" xfId="30823" xr:uid="{4AC78294-DAA7-477C-8A03-9C46ACB6ABBF}"/>
    <cellStyle name="Percent 4 2 3 4 3 2" xfId="30824" xr:uid="{3363CD7B-34F6-4DE1-9EE7-F72B1EDE735F}"/>
    <cellStyle name="Percent 4 2 3 4 4" xfId="30825" xr:uid="{1822A711-0AD4-4EB8-AC90-16A038FBE253}"/>
    <cellStyle name="Percent 4 2 3 4 4 2" xfId="30826" xr:uid="{DE8FB726-C15F-4488-961B-9ECEFF25FAD6}"/>
    <cellStyle name="Percent 4 2 3 4 5" xfId="30827" xr:uid="{E85F0DD2-A760-45C2-A286-832ED0E9865B}"/>
    <cellStyle name="Percent 4 2 3 4 6" xfId="30820" xr:uid="{9E4D9F7E-BBF8-4E5A-8D14-CA7BC1204255}"/>
    <cellStyle name="Percent 4 2 3 5" xfId="30828" xr:uid="{C22FE8DA-528A-48CB-BB84-E4CBEADF3F6B}"/>
    <cellStyle name="Percent 4 2 3 5 2" xfId="30829" xr:uid="{19C855FB-1C8B-4FE8-B4A1-B426912F9173}"/>
    <cellStyle name="Percent 4 2 3 5 2 2" xfId="30830" xr:uid="{51F690AA-1752-4A0F-9D82-B9058BC5AAE5}"/>
    <cellStyle name="Percent 4 2 3 5 3" xfId="30831" xr:uid="{7449321C-9451-4C57-8B25-94C2DB51322B}"/>
    <cellStyle name="Percent 4 2 3 5 3 2" xfId="30832" xr:uid="{E5D69BAA-3640-434D-90FF-475089818ED5}"/>
    <cellStyle name="Percent 4 2 3 5 4" xfId="30833" xr:uid="{3AB7E853-E71D-4922-B783-691C81DF41E4}"/>
    <cellStyle name="Percent 4 2 3 6" xfId="30834" xr:uid="{09ED1F9E-DE1C-4772-8D10-847D74152398}"/>
    <cellStyle name="Percent 4 2 3 6 2" xfId="30835" xr:uid="{3E6B2601-CA58-4423-89CE-23CF5DEC96BB}"/>
    <cellStyle name="Percent 4 2 3 7" xfId="30836" xr:uid="{EC0EF081-0F81-4527-8517-3D971AD8C699}"/>
    <cellStyle name="Percent 4 2 3 7 2" xfId="30837" xr:uid="{3B1F8ED3-B88D-44D4-9209-1F03748F9737}"/>
    <cellStyle name="Percent 4 2 3 8" xfId="30838" xr:uid="{B6095E4C-31D4-4882-8E6C-2392D1BB7B0B}"/>
    <cellStyle name="Percent 4 2 3 8 2" xfId="30839" xr:uid="{C06F5691-0CBA-4827-8ECA-4A0AD5C4AA2C}"/>
    <cellStyle name="Percent 4 2 3 9" xfId="30840" xr:uid="{F6FE0E81-812B-4956-A599-0556B6A39F41}"/>
    <cellStyle name="Percent 4 2 4" xfId="15803" xr:uid="{00000000-0005-0000-0000-0000BF3D0000}"/>
    <cellStyle name="Percent 4 2 4 10" xfId="30842" xr:uid="{2B672389-501C-40F2-A9A1-5DB1DADEE50A}"/>
    <cellStyle name="Percent 4 2 4 11" xfId="30841" xr:uid="{868C7761-0AA5-42B5-A3CD-D2440DE55C3F}"/>
    <cellStyle name="Percent 4 2 4 12" xfId="24273" xr:uid="{86C580CC-8BAF-4591-84EA-761336388C7F}"/>
    <cellStyle name="Percent 4 2 4 13" xfId="23356" xr:uid="{BC33F40A-CDD2-46AB-ACE3-0E55E4E2536B}"/>
    <cellStyle name="Percent 4 2 4 14" xfId="22349" xr:uid="{A57BEB13-28C4-46A8-BAA0-F62CF7E72B5F}"/>
    <cellStyle name="Percent 4 2 4 2" xfId="15804" xr:uid="{00000000-0005-0000-0000-0000C03D0000}"/>
    <cellStyle name="Percent 4 2 4 2 2" xfId="15805" xr:uid="{00000000-0005-0000-0000-0000C13D0000}"/>
    <cellStyle name="Percent 4 2 4 2 2 2" xfId="30845" xr:uid="{6EF8AB64-2B5B-46FA-B079-D99ACBC00258}"/>
    <cellStyle name="Percent 4 2 4 2 2 3" xfId="30844" xr:uid="{0F14689F-2596-4D26-B0DD-8807C281EEDF}"/>
    <cellStyle name="Percent 4 2 4 2 3" xfId="15806" xr:uid="{00000000-0005-0000-0000-0000C23D0000}"/>
    <cellStyle name="Percent 4 2 4 2 3 2" xfId="30847" xr:uid="{28CCE0BF-EE32-43CB-B49B-428D62739F50}"/>
    <cellStyle name="Percent 4 2 4 2 3 3" xfId="30846" xr:uid="{134C03C3-1087-4410-A1C3-1C2A2F57AFC9}"/>
    <cellStyle name="Percent 4 2 4 2 4" xfId="30848" xr:uid="{53C902C8-82DC-41FF-B999-68BC846C30EC}"/>
    <cellStyle name="Percent 4 2 4 2 5" xfId="30849" xr:uid="{C390D60C-4067-43CD-963B-FFC8E510B2CF}"/>
    <cellStyle name="Percent 4 2 4 2 6" xfId="30843" xr:uid="{DB84824A-189F-4C47-BECA-667BBC444ADB}"/>
    <cellStyle name="Percent 4 2 4 2 7" xfId="24777" xr:uid="{BB04F9EC-44F1-42EC-AE96-EABA9BC9E291}"/>
    <cellStyle name="Percent 4 2 4 3" xfId="15807" xr:uid="{00000000-0005-0000-0000-0000C33D0000}"/>
    <cellStyle name="Percent 4 2 4 3 2" xfId="15808" xr:uid="{00000000-0005-0000-0000-0000C43D0000}"/>
    <cellStyle name="Percent 4 2 4 3 2 2" xfId="30852" xr:uid="{B720EF96-1536-4272-9EC1-DE7989A5DA8D}"/>
    <cellStyle name="Percent 4 2 4 3 2 3" xfId="30851" xr:uid="{C95863D5-4A96-4CD7-88E4-078824E34E3A}"/>
    <cellStyle name="Percent 4 2 4 3 3" xfId="15809" xr:uid="{00000000-0005-0000-0000-0000C53D0000}"/>
    <cellStyle name="Percent 4 2 4 3 3 2" xfId="30854" xr:uid="{04169C29-142C-4F46-93A1-7F3A31EED7EE}"/>
    <cellStyle name="Percent 4 2 4 3 3 3" xfId="30853" xr:uid="{ABA47DEC-C705-4A47-A1CB-35504A707FFE}"/>
    <cellStyle name="Percent 4 2 4 3 4" xfId="30855" xr:uid="{997EBDE1-26DF-4B85-92BE-26911F032279}"/>
    <cellStyle name="Percent 4 2 4 3 5" xfId="30850" xr:uid="{31D1E91C-88F3-4C6E-BA21-7FA21A6CE609}"/>
    <cellStyle name="Percent 4 2 4 3 6" xfId="25690" xr:uid="{EEFFC1CB-4E90-4989-B5CA-40CD6761F5CC}"/>
    <cellStyle name="Percent 4 2 4 4" xfId="15810" xr:uid="{00000000-0005-0000-0000-0000C63D0000}"/>
    <cellStyle name="Percent 4 2 4 4 2" xfId="30857" xr:uid="{04896992-0D09-4F41-B106-BA304B17729E}"/>
    <cellStyle name="Percent 4 2 4 4 2 2" xfId="30858" xr:uid="{925BF7D3-59B3-428D-A35B-CE46EC4FE1BF}"/>
    <cellStyle name="Percent 4 2 4 4 3" xfId="30859" xr:uid="{061406C7-AE6A-42BE-BEF2-4BFC0061B2BD}"/>
    <cellStyle name="Percent 4 2 4 4 3 2" xfId="30860" xr:uid="{03E48529-D78E-4A87-B324-412C82FD97EA}"/>
    <cellStyle name="Percent 4 2 4 4 4" xfId="30861" xr:uid="{D01E10B6-7855-4B8F-9BB4-02D2EEB58AEA}"/>
    <cellStyle name="Percent 4 2 4 4 4 2" xfId="30862" xr:uid="{A92E6139-0B1A-4B22-B719-1BB5545F86DE}"/>
    <cellStyle name="Percent 4 2 4 4 5" xfId="30863" xr:uid="{645E16E7-224C-405D-9712-005DF9A264C0}"/>
    <cellStyle name="Percent 4 2 4 4 6" xfId="30856" xr:uid="{A905B60A-51FF-45D1-B636-51E1D7BE1126}"/>
    <cellStyle name="Percent 4 2 4 5" xfId="15811" xr:uid="{00000000-0005-0000-0000-0000C73D0000}"/>
    <cellStyle name="Percent 4 2 4 5 2" xfId="30865" xr:uid="{EDE23FD2-71B1-47D8-B00B-7E6CA334E524}"/>
    <cellStyle name="Percent 4 2 4 5 2 2" xfId="30866" xr:uid="{646DC7B7-BFBD-4AFA-A098-3F5EB837933D}"/>
    <cellStyle name="Percent 4 2 4 5 3" xfId="30867" xr:uid="{05F44143-50C8-482D-B1B1-2F0B986DF451}"/>
    <cellStyle name="Percent 4 2 4 5 3 2" xfId="30868" xr:uid="{4F5F0665-CBE2-450F-8AA7-24EDBD23700D}"/>
    <cellStyle name="Percent 4 2 4 5 4" xfId="30869" xr:uid="{6CBCB355-EE69-417B-BC8B-5612FDDE4722}"/>
    <cellStyle name="Percent 4 2 4 5 5" xfId="30864" xr:uid="{CF7FD3AA-C265-44CA-8E60-33ECD37089D4}"/>
    <cellStyle name="Percent 4 2 4 6" xfId="15812" xr:uid="{00000000-0005-0000-0000-0000C83D0000}"/>
    <cellStyle name="Percent 4 2 4 6 2" xfId="30871" xr:uid="{52483F0C-0987-4AFC-81B6-CE86B9E40958}"/>
    <cellStyle name="Percent 4 2 4 6 3" xfId="30870" xr:uid="{B8654479-0D3A-45FE-ABAC-167BBE2CD4DA}"/>
    <cellStyle name="Percent 4 2 4 7" xfId="30872" xr:uid="{40691597-9039-4B12-944E-60E58ABDD43E}"/>
    <cellStyle name="Percent 4 2 4 7 2" xfId="30873" xr:uid="{9B182DDE-44DB-4A3A-9DF4-FB44DF1E41CD}"/>
    <cellStyle name="Percent 4 2 4 8" xfId="30874" xr:uid="{621A78CF-C7FB-405C-B9AA-F99A0BE97BCD}"/>
    <cellStyle name="Percent 4 2 4 8 2" xfId="30875" xr:uid="{0AF7B3B3-9062-4597-AB5A-BA6000C39443}"/>
    <cellStyle name="Percent 4 2 4 9" xfId="30876" xr:uid="{94410750-4B8F-4C73-AAA7-3A6E0B03B645}"/>
    <cellStyle name="Percent 4 2 5" xfId="15813" xr:uid="{00000000-0005-0000-0000-0000C93D0000}"/>
    <cellStyle name="Percent 4 2 5 10" xfId="30878" xr:uid="{05ECF69B-8A18-4A5B-A668-CC0486F54932}"/>
    <cellStyle name="Percent 4 2 5 11" xfId="30877" xr:uid="{09D8632C-C039-43E5-A2B5-900FEE457ED3}"/>
    <cellStyle name="Percent 4 2 5 12" xfId="24778" xr:uid="{1F603661-6867-4A4E-81BB-2E29031E873C}"/>
    <cellStyle name="Percent 4 2 5 13" xfId="23357" xr:uid="{0EB0EEE3-38A0-4AF3-A05B-F5369BA497F6}"/>
    <cellStyle name="Percent 4 2 5 14" xfId="22350" xr:uid="{AFC1B710-0D6C-4EC4-AA79-047B381CD743}"/>
    <cellStyle name="Percent 4 2 5 2" xfId="15814" xr:uid="{00000000-0005-0000-0000-0000CA3D0000}"/>
    <cellStyle name="Percent 4 2 5 2 2" xfId="30880" xr:uid="{F9890B76-378C-4CA4-B213-486B7A494C6A}"/>
    <cellStyle name="Percent 4 2 5 2 2 2" xfId="30881" xr:uid="{361FF151-9586-44DA-B508-0C325E3D1DE0}"/>
    <cellStyle name="Percent 4 2 5 2 3" xfId="30882" xr:uid="{EA6C55C0-9F78-4ABD-975C-604E724CBF12}"/>
    <cellStyle name="Percent 4 2 5 2 3 2" xfId="30883" xr:uid="{EDFBF6F8-2655-4B7D-AE87-7588BD01B7CB}"/>
    <cellStyle name="Percent 4 2 5 2 4" xfId="30884" xr:uid="{34067647-4308-43E1-A29E-62DDFFCE16CB}"/>
    <cellStyle name="Percent 4 2 5 2 5" xfId="30879" xr:uid="{87CAE2D8-484F-454E-B271-0A5D0ED52165}"/>
    <cellStyle name="Percent 4 2 5 3" xfId="15815" xr:uid="{00000000-0005-0000-0000-0000CB3D0000}"/>
    <cellStyle name="Percent 4 2 5 3 2" xfId="30886" xr:uid="{9E909E00-0FD5-4B9C-8048-BDBDB804B229}"/>
    <cellStyle name="Percent 4 2 5 3 2 2" xfId="30887" xr:uid="{F03B0CDA-86C1-4D07-A628-BE5DDBA00921}"/>
    <cellStyle name="Percent 4 2 5 3 3" xfId="30888" xr:uid="{D7A99F6D-8729-43FD-8DFF-A7EEDA86F49F}"/>
    <cellStyle name="Percent 4 2 5 3 3 2" xfId="30889" xr:uid="{6B6FC0F1-7A1D-42F9-93D0-C59E3AEB0C3A}"/>
    <cellStyle name="Percent 4 2 5 3 4" xfId="30890" xr:uid="{6377E4A9-3F2C-4A96-9090-BF74D3D501A7}"/>
    <cellStyle name="Percent 4 2 5 3 5" xfId="30885" xr:uid="{B96460F3-394E-4A75-A19A-FCB81B8A7F0A}"/>
    <cellStyle name="Percent 4 2 5 4" xfId="15816" xr:uid="{00000000-0005-0000-0000-0000CC3D0000}"/>
    <cellStyle name="Percent 4 2 5 4 2" xfId="30892" xr:uid="{CAA51772-75BB-431B-947E-80545875F213}"/>
    <cellStyle name="Percent 4 2 5 4 2 2" xfId="30893" xr:uid="{C74CC77F-148D-4C2A-8D34-6764CCAF89D5}"/>
    <cellStyle name="Percent 4 2 5 4 3" xfId="30894" xr:uid="{D7936517-3B68-45DB-BCA3-624F1D5589C6}"/>
    <cellStyle name="Percent 4 2 5 4 3 2" xfId="30895" xr:uid="{C232A308-74E6-4FA7-B1A4-1CBB2B6D3B39}"/>
    <cellStyle name="Percent 4 2 5 4 4" xfId="30896" xr:uid="{0881020D-5C73-4D1E-AF7F-E074FBF01402}"/>
    <cellStyle name="Percent 4 2 5 4 4 2" xfId="30897" xr:uid="{F3EE60CE-C8D7-43C0-B2F0-8DC9AE1B79D4}"/>
    <cellStyle name="Percent 4 2 5 4 5" xfId="30898" xr:uid="{3C1F4DAE-DE9F-42B5-B17E-DC5B85ABDF58}"/>
    <cellStyle name="Percent 4 2 5 4 6" xfId="30891" xr:uid="{772C7828-E0E6-4B57-BD07-D03EFDA59C9B}"/>
    <cellStyle name="Percent 4 2 5 5" xfId="30899" xr:uid="{6C1A4D1A-0C70-4608-ADDD-66627EA76EA1}"/>
    <cellStyle name="Percent 4 2 5 5 2" xfId="30900" xr:uid="{B19EF769-C4DB-4CCA-B764-5A051089E15E}"/>
    <cellStyle name="Percent 4 2 5 5 2 2" xfId="30901" xr:uid="{4889B7D6-7916-40DF-9B99-7A7910C7B345}"/>
    <cellStyle name="Percent 4 2 5 5 3" xfId="30902" xr:uid="{EBD70BD4-9FCF-4DDD-AED9-9122E5A3ADB3}"/>
    <cellStyle name="Percent 4 2 5 5 3 2" xfId="30903" xr:uid="{CD106A5A-CF04-4A1C-AEF1-8201E0508939}"/>
    <cellStyle name="Percent 4 2 5 5 4" xfId="30904" xr:uid="{1068F27B-D395-4A69-8E16-6438DBEF02C4}"/>
    <cellStyle name="Percent 4 2 5 6" xfId="30905" xr:uid="{C52150EE-3638-4433-BF07-A6FFDA20DA6A}"/>
    <cellStyle name="Percent 4 2 5 6 2" xfId="30906" xr:uid="{2D44C2E4-6D16-4AF2-90FD-D490900D2A44}"/>
    <cellStyle name="Percent 4 2 5 7" xfId="30907" xr:uid="{1BFD592C-A664-4F96-804A-6525AC38D00F}"/>
    <cellStyle name="Percent 4 2 5 7 2" xfId="30908" xr:uid="{7E8ECF4F-01E0-4940-8180-861600AC02DA}"/>
    <cellStyle name="Percent 4 2 5 8" xfId="30909" xr:uid="{CC4383B8-1A51-4D90-92EC-B3EA273B4B4D}"/>
    <cellStyle name="Percent 4 2 5 8 2" xfId="30910" xr:uid="{16751E2E-781F-4130-9DE8-484CCE604B90}"/>
    <cellStyle name="Percent 4 2 5 9" xfId="30911" xr:uid="{F3E0FC2A-2E1B-409C-B8C8-EE3AF9B105DD}"/>
    <cellStyle name="Percent 4 2 6" xfId="15817" xr:uid="{00000000-0005-0000-0000-0000CD3D0000}"/>
    <cellStyle name="Percent 4 2 6 10" xfId="30913" xr:uid="{BEB02D4E-2528-4795-BAE2-B4035E6AC7EB}"/>
    <cellStyle name="Percent 4 2 6 11" xfId="30912" xr:uid="{C3C873F1-C519-459E-BF61-99B3ADCE2D69}"/>
    <cellStyle name="Percent 4 2 6 12" xfId="24776" xr:uid="{0E0ED92B-E088-4CCB-AE9C-A207FE223AB6}"/>
    <cellStyle name="Percent 4 2 6 13" xfId="23358" xr:uid="{CB773811-85E9-4488-BA20-88ECB81D6BDF}"/>
    <cellStyle name="Percent 4 2 6 14" xfId="22351" xr:uid="{5DDF6A21-A416-45ED-893C-6BE16F4693E0}"/>
    <cellStyle name="Percent 4 2 6 2" xfId="15818" xr:uid="{00000000-0005-0000-0000-0000CE3D0000}"/>
    <cellStyle name="Percent 4 2 6 2 2" xfId="15819" xr:uid="{00000000-0005-0000-0000-0000CF3D0000}"/>
    <cellStyle name="Percent 4 2 6 2 2 2" xfId="30916" xr:uid="{B35D40EA-1A61-4C11-B1A0-6F54A3C1EE3E}"/>
    <cellStyle name="Percent 4 2 6 2 2 3" xfId="30915" xr:uid="{26E543EA-B19B-4A13-973D-CC6F1E9AF9A0}"/>
    <cellStyle name="Percent 4 2 6 2 3" xfId="15820" xr:uid="{00000000-0005-0000-0000-0000D03D0000}"/>
    <cellStyle name="Percent 4 2 6 2 3 2" xfId="30918" xr:uid="{B682B498-6ABF-45AC-8C74-7A5ACA3F22BA}"/>
    <cellStyle name="Percent 4 2 6 2 3 3" xfId="30917" xr:uid="{1E0CD154-049F-4F79-8B15-3CA66FA79B22}"/>
    <cellStyle name="Percent 4 2 6 2 4" xfId="30919" xr:uid="{BA636AE2-423F-4440-A190-0FF229F046A4}"/>
    <cellStyle name="Percent 4 2 6 2 5" xfId="30914" xr:uid="{617A5511-BDD7-4D7D-9A35-EDC883B8D48A}"/>
    <cellStyle name="Percent 4 2 6 2 6" xfId="25691" xr:uid="{1BA5F201-D163-4096-9FF3-500D6B258AEE}"/>
    <cellStyle name="Percent 4 2 6 3" xfId="15821" xr:uid="{00000000-0005-0000-0000-0000D13D0000}"/>
    <cellStyle name="Percent 4 2 6 3 2" xfId="15822" xr:uid="{00000000-0005-0000-0000-0000D23D0000}"/>
    <cellStyle name="Percent 4 2 6 3 2 2" xfId="30922" xr:uid="{C2273A6E-1697-42A2-8755-DDE241D67364}"/>
    <cellStyle name="Percent 4 2 6 3 2 3" xfId="30921" xr:uid="{16268DF1-FC00-4914-B620-9F415DFB4DD4}"/>
    <cellStyle name="Percent 4 2 6 3 3" xfId="15823" xr:uid="{00000000-0005-0000-0000-0000D33D0000}"/>
    <cellStyle name="Percent 4 2 6 3 3 2" xfId="30924" xr:uid="{55EC44E9-F9FA-4216-9D45-8BD4B9B0510B}"/>
    <cellStyle name="Percent 4 2 6 3 3 3" xfId="30923" xr:uid="{7DBFBD7D-43C6-47D1-8125-25761E627EAD}"/>
    <cellStyle name="Percent 4 2 6 3 4" xfId="30925" xr:uid="{0E876101-FD23-47CC-A29A-3F5E99F3082C}"/>
    <cellStyle name="Percent 4 2 6 3 5" xfId="30920" xr:uid="{FB5455AC-CE3F-4986-957D-D48E6AAF65A9}"/>
    <cellStyle name="Percent 4 2 6 4" xfId="15824" xr:uid="{00000000-0005-0000-0000-0000D43D0000}"/>
    <cellStyle name="Percent 4 2 6 4 2" xfId="30927" xr:uid="{3233B40B-520F-4EFE-A237-9FCF60A56184}"/>
    <cellStyle name="Percent 4 2 6 4 2 2" xfId="30928" xr:uid="{7565CAB7-CAB6-4992-8EFF-ED8E4CCAB083}"/>
    <cellStyle name="Percent 4 2 6 4 3" xfId="30929" xr:uid="{AC29F034-4B88-4004-A34B-93DDB20F931E}"/>
    <cellStyle name="Percent 4 2 6 4 3 2" xfId="30930" xr:uid="{F2229442-284B-4F0C-8D7E-7F46126406D9}"/>
    <cellStyle name="Percent 4 2 6 4 4" xfId="30931" xr:uid="{ABA99EBE-41DB-471C-B29A-360789287E4A}"/>
    <cellStyle name="Percent 4 2 6 4 4 2" xfId="30932" xr:uid="{4152F6AD-8370-4F9C-8C95-4C61A58BB9D5}"/>
    <cellStyle name="Percent 4 2 6 4 5" xfId="30933" xr:uid="{A3711A98-696D-40AA-A9AC-E976B3E52AE8}"/>
    <cellStyle name="Percent 4 2 6 4 6" xfId="30926" xr:uid="{49CDFF3D-9396-4389-A125-7AECBC4DFF06}"/>
    <cellStyle name="Percent 4 2 6 5" xfId="15825" xr:uid="{00000000-0005-0000-0000-0000D53D0000}"/>
    <cellStyle name="Percent 4 2 6 5 2" xfId="30935" xr:uid="{40436B85-A32F-4891-9546-D02B24321994}"/>
    <cellStyle name="Percent 4 2 6 5 2 2" xfId="30936" xr:uid="{C6B37820-541C-4459-A739-5E513BB12D15}"/>
    <cellStyle name="Percent 4 2 6 5 3" xfId="30937" xr:uid="{3A0AD569-57CA-415D-BEAC-4A3D32F89E62}"/>
    <cellStyle name="Percent 4 2 6 5 3 2" xfId="30938" xr:uid="{6EC9862A-B73C-4D03-A907-6BE306F1E22A}"/>
    <cellStyle name="Percent 4 2 6 5 4" xfId="30939" xr:uid="{C8F967E0-5A62-4DB0-84F9-E9FB42A05A13}"/>
    <cellStyle name="Percent 4 2 6 5 5" xfId="30934" xr:uid="{B8396C5D-B3B8-44B4-858A-A39CCFF58F34}"/>
    <cellStyle name="Percent 4 2 6 6" xfId="15826" xr:uid="{00000000-0005-0000-0000-0000D63D0000}"/>
    <cellStyle name="Percent 4 2 6 6 2" xfId="30941" xr:uid="{00AABF03-853F-4C17-8726-077AD37FEE10}"/>
    <cellStyle name="Percent 4 2 6 6 3" xfId="30940" xr:uid="{5654FC70-6C85-40FC-9782-2C2A88EE5619}"/>
    <cellStyle name="Percent 4 2 6 7" xfId="30942" xr:uid="{A2E7037C-C6E5-46F8-BCBD-0E2011E2DC1F}"/>
    <cellStyle name="Percent 4 2 6 7 2" xfId="30943" xr:uid="{CB38B0FC-1797-4226-9DBB-CDEBBC88C62E}"/>
    <cellStyle name="Percent 4 2 6 8" xfId="30944" xr:uid="{44D08BCE-8AB8-4E2B-B25C-15A1D6D469B8}"/>
    <cellStyle name="Percent 4 2 6 8 2" xfId="30945" xr:uid="{DE556AC9-55BD-4898-B87F-E4B6995ECC43}"/>
    <cellStyle name="Percent 4 2 6 9" xfId="30946" xr:uid="{78ADFE31-E24C-4A48-A4E7-3F48C01D38FE}"/>
    <cellStyle name="Percent 4 2 7" xfId="15827" xr:uid="{00000000-0005-0000-0000-0000D73D0000}"/>
    <cellStyle name="Percent 4 2 7 10" xfId="30948" xr:uid="{74258132-A794-4900-91B0-75EF1F6F6C2B}"/>
    <cellStyle name="Percent 4 2 7 11" xfId="30947" xr:uid="{D5754736-C054-43D0-A371-FA31169E1BD0}"/>
    <cellStyle name="Percent 4 2 7 12" xfId="25692" xr:uid="{FDC9AE47-0ECB-4228-8E88-DACE36383B74}"/>
    <cellStyle name="Percent 4 2 7 13" xfId="23359" xr:uid="{12A98111-C53F-439A-BD4D-CF175CE5CA22}"/>
    <cellStyle name="Percent 4 2 7 14" xfId="22352" xr:uid="{92FB265F-B15D-46CB-BC14-1C53E5BF3718}"/>
    <cellStyle name="Percent 4 2 7 2" xfId="15828" xr:uid="{00000000-0005-0000-0000-0000D83D0000}"/>
    <cellStyle name="Percent 4 2 7 2 2" xfId="30950" xr:uid="{F2865F15-D8F9-4354-AA84-B30D16F400E5}"/>
    <cellStyle name="Percent 4 2 7 2 2 2" xfId="30951" xr:uid="{C90DFEFB-0A94-48BC-8DFD-419B16891649}"/>
    <cellStyle name="Percent 4 2 7 2 3" xfId="30952" xr:uid="{8E931B6E-6563-44C8-A709-3577D8BCA97C}"/>
    <cellStyle name="Percent 4 2 7 2 3 2" xfId="30953" xr:uid="{B7ED7D97-0447-43B3-A652-2ECE073451FD}"/>
    <cellStyle name="Percent 4 2 7 2 4" xfId="30954" xr:uid="{77EC7ABC-0269-447D-A36E-DD541D1DF940}"/>
    <cellStyle name="Percent 4 2 7 2 5" xfId="30949" xr:uid="{4531CC20-C927-40AA-AB3A-943E4BCDDB9D}"/>
    <cellStyle name="Percent 4 2 7 3" xfId="15829" xr:uid="{00000000-0005-0000-0000-0000D93D0000}"/>
    <cellStyle name="Percent 4 2 7 3 2" xfId="30956" xr:uid="{7552133B-88FF-4231-8235-ED5B162C6E6F}"/>
    <cellStyle name="Percent 4 2 7 3 2 2" xfId="30957" xr:uid="{A54965A9-B0B7-4DB9-A5EB-8C28FA49A6F6}"/>
    <cellStyle name="Percent 4 2 7 3 3" xfId="30958" xr:uid="{1D64D39E-DA33-44F6-A3E7-D60F655D542D}"/>
    <cellStyle name="Percent 4 2 7 3 3 2" xfId="30959" xr:uid="{BB48471F-D5E9-4EA6-9B73-F89243BA4F23}"/>
    <cellStyle name="Percent 4 2 7 3 4" xfId="30960" xr:uid="{4650F3E1-581B-4C3F-B081-58461FE062ED}"/>
    <cellStyle name="Percent 4 2 7 3 5" xfId="30955" xr:uid="{53D2C676-3A07-4165-A85E-BA2B2AAEB04D}"/>
    <cellStyle name="Percent 4 2 7 4" xfId="15830" xr:uid="{00000000-0005-0000-0000-0000DA3D0000}"/>
    <cellStyle name="Percent 4 2 7 4 2" xfId="30962" xr:uid="{2F5D946D-6749-4682-B505-834C1BB96966}"/>
    <cellStyle name="Percent 4 2 7 4 2 2" xfId="30963" xr:uid="{3352943F-1BED-4A0F-8CB7-A6E030D0A108}"/>
    <cellStyle name="Percent 4 2 7 4 3" xfId="30964" xr:uid="{5AD7928B-3308-47D8-BC76-D57E3C95CA98}"/>
    <cellStyle name="Percent 4 2 7 4 3 2" xfId="30965" xr:uid="{8015A22F-1EEB-4F97-90D2-EEFA59FBD1C2}"/>
    <cellStyle name="Percent 4 2 7 4 4" xfId="30966" xr:uid="{92D5567E-F5B6-4850-A229-8D222727A138}"/>
    <cellStyle name="Percent 4 2 7 4 4 2" xfId="30967" xr:uid="{AE4DF847-5B9C-4F12-8323-1DE46BC1E159}"/>
    <cellStyle name="Percent 4 2 7 4 5" xfId="30968" xr:uid="{0371A4BA-ADA4-4B3E-86CF-046D1D41F1F6}"/>
    <cellStyle name="Percent 4 2 7 4 6" xfId="30961" xr:uid="{FEEB1B31-CC30-452A-B9C3-8E884ADC2460}"/>
    <cellStyle name="Percent 4 2 7 5" xfId="30969" xr:uid="{469F46A2-9C04-4A7D-8DC8-CC8F664AD8FB}"/>
    <cellStyle name="Percent 4 2 7 5 2" xfId="30970" xr:uid="{CB13E29E-0AEC-4B3D-81D4-95F0D91CC4FC}"/>
    <cellStyle name="Percent 4 2 7 5 2 2" xfId="30971" xr:uid="{A8D8EDCA-E2DE-4E59-BE11-5FAF08275EEE}"/>
    <cellStyle name="Percent 4 2 7 5 3" xfId="30972" xr:uid="{CDEB677C-BFF3-42AE-8366-EA639B6D8CD8}"/>
    <cellStyle name="Percent 4 2 7 5 3 2" xfId="30973" xr:uid="{73723D26-7C3B-4BE5-BA75-ACC5706E6FBF}"/>
    <cellStyle name="Percent 4 2 7 5 4" xfId="30974" xr:uid="{C821F0CB-62AD-4B1B-B565-6C0347EE4D3E}"/>
    <cellStyle name="Percent 4 2 7 6" xfId="30975" xr:uid="{125B934D-1180-4EB7-AADB-33325651F7F1}"/>
    <cellStyle name="Percent 4 2 7 6 2" xfId="30976" xr:uid="{BE785534-2168-4553-AA46-743C84E3D1E4}"/>
    <cellStyle name="Percent 4 2 7 7" xfId="30977" xr:uid="{0C45D5D2-15C3-4789-B983-45D14038C280}"/>
    <cellStyle name="Percent 4 2 7 7 2" xfId="30978" xr:uid="{46BC7AFB-54B4-4CB5-876F-7A7A1A809D3F}"/>
    <cellStyle name="Percent 4 2 7 8" xfId="30979" xr:uid="{40420B20-44D6-407F-860B-5DDEE21D32F2}"/>
    <cellStyle name="Percent 4 2 7 8 2" xfId="30980" xr:uid="{C1EC8E51-C89B-4461-8C39-5E0A7EE72761}"/>
    <cellStyle name="Percent 4 2 7 9" xfId="30981" xr:uid="{ED7995CF-2879-41D0-939C-6EFDF64E878E}"/>
    <cellStyle name="Percent 4 2 8" xfId="15831" xr:uid="{00000000-0005-0000-0000-0000DB3D0000}"/>
    <cellStyle name="Percent 4 2 8 10" xfId="30983" xr:uid="{7EE584B6-9A04-4B8D-9BC6-B408B4CA08A5}"/>
    <cellStyle name="Percent 4 2 8 11" xfId="30982" xr:uid="{C42E30ED-3DEE-4608-8A6F-1C3C0F0347B0}"/>
    <cellStyle name="Percent 4 2 8 12" xfId="25693" xr:uid="{5F7CBAED-18A7-4963-87D9-6B25923AF5CA}"/>
    <cellStyle name="Percent 4 2 8 13" xfId="23360" xr:uid="{EB4EEC2A-6576-4A2A-81B3-B3220D489A54}"/>
    <cellStyle name="Percent 4 2 8 14" xfId="22353" xr:uid="{D725FBB0-032E-45E2-AB5E-C33311DBB0CA}"/>
    <cellStyle name="Percent 4 2 8 2" xfId="15832" xr:uid="{00000000-0005-0000-0000-0000DC3D0000}"/>
    <cellStyle name="Percent 4 2 8 2 2" xfId="30985" xr:uid="{F342B0A1-EB5E-4A2D-951E-4C094B687FA1}"/>
    <cellStyle name="Percent 4 2 8 2 2 2" xfId="30986" xr:uid="{4CDBDBA0-7776-4646-B360-1E2EBC71139B}"/>
    <cellStyle name="Percent 4 2 8 2 3" xfId="30987" xr:uid="{8DAADCE1-61F6-46D7-9ABD-6AAB0E3A1307}"/>
    <cellStyle name="Percent 4 2 8 2 3 2" xfId="30988" xr:uid="{8B0AC726-D347-45B9-BADD-F913C66CA714}"/>
    <cellStyle name="Percent 4 2 8 2 4" xfId="30989" xr:uid="{B2028E8D-4EC9-4820-8150-E0669395BC87}"/>
    <cellStyle name="Percent 4 2 8 2 5" xfId="30984" xr:uid="{659B569F-AD9B-4361-B01F-6C834D4DE9EF}"/>
    <cellStyle name="Percent 4 2 8 3" xfId="15833" xr:uid="{00000000-0005-0000-0000-0000DD3D0000}"/>
    <cellStyle name="Percent 4 2 8 3 2" xfId="30991" xr:uid="{5606B37B-0AEC-4279-A13B-57A41F9B993C}"/>
    <cellStyle name="Percent 4 2 8 3 2 2" xfId="30992" xr:uid="{FBFDD7E2-27F7-4E58-82B3-8668D98F97AE}"/>
    <cellStyle name="Percent 4 2 8 3 3" xfId="30993" xr:uid="{12618A8D-3961-4992-9BF1-75AD56CC8FA4}"/>
    <cellStyle name="Percent 4 2 8 3 3 2" xfId="30994" xr:uid="{600A6720-0B9D-4D07-9977-41487B4313FD}"/>
    <cellStyle name="Percent 4 2 8 3 4" xfId="30995" xr:uid="{3CD0A4BE-12CC-4884-8F05-B536AD98D180}"/>
    <cellStyle name="Percent 4 2 8 3 5" xfId="30990" xr:uid="{2C4279EE-29EE-497F-8867-C0286A39708C}"/>
    <cellStyle name="Percent 4 2 8 4" xfId="15834" xr:uid="{00000000-0005-0000-0000-0000DE3D0000}"/>
    <cellStyle name="Percent 4 2 8 4 2" xfId="30997" xr:uid="{8044BF86-0AC3-4049-AD69-8E2055775C5C}"/>
    <cellStyle name="Percent 4 2 8 4 2 2" xfId="30998" xr:uid="{8B9436DF-15BE-4524-ABBB-9AFD40ABA528}"/>
    <cellStyle name="Percent 4 2 8 4 3" xfId="30999" xr:uid="{3581AE2E-5C70-4785-8E78-34601071D3A2}"/>
    <cellStyle name="Percent 4 2 8 4 3 2" xfId="31000" xr:uid="{7AC729EE-DA7B-4137-B85A-783BA75D7D4C}"/>
    <cellStyle name="Percent 4 2 8 4 4" xfId="31001" xr:uid="{68388D2F-B916-4B7F-9580-7CE18075810B}"/>
    <cellStyle name="Percent 4 2 8 4 4 2" xfId="31002" xr:uid="{E7E76977-1B1C-40A0-B439-FA9C42FB7004}"/>
    <cellStyle name="Percent 4 2 8 4 5" xfId="31003" xr:uid="{8EA86937-D07A-4AF1-ABAB-FA878A7914C6}"/>
    <cellStyle name="Percent 4 2 8 4 6" xfId="30996" xr:uid="{0866A32D-003C-48E6-954F-A87708E4EE8D}"/>
    <cellStyle name="Percent 4 2 8 5" xfId="31004" xr:uid="{CF7EF97C-6BAF-4404-BDC9-5ED3A032C5D9}"/>
    <cellStyle name="Percent 4 2 8 5 2" xfId="31005" xr:uid="{88CE18ED-7DE5-4FEB-A353-65C44B7874E5}"/>
    <cellStyle name="Percent 4 2 8 5 2 2" xfId="31006" xr:uid="{0D480721-22C9-4E11-B646-6639374494B7}"/>
    <cellStyle name="Percent 4 2 8 5 3" xfId="31007" xr:uid="{78CBD850-2816-4DF3-BFD7-7A6CCB5FC09D}"/>
    <cellStyle name="Percent 4 2 8 5 3 2" xfId="31008" xr:uid="{452CDD85-0B72-4CFF-A626-5CC8436929F8}"/>
    <cellStyle name="Percent 4 2 8 5 4" xfId="31009" xr:uid="{D1C347B1-2FC7-44D1-8C4F-C0381A57A979}"/>
    <cellStyle name="Percent 4 2 8 6" xfId="31010" xr:uid="{FE3EE60E-83C9-4FB8-8C63-ACBD93A5E28E}"/>
    <cellStyle name="Percent 4 2 8 6 2" xfId="31011" xr:uid="{459E6818-64F4-4DAF-8F4E-302363ED6D50}"/>
    <cellStyle name="Percent 4 2 8 7" xfId="31012" xr:uid="{A213CF03-3733-49FD-A5C3-6CAF2F41549C}"/>
    <cellStyle name="Percent 4 2 8 7 2" xfId="31013" xr:uid="{C8863F70-1634-4FA2-8D83-1F0DA965B1D5}"/>
    <cellStyle name="Percent 4 2 8 8" xfId="31014" xr:uid="{04903E1E-4B95-4CB7-B79F-6E340EEB4B13}"/>
    <cellStyle name="Percent 4 2 8 8 2" xfId="31015" xr:uid="{7A2CBC28-0427-4659-B929-8CE3AABEC92A}"/>
    <cellStyle name="Percent 4 2 8 9" xfId="31016" xr:uid="{2E81BEC8-BCDC-4CA5-BB22-ABAA816F4C35}"/>
    <cellStyle name="Percent 4 2 9" xfId="15835" xr:uid="{00000000-0005-0000-0000-0000DF3D0000}"/>
    <cellStyle name="Percent 4 2 9 2" xfId="15836" xr:uid="{00000000-0005-0000-0000-0000E03D0000}"/>
    <cellStyle name="Percent 4 2 9 2 2" xfId="31019" xr:uid="{60967917-3A14-46A8-91C6-DC23B9D243EF}"/>
    <cellStyle name="Percent 4 2 9 2 3" xfId="31018" xr:uid="{336DF4F1-33FC-4745-978E-2F77B917089A}"/>
    <cellStyle name="Percent 4 2 9 3" xfId="15837" xr:uid="{00000000-0005-0000-0000-0000E13D0000}"/>
    <cellStyle name="Percent 4 2 9 3 2" xfId="31021" xr:uid="{807F8CBA-E96B-40E3-B44D-173C078CC016}"/>
    <cellStyle name="Percent 4 2 9 3 3" xfId="31020" xr:uid="{03B202B2-F5F4-43E2-A8F4-AAA05236200D}"/>
    <cellStyle name="Percent 4 2 9 4" xfId="31022" xr:uid="{50FE591A-0F8D-4D5D-92DF-7B70EE0ECD6D}"/>
    <cellStyle name="Percent 4 2 9 5" xfId="31023" xr:uid="{9ECDD374-1A63-4182-84DD-CCBD73A04A19}"/>
    <cellStyle name="Percent 4 2 9 6" xfId="31017" xr:uid="{15A4899A-8DB1-45C2-BDAE-AC043F425B56}"/>
    <cellStyle name="Percent 4 2 9 7" xfId="25694" xr:uid="{060D23FC-9A61-44AE-816B-1CE8120D7B64}"/>
    <cellStyle name="Percent 4 2 9 8" xfId="23361" xr:uid="{ABE09DFA-8257-4049-9B9C-855B2D601B58}"/>
    <cellStyle name="Percent 4 2 9 9" xfId="22354" xr:uid="{E03B94F2-737D-4635-B294-2EF42BA24476}"/>
    <cellStyle name="Percent 4 20" xfId="15838" xr:uid="{00000000-0005-0000-0000-0000E23D0000}"/>
    <cellStyle name="Percent 4 20 10" xfId="31025" xr:uid="{B3280DF9-3E1B-4F17-8411-FC359BFFCF3D}"/>
    <cellStyle name="Percent 4 20 11" xfId="31026" xr:uid="{556BA1C1-CBD7-4257-9792-9F0CF37C0EF1}"/>
    <cellStyle name="Percent 4 20 12" xfId="31024" xr:uid="{BD29ACC1-66A0-4242-A884-6339AADE7CA7}"/>
    <cellStyle name="Percent 4 20 13" xfId="24779" xr:uid="{186B6704-1A78-483D-BC53-D63EBC451D46}"/>
    <cellStyle name="Percent 4 20 2" xfId="15839" xr:uid="{00000000-0005-0000-0000-0000E33D0000}"/>
    <cellStyle name="Percent 4 20 2 2" xfId="31028" xr:uid="{46FC40FD-E044-4428-BB0B-363B58D8B96F}"/>
    <cellStyle name="Percent 4 20 2 2 2" xfId="31029" xr:uid="{2BBBC9A7-8A4A-48EA-B33D-4E59BF409408}"/>
    <cellStyle name="Percent 4 20 2 3" xfId="31030" xr:uid="{313CB83D-F19C-4782-83D6-911370F67CD1}"/>
    <cellStyle name="Percent 4 20 2 3 2" xfId="31031" xr:uid="{C8425894-A89A-4DC1-83B3-BB87FF761D46}"/>
    <cellStyle name="Percent 4 20 2 4" xfId="31032" xr:uid="{1C46D43C-0334-436C-AC87-81ACAEF97129}"/>
    <cellStyle name="Percent 4 20 2 5" xfId="31033" xr:uid="{89EC24BF-5234-4814-9605-C6CFA80B1AF7}"/>
    <cellStyle name="Percent 4 20 2 6" xfId="31027" xr:uid="{D383A9EA-AFA9-4F98-A85C-00849278613E}"/>
    <cellStyle name="Percent 4 20 3" xfId="15840" xr:uid="{00000000-0005-0000-0000-0000E43D0000}"/>
    <cellStyle name="Percent 4 20 3 2" xfId="31035" xr:uid="{04D5B9C1-411C-45DC-B1BC-76847D102362}"/>
    <cellStyle name="Percent 4 20 3 2 2" xfId="31036" xr:uid="{14A2FC98-0513-4653-A4D8-97257B783F39}"/>
    <cellStyle name="Percent 4 20 3 3" xfId="31037" xr:uid="{93535CCF-E722-484B-80E4-29FAC0244429}"/>
    <cellStyle name="Percent 4 20 3 3 2" xfId="31038" xr:uid="{49A921A9-98C6-41F5-B321-71070A4E4C3D}"/>
    <cellStyle name="Percent 4 20 3 4" xfId="31039" xr:uid="{52EC5F72-8655-4AAE-8D68-3EBF2BBE629D}"/>
    <cellStyle name="Percent 4 20 3 5" xfId="31034" xr:uid="{69B00221-559E-4542-AFF0-C30CA44F5BE2}"/>
    <cellStyle name="Percent 4 20 4" xfId="31040" xr:uid="{445EE130-3897-46D2-9813-AED34576D47A}"/>
    <cellStyle name="Percent 4 20 4 2" xfId="31041" xr:uid="{5B416D18-9C88-42BE-BB03-8968FB57797B}"/>
    <cellStyle name="Percent 4 20 4 2 2" xfId="31042" xr:uid="{C4102450-1855-4718-9850-92E55E36A746}"/>
    <cellStyle name="Percent 4 20 4 3" xfId="31043" xr:uid="{C81F29CF-00C4-46A7-A744-8EB852A76D76}"/>
    <cellStyle name="Percent 4 20 4 3 2" xfId="31044" xr:uid="{BCD92F41-34F7-43FD-9312-53AF1DA160C3}"/>
    <cellStyle name="Percent 4 20 4 4" xfId="31045" xr:uid="{6183F986-F6E1-4434-8EF9-7F686EBFAA8E}"/>
    <cellStyle name="Percent 4 20 5" xfId="31046" xr:uid="{AD5D354E-32F3-4E90-9389-5E4A0C8725BD}"/>
    <cellStyle name="Percent 4 20 5 2" xfId="31047" xr:uid="{E7072DEF-871D-476C-8E79-A8C92B5E8ADB}"/>
    <cellStyle name="Percent 4 20 5 2 2" xfId="31048" xr:uid="{4083930A-4D8B-4108-9CAA-65DD3EE9E0CF}"/>
    <cellStyle name="Percent 4 20 5 3" xfId="31049" xr:uid="{9F5D607C-A4F2-46DA-B5A1-308C93D7B255}"/>
    <cellStyle name="Percent 4 20 5 3 2" xfId="31050" xr:uid="{C73A8CAF-3FAD-4397-9F11-1646C25A45EB}"/>
    <cellStyle name="Percent 4 20 5 4" xfId="31051" xr:uid="{880318C5-5A89-4842-8446-95538C4B60A6}"/>
    <cellStyle name="Percent 4 20 5 4 2" xfId="31052" xr:uid="{AE927B79-2003-4231-AB3E-24F36900BC9D}"/>
    <cellStyle name="Percent 4 20 5 5" xfId="31053" xr:uid="{04CF6973-AE2F-48EA-9FBD-3DB0C9B6058C}"/>
    <cellStyle name="Percent 4 20 6" xfId="31054" xr:uid="{C56C3AE3-62CC-4C52-9495-5BD6F6145221}"/>
    <cellStyle name="Percent 4 20 6 2" xfId="31055" xr:uid="{C23F3A86-0FA9-4DA1-BED0-04BFABFCB211}"/>
    <cellStyle name="Percent 4 20 6 2 2" xfId="31056" xr:uid="{1ED6DFBF-610C-4F1A-8167-1C74AF88B2E9}"/>
    <cellStyle name="Percent 4 20 6 3" xfId="31057" xr:uid="{9908BCC7-B2ED-4440-AF2E-C2F99432E352}"/>
    <cellStyle name="Percent 4 20 6 3 2" xfId="31058" xr:uid="{DFEDA7C3-D2EC-425D-9D06-4B0C23AC7407}"/>
    <cellStyle name="Percent 4 20 6 4" xfId="31059" xr:uid="{3804A599-6678-4919-A5B3-06B1FB5943F0}"/>
    <cellStyle name="Percent 4 20 7" xfId="31060" xr:uid="{AC9D72B6-B24D-41F9-A5E1-539EAB90BCAB}"/>
    <cellStyle name="Percent 4 20 7 2" xfId="31061" xr:uid="{318B4C15-3B2E-405F-8B8D-5034326F9C8F}"/>
    <cellStyle name="Percent 4 20 8" xfId="31062" xr:uid="{10CB3BE8-80E5-4D3D-8223-ED4F2C3C35E6}"/>
    <cellStyle name="Percent 4 20 8 2" xfId="31063" xr:uid="{B6114143-8E16-4A21-8168-2B1FC7840162}"/>
    <cellStyle name="Percent 4 20 9" xfId="31064" xr:uid="{6B140D08-CCFC-4BC7-B14B-570892186202}"/>
    <cellStyle name="Percent 4 20 9 2" xfId="31065" xr:uid="{C181A8CE-0A89-429D-B60F-AD582EA10254}"/>
    <cellStyle name="Percent 4 21" xfId="15841" xr:uid="{00000000-0005-0000-0000-0000E53D0000}"/>
    <cellStyle name="Percent 4 21 10" xfId="31067" xr:uid="{90843274-D49E-45D3-8C29-5239C64BB692}"/>
    <cellStyle name="Percent 4 21 11" xfId="31068" xr:uid="{AF3CA88F-DB87-4AF7-ADFC-0852BE69FA36}"/>
    <cellStyle name="Percent 4 21 12" xfId="31066" xr:uid="{9F6E13E4-BA26-421B-B314-11B878CD3948}"/>
    <cellStyle name="Percent 4 21 13" xfId="24780" xr:uid="{AE251321-6EE7-46F3-98E3-ADA286773A17}"/>
    <cellStyle name="Percent 4 21 2" xfId="15842" xr:uid="{00000000-0005-0000-0000-0000E63D0000}"/>
    <cellStyle name="Percent 4 21 2 2" xfId="31070" xr:uid="{0D54013E-F6F0-432D-9FA3-B7B41C7C003C}"/>
    <cellStyle name="Percent 4 21 2 2 2" xfId="31071" xr:uid="{1F08786A-20A8-413A-A85E-612462F238C8}"/>
    <cellStyle name="Percent 4 21 2 3" xfId="31072" xr:uid="{F946C9BD-F4E3-424F-A678-B740E743B4DB}"/>
    <cellStyle name="Percent 4 21 2 3 2" xfId="31073" xr:uid="{814DAEBF-BC15-4CC0-8BB4-5E31692D4E20}"/>
    <cellStyle name="Percent 4 21 2 4" xfId="31074" xr:uid="{C9B3ACF1-59CC-450F-87B9-0FA4F9355C10}"/>
    <cellStyle name="Percent 4 21 2 5" xfId="31075" xr:uid="{4E94C35D-E19B-42EA-BD5D-900BFB4D2A88}"/>
    <cellStyle name="Percent 4 21 2 6" xfId="31069" xr:uid="{0AEFC533-92E6-42AC-8562-3D0BA889FFC4}"/>
    <cellStyle name="Percent 4 21 3" xfId="15843" xr:uid="{00000000-0005-0000-0000-0000E73D0000}"/>
    <cellStyle name="Percent 4 21 3 2" xfId="31077" xr:uid="{D4360AD3-C3EE-42D7-9ECF-659D2F34AEBE}"/>
    <cellStyle name="Percent 4 21 3 2 2" xfId="31078" xr:uid="{E0439E09-83EF-42DE-9208-0FE1A7F4EBF8}"/>
    <cellStyle name="Percent 4 21 3 3" xfId="31079" xr:uid="{6C2B3B5E-B01E-4E3A-9C0B-A903755E385A}"/>
    <cellStyle name="Percent 4 21 3 3 2" xfId="31080" xr:uid="{B66D7461-59E5-428C-A46F-41B921DC4BCD}"/>
    <cellStyle name="Percent 4 21 3 4" xfId="31081" xr:uid="{AEEC5A4D-5ED9-49EE-9774-4D1FA155F5A2}"/>
    <cellStyle name="Percent 4 21 3 5" xfId="31076" xr:uid="{895BF589-FBCA-4C98-A5E0-68C0DA0EA251}"/>
    <cellStyle name="Percent 4 21 4" xfId="31082" xr:uid="{24B9F7DB-AAAE-4CF5-95C4-E090DD1931FF}"/>
    <cellStyle name="Percent 4 21 4 2" xfId="31083" xr:uid="{780EBE20-DD0B-49C4-80B5-0BF532A83D76}"/>
    <cellStyle name="Percent 4 21 4 2 2" xfId="31084" xr:uid="{E26E282F-A1FD-4F0D-AE7C-B94B3CC4B3CD}"/>
    <cellStyle name="Percent 4 21 4 3" xfId="31085" xr:uid="{068D2D32-E259-4D6F-91A6-457B3DB639EE}"/>
    <cellStyle name="Percent 4 21 4 3 2" xfId="31086" xr:uid="{BC918183-EFF1-4FE4-B6E7-6A536905885D}"/>
    <cellStyle name="Percent 4 21 4 4" xfId="31087" xr:uid="{8F166591-6CCB-4B28-B4EC-F5A6FA93C072}"/>
    <cellStyle name="Percent 4 21 5" xfId="31088" xr:uid="{C4CA2985-A5E2-4899-8C64-AA5DDF98C62A}"/>
    <cellStyle name="Percent 4 21 5 2" xfId="31089" xr:uid="{22A8B9DB-3421-400D-8ACC-1FB4B71D7FEA}"/>
    <cellStyle name="Percent 4 21 5 2 2" xfId="31090" xr:uid="{1CC4980E-6370-477D-9E18-C9AB0151C7C5}"/>
    <cellStyle name="Percent 4 21 5 3" xfId="31091" xr:uid="{8A3664DB-820C-48B2-BD21-A54020B5F0F5}"/>
    <cellStyle name="Percent 4 21 5 3 2" xfId="31092" xr:uid="{BCEA7F9D-7E31-4A9F-BEEC-D807EE03ADD8}"/>
    <cellStyle name="Percent 4 21 5 4" xfId="31093" xr:uid="{14B3DA3E-B581-4200-9250-7CC779AD3CD6}"/>
    <cellStyle name="Percent 4 21 5 4 2" xfId="31094" xr:uid="{5295CCC5-F39F-4AC7-8D62-26109AF1AC02}"/>
    <cellStyle name="Percent 4 21 5 5" xfId="31095" xr:uid="{710812D1-74E8-4A99-8F5A-E5557775076D}"/>
    <cellStyle name="Percent 4 21 6" xfId="31096" xr:uid="{5E938CC9-D0A2-4066-AC4B-2CB6016E3B5C}"/>
    <cellStyle name="Percent 4 21 6 2" xfId="31097" xr:uid="{5F5937E1-A159-4B7A-87A9-E281CDBE1194}"/>
    <cellStyle name="Percent 4 21 6 2 2" xfId="31098" xr:uid="{FD9D1C48-2E64-4242-AB89-0A64F68E5E6D}"/>
    <cellStyle name="Percent 4 21 6 3" xfId="31099" xr:uid="{A17EEFA6-FECD-4FC1-A2AA-DF619AF21674}"/>
    <cellStyle name="Percent 4 21 6 3 2" xfId="31100" xr:uid="{9519F7FA-C84B-4674-82D7-3A509F00AE10}"/>
    <cellStyle name="Percent 4 21 6 4" xfId="31101" xr:uid="{590E2A36-C3D0-4AE8-AA2A-120BD1258142}"/>
    <cellStyle name="Percent 4 21 7" xfId="31102" xr:uid="{2B9EF9D5-CC3F-40C9-8D4B-93BEE4342B95}"/>
    <cellStyle name="Percent 4 21 7 2" xfId="31103" xr:uid="{B9BFF383-CB4F-476D-86DF-06D3C05B0C92}"/>
    <cellStyle name="Percent 4 21 8" xfId="31104" xr:uid="{B957431D-A66A-4267-8E09-E4DA0B5E0F7C}"/>
    <cellStyle name="Percent 4 21 8 2" xfId="31105" xr:uid="{6F3BE398-7BC0-41BC-9A06-5910B2046E2D}"/>
    <cellStyle name="Percent 4 21 9" xfId="31106" xr:uid="{2A4CED15-AD12-4081-B2D6-5C78885C9A9D}"/>
    <cellStyle name="Percent 4 21 9 2" xfId="31107" xr:uid="{533D03F7-281F-4541-AAA0-3D8F9959EBED}"/>
    <cellStyle name="Percent 4 22" xfId="15844" xr:uid="{00000000-0005-0000-0000-0000E83D0000}"/>
    <cellStyle name="Percent 4 22 10" xfId="31109" xr:uid="{7EA8B20B-7FC2-47FD-9B05-EF3778197A6B}"/>
    <cellStyle name="Percent 4 22 11" xfId="31110" xr:uid="{FB42C042-D270-4D9C-AFB7-861E17811EAD}"/>
    <cellStyle name="Percent 4 22 12" xfId="31108" xr:uid="{C3D5CD6D-0BAA-4246-ACBE-C614BBDC15C3}"/>
    <cellStyle name="Percent 4 22 13" xfId="24781" xr:uid="{BB2EA31C-F16E-4BF6-9BBB-9EB04395190E}"/>
    <cellStyle name="Percent 4 22 2" xfId="15845" xr:uid="{00000000-0005-0000-0000-0000E93D0000}"/>
    <cellStyle name="Percent 4 22 2 2" xfId="31112" xr:uid="{BEADF831-C183-426C-B2F4-EC615EDD04D1}"/>
    <cellStyle name="Percent 4 22 2 2 2" xfId="31113" xr:uid="{CD21970C-4652-4434-AD61-A535814708DD}"/>
    <cellStyle name="Percent 4 22 2 3" xfId="31114" xr:uid="{755F94F8-F34A-4B67-89AF-ACAB0A28DDD9}"/>
    <cellStyle name="Percent 4 22 2 3 2" xfId="31115" xr:uid="{5057ACBE-1BD9-4327-9276-5C12D36FE2D9}"/>
    <cellStyle name="Percent 4 22 2 4" xfId="31116" xr:uid="{6ABA86B7-B3E1-4EA2-9347-8D08730C637D}"/>
    <cellStyle name="Percent 4 22 2 5" xfId="31117" xr:uid="{E32F4DB1-9D0A-468B-B62D-42B1355A99BD}"/>
    <cellStyle name="Percent 4 22 2 6" xfId="31111" xr:uid="{57F721AB-5091-42ED-9CF1-24DE39276EAA}"/>
    <cellStyle name="Percent 4 22 3" xfId="15846" xr:uid="{00000000-0005-0000-0000-0000EA3D0000}"/>
    <cellStyle name="Percent 4 22 3 2" xfId="31119" xr:uid="{8F04EA44-3D64-47A2-8B3F-CAC2378DB160}"/>
    <cellStyle name="Percent 4 22 3 2 2" xfId="31120" xr:uid="{953024A8-0EDB-47EE-91A6-827C0A4C1CB9}"/>
    <cellStyle name="Percent 4 22 3 3" xfId="31121" xr:uid="{AF5C6C17-EDE2-4DC5-9F5C-F875253A4A93}"/>
    <cellStyle name="Percent 4 22 3 3 2" xfId="31122" xr:uid="{BBA8A431-7AAD-4218-8FBD-0686B72BD53B}"/>
    <cellStyle name="Percent 4 22 3 4" xfId="31123" xr:uid="{2D0C84A4-5E22-426E-9DEC-E2E2108AABFE}"/>
    <cellStyle name="Percent 4 22 3 5" xfId="31118" xr:uid="{F3074DFC-90B8-4BC2-BD4C-42ADC40E3843}"/>
    <cellStyle name="Percent 4 22 4" xfId="31124" xr:uid="{3B8B05A0-0E55-4CFF-B476-56F9480CEB92}"/>
    <cellStyle name="Percent 4 22 4 2" xfId="31125" xr:uid="{328F18CE-C847-4FF7-94B1-35E8322AFCF1}"/>
    <cellStyle name="Percent 4 22 4 2 2" xfId="31126" xr:uid="{78794617-6F72-4EAF-BBE3-DB547705048E}"/>
    <cellStyle name="Percent 4 22 4 3" xfId="31127" xr:uid="{39D6F49A-93E1-43DA-9694-83E9B495A337}"/>
    <cellStyle name="Percent 4 22 4 3 2" xfId="31128" xr:uid="{ED12225F-A59A-448C-88BD-8633DB1DD384}"/>
    <cellStyle name="Percent 4 22 4 4" xfId="31129" xr:uid="{DC603759-216B-4FC6-8460-E44BCAA3EB72}"/>
    <cellStyle name="Percent 4 22 5" xfId="31130" xr:uid="{02930619-8937-4821-B7F1-12302172C7E1}"/>
    <cellStyle name="Percent 4 22 5 2" xfId="31131" xr:uid="{CD3FFB52-6E95-45CA-B65A-0490F8C7742A}"/>
    <cellStyle name="Percent 4 22 5 2 2" xfId="31132" xr:uid="{96D13A75-0B51-402E-927A-205AC6C36DBF}"/>
    <cellStyle name="Percent 4 22 5 3" xfId="31133" xr:uid="{8E59D24B-051B-4176-B823-BBF17CCFE894}"/>
    <cellStyle name="Percent 4 22 5 3 2" xfId="31134" xr:uid="{3B4F1002-364E-430A-A610-0B82ED6628D7}"/>
    <cellStyle name="Percent 4 22 5 4" xfId="31135" xr:uid="{04576DAF-1E4D-4AA1-836C-E53BE0D04954}"/>
    <cellStyle name="Percent 4 22 5 4 2" xfId="31136" xr:uid="{088C9957-ADA1-4AEE-AE15-72F00D597242}"/>
    <cellStyle name="Percent 4 22 5 5" xfId="31137" xr:uid="{895DA708-24A0-4A13-8EA9-6FF3E4BD300E}"/>
    <cellStyle name="Percent 4 22 6" xfId="31138" xr:uid="{D118F454-D326-4BDA-AD13-AE89086711DB}"/>
    <cellStyle name="Percent 4 22 6 2" xfId="31139" xr:uid="{3F81AA48-197B-46FD-9D82-DDB480371BB9}"/>
    <cellStyle name="Percent 4 22 6 2 2" xfId="31140" xr:uid="{ECE45F82-F446-4A07-9907-07098AD171A7}"/>
    <cellStyle name="Percent 4 22 6 3" xfId="31141" xr:uid="{5BD5FE3F-D2AE-46C1-91C4-73E5E777602D}"/>
    <cellStyle name="Percent 4 22 6 3 2" xfId="31142" xr:uid="{37B3CFDE-6209-4C9C-B1ED-1A8446659CCF}"/>
    <cellStyle name="Percent 4 22 6 4" xfId="31143" xr:uid="{8FBF6BF2-73AC-45E6-A745-D03B57EDF087}"/>
    <cellStyle name="Percent 4 22 7" xfId="31144" xr:uid="{2F301C03-1A76-4E54-AFEB-70FEF7BA785F}"/>
    <cellStyle name="Percent 4 22 7 2" xfId="31145" xr:uid="{638AD190-8AFA-4865-8FB4-AB2B728B7BCC}"/>
    <cellStyle name="Percent 4 22 8" xfId="31146" xr:uid="{B54077ED-5BF8-4BC4-9FCA-9BE24DAA476C}"/>
    <cellStyle name="Percent 4 22 8 2" xfId="31147" xr:uid="{3E136371-6B60-4C59-9261-AABE28953051}"/>
    <cellStyle name="Percent 4 22 9" xfId="31148" xr:uid="{53C4E451-F3CF-46BF-9CC0-AB40827F4D3C}"/>
    <cellStyle name="Percent 4 22 9 2" xfId="31149" xr:uid="{D373A783-E725-46E6-8AC6-DE5A58A0ED1F}"/>
    <cellStyle name="Percent 4 23" xfId="15847" xr:uid="{00000000-0005-0000-0000-0000EB3D0000}"/>
    <cellStyle name="Percent 4 23 10" xfId="31151" xr:uid="{CCEE04CA-43C8-4093-AF9A-DD57FBF4CBDE}"/>
    <cellStyle name="Percent 4 23 11" xfId="31152" xr:uid="{3C1E93A6-302F-487B-9F2A-3E684F783959}"/>
    <cellStyle name="Percent 4 23 12" xfId="31150" xr:uid="{14B5B447-F6EC-4F3A-94F0-30D0393F2D93}"/>
    <cellStyle name="Percent 4 23 13" xfId="24782" xr:uid="{1CDCE177-F635-471B-BFB7-01580D57AFEB}"/>
    <cellStyle name="Percent 4 23 2" xfId="15848" xr:uid="{00000000-0005-0000-0000-0000EC3D0000}"/>
    <cellStyle name="Percent 4 23 2 2" xfId="31154" xr:uid="{11ACA737-7DF7-460D-8C7E-1A6C20B20D92}"/>
    <cellStyle name="Percent 4 23 2 2 2" xfId="31155" xr:uid="{D4DFD258-70FA-4059-9054-0EACDC693E82}"/>
    <cellStyle name="Percent 4 23 2 3" xfId="31156" xr:uid="{09321F90-658C-484B-8F63-0D2A1F055606}"/>
    <cellStyle name="Percent 4 23 2 3 2" xfId="31157" xr:uid="{1AA2928A-87E8-4CAA-B9B2-5C5B71E5CBB3}"/>
    <cellStyle name="Percent 4 23 2 4" xfId="31158" xr:uid="{5B1F576F-50C0-42B9-806B-B22C038CDD37}"/>
    <cellStyle name="Percent 4 23 2 5" xfId="31159" xr:uid="{F28A03FF-ECE7-4CDD-8D4E-825152588E06}"/>
    <cellStyle name="Percent 4 23 2 6" xfId="31153" xr:uid="{17C4CCC1-3298-4519-A19D-E3AED9BC3A8E}"/>
    <cellStyle name="Percent 4 23 3" xfId="15849" xr:uid="{00000000-0005-0000-0000-0000ED3D0000}"/>
    <cellStyle name="Percent 4 23 3 2" xfId="31161" xr:uid="{FC063372-11C6-4D0A-8041-B9498F46CCAA}"/>
    <cellStyle name="Percent 4 23 3 2 2" xfId="31162" xr:uid="{3C022E13-FD1C-4273-9672-220C5C118109}"/>
    <cellStyle name="Percent 4 23 3 3" xfId="31163" xr:uid="{0A62F17C-218F-4942-8D71-2497B96B8702}"/>
    <cellStyle name="Percent 4 23 3 3 2" xfId="31164" xr:uid="{32C03A8A-5CA2-4740-BCBE-95C2AC375A2C}"/>
    <cellStyle name="Percent 4 23 3 4" xfId="31165" xr:uid="{6E4B7A2D-47B2-4E4A-B332-85AC4DC02A92}"/>
    <cellStyle name="Percent 4 23 3 5" xfId="31160" xr:uid="{CBC5AD21-2328-48E7-A1B5-104389A2CC1C}"/>
    <cellStyle name="Percent 4 23 4" xfId="31166" xr:uid="{C9B94D60-683C-4806-931A-D9793A8DE477}"/>
    <cellStyle name="Percent 4 23 4 2" xfId="31167" xr:uid="{02983D0B-1A29-417D-A2B8-197AC5B9DDE4}"/>
    <cellStyle name="Percent 4 23 4 2 2" xfId="31168" xr:uid="{C6A38B3E-E548-4305-A493-02AB008CD6A3}"/>
    <cellStyle name="Percent 4 23 4 3" xfId="31169" xr:uid="{B9944F05-F2E5-4592-A0DB-908EA1C8B0B2}"/>
    <cellStyle name="Percent 4 23 4 3 2" xfId="31170" xr:uid="{12656D51-C3C3-4F11-BD47-E2A35F276C94}"/>
    <cellStyle name="Percent 4 23 4 4" xfId="31171" xr:uid="{A38748F9-514F-4E0A-9B8B-BB895FF20877}"/>
    <cellStyle name="Percent 4 23 5" xfId="31172" xr:uid="{20763BDF-3322-42B0-82ED-30A44CDD9C9C}"/>
    <cellStyle name="Percent 4 23 5 2" xfId="31173" xr:uid="{78D475B2-C5FB-4A09-B51F-B39F99995B9E}"/>
    <cellStyle name="Percent 4 23 5 2 2" xfId="31174" xr:uid="{25F6CA46-F4A7-4626-805E-A4AFC3A86AC4}"/>
    <cellStyle name="Percent 4 23 5 3" xfId="31175" xr:uid="{829382D1-BF56-4D98-AAA6-8D892B062527}"/>
    <cellStyle name="Percent 4 23 5 3 2" xfId="31176" xr:uid="{A3193195-D70E-426A-BB11-A5B9E08E9D0F}"/>
    <cellStyle name="Percent 4 23 5 4" xfId="31177" xr:uid="{6DCB5DBC-EF20-4A3C-9666-B8D82A96307D}"/>
    <cellStyle name="Percent 4 23 5 4 2" xfId="31178" xr:uid="{45FFE413-1BB0-48D7-B086-1ECC5413AB1E}"/>
    <cellStyle name="Percent 4 23 5 5" xfId="31179" xr:uid="{B70A0E28-2761-4C49-85A6-9191F5511D21}"/>
    <cellStyle name="Percent 4 23 6" xfId="31180" xr:uid="{C5495B68-5F4B-4331-8BF6-3C1F691676C9}"/>
    <cellStyle name="Percent 4 23 6 2" xfId="31181" xr:uid="{B01B7E6C-9542-493C-BD01-9E63659189FD}"/>
    <cellStyle name="Percent 4 23 6 2 2" xfId="31182" xr:uid="{F1F2CCF9-83BE-4165-BB31-AD110FAB2A70}"/>
    <cellStyle name="Percent 4 23 6 3" xfId="31183" xr:uid="{2F06C1D5-D140-4BC2-920A-7596E5CE0B24}"/>
    <cellStyle name="Percent 4 23 6 3 2" xfId="31184" xr:uid="{D5BD0D8A-E3CE-425F-AE5D-25E5B96EEA4E}"/>
    <cellStyle name="Percent 4 23 6 4" xfId="31185" xr:uid="{DAE7B997-C7E3-42AC-AE4D-7120902C77CD}"/>
    <cellStyle name="Percent 4 23 7" xfId="31186" xr:uid="{1B347D07-17BA-4091-95CE-E7FC34E2C463}"/>
    <cellStyle name="Percent 4 23 7 2" xfId="31187" xr:uid="{754C32BA-12E1-4629-A279-2CC0B573654B}"/>
    <cellStyle name="Percent 4 23 8" xfId="31188" xr:uid="{2B0D8E1A-270F-486C-8C0A-F3D60C9E4BC5}"/>
    <cellStyle name="Percent 4 23 8 2" xfId="31189" xr:uid="{15F53889-9441-4306-9191-5E6C3272C113}"/>
    <cellStyle name="Percent 4 23 9" xfId="31190" xr:uid="{3F5EA9DC-FC51-4D1F-9E17-FD13861A80B9}"/>
    <cellStyle name="Percent 4 23 9 2" xfId="31191" xr:uid="{7E52FB97-55FE-4B45-9333-F0D5878650AD}"/>
    <cellStyle name="Percent 4 24" xfId="15850" xr:uid="{00000000-0005-0000-0000-0000EE3D0000}"/>
    <cellStyle name="Percent 4 24 10" xfId="31193" xr:uid="{7E8D8077-88C3-4EAE-ABF2-DAD6C07DD16B}"/>
    <cellStyle name="Percent 4 24 11" xfId="31194" xr:uid="{92358A44-34B5-44AF-A2EF-F91F404319AC}"/>
    <cellStyle name="Percent 4 24 12" xfId="31192" xr:uid="{8AC42F3E-CCAB-4423-82FA-A07CCC0CE899}"/>
    <cellStyle name="Percent 4 24 13" xfId="24783" xr:uid="{940CAADB-0004-4254-95ED-9523B6B4F9BE}"/>
    <cellStyle name="Percent 4 24 2" xfId="15851" xr:uid="{00000000-0005-0000-0000-0000EF3D0000}"/>
    <cellStyle name="Percent 4 24 2 2" xfId="31196" xr:uid="{F8D9FCAE-5840-4E3C-B526-97C0B7D2097A}"/>
    <cellStyle name="Percent 4 24 2 2 2" xfId="31197" xr:uid="{E3DD11F0-E413-472C-9043-B5228F379525}"/>
    <cellStyle name="Percent 4 24 2 3" xfId="31198" xr:uid="{EFEBEF8F-874B-44FA-9F4C-102ECB345DD2}"/>
    <cellStyle name="Percent 4 24 2 3 2" xfId="31199" xr:uid="{37698C74-9538-43DC-9D8F-FF5DE1A4A223}"/>
    <cellStyle name="Percent 4 24 2 4" xfId="31200" xr:uid="{509AE8E4-CE5C-4E02-AB91-266A35C80060}"/>
    <cellStyle name="Percent 4 24 2 5" xfId="31201" xr:uid="{B92315FF-C945-4AE4-894E-9156FFA5EA43}"/>
    <cellStyle name="Percent 4 24 2 6" xfId="31195" xr:uid="{117C7FE7-71CF-4831-926E-4726806067BB}"/>
    <cellStyle name="Percent 4 24 3" xfId="15852" xr:uid="{00000000-0005-0000-0000-0000F03D0000}"/>
    <cellStyle name="Percent 4 24 3 2" xfId="31203" xr:uid="{C4683441-194D-4CDC-9AC0-FD296EA2DF36}"/>
    <cellStyle name="Percent 4 24 3 2 2" xfId="31204" xr:uid="{48C7DB31-F06A-4805-978E-2D155A1EF5CA}"/>
    <cellStyle name="Percent 4 24 3 3" xfId="31205" xr:uid="{4D935B2C-3DB9-4AD1-BF47-56D235F199FD}"/>
    <cellStyle name="Percent 4 24 3 3 2" xfId="31206" xr:uid="{0B76F5CF-7932-48FB-8EA6-0B65E36C7FCE}"/>
    <cellStyle name="Percent 4 24 3 4" xfId="31207" xr:uid="{4F3BB05B-C40B-46A4-9EE5-D8F0242C0827}"/>
    <cellStyle name="Percent 4 24 3 5" xfId="31202" xr:uid="{9DDEBCB9-D027-4B9D-B2CF-1B97B9BA162B}"/>
    <cellStyle name="Percent 4 24 4" xfId="31208" xr:uid="{B5785671-3BF8-4024-83BA-83E7B1E20922}"/>
    <cellStyle name="Percent 4 24 4 2" xfId="31209" xr:uid="{716B0369-BCAA-4D22-ABBE-F5FB2FAB4AFF}"/>
    <cellStyle name="Percent 4 24 4 2 2" xfId="31210" xr:uid="{77AE4CB3-5175-4074-BA22-E2D9B1AABA74}"/>
    <cellStyle name="Percent 4 24 4 3" xfId="31211" xr:uid="{A40ADE29-E275-4185-80F7-7C98D81E8A25}"/>
    <cellStyle name="Percent 4 24 4 3 2" xfId="31212" xr:uid="{2EB26B7B-CD78-4755-9DB9-631053815D81}"/>
    <cellStyle name="Percent 4 24 4 4" xfId="31213" xr:uid="{F513A43C-D037-461E-A729-5B5680DD89E9}"/>
    <cellStyle name="Percent 4 24 5" xfId="31214" xr:uid="{B991A8FA-7BF1-45B4-B969-0E27E50A8296}"/>
    <cellStyle name="Percent 4 24 5 2" xfId="31215" xr:uid="{7AEDC377-D631-4B69-B1CB-1C7B66A21C9B}"/>
    <cellStyle name="Percent 4 24 5 2 2" xfId="31216" xr:uid="{463D9574-3B49-42FC-8811-B868822D2B65}"/>
    <cellStyle name="Percent 4 24 5 3" xfId="31217" xr:uid="{E7EEA2AA-AA53-4C7B-8F21-F23B018A3F08}"/>
    <cellStyle name="Percent 4 24 5 3 2" xfId="31218" xr:uid="{32752D27-7F05-45DE-9DD5-3137AE092CC8}"/>
    <cellStyle name="Percent 4 24 5 4" xfId="31219" xr:uid="{259984CE-F14D-4D8A-B84E-8D4102000AF1}"/>
    <cellStyle name="Percent 4 24 5 4 2" xfId="31220" xr:uid="{FE232A30-087B-4E16-8526-EC1189F454A1}"/>
    <cellStyle name="Percent 4 24 5 5" xfId="31221" xr:uid="{481A344B-2682-4087-836E-7FAF0675F215}"/>
    <cellStyle name="Percent 4 24 6" xfId="31222" xr:uid="{882172F8-27BC-4EDB-B337-0DC19C7756F0}"/>
    <cellStyle name="Percent 4 24 6 2" xfId="31223" xr:uid="{66D73035-B4C5-4D2E-8B94-7F9C8CAA1696}"/>
    <cellStyle name="Percent 4 24 6 2 2" xfId="31224" xr:uid="{7D647561-6DE5-45FA-B829-8D09605B4998}"/>
    <cellStyle name="Percent 4 24 6 3" xfId="31225" xr:uid="{9AD8F7C4-72FC-4BF5-9CC9-AC818BAECD11}"/>
    <cellStyle name="Percent 4 24 6 3 2" xfId="31226" xr:uid="{90070A5D-6154-42A7-B7B4-665A200AEF9F}"/>
    <cellStyle name="Percent 4 24 6 4" xfId="31227" xr:uid="{B9B9FB1D-F19D-4EEF-9A9E-E2CF70CE2825}"/>
    <cellStyle name="Percent 4 24 7" xfId="31228" xr:uid="{61F92402-F94E-4647-AB17-D601EFCF2677}"/>
    <cellStyle name="Percent 4 24 7 2" xfId="31229" xr:uid="{D0C20E5D-BDD9-45F6-86AF-06FE985C483F}"/>
    <cellStyle name="Percent 4 24 8" xfId="31230" xr:uid="{8BE577CE-1EFB-4201-AA2D-6CC966BA813C}"/>
    <cellStyle name="Percent 4 24 8 2" xfId="31231" xr:uid="{FA4845E6-AE61-4C78-AD39-E4DF6D10CD23}"/>
    <cellStyle name="Percent 4 24 9" xfId="31232" xr:uid="{F219B163-9F45-4AA7-98BC-11829E477328}"/>
    <cellStyle name="Percent 4 24 9 2" xfId="31233" xr:uid="{40B8CE9C-243E-4D03-8D34-BC606FBA28CC}"/>
    <cellStyle name="Percent 4 25" xfId="15853" xr:uid="{00000000-0005-0000-0000-0000F13D0000}"/>
    <cellStyle name="Percent 4 25 10" xfId="31235" xr:uid="{1AE69E57-1420-45DD-A955-D1A60751A8BC}"/>
    <cellStyle name="Percent 4 25 11" xfId="31236" xr:uid="{F855A2F8-723A-49AB-80C1-8BBBEBFCDF11}"/>
    <cellStyle name="Percent 4 25 12" xfId="31234" xr:uid="{8AE4217D-381E-4512-9BD4-B2F6B7B10DFB}"/>
    <cellStyle name="Percent 4 25 13" xfId="24784" xr:uid="{046ACB87-ED18-417E-9A6C-BC168716A4DA}"/>
    <cellStyle name="Percent 4 25 2" xfId="15854" xr:uid="{00000000-0005-0000-0000-0000F23D0000}"/>
    <cellStyle name="Percent 4 25 2 2" xfId="31238" xr:uid="{BC4B1475-16D4-4A7D-9632-799861373A6C}"/>
    <cellStyle name="Percent 4 25 2 2 2" xfId="31239" xr:uid="{7F9FAA59-46F8-46C0-B8AB-0EE474C3F7AB}"/>
    <cellStyle name="Percent 4 25 2 3" xfId="31240" xr:uid="{5D0181A8-9088-4552-8B00-805A287DCC0E}"/>
    <cellStyle name="Percent 4 25 2 3 2" xfId="31241" xr:uid="{A84A470E-6954-479E-95A5-E06351AC7DBE}"/>
    <cellStyle name="Percent 4 25 2 4" xfId="31242" xr:uid="{AFD5FFF2-8B46-4E40-BBA0-58970B046BE7}"/>
    <cellStyle name="Percent 4 25 2 5" xfId="31243" xr:uid="{0E7E58B4-669C-4E3E-88F5-E1C207BA4C5C}"/>
    <cellStyle name="Percent 4 25 2 6" xfId="31237" xr:uid="{90EA5BDF-5FB8-44F3-BAB1-6F5620ABABF7}"/>
    <cellStyle name="Percent 4 25 3" xfId="15855" xr:uid="{00000000-0005-0000-0000-0000F33D0000}"/>
    <cellStyle name="Percent 4 25 3 2" xfId="31245" xr:uid="{A78C6693-742C-42D4-9AE2-A8DCDD3CF13F}"/>
    <cellStyle name="Percent 4 25 3 2 2" xfId="31246" xr:uid="{24B6975F-A07A-4D14-80D7-FEE0A2B7CF4A}"/>
    <cellStyle name="Percent 4 25 3 3" xfId="31247" xr:uid="{AA79137C-4E33-419F-BF23-05F760E44E28}"/>
    <cellStyle name="Percent 4 25 3 3 2" xfId="31248" xr:uid="{6CD4CEA1-43DA-4B82-86FE-6F1D952F85E7}"/>
    <cellStyle name="Percent 4 25 3 4" xfId="31249" xr:uid="{402419C5-BA59-4E46-B2A4-03A12CAF142E}"/>
    <cellStyle name="Percent 4 25 3 5" xfId="31244" xr:uid="{792F8FC4-AD59-494F-A994-AC8885538EA6}"/>
    <cellStyle name="Percent 4 25 4" xfId="31250" xr:uid="{081F0139-77A9-446E-9444-6723990CB7DD}"/>
    <cellStyle name="Percent 4 25 4 2" xfId="31251" xr:uid="{15D3A305-D9A2-4EC4-9A59-759835B7AF13}"/>
    <cellStyle name="Percent 4 25 4 2 2" xfId="31252" xr:uid="{B60E2B31-1E1C-45A5-8657-3C931E5763DA}"/>
    <cellStyle name="Percent 4 25 4 3" xfId="31253" xr:uid="{79E4FF23-E1F9-4978-9443-187700CB3EA2}"/>
    <cellStyle name="Percent 4 25 4 3 2" xfId="31254" xr:uid="{7A0CF448-36C4-4D57-A665-4E1C68F42125}"/>
    <cellStyle name="Percent 4 25 4 4" xfId="31255" xr:uid="{0B95E7FE-1B03-45FD-8E8E-150DFCA13E80}"/>
    <cellStyle name="Percent 4 25 5" xfId="31256" xr:uid="{B6B4C886-DA7C-4E0A-B614-C8E432219560}"/>
    <cellStyle name="Percent 4 25 5 2" xfId="31257" xr:uid="{1ABBA1D0-D6B3-4158-9D81-4E3B1831AEA6}"/>
    <cellStyle name="Percent 4 25 5 2 2" xfId="31258" xr:uid="{BDF2222B-8C95-4580-843D-4092A97FCC6C}"/>
    <cellStyle name="Percent 4 25 5 3" xfId="31259" xr:uid="{A06B64EC-3EB7-4FDC-BAD8-1CD520CBC932}"/>
    <cellStyle name="Percent 4 25 5 3 2" xfId="31260" xr:uid="{1623B97B-F2B0-4057-B486-1FA5F82E7BF5}"/>
    <cellStyle name="Percent 4 25 5 4" xfId="31261" xr:uid="{DA9E2984-B5B3-42F2-9849-92C47134F72F}"/>
    <cellStyle name="Percent 4 25 5 4 2" xfId="31262" xr:uid="{054FECC6-2610-4CA5-B507-4CE5C6B422EE}"/>
    <cellStyle name="Percent 4 25 5 5" xfId="31263" xr:uid="{E8C12921-73BC-45B8-9E73-0399ED1E45AE}"/>
    <cellStyle name="Percent 4 25 6" xfId="31264" xr:uid="{DABC1C73-17F0-4D76-817F-6B97568BDCDC}"/>
    <cellStyle name="Percent 4 25 6 2" xfId="31265" xr:uid="{12A3B4F5-EF60-46FB-B73F-EB32853F3F18}"/>
    <cellStyle name="Percent 4 25 6 2 2" xfId="31266" xr:uid="{CC9E2F4D-F78F-408E-9853-0F8A38E14246}"/>
    <cellStyle name="Percent 4 25 6 3" xfId="31267" xr:uid="{DEFB901C-4DAD-4400-AF61-77998A59CB8D}"/>
    <cellStyle name="Percent 4 25 6 3 2" xfId="31268" xr:uid="{00B49D81-0102-4EAA-AFF1-273EBE314B67}"/>
    <cellStyle name="Percent 4 25 6 4" xfId="31269" xr:uid="{E2B4846B-D083-4379-B575-46B7795E4202}"/>
    <cellStyle name="Percent 4 25 7" xfId="31270" xr:uid="{B238E6C6-39B2-4623-99F3-8865745B1E99}"/>
    <cellStyle name="Percent 4 25 7 2" xfId="31271" xr:uid="{6A918C99-6BF2-48A7-988B-3B5E35759D74}"/>
    <cellStyle name="Percent 4 25 8" xfId="31272" xr:uid="{24099F7F-0586-4D1D-9481-FB44339946CF}"/>
    <cellStyle name="Percent 4 25 8 2" xfId="31273" xr:uid="{69D846D3-765F-414B-A091-031B24CA9353}"/>
    <cellStyle name="Percent 4 25 9" xfId="31274" xr:uid="{42984401-F199-4D28-B708-02A49F4DC848}"/>
    <cellStyle name="Percent 4 25 9 2" xfId="31275" xr:uid="{E2026945-7A50-4D36-8ACE-15667662ED09}"/>
    <cellStyle name="Percent 4 26" xfId="15856" xr:uid="{00000000-0005-0000-0000-0000F43D0000}"/>
    <cellStyle name="Percent 4 26 10" xfId="31277" xr:uid="{0556E231-D8BD-42C1-97E2-FAF2D934A3F4}"/>
    <cellStyle name="Percent 4 26 11" xfId="31278" xr:uid="{9EB77662-636B-478A-8014-DBC3942A0630}"/>
    <cellStyle name="Percent 4 26 12" xfId="31276" xr:uid="{068CCA70-EEB3-4FE4-825E-EF6109F1DEFD}"/>
    <cellStyle name="Percent 4 26 13" xfId="24785" xr:uid="{1DE9E491-FE94-40C6-A179-C76153A59124}"/>
    <cellStyle name="Percent 4 26 2" xfId="15857" xr:uid="{00000000-0005-0000-0000-0000F53D0000}"/>
    <cellStyle name="Percent 4 26 2 2" xfId="31280" xr:uid="{6F69625C-FDF4-4A5E-A066-8CDD4C4EB0C9}"/>
    <cellStyle name="Percent 4 26 2 2 2" xfId="31281" xr:uid="{73D2AF6E-8B5E-4F20-B8E2-9556AD2988C6}"/>
    <cellStyle name="Percent 4 26 2 3" xfId="31282" xr:uid="{8527C257-2C61-4A4E-BA40-2E52605E3118}"/>
    <cellStyle name="Percent 4 26 2 3 2" xfId="31283" xr:uid="{3258D41E-DB26-41C2-9A06-07AF9A5F6E75}"/>
    <cellStyle name="Percent 4 26 2 4" xfId="31284" xr:uid="{B6B943F3-651E-4BD8-BD9B-F387512C20C0}"/>
    <cellStyle name="Percent 4 26 2 5" xfId="31285" xr:uid="{AA542AD3-27DF-4DCD-A4FA-72B9422D528E}"/>
    <cellStyle name="Percent 4 26 2 6" xfId="31279" xr:uid="{A1F03520-0EE1-4BD8-9702-AD1455AA88B9}"/>
    <cellStyle name="Percent 4 26 3" xfId="15858" xr:uid="{00000000-0005-0000-0000-0000F63D0000}"/>
    <cellStyle name="Percent 4 26 3 2" xfId="31287" xr:uid="{75B06A61-CC46-41A7-9610-E4C248272E33}"/>
    <cellStyle name="Percent 4 26 3 2 2" xfId="31288" xr:uid="{D64F09E6-01C2-4C1A-AC2E-A413FC7BBF25}"/>
    <cellStyle name="Percent 4 26 3 3" xfId="31289" xr:uid="{719C13B2-3C5C-4D02-BE14-D2DCF2E1A7A4}"/>
    <cellStyle name="Percent 4 26 3 3 2" xfId="31290" xr:uid="{416AC216-6C19-4FEC-AA53-CC09FA9B71E6}"/>
    <cellStyle name="Percent 4 26 3 4" xfId="31291" xr:uid="{30B4A0E9-E77D-4167-9A4B-C981F15BECC6}"/>
    <cellStyle name="Percent 4 26 3 5" xfId="31286" xr:uid="{9ABE571E-905F-4170-9F57-922E5EA0385F}"/>
    <cellStyle name="Percent 4 26 4" xfId="31292" xr:uid="{155013A9-C686-4058-B200-57DA091D31C7}"/>
    <cellStyle name="Percent 4 26 4 2" xfId="31293" xr:uid="{B916CB7C-C744-4CCC-A713-F727A65C8844}"/>
    <cellStyle name="Percent 4 26 4 2 2" xfId="31294" xr:uid="{D84E19A7-3A8B-4B53-B6E1-124231B886DE}"/>
    <cellStyle name="Percent 4 26 4 3" xfId="31295" xr:uid="{C4C2892C-53DB-4248-A0E3-F8F3A09A576D}"/>
    <cellStyle name="Percent 4 26 4 3 2" xfId="31296" xr:uid="{6036F6E8-E5C4-4DC7-A822-FC25416FF54A}"/>
    <cellStyle name="Percent 4 26 4 4" xfId="31297" xr:uid="{880D825B-ABDC-43A8-B3C9-EB2C7D75B095}"/>
    <cellStyle name="Percent 4 26 5" xfId="31298" xr:uid="{847F398E-0575-4361-A2A3-15ECFB45DDD3}"/>
    <cellStyle name="Percent 4 26 5 2" xfId="31299" xr:uid="{D3E1B092-D736-4316-A9DC-A6E0631B2F0D}"/>
    <cellStyle name="Percent 4 26 5 2 2" xfId="31300" xr:uid="{F4FE067A-B619-4E2C-B04C-69DFD5BBCAA2}"/>
    <cellStyle name="Percent 4 26 5 3" xfId="31301" xr:uid="{3F3754E2-8A82-4423-A7B4-3C177F3D76C6}"/>
    <cellStyle name="Percent 4 26 5 3 2" xfId="31302" xr:uid="{4CEA0416-8CB2-4F9C-A04F-7A581CCE4ECE}"/>
    <cellStyle name="Percent 4 26 5 4" xfId="31303" xr:uid="{12CDFEA7-46F2-4F48-88AF-F2C76B8121C6}"/>
    <cellStyle name="Percent 4 26 5 4 2" xfId="31304" xr:uid="{7DBDB08A-D28B-49CF-8265-4EAE65B77D9A}"/>
    <cellStyle name="Percent 4 26 5 5" xfId="31305" xr:uid="{CC1CD840-DA01-4D08-9952-8F0D1B76A737}"/>
    <cellStyle name="Percent 4 26 6" xfId="31306" xr:uid="{5D51723B-2D32-48A5-B56A-24513AF4FED2}"/>
    <cellStyle name="Percent 4 26 6 2" xfId="31307" xr:uid="{60BE19F2-AF8C-490E-B10E-70F08D57CB31}"/>
    <cellStyle name="Percent 4 26 6 2 2" xfId="31308" xr:uid="{09A4ADED-DDFB-42C5-B2F2-C84C326AC5BD}"/>
    <cellStyle name="Percent 4 26 6 3" xfId="31309" xr:uid="{038DB15C-3348-4A67-B430-04EBF52F7C1D}"/>
    <cellStyle name="Percent 4 26 6 3 2" xfId="31310" xr:uid="{3A874007-5566-446D-8A90-10CF56A7DC91}"/>
    <cellStyle name="Percent 4 26 6 4" xfId="31311" xr:uid="{AFBB3F83-90C3-4A64-A0C9-2EAD9193743A}"/>
    <cellStyle name="Percent 4 26 7" xfId="31312" xr:uid="{1305A878-FE99-421B-B37E-7667D330BE91}"/>
    <cellStyle name="Percent 4 26 7 2" xfId="31313" xr:uid="{6E183744-E51A-4F17-9FF5-C0C071005F42}"/>
    <cellStyle name="Percent 4 26 8" xfId="31314" xr:uid="{55BFA4EA-6749-43B2-875B-CAE37842033F}"/>
    <cellStyle name="Percent 4 26 8 2" xfId="31315" xr:uid="{B925D758-6F20-49C3-8A7E-97DD92966748}"/>
    <cellStyle name="Percent 4 26 9" xfId="31316" xr:uid="{1D33C227-A1C9-448D-91C7-BDFE46B0A56F}"/>
    <cellStyle name="Percent 4 26 9 2" xfId="31317" xr:uid="{6C87714B-0319-420A-AA9B-3CEC16EC2226}"/>
    <cellStyle name="Percent 4 27" xfId="15859" xr:uid="{00000000-0005-0000-0000-0000F73D0000}"/>
    <cellStyle name="Percent 4 27 10" xfId="31319" xr:uid="{EE9AAA77-63DD-47D0-941D-7CFF0CDCA782}"/>
    <cellStyle name="Percent 4 27 11" xfId="31320" xr:uid="{6FBD68CF-4A99-405E-BB93-B1ECF8217639}"/>
    <cellStyle name="Percent 4 27 12" xfId="31318" xr:uid="{8AB34B29-1962-41DB-9635-3E377821E3DA}"/>
    <cellStyle name="Percent 4 27 13" xfId="24786" xr:uid="{57D5051A-74B9-4156-9FFF-5589F14C5001}"/>
    <cellStyle name="Percent 4 27 2" xfId="15860" xr:uid="{00000000-0005-0000-0000-0000F83D0000}"/>
    <cellStyle name="Percent 4 27 2 2" xfId="31322" xr:uid="{13CE021E-BB86-46AA-A858-7071EEC1D798}"/>
    <cellStyle name="Percent 4 27 2 2 2" xfId="31323" xr:uid="{ADFE2C1F-C8E3-449A-AC7B-E31CD4261D60}"/>
    <cellStyle name="Percent 4 27 2 3" xfId="31324" xr:uid="{3186065E-0020-465B-BFCA-255B1AD56B38}"/>
    <cellStyle name="Percent 4 27 2 3 2" xfId="31325" xr:uid="{B826E48B-64A8-4869-8C43-7C679976C20C}"/>
    <cellStyle name="Percent 4 27 2 4" xfId="31326" xr:uid="{ED0DC05C-E6B3-4FA9-8480-70C5431F2EBD}"/>
    <cellStyle name="Percent 4 27 2 5" xfId="31327" xr:uid="{18844BBD-A43F-4C20-B5A9-8444485C66DE}"/>
    <cellStyle name="Percent 4 27 2 6" xfId="31321" xr:uid="{3BF9D34C-5F33-4495-ABAB-1C5AE40A802C}"/>
    <cellStyle name="Percent 4 27 3" xfId="15861" xr:uid="{00000000-0005-0000-0000-0000F93D0000}"/>
    <cellStyle name="Percent 4 27 3 2" xfId="31329" xr:uid="{6F6B0483-6321-46AF-869D-E548CB096AB5}"/>
    <cellStyle name="Percent 4 27 3 2 2" xfId="31330" xr:uid="{167839D5-EC01-4D4F-8CEB-6FF995D95CA6}"/>
    <cellStyle name="Percent 4 27 3 3" xfId="31331" xr:uid="{AD45EA36-0E8D-4757-B863-F0CF1CB285AF}"/>
    <cellStyle name="Percent 4 27 3 3 2" xfId="31332" xr:uid="{55B0F1DE-E7BB-428D-AF82-72791501FC5F}"/>
    <cellStyle name="Percent 4 27 3 4" xfId="31333" xr:uid="{BAE7FE45-C30E-441E-835C-E204727A17BF}"/>
    <cellStyle name="Percent 4 27 3 5" xfId="31328" xr:uid="{10112DA6-3678-4708-BA87-7F728E35B745}"/>
    <cellStyle name="Percent 4 27 4" xfId="31334" xr:uid="{BD257421-195D-4079-B4E6-DB6837295FB5}"/>
    <cellStyle name="Percent 4 27 4 2" xfId="31335" xr:uid="{13B6E931-A696-43CD-9539-E8AA4DC7D348}"/>
    <cellStyle name="Percent 4 27 4 2 2" xfId="31336" xr:uid="{3A7A4DFB-1C90-4E22-8A5F-E3517537774E}"/>
    <cellStyle name="Percent 4 27 4 3" xfId="31337" xr:uid="{D1461893-EB9A-4191-8461-95499C1AB73C}"/>
    <cellStyle name="Percent 4 27 4 3 2" xfId="31338" xr:uid="{173EF85F-4936-4B53-905E-07BABB4F0B40}"/>
    <cellStyle name="Percent 4 27 4 4" xfId="31339" xr:uid="{3A32ED1A-96D9-4825-9EBD-3D9D9EE3C9E5}"/>
    <cellStyle name="Percent 4 27 5" xfId="31340" xr:uid="{900EF253-4EF0-407A-994E-F6B13F62DCCE}"/>
    <cellStyle name="Percent 4 27 5 2" xfId="31341" xr:uid="{6D1F83C8-9A03-40FD-AFF0-2D1069433439}"/>
    <cellStyle name="Percent 4 27 5 2 2" xfId="31342" xr:uid="{5B04C3C8-70D9-4F78-9527-FF12589C2520}"/>
    <cellStyle name="Percent 4 27 5 3" xfId="31343" xr:uid="{087E7249-9974-4807-BC2C-6FAE4ECD5E6F}"/>
    <cellStyle name="Percent 4 27 5 3 2" xfId="31344" xr:uid="{5ABA5DEC-4411-4174-8CC7-30E9F25FA4B6}"/>
    <cellStyle name="Percent 4 27 5 4" xfId="31345" xr:uid="{71BCAE4B-A73F-4C6B-83C9-E5F5AED91FAC}"/>
    <cellStyle name="Percent 4 27 5 4 2" xfId="31346" xr:uid="{776BA784-22BA-42FC-9E47-E8EC9C4B7E9F}"/>
    <cellStyle name="Percent 4 27 5 5" xfId="31347" xr:uid="{4781E047-00BB-4AFC-907B-34015C5BED92}"/>
    <cellStyle name="Percent 4 27 6" xfId="31348" xr:uid="{B671D6EE-1519-41DF-A7DE-DAFC85E2E79F}"/>
    <cellStyle name="Percent 4 27 6 2" xfId="31349" xr:uid="{D392EE05-69CB-4D4B-B551-981CABCA055E}"/>
    <cellStyle name="Percent 4 27 6 2 2" xfId="31350" xr:uid="{2837D7DA-2E3F-484E-93F9-8AAC2A7013C5}"/>
    <cellStyle name="Percent 4 27 6 3" xfId="31351" xr:uid="{8533ABAA-613E-405B-9CB0-FDDEED6C6460}"/>
    <cellStyle name="Percent 4 27 6 3 2" xfId="31352" xr:uid="{5AE6C4EF-F800-4DFC-B95D-C05A5B5C0143}"/>
    <cellStyle name="Percent 4 27 6 4" xfId="31353" xr:uid="{37887731-1B9B-4772-B63B-7234D28A3156}"/>
    <cellStyle name="Percent 4 27 7" xfId="31354" xr:uid="{8637E941-3D61-4FCC-93D1-4900A512A3B3}"/>
    <cellStyle name="Percent 4 27 7 2" xfId="31355" xr:uid="{E2EA758A-DA72-452D-9F8C-1A2FE06BF73E}"/>
    <cellStyle name="Percent 4 27 8" xfId="31356" xr:uid="{041B8911-CD6D-4A0F-BA20-17E9BDB619E8}"/>
    <cellStyle name="Percent 4 27 8 2" xfId="31357" xr:uid="{9C7F42E0-9670-471C-9CF9-62E01252AA93}"/>
    <cellStyle name="Percent 4 27 9" xfId="31358" xr:uid="{4A6DB6E4-A907-4A8E-8ADD-2422A3AA4784}"/>
    <cellStyle name="Percent 4 27 9 2" xfId="31359" xr:uid="{A8457DBB-4DC4-4B38-A4B1-2343DCDBD139}"/>
    <cellStyle name="Percent 4 28" xfId="15862" xr:uid="{00000000-0005-0000-0000-0000FA3D0000}"/>
    <cellStyle name="Percent 4 28 10" xfId="31361" xr:uid="{F5551681-6EB8-4AEA-8B89-5C38BBEC0FED}"/>
    <cellStyle name="Percent 4 28 11" xfId="31362" xr:uid="{559AF066-4FCD-45F3-A3EA-7D902EE3A9D6}"/>
    <cellStyle name="Percent 4 28 12" xfId="31360" xr:uid="{03BA18F5-7C29-48B3-B334-7EEC4BCA0E0F}"/>
    <cellStyle name="Percent 4 28 13" xfId="24787" xr:uid="{9CE4A334-DD66-4E13-BA43-8A87EA0C566E}"/>
    <cellStyle name="Percent 4 28 2" xfId="15863" xr:uid="{00000000-0005-0000-0000-0000FB3D0000}"/>
    <cellStyle name="Percent 4 28 2 2" xfId="31364" xr:uid="{8C9120C9-3DB5-48F3-A6CE-633F6F0056A2}"/>
    <cellStyle name="Percent 4 28 2 2 2" xfId="31365" xr:uid="{EEA64222-AE34-4EA8-ACF2-E75C74F6F8FA}"/>
    <cellStyle name="Percent 4 28 2 3" xfId="31366" xr:uid="{8DE28B59-A2C8-40A2-A330-8B29823CE239}"/>
    <cellStyle name="Percent 4 28 2 3 2" xfId="31367" xr:uid="{EA4888A2-8191-4F52-86EE-DE4C9F77D109}"/>
    <cellStyle name="Percent 4 28 2 4" xfId="31368" xr:uid="{2B05068E-008D-40B6-A184-1B69AA958EAD}"/>
    <cellStyle name="Percent 4 28 2 5" xfId="31369" xr:uid="{3A23A389-01B0-4471-893C-71DBB07D5114}"/>
    <cellStyle name="Percent 4 28 2 6" xfId="31363" xr:uid="{5BB59490-C11E-47EE-916A-97ED119B898F}"/>
    <cellStyle name="Percent 4 28 3" xfId="15864" xr:uid="{00000000-0005-0000-0000-0000FC3D0000}"/>
    <cellStyle name="Percent 4 28 3 2" xfId="31371" xr:uid="{C1D9A8C3-B597-4D3A-80D8-3246A0ED6E43}"/>
    <cellStyle name="Percent 4 28 3 2 2" xfId="31372" xr:uid="{D1D0F06F-AFF3-47E0-9A71-D50CCE88911C}"/>
    <cellStyle name="Percent 4 28 3 3" xfId="31373" xr:uid="{76A1A3E1-08A8-48BD-885C-92931D69934E}"/>
    <cellStyle name="Percent 4 28 3 3 2" xfId="31374" xr:uid="{3EA4D807-0DFD-441B-AF5C-E5FBDED8A222}"/>
    <cellStyle name="Percent 4 28 3 4" xfId="31375" xr:uid="{DD4321C9-385D-4EFB-BC65-E479EC9E476B}"/>
    <cellStyle name="Percent 4 28 3 5" xfId="31370" xr:uid="{E4214281-DD92-4D98-B74E-1BA79777351F}"/>
    <cellStyle name="Percent 4 28 4" xfId="31376" xr:uid="{37C4FA3D-FBDC-47D2-BA4D-C9D042B06430}"/>
    <cellStyle name="Percent 4 28 4 2" xfId="31377" xr:uid="{B7A25250-82EF-40A2-B070-F3C323F3DF17}"/>
    <cellStyle name="Percent 4 28 4 2 2" xfId="31378" xr:uid="{3AC03811-6551-44B6-BC98-C04293512461}"/>
    <cellStyle name="Percent 4 28 4 3" xfId="31379" xr:uid="{D57B451B-485C-4AD4-B78C-FB0E339B402B}"/>
    <cellStyle name="Percent 4 28 4 3 2" xfId="31380" xr:uid="{E00FDF85-2038-451E-A762-B8C2DED68879}"/>
    <cellStyle name="Percent 4 28 4 4" xfId="31381" xr:uid="{34A35FC9-5C83-4D51-BFF4-C9619A5BEA28}"/>
    <cellStyle name="Percent 4 28 5" xfId="31382" xr:uid="{9B40F20A-6CA8-4692-9C0B-5F0840A12F7F}"/>
    <cellStyle name="Percent 4 28 5 2" xfId="31383" xr:uid="{93548E1A-1614-4153-A372-E4BF301611C3}"/>
    <cellStyle name="Percent 4 28 5 2 2" xfId="31384" xr:uid="{9B410D6A-94C0-4D11-97A2-68C538169838}"/>
    <cellStyle name="Percent 4 28 5 3" xfId="31385" xr:uid="{9EA95640-B0BC-4502-8438-5683F875743A}"/>
    <cellStyle name="Percent 4 28 5 3 2" xfId="31386" xr:uid="{F2CD0919-6DB2-4D7C-9616-C54B8A3CD7F1}"/>
    <cellStyle name="Percent 4 28 5 4" xfId="31387" xr:uid="{FE420A63-6B36-44BF-B2B3-FA1838DD8227}"/>
    <cellStyle name="Percent 4 28 5 4 2" xfId="31388" xr:uid="{278FFD94-B3AC-49E3-B73F-2F82155C7405}"/>
    <cellStyle name="Percent 4 28 5 5" xfId="31389" xr:uid="{E7DC6CD4-F097-4BF5-B0DF-0E1E4E58EFDB}"/>
    <cellStyle name="Percent 4 28 6" xfId="31390" xr:uid="{8B0E43BC-D3B1-4A6A-9689-63872D853E96}"/>
    <cellStyle name="Percent 4 28 6 2" xfId="31391" xr:uid="{A9094F7A-8051-41BC-9D43-DFAA394B9202}"/>
    <cellStyle name="Percent 4 28 6 2 2" xfId="31392" xr:uid="{40E0B60B-1BD3-45DA-BEEE-3488511B9491}"/>
    <cellStyle name="Percent 4 28 6 3" xfId="31393" xr:uid="{96613E54-74B0-481C-B402-9FF283C7903B}"/>
    <cellStyle name="Percent 4 28 6 3 2" xfId="31394" xr:uid="{A9DE654D-8D27-445C-82DD-CE4EFBA66092}"/>
    <cellStyle name="Percent 4 28 6 4" xfId="31395" xr:uid="{7561F3F9-9A55-4C6E-9784-4BF4FA953855}"/>
    <cellStyle name="Percent 4 28 7" xfId="31396" xr:uid="{28DA8B69-C6CA-45AD-B703-937F58239D85}"/>
    <cellStyle name="Percent 4 28 7 2" xfId="31397" xr:uid="{7927F1DB-3732-4ECF-B480-AC0F054839B2}"/>
    <cellStyle name="Percent 4 28 8" xfId="31398" xr:uid="{5CE1BD0D-8A75-491B-ACC0-0AF22E6399DD}"/>
    <cellStyle name="Percent 4 28 8 2" xfId="31399" xr:uid="{C9809F8E-07B5-4DAB-8205-986C71C45AC5}"/>
    <cellStyle name="Percent 4 28 9" xfId="31400" xr:uid="{1B2B1C48-5D7C-4226-9241-D8404E683BFE}"/>
    <cellStyle name="Percent 4 28 9 2" xfId="31401" xr:uid="{B62D3743-6040-43EB-BA61-A7A8511E3DEC}"/>
    <cellStyle name="Percent 4 29" xfId="15865" xr:uid="{00000000-0005-0000-0000-0000FD3D0000}"/>
    <cellStyle name="Percent 4 29 10" xfId="31403" xr:uid="{365CE0EF-7605-46F4-9D3B-489D4D292857}"/>
    <cellStyle name="Percent 4 29 11" xfId="31404" xr:uid="{169A0FD5-F0BE-4817-A3C8-250F8A942EF4}"/>
    <cellStyle name="Percent 4 29 12" xfId="31402" xr:uid="{1C63BCEB-CA61-4620-8471-6227E53C3F9F}"/>
    <cellStyle name="Percent 4 29 13" xfId="24788" xr:uid="{DAA4A9C1-C335-433D-96AD-7CA31DD0E2C1}"/>
    <cellStyle name="Percent 4 29 2" xfId="15866" xr:uid="{00000000-0005-0000-0000-0000FE3D0000}"/>
    <cellStyle name="Percent 4 29 2 2" xfId="15867" xr:uid="{00000000-0005-0000-0000-0000FF3D0000}"/>
    <cellStyle name="Percent 4 29 2 2 2" xfId="31407" xr:uid="{5CF88B71-7F72-4481-A83D-F523B3B34B0C}"/>
    <cellStyle name="Percent 4 29 2 2 3" xfId="31408" xr:uid="{2BD98E46-1C5D-4439-9C62-3D896208AFB3}"/>
    <cellStyle name="Percent 4 29 2 2 4" xfId="31406" xr:uid="{6D91C071-1CF0-4A5F-BE46-AC81FDEAB79E}"/>
    <cellStyle name="Percent 4 29 2 3" xfId="15868" xr:uid="{00000000-0005-0000-0000-0000003E0000}"/>
    <cellStyle name="Percent 4 29 2 3 2" xfId="31410" xr:uid="{AAB5407E-DBE1-4672-B015-8B108B29248C}"/>
    <cellStyle name="Percent 4 29 2 3 3" xfId="31409" xr:uid="{46512633-F412-484B-B3F7-558DABF6EB67}"/>
    <cellStyle name="Percent 4 29 2 4" xfId="31411" xr:uid="{E742A8AA-1308-423E-B647-78621BD834E5}"/>
    <cellStyle name="Percent 4 29 2 5" xfId="31412" xr:uid="{7E42C8F9-7C79-4AD9-8CCE-F279DFDEAE72}"/>
    <cellStyle name="Percent 4 29 2 6" xfId="31405" xr:uid="{0CA0E18A-1177-4647-ACF5-9021BC3B34B0}"/>
    <cellStyle name="Percent 4 29 2 7" xfId="24789" xr:uid="{E0D1550C-9518-4DE4-A2F9-DE32916FC3B0}"/>
    <cellStyle name="Percent 4 29 3" xfId="15869" xr:uid="{00000000-0005-0000-0000-0000013E0000}"/>
    <cellStyle name="Percent 4 29 3 2" xfId="15870" xr:uid="{00000000-0005-0000-0000-0000023E0000}"/>
    <cellStyle name="Percent 4 29 3 2 2" xfId="15871" xr:uid="{00000000-0005-0000-0000-0000033E0000}"/>
    <cellStyle name="Percent 4 29 3 2 2 2" xfId="15872" xr:uid="{00000000-0005-0000-0000-0000043E0000}"/>
    <cellStyle name="Percent 4 29 3 2 2 3" xfId="15873" xr:uid="{00000000-0005-0000-0000-0000053E0000}"/>
    <cellStyle name="Percent 4 29 3 2 2 4" xfId="31415" xr:uid="{BA311791-E1BF-442F-8950-D96D323E7EA6}"/>
    <cellStyle name="Percent 4 29 3 2 3" xfId="15874" xr:uid="{00000000-0005-0000-0000-0000063E0000}"/>
    <cellStyle name="Percent 4 29 3 2 4" xfId="15875" xr:uid="{00000000-0005-0000-0000-0000073E0000}"/>
    <cellStyle name="Percent 4 29 3 2 5" xfId="31414" xr:uid="{4E32AD90-EF81-4A16-B769-EA242EE50B4D}"/>
    <cellStyle name="Percent 4 29 3 3" xfId="15876" xr:uid="{00000000-0005-0000-0000-0000083E0000}"/>
    <cellStyle name="Percent 4 29 3 3 2" xfId="15877" xr:uid="{00000000-0005-0000-0000-0000093E0000}"/>
    <cellStyle name="Percent 4 29 3 3 2 2" xfId="15878" xr:uid="{00000000-0005-0000-0000-00000A3E0000}"/>
    <cellStyle name="Percent 4 29 3 3 2 3" xfId="15879" xr:uid="{00000000-0005-0000-0000-00000B3E0000}"/>
    <cellStyle name="Percent 4 29 3 3 2 4" xfId="31417" xr:uid="{ED49BFC8-BFA7-4730-8373-FE70B1281E45}"/>
    <cellStyle name="Percent 4 29 3 3 3" xfId="15880" xr:uid="{00000000-0005-0000-0000-00000C3E0000}"/>
    <cellStyle name="Percent 4 29 3 3 4" xfId="15881" xr:uid="{00000000-0005-0000-0000-00000D3E0000}"/>
    <cellStyle name="Percent 4 29 3 3 5" xfId="31416" xr:uid="{09E12088-89CD-4EC5-B066-79CEA99B3E4D}"/>
    <cellStyle name="Percent 4 29 3 4" xfId="15882" xr:uid="{00000000-0005-0000-0000-00000E3E0000}"/>
    <cellStyle name="Percent 4 29 3 4 2" xfId="15883" xr:uid="{00000000-0005-0000-0000-00000F3E0000}"/>
    <cellStyle name="Percent 4 29 3 4 3" xfId="15884" xr:uid="{00000000-0005-0000-0000-0000103E0000}"/>
    <cellStyle name="Percent 4 29 3 4 4" xfId="31418" xr:uid="{BD696741-AC2B-4794-853D-C98465F7A990}"/>
    <cellStyle name="Percent 4 29 3 5" xfId="15885" xr:uid="{00000000-0005-0000-0000-0000113E0000}"/>
    <cellStyle name="Percent 4 29 3 5 2" xfId="31419" xr:uid="{7328D3C8-1D07-475B-9C1A-5102CB5AA2AF}"/>
    <cellStyle name="Percent 4 29 3 6" xfId="15886" xr:uid="{00000000-0005-0000-0000-0000123E0000}"/>
    <cellStyle name="Percent 4 29 3 6 2" xfId="31413" xr:uid="{9B5A6271-6BD0-4244-9D37-393D2E6D161B}"/>
    <cellStyle name="Percent 4 29 4" xfId="15887" xr:uid="{00000000-0005-0000-0000-0000133E0000}"/>
    <cellStyle name="Percent 4 29 4 2" xfId="15888" xr:uid="{00000000-0005-0000-0000-0000143E0000}"/>
    <cellStyle name="Percent 4 29 4 2 2" xfId="15889" xr:uid="{00000000-0005-0000-0000-0000153E0000}"/>
    <cellStyle name="Percent 4 29 4 2 2 2" xfId="31422" xr:uid="{0BD01C48-36FB-40EE-AEBE-78247C579271}"/>
    <cellStyle name="Percent 4 29 4 2 3" xfId="15890" xr:uid="{00000000-0005-0000-0000-0000163E0000}"/>
    <cellStyle name="Percent 4 29 4 2 4" xfId="31421" xr:uid="{7236DA40-3C53-46D1-AD81-8693B7F70FC2}"/>
    <cellStyle name="Percent 4 29 4 3" xfId="15891" xr:uid="{00000000-0005-0000-0000-0000173E0000}"/>
    <cellStyle name="Percent 4 29 4 3 2" xfId="31424" xr:uid="{42819E98-5A60-46ED-A202-E00764D0A2B3}"/>
    <cellStyle name="Percent 4 29 4 3 3" xfId="31423" xr:uid="{BE17C49E-40B8-423B-A5C3-81D541B99B1A}"/>
    <cellStyle name="Percent 4 29 4 4" xfId="15892" xr:uid="{00000000-0005-0000-0000-0000183E0000}"/>
    <cellStyle name="Percent 4 29 4 4 2" xfId="31425" xr:uid="{89845765-B802-4158-A1B5-0DFFA7D9639E}"/>
    <cellStyle name="Percent 4 29 4 5" xfId="31426" xr:uid="{1C7D2414-6D03-410D-8208-7ECC8F273A91}"/>
    <cellStyle name="Percent 4 29 4 6" xfId="31420" xr:uid="{0AEAFC8D-6C06-4C95-9F2E-169B7FC740B7}"/>
    <cellStyle name="Percent 4 29 5" xfId="15893" xr:uid="{00000000-0005-0000-0000-0000193E0000}"/>
    <cellStyle name="Percent 4 29 5 2" xfId="15894" xr:uid="{00000000-0005-0000-0000-00001A3E0000}"/>
    <cellStyle name="Percent 4 29 5 2 2" xfId="15895" xr:uid="{00000000-0005-0000-0000-00001B3E0000}"/>
    <cellStyle name="Percent 4 29 5 2 2 2" xfId="31429" xr:uid="{D2DEE8D7-9BE3-4A82-AD20-A43D5DDDEA14}"/>
    <cellStyle name="Percent 4 29 5 2 3" xfId="15896" xr:uid="{00000000-0005-0000-0000-00001C3E0000}"/>
    <cellStyle name="Percent 4 29 5 2 4" xfId="31428" xr:uid="{A3D9600C-567A-4949-BBDB-35E411A3001D}"/>
    <cellStyle name="Percent 4 29 5 3" xfId="15897" xr:uid="{00000000-0005-0000-0000-00001D3E0000}"/>
    <cellStyle name="Percent 4 29 5 3 2" xfId="31431" xr:uid="{14495712-7FE5-4005-B5B3-5D94A349A1BD}"/>
    <cellStyle name="Percent 4 29 5 3 3" xfId="31430" xr:uid="{8BC2503D-8678-4B20-A869-70136B182E80}"/>
    <cellStyle name="Percent 4 29 5 4" xfId="15898" xr:uid="{00000000-0005-0000-0000-00001E3E0000}"/>
    <cellStyle name="Percent 4 29 5 4 2" xfId="31433" xr:uid="{AD3206D8-5A84-4F20-B9AB-D2409691D18D}"/>
    <cellStyle name="Percent 4 29 5 4 3" xfId="31432" xr:uid="{7FA9FC7C-C29A-421A-8656-A06EA5825696}"/>
    <cellStyle name="Percent 4 29 5 5" xfId="31434" xr:uid="{2BD2AA80-BD2A-45D3-A288-38117A7C726B}"/>
    <cellStyle name="Percent 4 29 5 6" xfId="31427" xr:uid="{A1C1C559-4F9C-431D-9018-83E3FB0B281D}"/>
    <cellStyle name="Percent 4 29 6" xfId="15899" xr:uid="{00000000-0005-0000-0000-00001F3E0000}"/>
    <cellStyle name="Percent 4 29 6 2" xfId="15900" xr:uid="{00000000-0005-0000-0000-0000203E0000}"/>
    <cellStyle name="Percent 4 29 6 2 2" xfId="31437" xr:uid="{50D2B863-1EE1-4586-8FA3-0FFAB48F1486}"/>
    <cellStyle name="Percent 4 29 6 2 3" xfId="31436" xr:uid="{0DB620AC-E079-4D0E-8756-B56EC47DEA43}"/>
    <cellStyle name="Percent 4 29 6 3" xfId="15901" xr:uid="{00000000-0005-0000-0000-0000213E0000}"/>
    <cellStyle name="Percent 4 29 6 3 2" xfId="31439" xr:uid="{C5EEEE53-6720-4153-BC6F-D165D727D7F4}"/>
    <cellStyle name="Percent 4 29 6 3 3" xfId="31438" xr:uid="{F6FF8A95-B493-44DE-B1FD-C637B405F4EE}"/>
    <cellStyle name="Percent 4 29 6 4" xfId="31440" xr:uid="{8982DE29-2468-4F46-BAA8-CD685D386899}"/>
    <cellStyle name="Percent 4 29 6 5" xfId="31435" xr:uid="{8D47D9DC-0884-4B49-86A8-5C780F761AE5}"/>
    <cellStyle name="Percent 4 29 7" xfId="15902" xr:uid="{00000000-0005-0000-0000-0000223E0000}"/>
    <cellStyle name="Percent 4 29 7 2" xfId="31442" xr:uid="{39E85EC0-EC3D-4F7A-9B37-232F1C8DBB71}"/>
    <cellStyle name="Percent 4 29 7 3" xfId="31441" xr:uid="{477A5CE3-9079-489E-B06B-50D52D59ACA6}"/>
    <cellStyle name="Percent 4 29 8" xfId="15903" xr:uid="{00000000-0005-0000-0000-0000233E0000}"/>
    <cellStyle name="Percent 4 29 8 2" xfId="31444" xr:uid="{8A72DA6A-E72D-4A9F-B2AA-90EF7205DED0}"/>
    <cellStyle name="Percent 4 29 8 3" xfId="31443" xr:uid="{03C1C0FE-27E7-47A6-9DC6-0AA190EA19A7}"/>
    <cellStyle name="Percent 4 29 9" xfId="31445" xr:uid="{4AFCD345-26E5-44B5-8963-9FFF082B3D60}"/>
    <cellStyle name="Percent 4 29 9 2" xfId="31446" xr:uid="{49F502AF-0A66-4FC5-A0C0-D35F11725CF0}"/>
    <cellStyle name="Percent 4 3" xfId="15904" xr:uid="{00000000-0005-0000-0000-0000243E0000}"/>
    <cellStyle name="Percent 4 3 10" xfId="15905" xr:uid="{00000000-0005-0000-0000-0000253E0000}"/>
    <cellStyle name="Percent 4 3 10 2" xfId="31449" xr:uid="{E8F55423-7872-4228-9153-2310DF380B12}"/>
    <cellStyle name="Percent 4 3 10 2 2" xfId="31450" xr:uid="{1AF33C99-A07B-4837-B521-AFEA725437E3}"/>
    <cellStyle name="Percent 4 3 10 3" xfId="31451" xr:uid="{ACD9EEFB-62CF-41B6-AA7A-06A2C6A1531A}"/>
    <cellStyle name="Percent 4 3 10 3 2" xfId="31452" xr:uid="{8E24AFA7-EB4D-443F-B7D7-1B48A24EF51B}"/>
    <cellStyle name="Percent 4 3 10 4" xfId="31453" xr:uid="{01B63BB8-8F38-4A09-8A1B-AC4532133034}"/>
    <cellStyle name="Percent 4 3 10 5" xfId="31448" xr:uid="{D921CFFA-B355-463F-8EEA-7ACBA3BE183F}"/>
    <cellStyle name="Percent 4 3 11" xfId="15906" xr:uid="{00000000-0005-0000-0000-0000263E0000}"/>
    <cellStyle name="Percent 4 3 11 2" xfId="31455" xr:uid="{B7F15600-B9C7-464B-96E8-FF7DB93E2C51}"/>
    <cellStyle name="Percent 4 3 11 2 2" xfId="31456" xr:uid="{0BF2FA9E-89A7-4B05-841B-B7B4CDB20663}"/>
    <cellStyle name="Percent 4 3 11 3" xfId="31457" xr:uid="{303FC79B-1A51-4DB3-9573-C14F1F53B90C}"/>
    <cellStyle name="Percent 4 3 11 3 2" xfId="31458" xr:uid="{20DBC712-43C0-4DA5-B792-9020CBA9CACC}"/>
    <cellStyle name="Percent 4 3 11 4" xfId="31459" xr:uid="{4D4868DB-897C-4665-BD8D-78DFDE487519}"/>
    <cellStyle name="Percent 4 3 11 5" xfId="31454" xr:uid="{15324A63-542B-4A85-B499-69B56B3E2978}"/>
    <cellStyle name="Percent 4 3 12" xfId="18437" xr:uid="{02377E5E-2CE5-4049-B0A5-CA2E944964A8}"/>
    <cellStyle name="Percent 4 3 12 2" xfId="31461" xr:uid="{B64CDCAA-6564-452A-9810-A8ABE209E7D9}"/>
    <cellStyle name="Percent 4 3 12 2 2" xfId="31462" xr:uid="{82D7D7A9-5084-4BBE-A5E0-247D4BAFBAD0}"/>
    <cellStyle name="Percent 4 3 12 3" xfId="31463" xr:uid="{8E635B09-17A8-4B7A-83F4-85FFBD9EE3E3}"/>
    <cellStyle name="Percent 4 3 12 3 2" xfId="31464" xr:uid="{335AA0C0-4670-4009-B7E1-9BE3DD2EDC5B}"/>
    <cellStyle name="Percent 4 3 12 4" xfId="31465" xr:uid="{E823830D-CF1F-4D95-9F0F-BC07D23B93EF}"/>
    <cellStyle name="Percent 4 3 12 4 2" xfId="31466" xr:uid="{5AD76457-F53D-4BEC-A2C4-3A71CA88879B}"/>
    <cellStyle name="Percent 4 3 12 5" xfId="31467" xr:uid="{EF34DEFF-4D7E-4A69-BE22-1B343B75975A}"/>
    <cellStyle name="Percent 4 3 12 6" xfId="31460" xr:uid="{C45A1C17-A8B3-4476-9974-C0D86AE22BCD}"/>
    <cellStyle name="Percent 4 3 13" xfId="31468" xr:uid="{7DA6E6BF-B715-422F-A070-78203BBAF056}"/>
    <cellStyle name="Percent 4 3 13 2" xfId="31469" xr:uid="{01DE44A5-3B1E-4791-B278-0CCBCC26F7FC}"/>
    <cellStyle name="Percent 4 3 13 2 2" xfId="31470" xr:uid="{A40F3994-C75D-421F-BC13-DAEEF6E4C616}"/>
    <cellStyle name="Percent 4 3 13 3" xfId="31471" xr:uid="{F835306A-73C3-4A58-818F-E1A2D7A9139B}"/>
    <cellStyle name="Percent 4 3 13 3 2" xfId="31472" xr:uid="{4F856241-5BF7-40B6-8D7F-2B089D6D0CA7}"/>
    <cellStyle name="Percent 4 3 13 4" xfId="31473" xr:uid="{923D267D-9416-4A8D-BA40-585D962505F5}"/>
    <cellStyle name="Percent 4 3 14" xfId="31474" xr:uid="{2AB20C8B-9CA3-4EB4-AEFA-AAB3D6F5DA1D}"/>
    <cellStyle name="Percent 4 3 14 2" xfId="31475" xr:uid="{ED04B8F5-2578-4246-8D36-082704E778A2}"/>
    <cellStyle name="Percent 4 3 15" xfId="31476" xr:uid="{71F87DE6-FE56-4D02-A038-EDC878B7C69B}"/>
    <cellStyle name="Percent 4 3 15 2" xfId="31477" xr:uid="{273BBEE8-4A65-4866-879D-E1A9C25BFAE6}"/>
    <cellStyle name="Percent 4 3 16" xfId="31478" xr:uid="{52B1B37E-0838-482F-9799-D144ECE2070E}"/>
    <cellStyle name="Percent 4 3 16 2" xfId="31479" xr:uid="{4BE2558D-FB4A-4A7C-AE37-6C7A45E758F8}"/>
    <cellStyle name="Percent 4 3 17" xfId="31480" xr:uid="{18EA7E9A-CC93-4830-93D4-DEDCCCF845FD}"/>
    <cellStyle name="Percent 4 3 18" xfId="31481" xr:uid="{68256A10-7530-46B6-820E-1C8EFEFE14DC}"/>
    <cellStyle name="Percent 4 3 19" xfId="31447" xr:uid="{BA14937D-DDAB-43E3-89B4-B84BCD3D4B23}"/>
    <cellStyle name="Percent 4 3 2" xfId="15907" xr:uid="{00000000-0005-0000-0000-0000273E0000}"/>
    <cellStyle name="Percent 4 3 2 10" xfId="31483" xr:uid="{61D957B0-8B5F-4934-B388-3EEA9853BCF3}"/>
    <cellStyle name="Percent 4 3 2 11" xfId="31482" xr:uid="{E76B99DC-3F48-4C8C-A3F6-34F7CF27873F}"/>
    <cellStyle name="Percent 4 3 2 12" xfId="25695" xr:uid="{04FFF483-3B47-4968-BFD6-99C84F8240AF}"/>
    <cellStyle name="Percent 4 3 2 13" xfId="23363" xr:uid="{4E2F08AA-1B3E-4D63-BD6D-90F44BD2457B}"/>
    <cellStyle name="Percent 4 3 2 14" xfId="22355" xr:uid="{4209F422-E4D4-417F-A36F-CAD5915CF620}"/>
    <cellStyle name="Percent 4 3 2 2" xfId="15908" xr:uid="{00000000-0005-0000-0000-0000283E0000}"/>
    <cellStyle name="Percent 4 3 2 2 2" xfId="31485" xr:uid="{9A3AED91-EB50-4BC8-8931-77B52CEC47E8}"/>
    <cellStyle name="Percent 4 3 2 2 2 2" xfId="31486" xr:uid="{54748ABC-B545-4338-ABBC-361BE2D3D8AC}"/>
    <cellStyle name="Percent 4 3 2 2 3" xfId="31487" xr:uid="{FE3377D4-0429-4244-9B01-A467647CB0FF}"/>
    <cellStyle name="Percent 4 3 2 2 3 2" xfId="31488" xr:uid="{B83A244E-D7E3-4377-B110-C05AA4CA0A0E}"/>
    <cellStyle name="Percent 4 3 2 2 4" xfId="31489" xr:uid="{20165831-7863-44B0-BFD4-7C287238C653}"/>
    <cellStyle name="Percent 4 3 2 2 5" xfId="31484" xr:uid="{8CFE23B4-0FB7-42D0-940B-2103E709FC3E}"/>
    <cellStyle name="Percent 4 3 2 3" xfId="15909" xr:uid="{00000000-0005-0000-0000-0000293E0000}"/>
    <cellStyle name="Percent 4 3 2 3 2" xfId="31491" xr:uid="{22E7AAB3-8E25-4940-9E13-631FDDD0D599}"/>
    <cellStyle name="Percent 4 3 2 3 2 2" xfId="31492" xr:uid="{27B102A6-E32F-4DF7-820E-84DC2A606909}"/>
    <cellStyle name="Percent 4 3 2 3 3" xfId="31493" xr:uid="{75B3A696-7D25-408E-9D77-B1128DFFB671}"/>
    <cellStyle name="Percent 4 3 2 3 3 2" xfId="31494" xr:uid="{246A4096-3C9F-4566-ACC6-13EDD32CBBDA}"/>
    <cellStyle name="Percent 4 3 2 3 4" xfId="31495" xr:uid="{A2309DF6-27EB-42A2-850C-3727CB9C5B11}"/>
    <cellStyle name="Percent 4 3 2 3 5" xfId="31490" xr:uid="{BFF659E4-4A81-4F45-A85B-ED26C0C83931}"/>
    <cellStyle name="Percent 4 3 2 4" xfId="15910" xr:uid="{00000000-0005-0000-0000-00002A3E0000}"/>
    <cellStyle name="Percent 4 3 2 4 2" xfId="31497" xr:uid="{436400A2-6247-44F3-BC69-5AA6CBCEC692}"/>
    <cellStyle name="Percent 4 3 2 4 2 2" xfId="31498" xr:uid="{D3E2CF9A-1F50-4684-B0EA-E1B6B81436D9}"/>
    <cellStyle name="Percent 4 3 2 4 3" xfId="31499" xr:uid="{8E728281-FECB-405E-8652-5BAB5F9C2BD4}"/>
    <cellStyle name="Percent 4 3 2 4 3 2" xfId="31500" xr:uid="{090CE13E-8C4B-45C3-A5ED-41B239ED54DA}"/>
    <cellStyle name="Percent 4 3 2 4 4" xfId="31501" xr:uid="{E43DE051-375F-412D-B24D-EDE556A68964}"/>
    <cellStyle name="Percent 4 3 2 4 4 2" xfId="31502" xr:uid="{61123C00-F48E-4CDE-88DB-1C31F1B57C11}"/>
    <cellStyle name="Percent 4 3 2 4 5" xfId="31503" xr:uid="{381FF890-AA1B-4F07-A8F8-C0E068493CBE}"/>
    <cellStyle name="Percent 4 3 2 4 6" xfId="31496" xr:uid="{9E4AF0C8-611B-4DA6-A48F-AE2D70D6397E}"/>
    <cellStyle name="Percent 4 3 2 5" xfId="31504" xr:uid="{F0822027-5D37-4538-85AB-70A5FD2C1A7B}"/>
    <cellStyle name="Percent 4 3 2 5 2" xfId="31505" xr:uid="{7E7A8140-2195-4947-80C7-EA1505415D42}"/>
    <cellStyle name="Percent 4 3 2 5 2 2" xfId="31506" xr:uid="{CC5CE8A1-1EE4-498A-81AD-E2C5F9DDAB68}"/>
    <cellStyle name="Percent 4 3 2 5 3" xfId="31507" xr:uid="{D521F673-3D0A-4E2A-BA07-C430664FCF3B}"/>
    <cellStyle name="Percent 4 3 2 5 3 2" xfId="31508" xr:uid="{7DA37DD6-A1BE-4E1F-8F28-10B6459C7F45}"/>
    <cellStyle name="Percent 4 3 2 5 4" xfId="31509" xr:uid="{7E47F540-159E-488E-B214-C86F5B6BA148}"/>
    <cellStyle name="Percent 4 3 2 6" xfId="31510" xr:uid="{0A9A77E0-7958-4B8B-BB8A-C95ACA500356}"/>
    <cellStyle name="Percent 4 3 2 6 2" xfId="31511" xr:uid="{A0060CCB-B89F-420B-B33A-99ED5396D469}"/>
    <cellStyle name="Percent 4 3 2 7" xfId="31512" xr:uid="{0A538B4F-11BC-447F-9407-C3A6FF23230C}"/>
    <cellStyle name="Percent 4 3 2 7 2" xfId="31513" xr:uid="{2597013A-BDF8-46C0-8A6B-0CE352414794}"/>
    <cellStyle name="Percent 4 3 2 8" xfId="31514" xr:uid="{A55D506F-2A71-4D01-8ADC-8AA467BF939D}"/>
    <cellStyle name="Percent 4 3 2 8 2" xfId="31515" xr:uid="{E1300792-B795-4A8B-8A1A-3AC0DB0CFCC6}"/>
    <cellStyle name="Percent 4 3 2 9" xfId="31516" xr:uid="{3DF4F52B-E803-4D62-9AB6-CA6F453BB6DF}"/>
    <cellStyle name="Percent 4 3 20" xfId="24204" xr:uid="{D0932872-A186-4461-8A5E-BCC543ED53A7}"/>
    <cellStyle name="Percent 4 3 21" xfId="23362" xr:uid="{B44B9668-F0EE-4D69-9B96-D64F19ABEDE4}"/>
    <cellStyle name="Percent 4 3 3" xfId="15911" xr:uid="{00000000-0005-0000-0000-00002B3E0000}"/>
    <cellStyle name="Percent 4 3 3 10" xfId="31518" xr:uid="{35B9C921-3398-4421-91B5-D004DCD21A70}"/>
    <cellStyle name="Percent 4 3 3 11" xfId="31517" xr:uid="{AB4A0D47-B72E-4340-8BCF-1B42D7092BDC}"/>
    <cellStyle name="Percent 4 3 3 12" xfId="25696" xr:uid="{079BFA7D-674E-454D-8E3B-B31ED0E760C8}"/>
    <cellStyle name="Percent 4 3 3 13" xfId="23364" xr:uid="{C67FBFF4-8B22-4821-8F3C-C98510A2F402}"/>
    <cellStyle name="Percent 4 3 3 14" xfId="22356" xr:uid="{EB12C078-786E-4E2D-909A-D0ADCC9F66F9}"/>
    <cellStyle name="Percent 4 3 3 2" xfId="15912" xr:uid="{00000000-0005-0000-0000-00002C3E0000}"/>
    <cellStyle name="Percent 4 3 3 2 2" xfId="31520" xr:uid="{919B54C9-7262-4F1A-A3BB-BC30F9CAFD11}"/>
    <cellStyle name="Percent 4 3 3 2 2 2" xfId="31521" xr:uid="{C6588F7F-76D7-49D6-BBD3-3FA1D67B09BC}"/>
    <cellStyle name="Percent 4 3 3 2 3" xfId="31522" xr:uid="{0BEAEEF7-82EA-4DEF-9582-0ADFBCD1E729}"/>
    <cellStyle name="Percent 4 3 3 2 3 2" xfId="31523" xr:uid="{8F196181-F8C5-4739-AE7F-1EC91A1E6DD0}"/>
    <cellStyle name="Percent 4 3 3 2 4" xfId="31524" xr:uid="{E61438F6-CBCE-4B6C-9528-8F59BB3F1A9A}"/>
    <cellStyle name="Percent 4 3 3 2 5" xfId="31519" xr:uid="{D4E4E758-C974-4447-BF92-651ACDAE1273}"/>
    <cellStyle name="Percent 4 3 3 3" xfId="15913" xr:uid="{00000000-0005-0000-0000-00002D3E0000}"/>
    <cellStyle name="Percent 4 3 3 3 2" xfId="31526" xr:uid="{4FCD5E34-49D7-401E-B8BD-FE276FEBFD82}"/>
    <cellStyle name="Percent 4 3 3 3 2 2" xfId="31527" xr:uid="{F5314A3F-CDAC-49EC-81B6-7BF71BC6FBFC}"/>
    <cellStyle name="Percent 4 3 3 3 3" xfId="31528" xr:uid="{A9C88903-A559-466F-A7A8-5CDED6DC937C}"/>
    <cellStyle name="Percent 4 3 3 3 3 2" xfId="31529" xr:uid="{B052DB4D-C683-4C14-BF01-5C614E46D2E5}"/>
    <cellStyle name="Percent 4 3 3 3 4" xfId="31530" xr:uid="{C9BD8690-9628-4CB0-96DB-78CE8F094002}"/>
    <cellStyle name="Percent 4 3 3 3 5" xfId="31525" xr:uid="{8DA49712-014F-437A-A5AE-50E65E699501}"/>
    <cellStyle name="Percent 4 3 3 4" xfId="15914" xr:uid="{00000000-0005-0000-0000-00002E3E0000}"/>
    <cellStyle name="Percent 4 3 3 4 2" xfId="31532" xr:uid="{84DF85BF-569E-46FE-8338-E9A6FBC0A707}"/>
    <cellStyle name="Percent 4 3 3 4 2 2" xfId="31533" xr:uid="{42545DAB-432D-4BD4-9248-2AE8B5049C50}"/>
    <cellStyle name="Percent 4 3 3 4 3" xfId="31534" xr:uid="{6A40A44B-2588-4067-8E6E-E5274A51C59A}"/>
    <cellStyle name="Percent 4 3 3 4 3 2" xfId="31535" xr:uid="{DB5AED2C-E26D-4BCF-AB7E-13B0F60A9E18}"/>
    <cellStyle name="Percent 4 3 3 4 4" xfId="31536" xr:uid="{803EC82A-5BEE-40B8-BB50-F6CB983C424A}"/>
    <cellStyle name="Percent 4 3 3 4 4 2" xfId="31537" xr:uid="{F195B8F9-43BF-4E0D-8E03-4979F4AA20D1}"/>
    <cellStyle name="Percent 4 3 3 4 5" xfId="31538" xr:uid="{B949DABC-79EC-4162-9BC0-09AF213D3E2F}"/>
    <cellStyle name="Percent 4 3 3 4 6" xfId="31531" xr:uid="{C09C5D00-7754-4532-94B1-6C761D439F64}"/>
    <cellStyle name="Percent 4 3 3 5" xfId="31539" xr:uid="{FC76AA45-C9CF-476D-ABDF-10335AF3567E}"/>
    <cellStyle name="Percent 4 3 3 5 2" xfId="31540" xr:uid="{733C6750-8D63-476A-8639-A72663C2DBE5}"/>
    <cellStyle name="Percent 4 3 3 5 2 2" xfId="31541" xr:uid="{E60B59EB-92AD-4225-9889-4F747E760DE1}"/>
    <cellStyle name="Percent 4 3 3 5 3" xfId="31542" xr:uid="{B1C92644-5365-4FE4-9417-88DB1109CF69}"/>
    <cellStyle name="Percent 4 3 3 5 3 2" xfId="31543" xr:uid="{45F19F30-63CD-44AD-9826-0580EB733C8D}"/>
    <cellStyle name="Percent 4 3 3 5 4" xfId="31544" xr:uid="{C1490A36-B3E9-496D-90E3-6C75D9E7DA36}"/>
    <cellStyle name="Percent 4 3 3 6" xfId="31545" xr:uid="{C2A3B0E6-8890-4726-BFA4-964C8C417412}"/>
    <cellStyle name="Percent 4 3 3 6 2" xfId="31546" xr:uid="{18AD2B08-1939-4E5F-83F7-9BDBE9EC4CFD}"/>
    <cellStyle name="Percent 4 3 3 7" xfId="31547" xr:uid="{35B4D5C4-99EA-46A5-ACCE-386C98B24939}"/>
    <cellStyle name="Percent 4 3 3 7 2" xfId="31548" xr:uid="{646E3152-E3CE-4F71-BEFE-ACAC23F67EC4}"/>
    <cellStyle name="Percent 4 3 3 8" xfId="31549" xr:uid="{0A1CF440-7E55-4E94-AEF9-4A593088F811}"/>
    <cellStyle name="Percent 4 3 3 8 2" xfId="31550" xr:uid="{8CE8BC76-71E3-4217-9147-E4FA33609A83}"/>
    <cellStyle name="Percent 4 3 3 9" xfId="31551" xr:uid="{86DA8A4B-DBAA-4CC9-B012-18138687CE89}"/>
    <cellStyle name="Percent 4 3 4" xfId="15915" xr:uid="{00000000-0005-0000-0000-00002F3E0000}"/>
    <cellStyle name="Percent 4 3 4 10" xfId="31553" xr:uid="{60042063-A9FA-44B9-95D6-2571733FC632}"/>
    <cellStyle name="Percent 4 3 4 11" xfId="31552" xr:uid="{FD51F46E-589C-43E8-8387-86F8147129F0}"/>
    <cellStyle name="Percent 4 3 4 12" xfId="25697" xr:uid="{54CDEBB4-B2FB-4D7C-AFDC-2E5F0BF6B0A8}"/>
    <cellStyle name="Percent 4 3 4 13" xfId="23365" xr:uid="{7F77104E-ADD8-4B82-B4DE-24E35C184CF4}"/>
    <cellStyle name="Percent 4 3 4 14" xfId="22357" xr:uid="{F9B633F9-7729-4B30-9E81-B368AD7C4BCF}"/>
    <cellStyle name="Percent 4 3 4 2" xfId="15916" xr:uid="{00000000-0005-0000-0000-0000303E0000}"/>
    <cellStyle name="Percent 4 3 4 2 2" xfId="31555" xr:uid="{F06C1369-57F3-4A0A-949B-49B9FEBA6011}"/>
    <cellStyle name="Percent 4 3 4 2 2 2" xfId="31556" xr:uid="{B61CBBEB-F5E1-47D2-BFE9-4F74FF3CDF6B}"/>
    <cellStyle name="Percent 4 3 4 2 3" xfId="31557" xr:uid="{2C01D192-BB75-4241-B148-0EE6BB8E0FB7}"/>
    <cellStyle name="Percent 4 3 4 2 3 2" xfId="31558" xr:uid="{BD24066F-DFC6-4DCB-9FC2-931B27032C48}"/>
    <cellStyle name="Percent 4 3 4 2 4" xfId="31559" xr:uid="{875971DE-EC2B-4EA4-B853-B75A8E8A6E3C}"/>
    <cellStyle name="Percent 4 3 4 2 5" xfId="31554" xr:uid="{90819DCF-EDE3-41F0-BD24-CFC553554380}"/>
    <cellStyle name="Percent 4 3 4 3" xfId="15917" xr:uid="{00000000-0005-0000-0000-0000313E0000}"/>
    <cellStyle name="Percent 4 3 4 3 2" xfId="31561" xr:uid="{8A58FC76-5E05-4226-A4C0-87030C52EC53}"/>
    <cellStyle name="Percent 4 3 4 3 2 2" xfId="31562" xr:uid="{20C15639-9D46-4304-A0CC-E8EE3A731186}"/>
    <cellStyle name="Percent 4 3 4 3 3" xfId="31563" xr:uid="{17725EE7-6602-4FB2-A5DF-B23058762162}"/>
    <cellStyle name="Percent 4 3 4 3 3 2" xfId="31564" xr:uid="{802522C6-B3C7-4DDB-AA34-331E0EBEE6D7}"/>
    <cellStyle name="Percent 4 3 4 3 4" xfId="31565" xr:uid="{66AC7455-FDCB-43EC-84CC-DC0DDAE6AECF}"/>
    <cellStyle name="Percent 4 3 4 3 5" xfId="31560" xr:uid="{F5376CDF-AA43-422B-8E6B-01D96D283C92}"/>
    <cellStyle name="Percent 4 3 4 4" xfId="15918" xr:uid="{00000000-0005-0000-0000-0000323E0000}"/>
    <cellStyle name="Percent 4 3 4 4 2" xfId="31567" xr:uid="{ADF603B6-8AC5-49CD-A118-4F84EE5A22AC}"/>
    <cellStyle name="Percent 4 3 4 4 2 2" xfId="31568" xr:uid="{03AB2FC4-C76C-492A-A5FC-C97B25E9271A}"/>
    <cellStyle name="Percent 4 3 4 4 3" xfId="31569" xr:uid="{A66D6665-CE00-4BEE-887E-BFC2FDFAA09D}"/>
    <cellStyle name="Percent 4 3 4 4 3 2" xfId="31570" xr:uid="{3DB2D614-5851-4F50-8913-0C0A1D5B1411}"/>
    <cellStyle name="Percent 4 3 4 4 4" xfId="31571" xr:uid="{CDA8D3B9-3D80-4BB0-A4AE-9EE0EAF9B510}"/>
    <cellStyle name="Percent 4 3 4 4 4 2" xfId="31572" xr:uid="{B49BBF49-D0DC-475E-9B62-02FE8790DC23}"/>
    <cellStyle name="Percent 4 3 4 4 5" xfId="31573" xr:uid="{F427BCD5-12A1-433B-B14C-15A7EA1F5FDA}"/>
    <cellStyle name="Percent 4 3 4 4 6" xfId="31566" xr:uid="{A722F715-7435-476D-A016-FF8EF407A130}"/>
    <cellStyle name="Percent 4 3 4 5" xfId="31574" xr:uid="{BEF089BA-D87B-48C9-ACC1-73AA65D7D7B2}"/>
    <cellStyle name="Percent 4 3 4 5 2" xfId="31575" xr:uid="{A73AF145-3251-4654-8706-298501A9394B}"/>
    <cellStyle name="Percent 4 3 4 5 2 2" xfId="31576" xr:uid="{64B64851-3D42-444B-88EF-5AAECA1CD8F8}"/>
    <cellStyle name="Percent 4 3 4 5 3" xfId="31577" xr:uid="{484DB9D0-1C26-4DCD-8D06-122CD0E5B4E1}"/>
    <cellStyle name="Percent 4 3 4 5 3 2" xfId="31578" xr:uid="{9267FD24-2440-45C4-8FE5-852F160C92BD}"/>
    <cellStyle name="Percent 4 3 4 5 4" xfId="31579" xr:uid="{C6755AF0-51B7-4E3B-9776-ADFBA0B43B03}"/>
    <cellStyle name="Percent 4 3 4 6" xfId="31580" xr:uid="{4F2C70FD-EFA2-4548-93F3-5CE52CF1121F}"/>
    <cellStyle name="Percent 4 3 4 6 2" xfId="31581" xr:uid="{CF277EAB-DE30-4DFE-9E8B-78A3FCC708FF}"/>
    <cellStyle name="Percent 4 3 4 7" xfId="31582" xr:uid="{3E5D46F9-BB7F-45E0-B7B6-DC6BD952939E}"/>
    <cellStyle name="Percent 4 3 4 7 2" xfId="31583" xr:uid="{11FE31F3-554B-4173-B690-AEB6A094C81B}"/>
    <cellStyle name="Percent 4 3 4 8" xfId="31584" xr:uid="{F2673769-BD76-426D-B934-E4B903354989}"/>
    <cellStyle name="Percent 4 3 4 8 2" xfId="31585" xr:uid="{6C1D58B0-8757-4591-8BF6-382710C67942}"/>
    <cellStyle name="Percent 4 3 4 9" xfId="31586" xr:uid="{E9078869-E285-4233-AEA2-B2D7484A3067}"/>
    <cellStyle name="Percent 4 3 5" xfId="15919" xr:uid="{00000000-0005-0000-0000-0000333E0000}"/>
    <cellStyle name="Percent 4 3 5 10" xfId="31588" xr:uid="{2DBE5081-8319-4A95-B089-ED9FC4EB89A6}"/>
    <cellStyle name="Percent 4 3 5 11" xfId="31587" xr:uid="{198A4670-987D-4063-823A-31D3AE044E01}"/>
    <cellStyle name="Percent 4 3 5 12" xfId="25698" xr:uid="{3294ED08-FCAB-4AB0-BF71-5EEF7CBD988B}"/>
    <cellStyle name="Percent 4 3 5 13" xfId="23366" xr:uid="{A18A8B3A-C084-4808-9617-FD2366C65EED}"/>
    <cellStyle name="Percent 4 3 5 14" xfId="22358" xr:uid="{2812D2AD-20BD-4CEB-A818-867BF4A602F1}"/>
    <cellStyle name="Percent 4 3 5 2" xfId="15920" xr:uid="{00000000-0005-0000-0000-0000343E0000}"/>
    <cellStyle name="Percent 4 3 5 2 2" xfId="31590" xr:uid="{CCB2A18E-82BE-4D79-AEF2-5C63A8FA9A69}"/>
    <cellStyle name="Percent 4 3 5 2 2 2" xfId="31591" xr:uid="{F6623D48-AA52-4383-BE87-BC1D59C3AE0B}"/>
    <cellStyle name="Percent 4 3 5 2 3" xfId="31592" xr:uid="{ACBE4A20-0A70-4F2A-B097-DC1D68ED3618}"/>
    <cellStyle name="Percent 4 3 5 2 3 2" xfId="31593" xr:uid="{F01AAD69-FF51-41F0-8D9F-A11254580802}"/>
    <cellStyle name="Percent 4 3 5 2 4" xfId="31594" xr:uid="{11171809-79F0-491B-98B6-17B4502CD4E6}"/>
    <cellStyle name="Percent 4 3 5 2 5" xfId="31589" xr:uid="{D0F045C9-093B-4870-A7A6-9BDE717BE710}"/>
    <cellStyle name="Percent 4 3 5 3" xfId="15921" xr:uid="{00000000-0005-0000-0000-0000353E0000}"/>
    <cellStyle name="Percent 4 3 5 3 2" xfId="31596" xr:uid="{DA3AE3B5-5D32-4ED3-80A3-C66C4BFD883F}"/>
    <cellStyle name="Percent 4 3 5 3 2 2" xfId="31597" xr:uid="{377BC88C-E7DB-482A-8EDB-10D8D2CE0E4A}"/>
    <cellStyle name="Percent 4 3 5 3 3" xfId="31598" xr:uid="{1E5AE5A6-93E1-423E-85C0-2D105CFE4E03}"/>
    <cellStyle name="Percent 4 3 5 3 3 2" xfId="31599" xr:uid="{9848612B-488E-49D5-905E-C62527CFC961}"/>
    <cellStyle name="Percent 4 3 5 3 4" xfId="31600" xr:uid="{6C62BFF1-B414-4D50-B44E-A443A304BDCA}"/>
    <cellStyle name="Percent 4 3 5 3 5" xfId="31595" xr:uid="{B80118E5-C5A2-43F3-9496-3B2C29E72EB8}"/>
    <cellStyle name="Percent 4 3 5 4" xfId="15922" xr:uid="{00000000-0005-0000-0000-0000363E0000}"/>
    <cellStyle name="Percent 4 3 5 4 2" xfId="31602" xr:uid="{0CD70E9C-091E-4024-AB1B-59BD58CD31DB}"/>
    <cellStyle name="Percent 4 3 5 4 2 2" xfId="31603" xr:uid="{9C5CC8D8-ADEB-4BC2-8EA5-04A77134CF98}"/>
    <cellStyle name="Percent 4 3 5 4 3" xfId="31604" xr:uid="{01800E79-07AD-4C22-95C7-F63ABA88099E}"/>
    <cellStyle name="Percent 4 3 5 4 3 2" xfId="31605" xr:uid="{F5666A55-1F40-455F-A442-B50F58E0F20C}"/>
    <cellStyle name="Percent 4 3 5 4 4" xfId="31606" xr:uid="{DE86D2E6-96F1-43B8-9CE6-88EA0BD64580}"/>
    <cellStyle name="Percent 4 3 5 4 4 2" xfId="31607" xr:uid="{FCD74C5E-BAD3-4D85-9C24-956061992A7F}"/>
    <cellStyle name="Percent 4 3 5 4 5" xfId="31608" xr:uid="{7987074A-E4B5-4255-B122-E45FE8D6536D}"/>
    <cellStyle name="Percent 4 3 5 4 6" xfId="31601" xr:uid="{9553D44A-6AE1-4AE7-8009-D1E3644C3A09}"/>
    <cellStyle name="Percent 4 3 5 5" xfId="31609" xr:uid="{7EACD031-8B4E-49C9-8A8B-DCAB5705A1A7}"/>
    <cellStyle name="Percent 4 3 5 5 2" xfId="31610" xr:uid="{FEAFF96B-193F-421E-9ABD-3854C21FDE82}"/>
    <cellStyle name="Percent 4 3 5 5 2 2" xfId="31611" xr:uid="{113DADED-473B-46A4-A7D3-7CEE91CAFA65}"/>
    <cellStyle name="Percent 4 3 5 5 3" xfId="31612" xr:uid="{F53C929D-9E31-491D-BEEB-0B614ACDA504}"/>
    <cellStyle name="Percent 4 3 5 5 3 2" xfId="31613" xr:uid="{3C7FC6B6-541E-4194-BAE0-0CDDAB9B6AAB}"/>
    <cellStyle name="Percent 4 3 5 5 4" xfId="31614" xr:uid="{B6F305B4-C9E8-4A97-B522-C5620D3E5AFC}"/>
    <cellStyle name="Percent 4 3 5 6" xfId="31615" xr:uid="{6E75761A-7C8F-40C8-8382-768D8CB67FFA}"/>
    <cellStyle name="Percent 4 3 5 6 2" xfId="31616" xr:uid="{A015A772-0F39-4B8C-BC21-7285805B5C4B}"/>
    <cellStyle name="Percent 4 3 5 7" xfId="31617" xr:uid="{10A526E6-DC58-44A6-8A5C-366EED6FF6A1}"/>
    <cellStyle name="Percent 4 3 5 7 2" xfId="31618" xr:uid="{56DF57A6-4836-4E47-B712-D79B41143A28}"/>
    <cellStyle name="Percent 4 3 5 8" xfId="31619" xr:uid="{6D9E9E2B-6CAB-4D1F-8EEE-6C318DD7FB65}"/>
    <cellStyle name="Percent 4 3 5 8 2" xfId="31620" xr:uid="{219CFB34-2A30-4935-84AA-0A4099A16C89}"/>
    <cellStyle name="Percent 4 3 5 9" xfId="31621" xr:uid="{8E3F28BB-4397-445A-8A56-3EFBD5860C19}"/>
    <cellStyle name="Percent 4 3 6" xfId="15923" xr:uid="{00000000-0005-0000-0000-0000373E0000}"/>
    <cellStyle name="Percent 4 3 6 10" xfId="31623" xr:uid="{03FAAEC6-999B-4D49-B8B5-14E0EE73561C}"/>
    <cellStyle name="Percent 4 3 6 11" xfId="31622" xr:uid="{D26FA81A-391D-4B52-8483-D432AC25E019}"/>
    <cellStyle name="Percent 4 3 6 12" xfId="25699" xr:uid="{E8379FFE-EF8E-48C7-81EF-DB9E3CCC0FEB}"/>
    <cellStyle name="Percent 4 3 6 13" xfId="23367" xr:uid="{B6ADAAFD-FEF7-4656-90CA-BCAAF25B73FF}"/>
    <cellStyle name="Percent 4 3 6 14" xfId="22359" xr:uid="{F542B0BF-E8C4-48C8-B402-33AD3B5CDB7C}"/>
    <cellStyle name="Percent 4 3 6 2" xfId="15924" xr:uid="{00000000-0005-0000-0000-0000383E0000}"/>
    <cellStyle name="Percent 4 3 6 2 2" xfId="31625" xr:uid="{F294B0AA-A2B1-4D1B-B43A-6898B6228E08}"/>
    <cellStyle name="Percent 4 3 6 2 2 2" xfId="31626" xr:uid="{8F7992DC-0894-40A3-AD9E-4A86BAC3137B}"/>
    <cellStyle name="Percent 4 3 6 2 3" xfId="31627" xr:uid="{19B4F0B1-B4FC-4FD7-A332-3B23628E3052}"/>
    <cellStyle name="Percent 4 3 6 2 3 2" xfId="31628" xr:uid="{4551CF36-E549-4DCC-BAD5-39069E3985A6}"/>
    <cellStyle name="Percent 4 3 6 2 4" xfId="31629" xr:uid="{BF9F0A60-841B-414F-98C5-F23FCE8B174B}"/>
    <cellStyle name="Percent 4 3 6 2 5" xfId="31624" xr:uid="{53B0BE69-0359-4793-B18F-352FB6A92A77}"/>
    <cellStyle name="Percent 4 3 6 3" xfId="15925" xr:uid="{00000000-0005-0000-0000-0000393E0000}"/>
    <cellStyle name="Percent 4 3 6 3 2" xfId="31631" xr:uid="{661354A0-4396-4AE5-962F-2BBF91935086}"/>
    <cellStyle name="Percent 4 3 6 3 2 2" xfId="31632" xr:uid="{0762BED8-B08F-4DE8-BFC3-CF9F58589CFF}"/>
    <cellStyle name="Percent 4 3 6 3 3" xfId="31633" xr:uid="{3532C41B-F828-4011-A660-22EC65402F90}"/>
    <cellStyle name="Percent 4 3 6 3 3 2" xfId="31634" xr:uid="{46081705-486E-43FD-A909-BD4DC794AE57}"/>
    <cellStyle name="Percent 4 3 6 3 4" xfId="31635" xr:uid="{7AF1D8D8-0E65-4C35-8E93-AA53F07BE10B}"/>
    <cellStyle name="Percent 4 3 6 3 5" xfId="31630" xr:uid="{E1D5B3FB-CD8F-4FC5-A9BD-45D1AD41872E}"/>
    <cellStyle name="Percent 4 3 6 4" xfId="15926" xr:uid="{00000000-0005-0000-0000-00003A3E0000}"/>
    <cellStyle name="Percent 4 3 6 4 2" xfId="31637" xr:uid="{9B4DE2BC-064E-4FA2-9074-7923ED9B7A6B}"/>
    <cellStyle name="Percent 4 3 6 4 2 2" xfId="31638" xr:uid="{35B38B21-E300-4729-A6A8-8DC9D3978831}"/>
    <cellStyle name="Percent 4 3 6 4 3" xfId="31639" xr:uid="{B88B9208-BBFD-4AD4-9731-050D73DA68FB}"/>
    <cellStyle name="Percent 4 3 6 4 3 2" xfId="31640" xr:uid="{F75CD56A-6E1F-4310-BCB7-0F4C7C7EEDDB}"/>
    <cellStyle name="Percent 4 3 6 4 4" xfId="31641" xr:uid="{E8A9980E-F1BC-48C3-9F42-421AD58A4D01}"/>
    <cellStyle name="Percent 4 3 6 4 4 2" xfId="31642" xr:uid="{5EAB36AB-4C98-4744-8EA8-1872FDF68176}"/>
    <cellStyle name="Percent 4 3 6 4 5" xfId="31643" xr:uid="{B80F0905-9BE3-4C5C-8D6E-3A0082A43142}"/>
    <cellStyle name="Percent 4 3 6 4 6" xfId="31636" xr:uid="{1EE68C02-3079-4FED-A54D-80A3D4906BD9}"/>
    <cellStyle name="Percent 4 3 6 5" xfId="31644" xr:uid="{8AEC03EF-AFC3-4AA5-8593-66663416E0D1}"/>
    <cellStyle name="Percent 4 3 6 5 2" xfId="31645" xr:uid="{4EBD32A4-19EB-408E-8981-FBEB7181E1CF}"/>
    <cellStyle name="Percent 4 3 6 5 2 2" xfId="31646" xr:uid="{5E090D93-FC5A-4DD4-A8B0-49074A0B85C4}"/>
    <cellStyle name="Percent 4 3 6 5 3" xfId="31647" xr:uid="{1178035B-3867-4A83-AA1C-36A0FD0BDD65}"/>
    <cellStyle name="Percent 4 3 6 5 3 2" xfId="31648" xr:uid="{280FF6B7-9A43-4FA5-BDED-E2FB5A1203F5}"/>
    <cellStyle name="Percent 4 3 6 5 4" xfId="31649" xr:uid="{B2DBA0B2-C460-499B-ABA5-9F3A1FC79218}"/>
    <cellStyle name="Percent 4 3 6 6" xfId="31650" xr:uid="{BBDF4C73-15E0-461A-BC11-E490B3D20962}"/>
    <cellStyle name="Percent 4 3 6 6 2" xfId="31651" xr:uid="{7350D74C-3CF0-4033-BA4C-0816A53FA9F1}"/>
    <cellStyle name="Percent 4 3 6 7" xfId="31652" xr:uid="{53FF87A1-E621-4191-B0D6-EA4B8E29C5A4}"/>
    <cellStyle name="Percent 4 3 6 7 2" xfId="31653" xr:uid="{088ED1E6-FD4F-4BCC-914F-2DEA396C9B8A}"/>
    <cellStyle name="Percent 4 3 6 8" xfId="31654" xr:uid="{84FADED9-02F8-46BA-8289-9941E5B16280}"/>
    <cellStyle name="Percent 4 3 6 8 2" xfId="31655" xr:uid="{39C0B979-86F5-46C4-BE89-7255CB601F1C}"/>
    <cellStyle name="Percent 4 3 6 9" xfId="31656" xr:uid="{C1B36B71-681B-4966-80E5-1E313D219574}"/>
    <cellStyle name="Percent 4 3 7" xfId="15927" xr:uid="{00000000-0005-0000-0000-00003B3E0000}"/>
    <cellStyle name="Percent 4 3 7 10" xfId="31658" xr:uid="{62EB233B-4DD5-44AA-9833-41FEB709EFB7}"/>
    <cellStyle name="Percent 4 3 7 11" xfId="31657" xr:uid="{5D1B2203-FAB2-42D8-85C8-94F85D433F2F}"/>
    <cellStyle name="Percent 4 3 7 12" xfId="25700" xr:uid="{5B15D2F7-BAA5-480F-AFAE-E2AA52DF236D}"/>
    <cellStyle name="Percent 4 3 7 13" xfId="23368" xr:uid="{88EF5474-2000-48D2-BB1B-B218BC411FD7}"/>
    <cellStyle name="Percent 4 3 7 14" xfId="22360" xr:uid="{F36103F6-9DD0-43C1-B80F-D51EAB7204A7}"/>
    <cellStyle name="Percent 4 3 7 2" xfId="15928" xr:uid="{00000000-0005-0000-0000-00003C3E0000}"/>
    <cellStyle name="Percent 4 3 7 2 2" xfId="31660" xr:uid="{ECC470BE-270C-4511-894D-612F941E119F}"/>
    <cellStyle name="Percent 4 3 7 2 2 2" xfId="31661" xr:uid="{FEBE8762-F4F0-4B2C-AB07-F9373A3434B4}"/>
    <cellStyle name="Percent 4 3 7 2 3" xfId="31662" xr:uid="{B4CD61EB-DCB4-4F8C-9217-ECDDF9575351}"/>
    <cellStyle name="Percent 4 3 7 2 3 2" xfId="31663" xr:uid="{FE9522E5-EB47-482D-A34F-06C88A68CCAF}"/>
    <cellStyle name="Percent 4 3 7 2 4" xfId="31664" xr:uid="{00992C96-F1F4-4AEE-BFDA-05EAF571A2B4}"/>
    <cellStyle name="Percent 4 3 7 2 5" xfId="31659" xr:uid="{58B5CC08-2684-4C71-B0EC-027E7AF3EC01}"/>
    <cellStyle name="Percent 4 3 7 3" xfId="15929" xr:uid="{00000000-0005-0000-0000-00003D3E0000}"/>
    <cellStyle name="Percent 4 3 7 3 2" xfId="31666" xr:uid="{87053693-5295-42EA-9C0A-E1D9FF16B4ED}"/>
    <cellStyle name="Percent 4 3 7 3 2 2" xfId="31667" xr:uid="{82B2B910-3246-4900-B5D0-422C7DD8E659}"/>
    <cellStyle name="Percent 4 3 7 3 3" xfId="31668" xr:uid="{AE367725-DFE6-4EB9-A407-7D946BB1DAEE}"/>
    <cellStyle name="Percent 4 3 7 3 3 2" xfId="31669" xr:uid="{C92E71E8-B724-405D-9AEC-17116D356FE2}"/>
    <cellStyle name="Percent 4 3 7 3 4" xfId="31670" xr:uid="{441D7261-42A7-4D1B-AA1B-BA38876BEDE0}"/>
    <cellStyle name="Percent 4 3 7 3 5" xfId="31665" xr:uid="{FB4F6F54-7CFA-454F-B1BE-9E713A0D72BC}"/>
    <cellStyle name="Percent 4 3 7 4" xfId="15930" xr:uid="{00000000-0005-0000-0000-00003E3E0000}"/>
    <cellStyle name="Percent 4 3 7 4 2" xfId="31672" xr:uid="{704B9059-D28C-4EB4-9CAE-4569BCEAD1BD}"/>
    <cellStyle name="Percent 4 3 7 4 2 2" xfId="31673" xr:uid="{16DD926E-B14E-4F08-A075-F7F9D0B95222}"/>
    <cellStyle name="Percent 4 3 7 4 3" xfId="31674" xr:uid="{59F0CA98-F8D1-4F52-8949-E9D77C293CAB}"/>
    <cellStyle name="Percent 4 3 7 4 3 2" xfId="31675" xr:uid="{2E6FA41C-A1A6-45B3-8ECA-4C7352297B3C}"/>
    <cellStyle name="Percent 4 3 7 4 4" xfId="31676" xr:uid="{78B2FEDB-7740-49C1-915D-5E1AD0D8C2E5}"/>
    <cellStyle name="Percent 4 3 7 4 4 2" xfId="31677" xr:uid="{277AD7C9-C32D-4EF1-B8D5-ED5ADE25C817}"/>
    <cellStyle name="Percent 4 3 7 4 5" xfId="31678" xr:uid="{3BF2D227-72A2-4E97-B036-21D5BF7E44B4}"/>
    <cellStyle name="Percent 4 3 7 4 6" xfId="31671" xr:uid="{F569E449-7052-4CB1-B125-A0CA9799F50C}"/>
    <cellStyle name="Percent 4 3 7 5" xfId="31679" xr:uid="{8A91B571-324C-499C-822C-F80F5121ED0F}"/>
    <cellStyle name="Percent 4 3 7 5 2" xfId="31680" xr:uid="{E58F4A06-1F62-447B-92BF-BD15CF97C0FD}"/>
    <cellStyle name="Percent 4 3 7 5 2 2" xfId="31681" xr:uid="{45F9BC61-25A8-46A7-B8BC-26709F71D823}"/>
    <cellStyle name="Percent 4 3 7 5 3" xfId="31682" xr:uid="{2F7B1E02-5991-4F9A-A2A8-EE46E5721638}"/>
    <cellStyle name="Percent 4 3 7 5 3 2" xfId="31683" xr:uid="{D7597C6E-FD72-4535-9929-978C0BB6F90A}"/>
    <cellStyle name="Percent 4 3 7 5 4" xfId="31684" xr:uid="{3A3F2099-CAD5-40E2-9A58-87EBBFAA6C08}"/>
    <cellStyle name="Percent 4 3 7 6" xfId="31685" xr:uid="{E531AD94-E1D0-490F-AA47-0ED601B21F76}"/>
    <cellStyle name="Percent 4 3 7 6 2" xfId="31686" xr:uid="{A774C694-59CF-4C21-8BAA-BC09FF9AB562}"/>
    <cellStyle name="Percent 4 3 7 7" xfId="31687" xr:uid="{34214122-01E4-4F0F-8AFB-DC7987E2F034}"/>
    <cellStyle name="Percent 4 3 7 7 2" xfId="31688" xr:uid="{542DCFFF-D120-4CEC-BB21-CA81BAAA506F}"/>
    <cellStyle name="Percent 4 3 7 8" xfId="31689" xr:uid="{590B74BB-DF3E-492C-9977-3D4400DF739A}"/>
    <cellStyle name="Percent 4 3 7 8 2" xfId="31690" xr:uid="{00AD1A2E-0A57-429C-8611-41C401F6272D}"/>
    <cellStyle name="Percent 4 3 7 9" xfId="31691" xr:uid="{B49296D2-0C68-4611-91E7-1505E4AB6921}"/>
    <cellStyle name="Percent 4 3 8" xfId="15931" xr:uid="{00000000-0005-0000-0000-00003F3E0000}"/>
    <cellStyle name="Percent 4 3 8 10" xfId="31693" xr:uid="{4FB1C69F-ADFF-4BB5-92A4-C7A0369FF51A}"/>
    <cellStyle name="Percent 4 3 8 11" xfId="31692" xr:uid="{6CC516A2-BDC7-4EA5-A462-F99E9C61CAB2}"/>
    <cellStyle name="Percent 4 3 8 12" xfId="25701" xr:uid="{92D6B947-E48A-4A04-AE9B-F75EC9D0C6AB}"/>
    <cellStyle name="Percent 4 3 8 13" xfId="23369" xr:uid="{DF6945CF-76B0-4A7F-810E-C1CE2610A058}"/>
    <cellStyle name="Percent 4 3 8 14" xfId="22361" xr:uid="{EFF2DECE-074F-46C3-ACC7-30456CE84307}"/>
    <cellStyle name="Percent 4 3 8 2" xfId="15932" xr:uid="{00000000-0005-0000-0000-0000403E0000}"/>
    <cellStyle name="Percent 4 3 8 2 2" xfId="31695" xr:uid="{503CEB40-AF36-4D3B-B43D-4B710E8D22D5}"/>
    <cellStyle name="Percent 4 3 8 2 2 2" xfId="31696" xr:uid="{581906E0-4F53-44AE-89DD-6A52A1B696BA}"/>
    <cellStyle name="Percent 4 3 8 2 3" xfId="31697" xr:uid="{26259211-9095-49D6-B97C-0B02A6615A67}"/>
    <cellStyle name="Percent 4 3 8 2 3 2" xfId="31698" xr:uid="{69FCDB15-B8DF-43AA-AA0E-005E1D2F674D}"/>
    <cellStyle name="Percent 4 3 8 2 4" xfId="31699" xr:uid="{20658F69-07B3-4375-B6FB-C180DE526E4F}"/>
    <cellStyle name="Percent 4 3 8 2 5" xfId="31694" xr:uid="{03C5A6D2-8E38-4CF6-A290-F659CD36C8B7}"/>
    <cellStyle name="Percent 4 3 8 3" xfId="15933" xr:uid="{00000000-0005-0000-0000-0000413E0000}"/>
    <cellStyle name="Percent 4 3 8 3 2" xfId="31701" xr:uid="{81EFC391-F77F-4E0E-B6A3-4B69DC8D65F5}"/>
    <cellStyle name="Percent 4 3 8 3 2 2" xfId="31702" xr:uid="{396E42AC-985A-4A5C-93BC-C3E96C74275D}"/>
    <cellStyle name="Percent 4 3 8 3 3" xfId="31703" xr:uid="{62529A4E-1680-4655-9476-25EF1347B16C}"/>
    <cellStyle name="Percent 4 3 8 3 3 2" xfId="31704" xr:uid="{1882FE34-5A46-424B-9BE9-206D2BD483BD}"/>
    <cellStyle name="Percent 4 3 8 3 4" xfId="31705" xr:uid="{CCE2602C-71C7-41C7-BCA1-0AE9742C459A}"/>
    <cellStyle name="Percent 4 3 8 3 5" xfId="31700" xr:uid="{358B0245-CC08-4AD0-AF1E-D2303EB42F4D}"/>
    <cellStyle name="Percent 4 3 8 4" xfId="15934" xr:uid="{00000000-0005-0000-0000-0000423E0000}"/>
    <cellStyle name="Percent 4 3 8 4 2" xfId="31707" xr:uid="{67ED634D-2BFC-4B1F-BDFA-1DFF8A8ACED4}"/>
    <cellStyle name="Percent 4 3 8 4 2 2" xfId="31708" xr:uid="{0FAB5E0F-8ADE-4406-BEB9-FE823BBDEAEE}"/>
    <cellStyle name="Percent 4 3 8 4 3" xfId="31709" xr:uid="{5C158604-EDEC-4A4A-B2C9-2F84E3F00C50}"/>
    <cellStyle name="Percent 4 3 8 4 3 2" xfId="31710" xr:uid="{51B4F18B-F191-4564-AA34-3AE5F6144647}"/>
    <cellStyle name="Percent 4 3 8 4 4" xfId="31711" xr:uid="{2CB0CEFF-09C7-4593-8F89-519A4F485A5B}"/>
    <cellStyle name="Percent 4 3 8 4 4 2" xfId="31712" xr:uid="{E5AE4477-B6F7-4004-B7F7-E6690BB7B51E}"/>
    <cellStyle name="Percent 4 3 8 4 5" xfId="31713" xr:uid="{DDFC488C-4062-47A1-98AB-7964BD388ABD}"/>
    <cellStyle name="Percent 4 3 8 4 6" xfId="31706" xr:uid="{1219CF95-F7C9-4C30-AF47-D55B3B840B83}"/>
    <cellStyle name="Percent 4 3 8 5" xfId="31714" xr:uid="{4B374C30-DAA5-4AA7-9EB3-95730C8DFB47}"/>
    <cellStyle name="Percent 4 3 8 5 2" xfId="31715" xr:uid="{EEF35557-B34F-41FF-B06D-B62505FF8A0D}"/>
    <cellStyle name="Percent 4 3 8 5 2 2" xfId="31716" xr:uid="{0DAB8385-49FA-4CCF-B244-106FD6ED40E7}"/>
    <cellStyle name="Percent 4 3 8 5 3" xfId="31717" xr:uid="{CD525AB7-8786-438F-B53C-18E65DEBB555}"/>
    <cellStyle name="Percent 4 3 8 5 3 2" xfId="31718" xr:uid="{A30EE639-8387-44CC-AABB-BF636014F1DC}"/>
    <cellStyle name="Percent 4 3 8 5 4" xfId="31719" xr:uid="{1835819C-C66B-4642-9F18-57FE164D6E84}"/>
    <cellStyle name="Percent 4 3 8 6" xfId="31720" xr:uid="{65BC6C53-0D16-4B5A-A28B-78A7B78AD632}"/>
    <cellStyle name="Percent 4 3 8 6 2" xfId="31721" xr:uid="{17C73585-BAFC-42C6-997B-BE9B8E522BCF}"/>
    <cellStyle name="Percent 4 3 8 7" xfId="31722" xr:uid="{B9EB6703-7C5C-440D-8E79-E4FD35E53C2B}"/>
    <cellStyle name="Percent 4 3 8 7 2" xfId="31723" xr:uid="{539C57B4-B708-4EAA-AD81-78D574670DEA}"/>
    <cellStyle name="Percent 4 3 8 8" xfId="31724" xr:uid="{8AA454A2-7906-4619-A908-CB45232974BE}"/>
    <cellStyle name="Percent 4 3 8 8 2" xfId="31725" xr:uid="{E4BBD6F3-108D-4772-9A74-9D86ED20075D}"/>
    <cellStyle name="Percent 4 3 8 9" xfId="31726" xr:uid="{69F7BE11-681C-492C-92D9-904C2B118579}"/>
    <cellStyle name="Percent 4 3 9" xfId="15935" xr:uid="{00000000-0005-0000-0000-0000433E0000}"/>
    <cellStyle name="Percent 4 3 9 2" xfId="31728" xr:uid="{7E5BF64A-A819-4734-9AA8-F9B008AC2E6F}"/>
    <cellStyle name="Percent 4 3 9 2 2" xfId="31729" xr:uid="{9F774AB7-7F2E-4561-8D2B-802C5ED812F1}"/>
    <cellStyle name="Percent 4 3 9 3" xfId="31730" xr:uid="{7EE1CC85-497E-4EB4-9CCE-85DD1EE67DE5}"/>
    <cellStyle name="Percent 4 3 9 3 2" xfId="31731" xr:uid="{1A24FB01-22F5-4FF5-9F29-DEFDD788C0AE}"/>
    <cellStyle name="Percent 4 3 9 4" xfId="31732" xr:uid="{7C951825-FBC1-4C5B-9E2B-57F4D21C62B8}"/>
    <cellStyle name="Percent 4 3 9 5" xfId="31733" xr:uid="{CEF36EE1-4D99-4CE3-B11C-CFD70B4C9B8D}"/>
    <cellStyle name="Percent 4 3 9 6" xfId="31727" xr:uid="{47CD0C4E-B795-45CC-A939-36CCCA044852}"/>
    <cellStyle name="Percent 4 30" xfId="15936" xr:uid="{00000000-0005-0000-0000-0000443E0000}"/>
    <cellStyle name="Percent 4 30 2" xfId="15937" xr:uid="{00000000-0005-0000-0000-0000453E0000}"/>
    <cellStyle name="Percent 4 30 2 2" xfId="31736" xr:uid="{C24FF177-BC69-47F8-B6AA-F50A4256B76B}"/>
    <cellStyle name="Percent 4 30 2 3" xfId="31735" xr:uid="{E3C11AF5-B9AD-494D-BB7D-5B8B48995F3F}"/>
    <cellStyle name="Percent 4 30 3" xfId="15938" xr:uid="{00000000-0005-0000-0000-0000463E0000}"/>
    <cellStyle name="Percent 4 30 3 2" xfId="31738" xr:uid="{738F3766-E586-462F-8454-F6954EA40EB6}"/>
    <cellStyle name="Percent 4 30 3 3" xfId="31737" xr:uid="{5E33E4F5-7A2B-4622-B994-0C54551331A6}"/>
    <cellStyle name="Percent 4 30 4" xfId="31739" xr:uid="{170BADC5-6FD9-4616-BB09-07E9D40CCC16}"/>
    <cellStyle name="Percent 4 30 5" xfId="31740" xr:uid="{B6B770EF-AB0F-45A0-8BC8-7D17CCB00CED}"/>
    <cellStyle name="Percent 4 30 6" xfId="31734" xr:uid="{458BFD62-5E86-4C12-BFE5-6A2AC6B3019E}"/>
    <cellStyle name="Percent 4 30 7" xfId="24765" xr:uid="{62D21965-96B8-470A-BD96-E6FA0C585B0F}"/>
    <cellStyle name="Percent 4 31" xfId="15939" xr:uid="{00000000-0005-0000-0000-0000473E0000}"/>
    <cellStyle name="Percent 4 31 2" xfId="15940" xr:uid="{00000000-0005-0000-0000-0000483E0000}"/>
    <cellStyle name="Percent 4 31 2 2" xfId="31743" xr:uid="{A9C2DDB2-8C1C-4360-A82E-B7ECD88C0807}"/>
    <cellStyle name="Percent 4 31 2 3" xfId="31742" xr:uid="{7B53051D-3C64-4276-910C-29060F42B96C}"/>
    <cellStyle name="Percent 4 31 3" xfId="15941" xr:uid="{00000000-0005-0000-0000-0000493E0000}"/>
    <cellStyle name="Percent 4 31 3 2" xfId="31745" xr:uid="{20920AFB-ADE0-4223-A729-20934C07AE00}"/>
    <cellStyle name="Percent 4 31 3 3" xfId="31744" xr:uid="{290EBB89-2495-42D2-B919-5190A01D337B}"/>
    <cellStyle name="Percent 4 31 4" xfId="31746" xr:uid="{33EE85D9-BB10-4F4D-9DB7-8EBAC53E46A8}"/>
    <cellStyle name="Percent 4 31 5" xfId="31747" xr:uid="{E9445E70-D66A-4573-8027-5B7247799E0F}"/>
    <cellStyle name="Percent 4 31 6" xfId="31741" xr:uid="{1C255481-36ED-4CCC-AF5B-818AAA2A7D05}"/>
    <cellStyle name="Percent 4 32" xfId="15942" xr:uid="{00000000-0005-0000-0000-00004A3E0000}"/>
    <cellStyle name="Percent 4 32 2" xfId="31749" xr:uid="{845D8D04-68E9-437B-B1BF-93C4D86ABB95}"/>
    <cellStyle name="Percent 4 32 2 2" xfId="31750" xr:uid="{9C7BDCD8-CA77-4736-8AE5-D601E90F35DF}"/>
    <cellStyle name="Percent 4 32 3" xfId="31751" xr:uid="{B5F62E57-76F0-4C37-8222-42CF3015870E}"/>
    <cellStyle name="Percent 4 32 3 2" xfId="31752" xr:uid="{4185C4D9-5C0F-4D1A-9737-19C85C28AE57}"/>
    <cellStyle name="Percent 4 32 4" xfId="31753" xr:uid="{6395B43A-9E89-48FD-B66C-AD0293EC5EC1}"/>
    <cellStyle name="Percent 4 32 5" xfId="31748" xr:uid="{ED129BA2-4914-466D-B7CD-D8F8B50E290F}"/>
    <cellStyle name="Percent 4 32 6" xfId="23774" xr:uid="{ECD62747-48FC-4373-B91F-3AFC774F1E4C}"/>
    <cellStyle name="Percent 4 33" xfId="15943" xr:uid="{00000000-0005-0000-0000-00004B3E0000}"/>
    <cellStyle name="Percent 4 33 2" xfId="31755" xr:uid="{0895226F-0B2D-42F9-95BD-87DF1A13EBC0}"/>
    <cellStyle name="Percent 4 33 2 2" xfId="31756" xr:uid="{05536594-7974-4C9D-8317-DEAC1B027851}"/>
    <cellStyle name="Percent 4 33 3" xfId="31757" xr:uid="{48BAACCD-3FAA-4E5A-884D-02771D2EE19C}"/>
    <cellStyle name="Percent 4 33 3 2" xfId="31758" xr:uid="{5518855E-2A68-4EC7-901F-0A0B7636EEC4}"/>
    <cellStyle name="Percent 4 33 4" xfId="31759" xr:uid="{D46189D3-336B-43AC-9C99-8F4FBF04C02E}"/>
    <cellStyle name="Percent 4 33 4 2" xfId="31760" xr:uid="{C88E94FF-914E-4E1C-AA47-C6B5C990B8D3}"/>
    <cellStyle name="Percent 4 33 5" xfId="31761" xr:uid="{09D4CDF5-8F34-4174-A8B9-F6EE32A9F4F1}"/>
    <cellStyle name="Percent 4 33 6" xfId="31754" xr:uid="{35B89C7E-98E5-439A-851D-085DB9A4CC1B}"/>
    <cellStyle name="Percent 4 34" xfId="15944" xr:uid="{00000000-0005-0000-0000-00004C3E0000}"/>
    <cellStyle name="Percent 4 34 2" xfId="31763" xr:uid="{F33BDD00-1DB1-4338-BBAA-72D758A227C1}"/>
    <cellStyle name="Percent 4 34 2 2" xfId="31764" xr:uid="{F70F5ECA-8944-4064-AE74-E588F4053DA7}"/>
    <cellStyle name="Percent 4 34 3" xfId="31765" xr:uid="{142F53CA-D19B-4E66-9AAC-55FE47BEE8A0}"/>
    <cellStyle name="Percent 4 34 3 2" xfId="31766" xr:uid="{BF4D0392-AC03-4AEB-98CC-7E9C639897CC}"/>
    <cellStyle name="Percent 4 34 4" xfId="31767" xr:uid="{149727AB-65F5-4BAD-A15C-F23642D81E69}"/>
    <cellStyle name="Percent 4 34 5" xfId="31762" xr:uid="{F4941C49-EE6A-475A-84A0-0FF727D03A4F}"/>
    <cellStyle name="Percent 4 35" xfId="18435" xr:uid="{79BC07EB-DDB2-4294-8E2A-B3AF27ED26FF}"/>
    <cellStyle name="Percent 4 35 2" xfId="31769" xr:uid="{912F0A20-15B7-4070-A4F8-2A21066FC8F5}"/>
    <cellStyle name="Percent 4 35 3" xfId="31768" xr:uid="{21C9E579-BC92-49C8-B1D8-B28BF4B37A09}"/>
    <cellStyle name="Percent 4 36" xfId="31770" xr:uid="{489360F6-FB09-41B4-8A55-1BD56C04618B}"/>
    <cellStyle name="Percent 4 36 2" xfId="31771" xr:uid="{754EC159-3E35-4B0F-8B38-2EE52D7AB8C2}"/>
    <cellStyle name="Percent 4 37" xfId="31772" xr:uid="{A18EC604-5BD8-414C-B895-FACC6607287E}"/>
    <cellStyle name="Percent 4 37 2" xfId="31773" xr:uid="{7AA3D739-A966-4B37-854F-A3E1232EEA19}"/>
    <cellStyle name="Percent 4 38" xfId="31774" xr:uid="{7287D248-BD50-4D0B-98FA-D4823997FF69}"/>
    <cellStyle name="Percent 4 39" xfId="31775" xr:uid="{C965052D-D1AB-47D3-B2DD-06EEE8484623}"/>
    <cellStyle name="Percent 4 4" xfId="15945" xr:uid="{00000000-0005-0000-0000-00004D3E0000}"/>
    <cellStyle name="Percent 4 4 10" xfId="15946" xr:uid="{00000000-0005-0000-0000-00004E3E0000}"/>
    <cellStyle name="Percent 4 4 10 2" xfId="31778" xr:uid="{F4F22CA4-9CFE-4ECA-901D-25E5F0FF23E9}"/>
    <cellStyle name="Percent 4 4 10 2 2" xfId="31779" xr:uid="{EE4BEBF3-59D6-4540-8C5D-9CBAD6D14448}"/>
    <cellStyle name="Percent 4 4 10 3" xfId="31780" xr:uid="{8CB7E633-9AF6-4740-B17B-B95221545BAC}"/>
    <cellStyle name="Percent 4 4 10 3 2" xfId="31781" xr:uid="{715762BF-6D75-4165-BC20-66D416CD37D7}"/>
    <cellStyle name="Percent 4 4 10 4" xfId="31782" xr:uid="{5ACAB30C-E122-412A-9BFF-1336709A4582}"/>
    <cellStyle name="Percent 4 4 10 5" xfId="31777" xr:uid="{E289E822-8D6F-42CF-A20E-108445111729}"/>
    <cellStyle name="Percent 4 4 11" xfId="15947" xr:uid="{00000000-0005-0000-0000-00004F3E0000}"/>
    <cellStyle name="Percent 4 4 11 2" xfId="31784" xr:uid="{E0F6D434-AED2-43A9-B8DD-91E98200CFB0}"/>
    <cellStyle name="Percent 4 4 11 2 2" xfId="31785" xr:uid="{5BCF0558-8C67-4D84-9D7E-58F7A4BE4EA2}"/>
    <cellStyle name="Percent 4 4 11 3" xfId="31786" xr:uid="{4B85D093-E47C-4EC2-A3B7-5C1B5D06FF53}"/>
    <cellStyle name="Percent 4 4 11 3 2" xfId="31787" xr:uid="{06AACD34-EB9D-43E6-B91C-BF49E391665A}"/>
    <cellStyle name="Percent 4 4 11 4" xfId="31788" xr:uid="{A0FC06EF-1816-456E-B55B-0EBB37E97810}"/>
    <cellStyle name="Percent 4 4 11 5" xfId="31783" xr:uid="{A1AF4CCA-344D-42C4-853E-E04F5A75CCF0}"/>
    <cellStyle name="Percent 4 4 12" xfId="15948" xr:uid="{00000000-0005-0000-0000-0000503E0000}"/>
    <cellStyle name="Percent 4 4 12 2" xfId="31790" xr:uid="{8C53C9FA-C47E-4099-B6BD-2C315638F875}"/>
    <cellStyle name="Percent 4 4 12 2 2" xfId="31791" xr:uid="{EE251EDB-01D9-49C2-8DEF-12FDFEEC47C6}"/>
    <cellStyle name="Percent 4 4 12 3" xfId="31792" xr:uid="{BE52CD3E-D593-4B27-8A43-68AD22CA2B8E}"/>
    <cellStyle name="Percent 4 4 12 3 2" xfId="31793" xr:uid="{FEF8CE7F-F233-4BCE-959E-0963D2628AD4}"/>
    <cellStyle name="Percent 4 4 12 4" xfId="31794" xr:uid="{9E621F8F-EEC6-47F8-AF69-9BD3BAF5B220}"/>
    <cellStyle name="Percent 4 4 12 4 2" xfId="31795" xr:uid="{31C7ACC6-741E-4EB8-9514-BA68378653EB}"/>
    <cellStyle name="Percent 4 4 12 5" xfId="31796" xr:uid="{3D33ACFD-7D33-4372-81FB-EA1647470DB2}"/>
    <cellStyle name="Percent 4 4 12 6" xfId="31789" xr:uid="{D7045853-AE58-4E43-8875-7420E4731D05}"/>
    <cellStyle name="Percent 4 4 13" xfId="31797" xr:uid="{3DD313B0-A31F-4215-8C51-361AF79FF82E}"/>
    <cellStyle name="Percent 4 4 13 2" xfId="31798" xr:uid="{F1BBF732-37B9-4587-B7D1-A4451B84FBC1}"/>
    <cellStyle name="Percent 4 4 13 2 2" xfId="31799" xr:uid="{31CF4F7F-4A46-4766-8221-3CF0557422EC}"/>
    <cellStyle name="Percent 4 4 13 3" xfId="31800" xr:uid="{60D6C9CC-146F-4CDC-A4BB-C2271EACB090}"/>
    <cellStyle name="Percent 4 4 13 3 2" xfId="31801" xr:uid="{BFAD1408-88D3-4802-B984-C5515A5FBAE6}"/>
    <cellStyle name="Percent 4 4 13 4" xfId="31802" xr:uid="{66D1B85F-B1C7-427F-A745-E9AB9A7311AA}"/>
    <cellStyle name="Percent 4 4 14" xfId="31803" xr:uid="{9936A86B-FD96-488F-9766-AB0EC84BFE64}"/>
    <cellStyle name="Percent 4 4 14 2" xfId="31804" xr:uid="{F6B213E0-1490-43CB-BB9F-C16CBF58E797}"/>
    <cellStyle name="Percent 4 4 15" xfId="31805" xr:uid="{43B49070-6AF8-4DDB-8BD0-FD248241FE95}"/>
    <cellStyle name="Percent 4 4 15 2" xfId="31806" xr:uid="{928CF251-F9CF-43B8-AEAF-A69E5FB84EDE}"/>
    <cellStyle name="Percent 4 4 16" xfId="31807" xr:uid="{BC00ACC8-5167-425F-96FD-030C7D9226DF}"/>
    <cellStyle name="Percent 4 4 16 2" xfId="31808" xr:uid="{912F5520-0EA0-4ABC-B8CD-275180516888}"/>
    <cellStyle name="Percent 4 4 17" xfId="31809" xr:uid="{A3713164-B850-4D0C-B80F-8223CD185608}"/>
    <cellStyle name="Percent 4 4 18" xfId="31810" xr:uid="{43B2FD8E-7FEE-407D-B95A-FBD4EE93F1B0}"/>
    <cellStyle name="Percent 4 4 19" xfId="31776" xr:uid="{E9B1C211-BFAB-4DAD-AF35-3E8D7B2185B0}"/>
    <cellStyle name="Percent 4 4 2" xfId="15949" xr:uid="{00000000-0005-0000-0000-0000513E0000}"/>
    <cellStyle name="Percent 4 4 2 10" xfId="31812" xr:uid="{4269F2F8-D4A1-4B96-BA84-35D2990C46B1}"/>
    <cellStyle name="Percent 4 4 2 11" xfId="31811" xr:uid="{B7BED3C6-3FF9-4D45-BE80-84AEA931370F}"/>
    <cellStyle name="Percent 4 4 2 12" xfId="24790" xr:uid="{FB7CAE95-0111-485B-810E-04593A4E67BF}"/>
    <cellStyle name="Percent 4 4 2 13" xfId="23371" xr:uid="{5A3B6FCB-53A5-46A6-B6CB-68B4C6F8205E}"/>
    <cellStyle name="Percent 4 4 2 14" xfId="22363" xr:uid="{5AE67595-F94A-449F-AE1F-3A946082C7F3}"/>
    <cellStyle name="Percent 4 4 2 2" xfId="15950" xr:uid="{00000000-0005-0000-0000-0000523E0000}"/>
    <cellStyle name="Percent 4 4 2 2 2" xfId="31814" xr:uid="{A03683D5-1B95-4A13-A810-715D11DBF8E5}"/>
    <cellStyle name="Percent 4 4 2 2 2 2" xfId="31815" xr:uid="{F71FDD04-1DBA-458A-9B6D-8F4FDCA41FBF}"/>
    <cellStyle name="Percent 4 4 2 2 3" xfId="31816" xr:uid="{2ECD04FC-581A-4560-9FA2-CDBF7B0931E6}"/>
    <cellStyle name="Percent 4 4 2 2 3 2" xfId="31817" xr:uid="{A9411640-37B9-4AFF-9E14-0542FE408390}"/>
    <cellStyle name="Percent 4 4 2 2 4" xfId="31818" xr:uid="{D1044823-C07A-465B-8B2F-71235A38E5D8}"/>
    <cellStyle name="Percent 4 4 2 2 5" xfId="31819" xr:uid="{AAF32894-089E-42A5-BCA9-45D3C99E1EC2}"/>
    <cellStyle name="Percent 4 4 2 2 6" xfId="31813" xr:uid="{A2E89253-B411-4019-B81F-2412D54181AE}"/>
    <cellStyle name="Percent 4 4 2 3" xfId="15951" xr:uid="{00000000-0005-0000-0000-0000533E0000}"/>
    <cellStyle name="Percent 4 4 2 3 2" xfId="31821" xr:uid="{0B61178F-E426-4D33-A5D3-D52FCF5F6842}"/>
    <cellStyle name="Percent 4 4 2 3 2 2" xfId="31822" xr:uid="{F3BE71A2-B731-4B18-8525-741FA71EF207}"/>
    <cellStyle name="Percent 4 4 2 3 3" xfId="31823" xr:uid="{E8A2F547-C16B-4EE4-BCE5-303C4CCE995A}"/>
    <cellStyle name="Percent 4 4 2 3 3 2" xfId="31824" xr:uid="{FFD45B21-F7B5-4789-A297-781D4A564381}"/>
    <cellStyle name="Percent 4 4 2 3 4" xfId="31825" xr:uid="{7997AB45-2613-4884-B2FB-033BE4EDDB9B}"/>
    <cellStyle name="Percent 4 4 2 3 5" xfId="31820" xr:uid="{284A6883-A5B9-4518-9F2B-7E1584FF530E}"/>
    <cellStyle name="Percent 4 4 2 4" xfId="15952" xr:uid="{00000000-0005-0000-0000-0000543E0000}"/>
    <cellStyle name="Percent 4 4 2 4 2" xfId="31827" xr:uid="{095AE0C8-C1E3-41A3-AEAB-56CD1501F376}"/>
    <cellStyle name="Percent 4 4 2 4 2 2" xfId="31828" xr:uid="{1FEE1FD3-E51B-4143-A693-88899131B229}"/>
    <cellStyle name="Percent 4 4 2 4 3" xfId="31829" xr:uid="{BA568BA1-1107-4E7E-96AD-80D35D333B1C}"/>
    <cellStyle name="Percent 4 4 2 4 3 2" xfId="31830" xr:uid="{4B426D71-3889-40D5-99A9-1439E7A4CD6B}"/>
    <cellStyle name="Percent 4 4 2 4 4" xfId="31831" xr:uid="{658DD1FC-3520-4247-8E4F-941D9D9DAECA}"/>
    <cellStyle name="Percent 4 4 2 4 4 2" xfId="31832" xr:uid="{34F07054-E579-47E3-A49E-0600865C32AA}"/>
    <cellStyle name="Percent 4 4 2 4 5" xfId="31833" xr:uid="{A229282B-57DA-4DCA-A0E5-136CE5BBD9C0}"/>
    <cellStyle name="Percent 4 4 2 4 6" xfId="31826" xr:uid="{CA00642B-52AC-47B4-B8B4-ACBFD7ABAF98}"/>
    <cellStyle name="Percent 4 4 2 5" xfId="31834" xr:uid="{C7A05B18-224A-4380-A9E2-D167D9E65ACC}"/>
    <cellStyle name="Percent 4 4 2 5 2" xfId="31835" xr:uid="{AD5BD451-3713-4E53-844E-CCA71D7EB51D}"/>
    <cellStyle name="Percent 4 4 2 5 2 2" xfId="31836" xr:uid="{02813141-9023-4B6F-87F5-4D113C4C5223}"/>
    <cellStyle name="Percent 4 4 2 5 3" xfId="31837" xr:uid="{774C3983-AB6B-4113-8090-0F7A74000F8A}"/>
    <cellStyle name="Percent 4 4 2 5 3 2" xfId="31838" xr:uid="{658CD7DD-595C-41B4-BFB1-F55445008192}"/>
    <cellStyle name="Percent 4 4 2 5 4" xfId="31839" xr:uid="{7A03A513-067F-45D0-88E5-495274342A9B}"/>
    <cellStyle name="Percent 4 4 2 6" xfId="31840" xr:uid="{9226FA43-41F1-40C9-8DC2-A5F728A998CC}"/>
    <cellStyle name="Percent 4 4 2 6 2" xfId="31841" xr:uid="{784BC7B3-BB92-46EC-88C7-11C2C23871F3}"/>
    <cellStyle name="Percent 4 4 2 7" xfId="31842" xr:uid="{ABA14D57-2ABA-492C-8A18-21D88D6B82D7}"/>
    <cellStyle name="Percent 4 4 2 7 2" xfId="31843" xr:uid="{6935A3FB-7674-4E32-AB18-C5E46E37C591}"/>
    <cellStyle name="Percent 4 4 2 8" xfId="31844" xr:uid="{59F58733-A720-4272-BB3D-C0590B8B127D}"/>
    <cellStyle name="Percent 4 4 2 8 2" xfId="31845" xr:uid="{D0401A8A-FDB9-4D7B-BCE9-2E4EE88DE6DB}"/>
    <cellStyle name="Percent 4 4 2 9" xfId="31846" xr:uid="{2F5B3984-A2CD-4633-9303-1B7A826A0981}"/>
    <cellStyle name="Percent 4 4 20" xfId="24205" xr:uid="{936EF38F-88FA-4C93-8853-65AA44E056F4}"/>
    <cellStyle name="Percent 4 4 21" xfId="23370" xr:uid="{E77D8DFF-D7E9-458D-906E-452BC9D719CC}"/>
    <cellStyle name="Percent 4 4 22" xfId="22362" xr:uid="{B523A0D8-2A03-4B96-9D02-8E60315CE8F1}"/>
    <cellStyle name="Percent 4 4 3" xfId="15953" xr:uid="{00000000-0005-0000-0000-0000553E0000}"/>
    <cellStyle name="Percent 4 4 3 10" xfId="31848" xr:uid="{7FF8C0BF-C59D-4E9B-B779-E3BBC41FF513}"/>
    <cellStyle name="Percent 4 4 3 11" xfId="31847" xr:uid="{253BDFD8-7C8A-4BB7-9A01-338638B0BAD6}"/>
    <cellStyle name="Percent 4 4 3 12" xfId="25702" xr:uid="{597FE658-708A-483D-9BDF-730A5AEE2734}"/>
    <cellStyle name="Percent 4 4 3 13" xfId="23372" xr:uid="{F861A038-1CD5-4330-AC7B-55C4FC309C91}"/>
    <cellStyle name="Percent 4 4 3 14" xfId="22364" xr:uid="{AD530383-F255-4B96-93CF-472238439411}"/>
    <cellStyle name="Percent 4 4 3 2" xfId="15954" xr:uid="{00000000-0005-0000-0000-0000563E0000}"/>
    <cellStyle name="Percent 4 4 3 2 2" xfId="31850" xr:uid="{89CA9121-49DE-4DB4-973A-93B454CE6785}"/>
    <cellStyle name="Percent 4 4 3 2 2 2" xfId="31851" xr:uid="{339B2AC2-6ADA-41A8-8BBF-4A6A72F01DE9}"/>
    <cellStyle name="Percent 4 4 3 2 3" xfId="31852" xr:uid="{227B7567-ACC4-464E-8D44-5450E4B4C89C}"/>
    <cellStyle name="Percent 4 4 3 2 3 2" xfId="31853" xr:uid="{3FAA88F4-6BFB-4F9A-960F-D1C852F9C947}"/>
    <cellStyle name="Percent 4 4 3 2 4" xfId="31854" xr:uid="{A992CA80-A2D3-4E82-878D-4CDF379C71F3}"/>
    <cellStyle name="Percent 4 4 3 2 5" xfId="31849" xr:uid="{0D73B721-E68E-43C4-9EE1-7F03ECDAE635}"/>
    <cellStyle name="Percent 4 4 3 3" xfId="15955" xr:uid="{00000000-0005-0000-0000-0000573E0000}"/>
    <cellStyle name="Percent 4 4 3 3 2" xfId="31856" xr:uid="{B1C3C4C6-27D3-46B5-AD90-682E8FCEB826}"/>
    <cellStyle name="Percent 4 4 3 3 2 2" xfId="31857" xr:uid="{F799EFE0-D173-497C-B546-18A4CAFE18C5}"/>
    <cellStyle name="Percent 4 4 3 3 3" xfId="31858" xr:uid="{E4E03C82-EF29-424D-95E7-050CA6BF264F}"/>
    <cellStyle name="Percent 4 4 3 3 3 2" xfId="31859" xr:uid="{B16E755D-DFCD-4B31-88F0-842CFC0C9D6F}"/>
    <cellStyle name="Percent 4 4 3 3 4" xfId="31860" xr:uid="{61AFA5B0-F981-4141-A289-605F999347A9}"/>
    <cellStyle name="Percent 4 4 3 3 5" xfId="31855" xr:uid="{8AFFCE3C-75C5-4CA7-8C60-33EED55CF8AF}"/>
    <cellStyle name="Percent 4 4 3 4" xfId="15956" xr:uid="{00000000-0005-0000-0000-0000583E0000}"/>
    <cellStyle name="Percent 4 4 3 4 2" xfId="31862" xr:uid="{499382FB-93E8-4A0D-A3B2-6173B0455C05}"/>
    <cellStyle name="Percent 4 4 3 4 2 2" xfId="31863" xr:uid="{D37C721A-A899-496A-8E99-6A9E183DD6C4}"/>
    <cellStyle name="Percent 4 4 3 4 3" xfId="31864" xr:uid="{88DF4190-92CB-4E48-A700-BA705B6E9915}"/>
    <cellStyle name="Percent 4 4 3 4 3 2" xfId="31865" xr:uid="{79D83708-929B-4E5F-A7E8-4DB1D1431927}"/>
    <cellStyle name="Percent 4 4 3 4 4" xfId="31866" xr:uid="{897D5E8C-0C61-4E26-A0B1-3CC4B9CD3D77}"/>
    <cellStyle name="Percent 4 4 3 4 4 2" xfId="31867" xr:uid="{E98A5B1B-02F2-4D98-B60C-3329EDAF0E47}"/>
    <cellStyle name="Percent 4 4 3 4 5" xfId="31868" xr:uid="{872C89B2-34C8-4B79-9622-C05CC9B3E70F}"/>
    <cellStyle name="Percent 4 4 3 4 6" xfId="31861" xr:uid="{D417DBEE-5E3B-4CE1-9811-49F8791C86B7}"/>
    <cellStyle name="Percent 4 4 3 5" xfId="31869" xr:uid="{A8A2864E-F6BB-45E9-AE16-C017DC662D9E}"/>
    <cellStyle name="Percent 4 4 3 5 2" xfId="31870" xr:uid="{EAA20E16-A170-4255-9941-C8D671AC589B}"/>
    <cellStyle name="Percent 4 4 3 5 2 2" xfId="31871" xr:uid="{40D30DD9-DDF6-430E-8D2B-949E8238A22B}"/>
    <cellStyle name="Percent 4 4 3 5 3" xfId="31872" xr:uid="{27DAEBC9-C238-42AC-A168-3AC15D8011EF}"/>
    <cellStyle name="Percent 4 4 3 5 3 2" xfId="31873" xr:uid="{335B64C2-13B1-42B7-A89E-342A4717E4E3}"/>
    <cellStyle name="Percent 4 4 3 5 4" xfId="31874" xr:uid="{C94801BC-BBF1-4F58-A9D7-7E7A482FDE3B}"/>
    <cellStyle name="Percent 4 4 3 6" xfId="31875" xr:uid="{A922FA79-E8C1-4185-BB61-6D7BEC1A6902}"/>
    <cellStyle name="Percent 4 4 3 6 2" xfId="31876" xr:uid="{9F93D4BF-5AC0-4FF7-B74F-7FE3F000E5EE}"/>
    <cellStyle name="Percent 4 4 3 7" xfId="31877" xr:uid="{FD7005F2-2771-4AEA-802B-4ECC98AF8888}"/>
    <cellStyle name="Percent 4 4 3 7 2" xfId="31878" xr:uid="{04B47CB6-71D1-4B86-93B2-2E54B20D10D2}"/>
    <cellStyle name="Percent 4 4 3 8" xfId="31879" xr:uid="{20C384EF-E734-423C-BDFF-FC8620D6AE2F}"/>
    <cellStyle name="Percent 4 4 3 8 2" xfId="31880" xr:uid="{34BF3BFE-55E0-4998-BF85-A410B7047F29}"/>
    <cellStyle name="Percent 4 4 3 9" xfId="31881" xr:uid="{A5B26E84-D09C-4542-BA34-007A767E63E6}"/>
    <cellStyle name="Percent 4 4 4" xfId="15957" xr:uid="{00000000-0005-0000-0000-0000593E0000}"/>
    <cellStyle name="Percent 4 4 4 10" xfId="31883" xr:uid="{EF4E421E-8287-4666-8DFC-91470AC9117D}"/>
    <cellStyle name="Percent 4 4 4 11" xfId="31882" xr:uid="{2FF3E375-9978-4BAF-88B8-030540D00EA3}"/>
    <cellStyle name="Percent 4 4 4 12" xfId="25703" xr:uid="{7D984CAB-2A0C-446B-B807-01DF7FB9FA77}"/>
    <cellStyle name="Percent 4 4 4 13" xfId="23373" xr:uid="{950FB4C0-4674-480B-B71A-C2E57BA69AB3}"/>
    <cellStyle name="Percent 4 4 4 14" xfId="22365" xr:uid="{F75A1B27-82B2-4AE6-A3BD-5445C2ACEFD1}"/>
    <cellStyle name="Percent 4 4 4 2" xfId="15958" xr:uid="{00000000-0005-0000-0000-00005A3E0000}"/>
    <cellStyle name="Percent 4 4 4 2 2" xfId="31885" xr:uid="{E58C9B44-41E0-4F67-AEA1-EABADCF20A75}"/>
    <cellStyle name="Percent 4 4 4 2 2 2" xfId="31886" xr:uid="{EE8D69EF-3FA7-41AD-8772-20BB045C8582}"/>
    <cellStyle name="Percent 4 4 4 2 3" xfId="31887" xr:uid="{9C473C95-231A-4424-838E-35D14DFE4C1F}"/>
    <cellStyle name="Percent 4 4 4 2 3 2" xfId="31888" xr:uid="{30210200-2896-49CA-BC44-D515F6D8D49A}"/>
    <cellStyle name="Percent 4 4 4 2 4" xfId="31889" xr:uid="{E9A9D038-051F-4097-B4A5-E53B035AD6DD}"/>
    <cellStyle name="Percent 4 4 4 2 5" xfId="31884" xr:uid="{F28FC485-6CC2-43A4-85A0-05B16F2E0762}"/>
    <cellStyle name="Percent 4 4 4 3" xfId="15959" xr:uid="{00000000-0005-0000-0000-00005B3E0000}"/>
    <cellStyle name="Percent 4 4 4 3 2" xfId="31891" xr:uid="{F9F397EF-25B4-4859-8CD5-F5EBDEB71185}"/>
    <cellStyle name="Percent 4 4 4 3 2 2" xfId="31892" xr:uid="{9EE7C014-382A-4420-ABA7-E4FCC783E66E}"/>
    <cellStyle name="Percent 4 4 4 3 3" xfId="31893" xr:uid="{E55FDEB9-5833-4629-8AE0-C66ED65A5823}"/>
    <cellStyle name="Percent 4 4 4 3 3 2" xfId="31894" xr:uid="{B3AFFB61-1A8C-4A7C-B6A8-B2472561B8E9}"/>
    <cellStyle name="Percent 4 4 4 3 4" xfId="31895" xr:uid="{17AB61CF-A4A1-4320-9F4C-F7EFAF443F65}"/>
    <cellStyle name="Percent 4 4 4 3 5" xfId="31890" xr:uid="{884E85EB-CEC3-4D75-ABDF-80F096331E65}"/>
    <cellStyle name="Percent 4 4 4 4" xfId="15960" xr:uid="{00000000-0005-0000-0000-00005C3E0000}"/>
    <cellStyle name="Percent 4 4 4 4 2" xfId="31897" xr:uid="{C7E864A7-BE9C-45F4-A9F4-FDC5C5DCDF5C}"/>
    <cellStyle name="Percent 4 4 4 4 2 2" xfId="31898" xr:uid="{780A8AD7-1261-4F80-AC8E-AF2DF629F632}"/>
    <cellStyle name="Percent 4 4 4 4 3" xfId="31899" xr:uid="{67B5E4BB-20B5-4DAC-A8D5-8112200A3B31}"/>
    <cellStyle name="Percent 4 4 4 4 3 2" xfId="31900" xr:uid="{707982FD-4943-4BA0-8162-B891A609F775}"/>
    <cellStyle name="Percent 4 4 4 4 4" xfId="31901" xr:uid="{D8A7D2F4-EEE3-4BF7-8D91-41A982137177}"/>
    <cellStyle name="Percent 4 4 4 4 4 2" xfId="31902" xr:uid="{7F506E01-2142-4DCD-B3B8-7D0F35479720}"/>
    <cellStyle name="Percent 4 4 4 4 5" xfId="31903" xr:uid="{14636EF2-131B-4B32-AE64-1598F24A32C3}"/>
    <cellStyle name="Percent 4 4 4 4 6" xfId="31896" xr:uid="{29BBC985-6677-4773-A556-ABB97137E962}"/>
    <cellStyle name="Percent 4 4 4 5" xfId="31904" xr:uid="{C8F366C0-CD2F-4419-97B2-F24F5ED86968}"/>
    <cellStyle name="Percent 4 4 4 5 2" xfId="31905" xr:uid="{68A52C0C-5647-4736-A6D3-ABE1EF17FA8E}"/>
    <cellStyle name="Percent 4 4 4 5 2 2" xfId="31906" xr:uid="{C08CADA9-8371-4708-A0B3-EAB554DF5E40}"/>
    <cellStyle name="Percent 4 4 4 5 3" xfId="31907" xr:uid="{4CE89973-8242-4981-B3B9-26CE9BBC2591}"/>
    <cellStyle name="Percent 4 4 4 5 3 2" xfId="31908" xr:uid="{5A828607-97FD-40B9-B7F9-E35541702F31}"/>
    <cellStyle name="Percent 4 4 4 5 4" xfId="31909" xr:uid="{E99B1DAD-6223-4156-9B7E-73142F56CBFE}"/>
    <cellStyle name="Percent 4 4 4 6" xfId="31910" xr:uid="{06163492-A7AC-4E49-9A12-FB940E59C06C}"/>
    <cellStyle name="Percent 4 4 4 6 2" xfId="31911" xr:uid="{E2804476-9CBA-4B9D-9A58-D3A9238031B7}"/>
    <cellStyle name="Percent 4 4 4 7" xfId="31912" xr:uid="{0BCAB96A-38D6-401C-B27E-79AC76DBC559}"/>
    <cellStyle name="Percent 4 4 4 7 2" xfId="31913" xr:uid="{F4CB1586-3814-43F6-A6A0-E9F2AA4185E3}"/>
    <cellStyle name="Percent 4 4 4 8" xfId="31914" xr:uid="{C013EB4B-E8B0-452C-B677-306974233A6B}"/>
    <cellStyle name="Percent 4 4 4 8 2" xfId="31915" xr:uid="{14F1DB81-7BD6-4B3D-8127-6BB262695712}"/>
    <cellStyle name="Percent 4 4 4 9" xfId="31916" xr:uid="{C765CC4A-8766-4692-AC67-D13B7A1D8C8F}"/>
    <cellStyle name="Percent 4 4 5" xfId="15961" xr:uid="{00000000-0005-0000-0000-00005D3E0000}"/>
    <cellStyle name="Percent 4 4 5 10" xfId="31918" xr:uid="{BA70D359-229A-4978-8BBE-09AB6FE99755}"/>
    <cellStyle name="Percent 4 4 5 11" xfId="31917" xr:uid="{CE976AAF-A916-4ACC-950F-8166F1ED2E5E}"/>
    <cellStyle name="Percent 4 4 5 12" xfId="25704" xr:uid="{3BCB704D-A518-4B64-B9D4-B9963780A202}"/>
    <cellStyle name="Percent 4 4 5 13" xfId="23374" xr:uid="{EDC0B57D-619D-4436-B808-AAFC46AA803D}"/>
    <cellStyle name="Percent 4 4 5 14" xfId="22366" xr:uid="{85C5BE11-8036-4FB2-8A99-E42C35245A36}"/>
    <cellStyle name="Percent 4 4 5 2" xfId="15962" xr:uid="{00000000-0005-0000-0000-00005E3E0000}"/>
    <cellStyle name="Percent 4 4 5 2 2" xfId="31920" xr:uid="{5DE490B9-BD4D-42D7-825B-DA7CA854AE89}"/>
    <cellStyle name="Percent 4 4 5 2 2 2" xfId="31921" xr:uid="{CAE0B2EF-76AD-40F5-9F79-C68A33AE6F99}"/>
    <cellStyle name="Percent 4 4 5 2 3" xfId="31922" xr:uid="{5C1D114E-7282-4D24-8E69-2A3556A27C9F}"/>
    <cellStyle name="Percent 4 4 5 2 3 2" xfId="31923" xr:uid="{20D00294-C731-4736-84DB-7FB7C6CECBD5}"/>
    <cellStyle name="Percent 4 4 5 2 4" xfId="31924" xr:uid="{DD7626B1-223F-4197-B0FE-9F7F7C0EA3B0}"/>
    <cellStyle name="Percent 4 4 5 2 5" xfId="31919" xr:uid="{6A03F519-2FD6-4939-A6F3-0D98016EAD99}"/>
    <cellStyle name="Percent 4 4 5 3" xfId="15963" xr:uid="{00000000-0005-0000-0000-00005F3E0000}"/>
    <cellStyle name="Percent 4 4 5 3 2" xfId="31926" xr:uid="{D94F701E-D5B0-4F9E-AB62-F69517C08344}"/>
    <cellStyle name="Percent 4 4 5 3 2 2" xfId="31927" xr:uid="{E2E88A71-2863-422E-94D0-D46CDA8B00E6}"/>
    <cellStyle name="Percent 4 4 5 3 3" xfId="31928" xr:uid="{9C6809FA-2AC9-429D-AE6C-7082E8376211}"/>
    <cellStyle name="Percent 4 4 5 3 3 2" xfId="31929" xr:uid="{44C5E154-2E3C-402B-AF49-8C675963CCAD}"/>
    <cellStyle name="Percent 4 4 5 3 4" xfId="31930" xr:uid="{12CA0535-0B9C-40AC-BFCE-DAA108B97CBC}"/>
    <cellStyle name="Percent 4 4 5 3 5" xfId="31925" xr:uid="{2ABF521C-F7C4-42CB-88B7-1F44CA47D962}"/>
    <cellStyle name="Percent 4 4 5 4" xfId="15964" xr:uid="{00000000-0005-0000-0000-0000603E0000}"/>
    <cellStyle name="Percent 4 4 5 4 2" xfId="31932" xr:uid="{C65F9F02-1A99-4F9A-857D-E030EA87A2CA}"/>
    <cellStyle name="Percent 4 4 5 4 2 2" xfId="31933" xr:uid="{EF323BEC-3D5D-4ED1-A2BB-305C38E1D261}"/>
    <cellStyle name="Percent 4 4 5 4 3" xfId="31934" xr:uid="{2829D465-5327-4D76-B7C3-64C9F567E421}"/>
    <cellStyle name="Percent 4 4 5 4 3 2" xfId="31935" xr:uid="{B8032363-5D5F-4283-A79E-60B9268E85E2}"/>
    <cellStyle name="Percent 4 4 5 4 4" xfId="31936" xr:uid="{5E8062E3-D5FE-43E1-B4AE-E09098A29241}"/>
    <cellStyle name="Percent 4 4 5 4 4 2" xfId="31937" xr:uid="{D4D46EC9-9676-420C-ABB7-EB58E7FCB184}"/>
    <cellStyle name="Percent 4 4 5 4 5" xfId="31938" xr:uid="{C938BA8C-A8D8-4ED0-B718-7392C68060CC}"/>
    <cellStyle name="Percent 4 4 5 4 6" xfId="31931" xr:uid="{1159C401-7514-4ED7-82F6-D87D4F5FE327}"/>
    <cellStyle name="Percent 4 4 5 5" xfId="31939" xr:uid="{FD4EC188-D78F-408A-8002-A5B6ED3C4549}"/>
    <cellStyle name="Percent 4 4 5 5 2" xfId="31940" xr:uid="{BD8D68A7-DD8A-4190-93E0-B596A5C1CFD0}"/>
    <cellStyle name="Percent 4 4 5 5 2 2" xfId="31941" xr:uid="{24AC8FE4-AA74-480B-A022-7B8FA24B168A}"/>
    <cellStyle name="Percent 4 4 5 5 3" xfId="31942" xr:uid="{82A763BE-7AE0-4D97-803C-0FF20CA0D43F}"/>
    <cellStyle name="Percent 4 4 5 5 3 2" xfId="31943" xr:uid="{70614762-D3B5-498F-9E20-D2BE9DD98C42}"/>
    <cellStyle name="Percent 4 4 5 5 4" xfId="31944" xr:uid="{C1F74AC9-CA95-41ED-B92F-5DF75F0EDA96}"/>
    <cellStyle name="Percent 4 4 5 6" xfId="31945" xr:uid="{9F148C6F-905F-4F75-A88B-1810F309E8AC}"/>
    <cellStyle name="Percent 4 4 5 6 2" xfId="31946" xr:uid="{32920B14-45A2-4530-A575-7CF1952B5646}"/>
    <cellStyle name="Percent 4 4 5 7" xfId="31947" xr:uid="{E06B1751-5C1F-4589-AE27-260544EE73B2}"/>
    <cellStyle name="Percent 4 4 5 7 2" xfId="31948" xr:uid="{E0C4E5B9-631D-46C7-A3CF-C2B6AC84E442}"/>
    <cellStyle name="Percent 4 4 5 8" xfId="31949" xr:uid="{1D7CEE84-21DB-4DD5-94C1-FF200A307F87}"/>
    <cellStyle name="Percent 4 4 5 8 2" xfId="31950" xr:uid="{C502A229-C251-4B9E-B97F-2F63DF2F8013}"/>
    <cellStyle name="Percent 4 4 5 9" xfId="31951" xr:uid="{6EDAAAA1-7DEC-47BD-8256-91075BF5EDD7}"/>
    <cellStyle name="Percent 4 4 6" xfId="15965" xr:uid="{00000000-0005-0000-0000-0000613E0000}"/>
    <cellStyle name="Percent 4 4 6 10" xfId="31953" xr:uid="{6B4D6447-DCCE-4C76-B2A2-23AFA6B79C13}"/>
    <cellStyle name="Percent 4 4 6 11" xfId="31952" xr:uid="{226FC97A-0B1D-4DD9-B6E1-403008FF1FDC}"/>
    <cellStyle name="Percent 4 4 6 12" xfId="25705" xr:uid="{54D923A3-A66A-4B3D-A5FC-6129CC2EA631}"/>
    <cellStyle name="Percent 4 4 6 13" xfId="23375" xr:uid="{51B03B8B-3108-4301-88FB-8214AC650EAC}"/>
    <cellStyle name="Percent 4 4 6 14" xfId="22367" xr:uid="{FF51C7B3-2D7B-44E5-B029-7D764C0A8340}"/>
    <cellStyle name="Percent 4 4 6 2" xfId="15966" xr:uid="{00000000-0005-0000-0000-0000623E0000}"/>
    <cellStyle name="Percent 4 4 6 2 2" xfId="31955" xr:uid="{90E56344-5013-4552-85FC-2E5EC92A8CA2}"/>
    <cellStyle name="Percent 4 4 6 2 2 2" xfId="31956" xr:uid="{0B2F6E80-1306-421E-A57B-910ACBC22A21}"/>
    <cellStyle name="Percent 4 4 6 2 3" xfId="31957" xr:uid="{E3FBAB59-0047-474F-AB00-64643C225373}"/>
    <cellStyle name="Percent 4 4 6 2 3 2" xfId="31958" xr:uid="{D8737D38-79F3-478C-BDDE-85002DBBC9D0}"/>
    <cellStyle name="Percent 4 4 6 2 4" xfId="31959" xr:uid="{CAB8191D-6EAB-4712-93E8-339A69CD300E}"/>
    <cellStyle name="Percent 4 4 6 2 5" xfId="31954" xr:uid="{D20A0446-EC46-4A81-8D58-D5F9092D08F6}"/>
    <cellStyle name="Percent 4 4 6 3" xfId="15967" xr:uid="{00000000-0005-0000-0000-0000633E0000}"/>
    <cellStyle name="Percent 4 4 6 3 2" xfId="31961" xr:uid="{CDE2630E-0ADE-4E09-BE4C-401DFE25B579}"/>
    <cellStyle name="Percent 4 4 6 3 2 2" xfId="31962" xr:uid="{6D44EF4B-379F-40C1-95E6-DEF6C617D2CA}"/>
    <cellStyle name="Percent 4 4 6 3 3" xfId="31963" xr:uid="{0026088A-3D66-4992-804E-1A71CA81824D}"/>
    <cellStyle name="Percent 4 4 6 3 3 2" xfId="31964" xr:uid="{D9D91A58-CD37-47FF-B835-E0D58876F403}"/>
    <cellStyle name="Percent 4 4 6 3 4" xfId="31965" xr:uid="{056AB9A3-731F-4332-8964-1E26226B66B2}"/>
    <cellStyle name="Percent 4 4 6 3 5" xfId="31960" xr:uid="{5478E237-ECCF-4E67-8992-60A281B26CB6}"/>
    <cellStyle name="Percent 4 4 6 4" xfId="15968" xr:uid="{00000000-0005-0000-0000-0000643E0000}"/>
    <cellStyle name="Percent 4 4 6 4 2" xfId="31967" xr:uid="{3E2A0EE5-4B04-4B58-A6D9-E12485705D0F}"/>
    <cellStyle name="Percent 4 4 6 4 2 2" xfId="31968" xr:uid="{5E851475-A6AB-4CAC-8087-FF34AB3A16CD}"/>
    <cellStyle name="Percent 4 4 6 4 3" xfId="31969" xr:uid="{090F476E-9749-45D2-A81A-095C5A6AB7C4}"/>
    <cellStyle name="Percent 4 4 6 4 3 2" xfId="31970" xr:uid="{EA1B80C2-A910-437C-AB29-E0EE57324CA4}"/>
    <cellStyle name="Percent 4 4 6 4 4" xfId="31971" xr:uid="{6E943172-ED10-492F-AF6A-66DBBDA69359}"/>
    <cellStyle name="Percent 4 4 6 4 4 2" xfId="31972" xr:uid="{3D87F5A6-0E37-4A94-8EE4-03199CD15E24}"/>
    <cellStyle name="Percent 4 4 6 4 5" xfId="31973" xr:uid="{F11BBA39-1B70-469A-A527-99D135D579FF}"/>
    <cellStyle name="Percent 4 4 6 4 6" xfId="31966" xr:uid="{A182688B-DD43-435C-B71C-4AB269677D08}"/>
    <cellStyle name="Percent 4 4 6 5" xfId="31974" xr:uid="{18AE66D3-3D59-49DE-B8D3-7BF11872A2CE}"/>
    <cellStyle name="Percent 4 4 6 5 2" xfId="31975" xr:uid="{8143264D-0EAE-4F7B-81B4-369F39367089}"/>
    <cellStyle name="Percent 4 4 6 5 2 2" xfId="31976" xr:uid="{016A089E-04B5-4F3F-A478-F66A9D79DCE1}"/>
    <cellStyle name="Percent 4 4 6 5 3" xfId="31977" xr:uid="{B467CFAE-ABAB-4CCC-990A-F8AD69226D8A}"/>
    <cellStyle name="Percent 4 4 6 5 3 2" xfId="31978" xr:uid="{F38F98CB-5E76-4D89-A10A-4A195656C47B}"/>
    <cellStyle name="Percent 4 4 6 5 4" xfId="31979" xr:uid="{5926857C-275B-43DB-B282-5C327D379FB3}"/>
    <cellStyle name="Percent 4 4 6 6" xfId="31980" xr:uid="{BC0B614B-D52D-43FE-AF2A-62DB67E4A63E}"/>
    <cellStyle name="Percent 4 4 6 6 2" xfId="31981" xr:uid="{376348D1-CC8A-4F54-99B3-E16C6159D3F1}"/>
    <cellStyle name="Percent 4 4 6 7" xfId="31982" xr:uid="{442FF021-0502-40BB-BB69-3BE58782B4BB}"/>
    <cellStyle name="Percent 4 4 6 7 2" xfId="31983" xr:uid="{796E5EC8-C89A-4742-901D-8B38EA346192}"/>
    <cellStyle name="Percent 4 4 6 8" xfId="31984" xr:uid="{6327D80D-1AF8-4D47-A172-373801E17B8F}"/>
    <cellStyle name="Percent 4 4 6 8 2" xfId="31985" xr:uid="{0F4B9D15-878C-48BE-9286-2937EF5DC0A1}"/>
    <cellStyle name="Percent 4 4 6 9" xfId="31986" xr:uid="{0DBC22A3-765D-435F-A6CF-8BF25D5FA8B4}"/>
    <cellStyle name="Percent 4 4 7" xfId="15969" xr:uid="{00000000-0005-0000-0000-0000653E0000}"/>
    <cellStyle name="Percent 4 4 7 10" xfId="31988" xr:uid="{8E9D2E48-81DA-478C-BDB4-AEDBDB189C24}"/>
    <cellStyle name="Percent 4 4 7 11" xfId="31987" xr:uid="{E6F7AE62-9ECD-4CC5-ACAF-13A78A1748AF}"/>
    <cellStyle name="Percent 4 4 7 12" xfId="25706" xr:uid="{44677B4D-7B1E-4B15-9B07-2D216F472ED6}"/>
    <cellStyle name="Percent 4 4 7 13" xfId="23376" xr:uid="{2A6F132E-068C-40FC-84E8-C76E61C31C44}"/>
    <cellStyle name="Percent 4 4 7 14" xfId="22368" xr:uid="{830957B1-45FE-47F5-B109-965C5346DCB8}"/>
    <cellStyle name="Percent 4 4 7 2" xfId="15970" xr:uid="{00000000-0005-0000-0000-0000663E0000}"/>
    <cellStyle name="Percent 4 4 7 2 2" xfId="31990" xr:uid="{BC90D18F-C122-4385-B9CF-534FFD005605}"/>
    <cellStyle name="Percent 4 4 7 2 2 2" xfId="31991" xr:uid="{757EAD4E-4890-4399-895B-5BC066313976}"/>
    <cellStyle name="Percent 4 4 7 2 3" xfId="31992" xr:uid="{48B1F25C-08F3-406F-8BCA-C99B788964F8}"/>
    <cellStyle name="Percent 4 4 7 2 3 2" xfId="31993" xr:uid="{EE35C82D-40DF-4108-A2B4-DF87EA3BA9A6}"/>
    <cellStyle name="Percent 4 4 7 2 4" xfId="31994" xr:uid="{1CD40796-CB5E-47B5-9033-1C385D477523}"/>
    <cellStyle name="Percent 4 4 7 2 5" xfId="31989" xr:uid="{C33EA04D-0D41-4A2F-A564-649E573F853A}"/>
    <cellStyle name="Percent 4 4 7 3" xfId="15971" xr:uid="{00000000-0005-0000-0000-0000673E0000}"/>
    <cellStyle name="Percent 4 4 7 3 2" xfId="31996" xr:uid="{379A528B-A6F6-4F37-93CA-9090F8DC568B}"/>
    <cellStyle name="Percent 4 4 7 3 2 2" xfId="31997" xr:uid="{F0E51056-8EA2-4D71-AD8A-17DCBA58CAA9}"/>
    <cellStyle name="Percent 4 4 7 3 3" xfId="31998" xr:uid="{2C648E6B-9001-4046-A729-8B3C48551D74}"/>
    <cellStyle name="Percent 4 4 7 3 3 2" xfId="31999" xr:uid="{DFFADD4F-BA08-4169-8BAA-A9F5CE1B55AF}"/>
    <cellStyle name="Percent 4 4 7 3 4" xfId="32000" xr:uid="{D91B76C0-0607-4F4C-A002-297DA7F71246}"/>
    <cellStyle name="Percent 4 4 7 3 5" xfId="31995" xr:uid="{A67DA11E-83B6-4322-A49A-1EC76265B4A2}"/>
    <cellStyle name="Percent 4 4 7 4" xfId="15972" xr:uid="{00000000-0005-0000-0000-0000683E0000}"/>
    <cellStyle name="Percent 4 4 7 4 2" xfId="32002" xr:uid="{B51B1611-8B7F-4957-9753-C4CA49BCDFE6}"/>
    <cellStyle name="Percent 4 4 7 4 2 2" xfId="32003" xr:uid="{AE818D13-4DF3-4868-9A8E-9BA4A58BEA4A}"/>
    <cellStyle name="Percent 4 4 7 4 3" xfId="32004" xr:uid="{54E2EFF3-DA15-4ACC-BB69-DBC0FFE0C8B6}"/>
    <cellStyle name="Percent 4 4 7 4 3 2" xfId="32005" xr:uid="{84C8C840-6677-4844-A022-E022316019CE}"/>
    <cellStyle name="Percent 4 4 7 4 4" xfId="32006" xr:uid="{24281D0B-C584-4E41-B3B1-8BE34A013D0D}"/>
    <cellStyle name="Percent 4 4 7 4 4 2" xfId="32007" xr:uid="{F6A4EA96-B4E0-4414-83E3-F2EB246855CF}"/>
    <cellStyle name="Percent 4 4 7 4 5" xfId="32008" xr:uid="{B2233D98-8B40-45AE-8568-C04CF3738B9E}"/>
    <cellStyle name="Percent 4 4 7 4 6" xfId="32001" xr:uid="{B928FF29-B76C-4476-91E7-5C6B932001C7}"/>
    <cellStyle name="Percent 4 4 7 5" xfId="32009" xr:uid="{047551C6-484C-43DF-B7D1-02519AE32CD9}"/>
    <cellStyle name="Percent 4 4 7 5 2" xfId="32010" xr:uid="{8C73D696-AFD2-4779-919F-8C2DF5C12043}"/>
    <cellStyle name="Percent 4 4 7 5 2 2" xfId="32011" xr:uid="{33E9D45F-C1ED-4D44-80FE-580F16395686}"/>
    <cellStyle name="Percent 4 4 7 5 3" xfId="32012" xr:uid="{24A15B3E-250C-416F-BCE3-8CA44A3BD1C3}"/>
    <cellStyle name="Percent 4 4 7 5 3 2" xfId="32013" xr:uid="{170892E6-1D05-49AD-81EE-D7940A0A7A2E}"/>
    <cellStyle name="Percent 4 4 7 5 4" xfId="32014" xr:uid="{1A15919A-C3F9-425A-89C0-EADA133B0106}"/>
    <cellStyle name="Percent 4 4 7 6" xfId="32015" xr:uid="{CD8DE006-1C6B-428B-95AF-32046B31233B}"/>
    <cellStyle name="Percent 4 4 7 6 2" xfId="32016" xr:uid="{D3D0817B-F688-49F2-A40F-4F76C21E42F4}"/>
    <cellStyle name="Percent 4 4 7 7" xfId="32017" xr:uid="{DD485432-964F-4E6E-A9DC-02BEA866B29B}"/>
    <cellStyle name="Percent 4 4 7 7 2" xfId="32018" xr:uid="{0A680025-C619-429E-8096-735B41E77F8A}"/>
    <cellStyle name="Percent 4 4 7 8" xfId="32019" xr:uid="{5C9384D1-9C09-45A2-9E03-AE292E228A31}"/>
    <cellStyle name="Percent 4 4 7 8 2" xfId="32020" xr:uid="{9EC48908-4703-4E99-9B96-2513BADBC27A}"/>
    <cellStyle name="Percent 4 4 7 9" xfId="32021" xr:uid="{2B7075C2-8157-433D-94B7-82EE2D860CD0}"/>
    <cellStyle name="Percent 4 4 8" xfId="15973" xr:uid="{00000000-0005-0000-0000-0000693E0000}"/>
    <cellStyle name="Percent 4 4 8 10" xfId="32023" xr:uid="{19920329-FFA8-4191-83E6-C6205EB06CB5}"/>
    <cellStyle name="Percent 4 4 8 11" xfId="32022" xr:uid="{1121AF9B-B800-43C3-858B-C6E93A6EE929}"/>
    <cellStyle name="Percent 4 4 8 12" xfId="25707" xr:uid="{F35F4CA3-99FB-415F-AD4A-51B018E3B9C8}"/>
    <cellStyle name="Percent 4 4 8 13" xfId="23377" xr:uid="{13E464FF-9B50-4D3E-B62C-AF2ED51A81D5}"/>
    <cellStyle name="Percent 4 4 8 14" xfId="22369" xr:uid="{63B2FD3D-7F2B-4F89-8BCD-99EF3CAEF539}"/>
    <cellStyle name="Percent 4 4 8 2" xfId="15974" xr:uid="{00000000-0005-0000-0000-00006A3E0000}"/>
    <cellStyle name="Percent 4 4 8 2 2" xfId="32025" xr:uid="{A463B16C-5091-4416-AA4B-71F893C60FB4}"/>
    <cellStyle name="Percent 4 4 8 2 2 2" xfId="32026" xr:uid="{0ED21053-EC18-414A-9442-F4388D7C78D9}"/>
    <cellStyle name="Percent 4 4 8 2 3" xfId="32027" xr:uid="{53AA0232-C85D-471F-9283-B3476F3B557F}"/>
    <cellStyle name="Percent 4 4 8 2 3 2" xfId="32028" xr:uid="{4E8C7873-3800-45EA-84BF-C2239817BCAE}"/>
    <cellStyle name="Percent 4 4 8 2 4" xfId="32029" xr:uid="{1E9CE8C9-EF84-4702-9ECF-3A9A78362924}"/>
    <cellStyle name="Percent 4 4 8 2 5" xfId="32024" xr:uid="{603C8ECC-090B-4BAE-8B9F-ED41AF38E70C}"/>
    <cellStyle name="Percent 4 4 8 3" xfId="15975" xr:uid="{00000000-0005-0000-0000-00006B3E0000}"/>
    <cellStyle name="Percent 4 4 8 3 2" xfId="32031" xr:uid="{6F5DF324-FD8D-4E4B-88F2-3036FD9F82DA}"/>
    <cellStyle name="Percent 4 4 8 3 2 2" xfId="32032" xr:uid="{BC86A90B-A80C-433F-A32E-129397B9D218}"/>
    <cellStyle name="Percent 4 4 8 3 3" xfId="32033" xr:uid="{E43A57C1-76F3-425D-983A-6C8E4B8E83CB}"/>
    <cellStyle name="Percent 4 4 8 3 3 2" xfId="32034" xr:uid="{85D59BA8-17DD-4DA6-A3A2-2D0EB7F68381}"/>
    <cellStyle name="Percent 4 4 8 3 4" xfId="32035" xr:uid="{328A54D7-D93B-451A-852C-9B612F7F377A}"/>
    <cellStyle name="Percent 4 4 8 3 5" xfId="32030" xr:uid="{D4352815-6563-4664-B008-051031949644}"/>
    <cellStyle name="Percent 4 4 8 4" xfId="15976" xr:uid="{00000000-0005-0000-0000-00006C3E0000}"/>
    <cellStyle name="Percent 4 4 8 4 2" xfId="32037" xr:uid="{ECF8DCC8-47C8-400D-9F61-3B754D157F69}"/>
    <cellStyle name="Percent 4 4 8 4 2 2" xfId="32038" xr:uid="{281650E7-4B4D-4FD8-B8FC-1DFF50F9469C}"/>
    <cellStyle name="Percent 4 4 8 4 3" xfId="32039" xr:uid="{6C8DE7B2-32C5-42BE-A3D0-F4ACFC9E60E8}"/>
    <cellStyle name="Percent 4 4 8 4 3 2" xfId="32040" xr:uid="{1632A804-F1B9-4872-872A-AFE5436CCD44}"/>
    <cellStyle name="Percent 4 4 8 4 4" xfId="32041" xr:uid="{0DFDB3F6-BCAB-4FD3-90BC-253576B73842}"/>
    <cellStyle name="Percent 4 4 8 4 4 2" xfId="32042" xr:uid="{5B12B460-02D3-46E2-832A-F1CF82948D5F}"/>
    <cellStyle name="Percent 4 4 8 4 5" xfId="32043" xr:uid="{48F712FE-6D76-4C89-A9DE-D68AF8A98BAD}"/>
    <cellStyle name="Percent 4 4 8 4 6" xfId="32036" xr:uid="{2F61A143-ACE7-48CF-8020-AD80E3C107CD}"/>
    <cellStyle name="Percent 4 4 8 5" xfId="32044" xr:uid="{6233175E-F4AE-489F-84EF-5E26B78E8518}"/>
    <cellStyle name="Percent 4 4 8 5 2" xfId="32045" xr:uid="{ECC02118-DC1E-4E3F-A111-15524002C00F}"/>
    <cellStyle name="Percent 4 4 8 5 2 2" xfId="32046" xr:uid="{879CA416-FEAE-4673-9530-3C9CCE2D0007}"/>
    <cellStyle name="Percent 4 4 8 5 3" xfId="32047" xr:uid="{34611BBD-4D13-4BC4-AF2A-B4A01A3ABA55}"/>
    <cellStyle name="Percent 4 4 8 5 3 2" xfId="32048" xr:uid="{BC50C4B1-BD16-4067-B79E-F5CC7FA9114C}"/>
    <cellStyle name="Percent 4 4 8 5 4" xfId="32049" xr:uid="{376C20B5-D847-41CD-AFE0-F7F124706C61}"/>
    <cellStyle name="Percent 4 4 8 6" xfId="32050" xr:uid="{7317021B-E5DA-47AA-B4C2-F949152EB261}"/>
    <cellStyle name="Percent 4 4 8 6 2" xfId="32051" xr:uid="{50227B51-ADFD-4966-B111-E3EDA08A62E1}"/>
    <cellStyle name="Percent 4 4 8 7" xfId="32052" xr:uid="{485A1AE9-1DC0-4BDD-AA47-2D12DBFEF488}"/>
    <cellStyle name="Percent 4 4 8 7 2" xfId="32053" xr:uid="{CFAB334E-892E-4622-AA3E-EC30D27DE68C}"/>
    <cellStyle name="Percent 4 4 8 8" xfId="32054" xr:uid="{2B60C3CF-6F3B-4397-BA4A-CAB453C22FF8}"/>
    <cellStyle name="Percent 4 4 8 8 2" xfId="32055" xr:uid="{B5841307-3D05-4FF6-B226-A1567E0A2021}"/>
    <cellStyle name="Percent 4 4 8 9" xfId="32056" xr:uid="{A0F88343-D2DF-4212-8359-8913F25CA588}"/>
    <cellStyle name="Percent 4 4 9" xfId="15977" xr:uid="{00000000-0005-0000-0000-00006D3E0000}"/>
    <cellStyle name="Percent 4 4 9 2" xfId="15978" xr:uid="{00000000-0005-0000-0000-00006E3E0000}"/>
    <cellStyle name="Percent 4 4 9 2 2" xfId="32059" xr:uid="{FA84AB8F-6BB4-4685-A5D3-F254CB18F9E1}"/>
    <cellStyle name="Percent 4 4 9 2 3" xfId="32058" xr:uid="{52D36429-4845-4DA0-AD09-AE160C7F5950}"/>
    <cellStyle name="Percent 4 4 9 3" xfId="15979" xr:uid="{00000000-0005-0000-0000-00006F3E0000}"/>
    <cellStyle name="Percent 4 4 9 3 2" xfId="32061" xr:uid="{6A93CE49-F5C0-4FF7-89AB-8237C90CE040}"/>
    <cellStyle name="Percent 4 4 9 3 3" xfId="32060" xr:uid="{36EBCCD3-75B4-49DF-879E-6B3B53D5180C}"/>
    <cellStyle name="Percent 4 4 9 4" xfId="32062" xr:uid="{D195637C-5271-4E56-903C-04E6A2031513}"/>
    <cellStyle name="Percent 4 4 9 5" xfId="32063" xr:uid="{679F215C-C3DA-43C3-B2FF-3C93FAF55180}"/>
    <cellStyle name="Percent 4 4 9 6" xfId="32057" xr:uid="{21B8826D-97AD-4C53-87A5-0CBE5C6292C8}"/>
    <cellStyle name="Percent 4 4 9 7" xfId="23378" xr:uid="{D0E0EB0E-4E64-4BBD-8613-807D49E7F988}"/>
    <cellStyle name="Percent 4 4 9 8" xfId="22650" xr:uid="{DBF85772-9C0B-4638-8E54-3D44B7CE83AD}"/>
    <cellStyle name="Percent 4 40" xfId="30278" xr:uid="{CCEDB8CA-3695-43CB-A8B3-4CD9705A9E32}"/>
    <cellStyle name="Percent 4 41" xfId="24200" xr:uid="{69FDE45F-3D1F-46E7-A9CA-567C2E2A228D}"/>
    <cellStyle name="Percent 4 42" xfId="23341" xr:uid="{4D72F824-613A-43BD-9D2C-6FCBE3F7A86D}"/>
    <cellStyle name="Percent 4 5" xfId="15980" xr:uid="{00000000-0005-0000-0000-0000703E0000}"/>
    <cellStyle name="Percent 4 5 10" xfId="15981" xr:uid="{00000000-0005-0000-0000-0000713E0000}"/>
    <cellStyle name="Percent 4 5 10 2" xfId="32066" xr:uid="{F34B39C7-E9B1-41E1-BB1E-3969E5D67A8B}"/>
    <cellStyle name="Percent 4 5 10 2 2" xfId="32067" xr:uid="{872C5C45-E256-4C13-9BA5-8CC543581072}"/>
    <cellStyle name="Percent 4 5 10 3" xfId="32068" xr:uid="{54B15404-0EE4-47D2-8F24-1F5EB3A51FFD}"/>
    <cellStyle name="Percent 4 5 10 3 2" xfId="32069" xr:uid="{10F8E0EF-7045-4A47-88BB-7694290757CB}"/>
    <cellStyle name="Percent 4 5 10 4" xfId="32070" xr:uid="{191C14EB-2BE6-467C-894C-526282A300B4}"/>
    <cellStyle name="Percent 4 5 10 5" xfId="32065" xr:uid="{88DDF782-E7D0-40D8-8A80-334A884975E8}"/>
    <cellStyle name="Percent 4 5 11" xfId="15982" xr:uid="{00000000-0005-0000-0000-0000723E0000}"/>
    <cellStyle name="Percent 4 5 11 2" xfId="32072" xr:uid="{9A569E04-2A75-47EB-87C7-B6F72E7AC8EE}"/>
    <cellStyle name="Percent 4 5 11 2 2" xfId="32073" xr:uid="{5BC5F7DE-7EDA-406A-8472-08710D3F227B}"/>
    <cellStyle name="Percent 4 5 11 3" xfId="32074" xr:uid="{D8DC64D9-F34E-4071-B620-BA18F8D3E2D2}"/>
    <cellStyle name="Percent 4 5 11 3 2" xfId="32075" xr:uid="{FEF49D30-475E-43AC-BAA9-2E1C470D95CB}"/>
    <cellStyle name="Percent 4 5 11 4" xfId="32076" xr:uid="{38DC592A-1385-4902-AC47-857ED70E5774}"/>
    <cellStyle name="Percent 4 5 11 5" xfId="32071" xr:uid="{D131D659-2BFA-48BA-B259-DA3638A340D6}"/>
    <cellStyle name="Percent 4 5 12" xfId="15983" xr:uid="{00000000-0005-0000-0000-0000733E0000}"/>
    <cellStyle name="Percent 4 5 12 2" xfId="32078" xr:uid="{93F065D7-245D-40CE-B91C-AC51E80B3E49}"/>
    <cellStyle name="Percent 4 5 12 2 2" xfId="32079" xr:uid="{F8418C14-1112-44DB-B077-97572644071F}"/>
    <cellStyle name="Percent 4 5 12 3" xfId="32080" xr:uid="{E2F73EDB-B530-4C33-9B96-29A0F828F280}"/>
    <cellStyle name="Percent 4 5 12 3 2" xfId="32081" xr:uid="{D4808C41-8644-47E8-93BC-0D85B81BF315}"/>
    <cellStyle name="Percent 4 5 12 4" xfId="32082" xr:uid="{93335B66-D4B0-49F6-8718-6E8AF88904D6}"/>
    <cellStyle name="Percent 4 5 12 4 2" xfId="32083" xr:uid="{1EAC79E1-C71A-4C15-A8DC-F377409105F2}"/>
    <cellStyle name="Percent 4 5 12 5" xfId="32084" xr:uid="{B0A32DE3-EC41-44DF-BC93-E33686E24885}"/>
    <cellStyle name="Percent 4 5 12 6" xfId="32077" xr:uid="{AD6F5D36-2069-41AC-8830-39AB88BB3936}"/>
    <cellStyle name="Percent 4 5 13" xfId="32085" xr:uid="{A0050B28-1531-4A38-8E7C-A6BFE05EC0F6}"/>
    <cellStyle name="Percent 4 5 13 2" xfId="32086" xr:uid="{9CA7D32B-A3C4-4A0E-9127-FEC94933C917}"/>
    <cellStyle name="Percent 4 5 13 2 2" xfId="32087" xr:uid="{071C982F-5D38-446B-9AFC-EA91A4585BDA}"/>
    <cellStyle name="Percent 4 5 13 3" xfId="32088" xr:uid="{A04ECD48-B930-423C-8655-C6042707C25B}"/>
    <cellStyle name="Percent 4 5 13 3 2" xfId="32089" xr:uid="{16E0B23A-0741-408D-855E-AB9E50D96D59}"/>
    <cellStyle name="Percent 4 5 13 4" xfId="32090" xr:uid="{ED6BCD16-072F-47A5-BA59-8BAAD9BAFC55}"/>
    <cellStyle name="Percent 4 5 14" xfId="32091" xr:uid="{0164BB35-821B-4483-A532-7076288D7936}"/>
    <cellStyle name="Percent 4 5 14 2" xfId="32092" xr:uid="{0087B50C-8F76-4519-95DA-877905AD287D}"/>
    <cellStyle name="Percent 4 5 15" xfId="32093" xr:uid="{7A481773-C1B5-4B45-BE43-BA771A425A5C}"/>
    <cellStyle name="Percent 4 5 15 2" xfId="32094" xr:uid="{9DE5E2CD-7F84-427A-95AE-D2A65BC8415B}"/>
    <cellStyle name="Percent 4 5 16" xfId="32095" xr:uid="{A7715843-26A7-4AA6-8FD4-09DB7E2380BB}"/>
    <cellStyle name="Percent 4 5 16 2" xfId="32096" xr:uid="{47CD0682-F12A-4B40-8209-8C9B1C42BB2B}"/>
    <cellStyle name="Percent 4 5 17" xfId="32097" xr:uid="{3277502A-7A4A-4040-BEBE-EEC87287B438}"/>
    <cellStyle name="Percent 4 5 18" xfId="32098" xr:uid="{6A2AB72F-DA90-4657-8E64-D5126E0E959A}"/>
    <cellStyle name="Percent 4 5 19" xfId="32064" xr:uid="{BCAD838A-6B13-4545-9583-DAA68DE33980}"/>
    <cellStyle name="Percent 4 5 2" xfId="15984" xr:uid="{00000000-0005-0000-0000-0000743E0000}"/>
    <cellStyle name="Percent 4 5 2 10" xfId="32100" xr:uid="{EC335472-383D-4828-B434-2A3EE2508EE7}"/>
    <cellStyle name="Percent 4 5 2 11" xfId="32099" xr:uid="{6808FC1C-36A4-40BD-B626-F708F50565A2}"/>
    <cellStyle name="Percent 4 5 2 12" xfId="24792" xr:uid="{9BB283D7-2CD4-48A7-8071-0B101AB7C362}"/>
    <cellStyle name="Percent 4 5 2 13" xfId="23380" xr:uid="{82357BFA-2BB2-405C-B610-4B7E7991C1DC}"/>
    <cellStyle name="Percent 4 5 2 14" xfId="22371" xr:uid="{67F57699-6D90-44E0-9267-EC0CB754EC7C}"/>
    <cellStyle name="Percent 4 5 2 2" xfId="15985" xr:uid="{00000000-0005-0000-0000-0000753E0000}"/>
    <cellStyle name="Percent 4 5 2 2 2" xfId="32102" xr:uid="{A7E1FC01-1924-4F6C-B000-BC5D1E00B732}"/>
    <cellStyle name="Percent 4 5 2 2 2 2" xfId="32103" xr:uid="{57D05BB0-323B-4655-8BE4-7CF16BD6B475}"/>
    <cellStyle name="Percent 4 5 2 2 3" xfId="32104" xr:uid="{FC2B71EF-FAF6-4D5F-B8DA-14010DA1385E}"/>
    <cellStyle name="Percent 4 5 2 2 3 2" xfId="32105" xr:uid="{34C8A18C-9139-4696-892F-DD36011362F5}"/>
    <cellStyle name="Percent 4 5 2 2 4" xfId="32106" xr:uid="{80FA0E47-5E35-47D6-A027-02677B3AF682}"/>
    <cellStyle name="Percent 4 5 2 2 5" xfId="32107" xr:uid="{58CD5138-A638-4637-8910-EAE2369A25FA}"/>
    <cellStyle name="Percent 4 5 2 2 6" xfId="32101" xr:uid="{2EC373DA-47C7-4838-8B33-F384E9F9D9C5}"/>
    <cellStyle name="Percent 4 5 2 3" xfId="15986" xr:uid="{00000000-0005-0000-0000-0000763E0000}"/>
    <cellStyle name="Percent 4 5 2 3 2" xfId="32109" xr:uid="{76F2707E-1BB5-4ACE-9B23-8C3911770E28}"/>
    <cellStyle name="Percent 4 5 2 3 2 2" xfId="32110" xr:uid="{CC147AA6-07E6-43C4-AF31-F5B912239D72}"/>
    <cellStyle name="Percent 4 5 2 3 3" xfId="32111" xr:uid="{2284B8C0-717D-40F9-B105-73D07A145AE6}"/>
    <cellStyle name="Percent 4 5 2 3 3 2" xfId="32112" xr:uid="{C87700F1-BD32-4E8F-8537-B6AA97650D7F}"/>
    <cellStyle name="Percent 4 5 2 3 4" xfId="32113" xr:uid="{8D487916-6D29-490F-A7B1-7B41862F82B6}"/>
    <cellStyle name="Percent 4 5 2 3 5" xfId="32108" xr:uid="{77E397BF-06EA-48BC-BE5A-ADE6A0E2CCDC}"/>
    <cellStyle name="Percent 4 5 2 4" xfId="15987" xr:uid="{00000000-0005-0000-0000-0000773E0000}"/>
    <cellStyle name="Percent 4 5 2 4 2" xfId="32115" xr:uid="{6C1A6C30-7FB5-4C26-A14D-34491E9B625D}"/>
    <cellStyle name="Percent 4 5 2 4 2 2" xfId="32116" xr:uid="{DCE4FA0F-449F-4069-A828-E250FD896188}"/>
    <cellStyle name="Percent 4 5 2 4 3" xfId="32117" xr:uid="{4C2A33C9-73CB-42D2-8615-671DF1CC0372}"/>
    <cellStyle name="Percent 4 5 2 4 3 2" xfId="32118" xr:uid="{0957BF1F-2FF4-4E78-B934-3CFB8FEF9595}"/>
    <cellStyle name="Percent 4 5 2 4 4" xfId="32119" xr:uid="{3548A2C1-C46B-4B12-BDC8-6130B127876C}"/>
    <cellStyle name="Percent 4 5 2 4 4 2" xfId="32120" xr:uid="{B7F7417E-9EB3-4FDE-8A4D-10714FCC14BC}"/>
    <cellStyle name="Percent 4 5 2 4 5" xfId="32121" xr:uid="{DB827DD6-2A17-4556-BD15-476160A09BEC}"/>
    <cellStyle name="Percent 4 5 2 4 6" xfId="32114" xr:uid="{A964A4A1-4135-4E36-9D42-52059DD423A1}"/>
    <cellStyle name="Percent 4 5 2 5" xfId="32122" xr:uid="{640F7CC5-7E36-4FD3-A0C4-DF05AC39D97E}"/>
    <cellStyle name="Percent 4 5 2 5 2" xfId="32123" xr:uid="{1C8E956F-479E-436F-837C-6982BA439F33}"/>
    <cellStyle name="Percent 4 5 2 5 2 2" xfId="32124" xr:uid="{033FC333-C780-40AE-852F-97E0E55ADDF8}"/>
    <cellStyle name="Percent 4 5 2 5 3" xfId="32125" xr:uid="{9ED713B6-3476-4E93-8D31-EEE4B03639C7}"/>
    <cellStyle name="Percent 4 5 2 5 3 2" xfId="32126" xr:uid="{FAFD9105-F244-4A52-ACA6-DB1B606E617D}"/>
    <cellStyle name="Percent 4 5 2 5 4" xfId="32127" xr:uid="{11A4FF85-C2AD-4A11-AA5C-EA03ED1DBA74}"/>
    <cellStyle name="Percent 4 5 2 6" xfId="32128" xr:uid="{F137D54D-3F5D-4664-9901-36C5D5AA3FC0}"/>
    <cellStyle name="Percent 4 5 2 6 2" xfId="32129" xr:uid="{1404A5A5-5766-4A9C-910F-BCAFED3B3537}"/>
    <cellStyle name="Percent 4 5 2 7" xfId="32130" xr:uid="{07D569B3-74B0-45B9-8FCF-A41CC6E339F3}"/>
    <cellStyle name="Percent 4 5 2 7 2" xfId="32131" xr:uid="{014E5744-7DFD-4DF5-A9E6-1818672034B5}"/>
    <cellStyle name="Percent 4 5 2 8" xfId="32132" xr:uid="{26C2F9C7-296F-4B39-A6CD-06D2BD2E655E}"/>
    <cellStyle name="Percent 4 5 2 8 2" xfId="32133" xr:uid="{804A807E-9D51-4197-AA3D-6FBF60D17F29}"/>
    <cellStyle name="Percent 4 5 2 9" xfId="32134" xr:uid="{7C8310E7-6BE7-4078-9C08-0B5B1941DEEF}"/>
    <cellStyle name="Percent 4 5 20" xfId="24791" xr:uid="{B6FA4809-AADC-4A34-8C7B-5216266A8D46}"/>
    <cellStyle name="Percent 4 5 21" xfId="23379" xr:uid="{0E0F8F4F-0A7C-460A-A7DC-89327185BF23}"/>
    <cellStyle name="Percent 4 5 22" xfId="22370" xr:uid="{E25B2F4C-6A60-4535-967E-20F39D50DA38}"/>
    <cellStyle name="Percent 4 5 3" xfId="15988" xr:uid="{00000000-0005-0000-0000-0000783E0000}"/>
    <cellStyle name="Percent 4 5 3 10" xfId="32136" xr:uid="{1A535579-C0A1-4738-B8FF-E66E3A131D84}"/>
    <cellStyle name="Percent 4 5 3 11" xfId="32135" xr:uid="{0B721290-246D-4E86-92AB-8283DA51D41D}"/>
    <cellStyle name="Percent 4 5 3 12" xfId="25708" xr:uid="{899D6608-A90B-4B95-B550-4C6FBBA41ADD}"/>
    <cellStyle name="Percent 4 5 3 13" xfId="23381" xr:uid="{2FB94129-260B-4ECA-969D-C1348A1433B9}"/>
    <cellStyle name="Percent 4 5 3 14" xfId="22372" xr:uid="{CF43B0E4-29A5-4D39-829B-8E96C5322FFD}"/>
    <cellStyle name="Percent 4 5 3 2" xfId="15989" xr:uid="{00000000-0005-0000-0000-0000793E0000}"/>
    <cellStyle name="Percent 4 5 3 2 2" xfId="32138" xr:uid="{A987AFD2-307D-478A-963F-B6AA6C3FCD77}"/>
    <cellStyle name="Percent 4 5 3 2 2 2" xfId="32139" xr:uid="{6944B9D7-A8C1-4AB7-8811-5F23AA40C7C1}"/>
    <cellStyle name="Percent 4 5 3 2 3" xfId="32140" xr:uid="{9F1D1FCF-CE77-452C-9F93-6EDED9E48A31}"/>
    <cellStyle name="Percent 4 5 3 2 3 2" xfId="32141" xr:uid="{2EFCC703-8171-4065-B8AC-3D194B93B583}"/>
    <cellStyle name="Percent 4 5 3 2 4" xfId="32142" xr:uid="{7CE269A3-DEA9-490F-8694-943522241E7B}"/>
    <cellStyle name="Percent 4 5 3 2 5" xfId="32143" xr:uid="{B1232963-BAE0-4395-92C4-011F0C710623}"/>
    <cellStyle name="Percent 4 5 3 2 6" xfId="32137" xr:uid="{779B7FA4-94E1-41E6-A559-0991DB68ED71}"/>
    <cellStyle name="Percent 4 5 3 3" xfId="15990" xr:uid="{00000000-0005-0000-0000-00007A3E0000}"/>
    <cellStyle name="Percent 4 5 3 3 2" xfId="32145" xr:uid="{91EBB2D1-388D-46C5-809D-EBB633492212}"/>
    <cellStyle name="Percent 4 5 3 3 2 2" xfId="32146" xr:uid="{504FE7A4-10A3-4FF9-A829-19BD24420C61}"/>
    <cellStyle name="Percent 4 5 3 3 3" xfId="32147" xr:uid="{DA0618C3-E786-4D6C-BA6F-13F9468EFA35}"/>
    <cellStyle name="Percent 4 5 3 3 3 2" xfId="32148" xr:uid="{17C84455-C3DF-411F-828D-767AA3FF5F3D}"/>
    <cellStyle name="Percent 4 5 3 3 4" xfId="32149" xr:uid="{CFA31269-7BA0-47A9-BBE4-8FAA3AB36AB1}"/>
    <cellStyle name="Percent 4 5 3 3 5" xfId="32144" xr:uid="{F90E0022-774B-495C-8D06-2A5B184BC993}"/>
    <cellStyle name="Percent 4 5 3 4" xfId="15991" xr:uid="{00000000-0005-0000-0000-00007B3E0000}"/>
    <cellStyle name="Percent 4 5 3 4 2" xfId="32151" xr:uid="{8C0FE721-5C11-4AF4-9836-3FA770A19584}"/>
    <cellStyle name="Percent 4 5 3 4 2 2" xfId="32152" xr:uid="{9F918BBC-351C-4008-AFD6-9EB1C8A3941A}"/>
    <cellStyle name="Percent 4 5 3 4 3" xfId="32153" xr:uid="{4CE0C543-BAAE-488C-AECC-6CEC7F2CB379}"/>
    <cellStyle name="Percent 4 5 3 4 3 2" xfId="32154" xr:uid="{9A2AA99A-6F3A-4942-8615-28B6117CC9B7}"/>
    <cellStyle name="Percent 4 5 3 4 4" xfId="32155" xr:uid="{D1551D56-A0D9-4E4A-B34E-5A69449BB5C7}"/>
    <cellStyle name="Percent 4 5 3 4 4 2" xfId="32156" xr:uid="{87F8F445-878C-4933-BE5C-607C1883FA3E}"/>
    <cellStyle name="Percent 4 5 3 4 5" xfId="32157" xr:uid="{97A51772-354D-40E2-9306-4CBE535E1B96}"/>
    <cellStyle name="Percent 4 5 3 4 6" xfId="32150" xr:uid="{2395C82C-B8B3-4FC1-8ACC-B95C09AE4BF3}"/>
    <cellStyle name="Percent 4 5 3 5" xfId="32158" xr:uid="{56CC3F1B-68C6-45F1-9A1D-67CE929DC803}"/>
    <cellStyle name="Percent 4 5 3 5 2" xfId="32159" xr:uid="{5FA42C5C-8D39-45EF-BCB7-84B4CE0D56DD}"/>
    <cellStyle name="Percent 4 5 3 5 2 2" xfId="32160" xr:uid="{BCBDBFB2-5971-4075-BFE5-B456EC7A0768}"/>
    <cellStyle name="Percent 4 5 3 5 3" xfId="32161" xr:uid="{61DA06D5-1A2F-48E9-9BB7-35A3A8AA6E40}"/>
    <cellStyle name="Percent 4 5 3 5 3 2" xfId="32162" xr:uid="{B102213B-068B-423F-8F68-41DA9E6230C5}"/>
    <cellStyle name="Percent 4 5 3 5 4" xfId="32163" xr:uid="{52B042B0-D583-4CCE-BDFD-56B3B1D56280}"/>
    <cellStyle name="Percent 4 5 3 6" xfId="32164" xr:uid="{9E8E215C-9FDE-413D-8794-4C08C0C3E6DE}"/>
    <cellStyle name="Percent 4 5 3 6 2" xfId="32165" xr:uid="{1E9DF043-6F78-4A5F-9BED-C2374F3310CE}"/>
    <cellStyle name="Percent 4 5 3 7" xfId="32166" xr:uid="{C77DF0E2-D93C-4901-90E3-F05977C620C1}"/>
    <cellStyle name="Percent 4 5 3 7 2" xfId="32167" xr:uid="{5B7CADA7-A0FA-43E7-BABC-AE2EE9A5CD52}"/>
    <cellStyle name="Percent 4 5 3 8" xfId="32168" xr:uid="{48D75FAE-A272-4CF0-851B-2C721A27EA49}"/>
    <cellStyle name="Percent 4 5 3 8 2" xfId="32169" xr:uid="{2236833C-C079-4949-A247-87B86CB2B336}"/>
    <cellStyle name="Percent 4 5 3 9" xfId="32170" xr:uid="{EA1D8789-A01F-48B3-A7EB-D74B202B4CC4}"/>
    <cellStyle name="Percent 4 5 4" xfId="15992" xr:uid="{00000000-0005-0000-0000-00007C3E0000}"/>
    <cellStyle name="Percent 4 5 4 10" xfId="32172" xr:uid="{D657A57A-1177-4805-BEB0-B0C71FDABC86}"/>
    <cellStyle name="Percent 4 5 4 11" xfId="32171" xr:uid="{62F98331-E9D0-4DC4-985C-E8DC7F342D04}"/>
    <cellStyle name="Percent 4 5 4 12" xfId="25709" xr:uid="{745C2749-82CB-4A0C-AC8A-8DF5DA6C7B3A}"/>
    <cellStyle name="Percent 4 5 4 13" xfId="23382" xr:uid="{35BA8CE1-69D2-4D09-B758-A722D28087E1}"/>
    <cellStyle name="Percent 4 5 4 14" xfId="22373" xr:uid="{FB8E46D7-A8B5-418D-8CFF-6FDBD6CA7CDD}"/>
    <cellStyle name="Percent 4 5 4 2" xfId="15993" xr:uid="{00000000-0005-0000-0000-00007D3E0000}"/>
    <cellStyle name="Percent 4 5 4 2 2" xfId="32174" xr:uid="{75219F49-15FF-4E6C-8E75-A4197F844FF9}"/>
    <cellStyle name="Percent 4 5 4 2 2 2" xfId="32175" xr:uid="{03173E16-F066-4973-99D2-43F585D92999}"/>
    <cellStyle name="Percent 4 5 4 2 3" xfId="32176" xr:uid="{F7B30648-F04D-4743-A17F-082D6345A268}"/>
    <cellStyle name="Percent 4 5 4 2 3 2" xfId="32177" xr:uid="{C5C9AE55-D9E1-4AAD-92A1-055EF18CBAC3}"/>
    <cellStyle name="Percent 4 5 4 2 4" xfId="32178" xr:uid="{F7119691-B769-4FBB-AA33-B3E9AC8FAAA2}"/>
    <cellStyle name="Percent 4 5 4 2 5" xfId="32173" xr:uid="{D87DD6D3-82F1-4318-8F25-A5FEEC941687}"/>
    <cellStyle name="Percent 4 5 4 3" xfId="15994" xr:uid="{00000000-0005-0000-0000-00007E3E0000}"/>
    <cellStyle name="Percent 4 5 4 3 2" xfId="32180" xr:uid="{9FC7C24C-F247-4A26-B13B-D215CABE8608}"/>
    <cellStyle name="Percent 4 5 4 3 2 2" xfId="32181" xr:uid="{8705595E-14BC-484B-9F4D-13BD580D92C9}"/>
    <cellStyle name="Percent 4 5 4 3 3" xfId="32182" xr:uid="{2B2EFFB8-8AFF-43FA-844D-DF1B2A5FEB38}"/>
    <cellStyle name="Percent 4 5 4 3 3 2" xfId="32183" xr:uid="{B97F1B7D-7D6A-4000-83FC-70D4045C0825}"/>
    <cellStyle name="Percent 4 5 4 3 4" xfId="32184" xr:uid="{4B9C67B6-6835-4A68-BEA7-916FDD1D901A}"/>
    <cellStyle name="Percent 4 5 4 3 5" xfId="32179" xr:uid="{DFC926DD-DF73-4F09-92CF-3562D04C8081}"/>
    <cellStyle name="Percent 4 5 4 4" xfId="15995" xr:uid="{00000000-0005-0000-0000-00007F3E0000}"/>
    <cellStyle name="Percent 4 5 4 4 2" xfId="32186" xr:uid="{1EF0D27D-FBEC-437C-969F-388BA38AA7E3}"/>
    <cellStyle name="Percent 4 5 4 4 2 2" xfId="32187" xr:uid="{18BDA1BC-A28E-4C5E-8342-D75E3F02A079}"/>
    <cellStyle name="Percent 4 5 4 4 3" xfId="32188" xr:uid="{090BC440-1268-4182-A5CC-A8FDC5A30257}"/>
    <cellStyle name="Percent 4 5 4 4 3 2" xfId="32189" xr:uid="{A19768F5-331A-4A5C-A37E-311341FB68E2}"/>
    <cellStyle name="Percent 4 5 4 4 4" xfId="32190" xr:uid="{D2B46CDF-9720-4ACE-9E2F-969EECD7783A}"/>
    <cellStyle name="Percent 4 5 4 4 4 2" xfId="32191" xr:uid="{871BD45A-30E2-43DE-818B-A85356D036AE}"/>
    <cellStyle name="Percent 4 5 4 4 5" xfId="32192" xr:uid="{9AB39953-8EA5-4099-9CA7-E85361D57FB3}"/>
    <cellStyle name="Percent 4 5 4 4 6" xfId="32185" xr:uid="{DA8B1770-3098-4901-A397-717A123213CD}"/>
    <cellStyle name="Percent 4 5 4 5" xfId="32193" xr:uid="{BD0CF489-3AAA-4176-97CC-42E9050C4345}"/>
    <cellStyle name="Percent 4 5 4 5 2" xfId="32194" xr:uid="{9F584E6C-744E-4E9C-A37B-05638B2FDB17}"/>
    <cellStyle name="Percent 4 5 4 5 2 2" xfId="32195" xr:uid="{2807CD1D-FB9B-4F53-BC71-43F599EBD20E}"/>
    <cellStyle name="Percent 4 5 4 5 3" xfId="32196" xr:uid="{4419338E-64C8-4D47-B3F1-ECEC6483B4B1}"/>
    <cellStyle name="Percent 4 5 4 5 3 2" xfId="32197" xr:uid="{30E28728-02CA-42BB-A4AA-7BD2361995EE}"/>
    <cellStyle name="Percent 4 5 4 5 4" xfId="32198" xr:uid="{971CF5D7-2DE3-48CE-BE22-BCDE082D8725}"/>
    <cellStyle name="Percent 4 5 4 6" xfId="32199" xr:uid="{B64DDAAC-741E-40F7-A526-2C357D6721F2}"/>
    <cellStyle name="Percent 4 5 4 6 2" xfId="32200" xr:uid="{A6A886CF-7A59-456F-B87D-7EFB53E39C15}"/>
    <cellStyle name="Percent 4 5 4 7" xfId="32201" xr:uid="{63BAB06B-CE46-459A-8805-DF336072F592}"/>
    <cellStyle name="Percent 4 5 4 7 2" xfId="32202" xr:uid="{0D1778DC-C13B-4F89-866F-4468630558AE}"/>
    <cellStyle name="Percent 4 5 4 8" xfId="32203" xr:uid="{E378964E-88D3-4FC1-A177-AE409F65EB0D}"/>
    <cellStyle name="Percent 4 5 4 8 2" xfId="32204" xr:uid="{6BD7106A-BF73-4B2F-B018-94A7456EFF87}"/>
    <cellStyle name="Percent 4 5 4 9" xfId="32205" xr:uid="{27AA5C7D-8021-4042-886B-282E5D7EE3E6}"/>
    <cellStyle name="Percent 4 5 5" xfId="15996" xr:uid="{00000000-0005-0000-0000-0000803E0000}"/>
    <cellStyle name="Percent 4 5 5 10" xfId="32207" xr:uid="{2AE23BD2-61A5-4D99-9912-4D7A551B0EF8}"/>
    <cellStyle name="Percent 4 5 5 11" xfId="32206" xr:uid="{228ABD2D-232B-43F6-BC7D-551F4F2D2F54}"/>
    <cellStyle name="Percent 4 5 5 12" xfId="25710" xr:uid="{EFC3495D-81EF-45C8-B2E5-D0F494FD9C9B}"/>
    <cellStyle name="Percent 4 5 5 13" xfId="23383" xr:uid="{1B80A7BD-7EDF-4E51-8999-6BA0D21E7DFA}"/>
    <cellStyle name="Percent 4 5 5 14" xfId="22374" xr:uid="{9951BEDC-1C48-4783-95EB-E7AD57EB486C}"/>
    <cellStyle name="Percent 4 5 5 2" xfId="15997" xr:uid="{00000000-0005-0000-0000-0000813E0000}"/>
    <cellStyle name="Percent 4 5 5 2 2" xfId="32209" xr:uid="{B963E057-4889-46D7-907F-E8495EB94BAB}"/>
    <cellStyle name="Percent 4 5 5 2 2 2" xfId="32210" xr:uid="{99303CF5-E8DB-4EF2-9DE3-40938CD913AB}"/>
    <cellStyle name="Percent 4 5 5 2 3" xfId="32211" xr:uid="{E23FF266-2994-4FBC-B310-29426BB7D28C}"/>
    <cellStyle name="Percent 4 5 5 2 3 2" xfId="32212" xr:uid="{D2C174A4-233D-43E3-A791-73109F33294A}"/>
    <cellStyle name="Percent 4 5 5 2 4" xfId="32213" xr:uid="{C088DA4C-C83C-48B6-89AC-A2409FDCE978}"/>
    <cellStyle name="Percent 4 5 5 2 5" xfId="32208" xr:uid="{27E302EC-3A86-46B9-96B6-7CF14C66848F}"/>
    <cellStyle name="Percent 4 5 5 3" xfId="15998" xr:uid="{00000000-0005-0000-0000-0000823E0000}"/>
    <cellStyle name="Percent 4 5 5 3 2" xfId="32215" xr:uid="{2CF2E8D0-B938-4703-AC77-0CF30B1A2371}"/>
    <cellStyle name="Percent 4 5 5 3 2 2" xfId="32216" xr:uid="{D448FC5B-CE2B-48AD-B234-B45D3EF3D2EE}"/>
    <cellStyle name="Percent 4 5 5 3 3" xfId="32217" xr:uid="{770BF2BB-09AD-45E8-8AD6-388545235C26}"/>
    <cellStyle name="Percent 4 5 5 3 3 2" xfId="32218" xr:uid="{22431570-E7C1-4F47-81F8-00EF1501639A}"/>
    <cellStyle name="Percent 4 5 5 3 4" xfId="32219" xr:uid="{3676CF5D-8A14-4977-967F-20F1405EA362}"/>
    <cellStyle name="Percent 4 5 5 3 5" xfId="32214" xr:uid="{81624369-FA57-4BC2-9214-E2FEF4FA1AD8}"/>
    <cellStyle name="Percent 4 5 5 4" xfId="15999" xr:uid="{00000000-0005-0000-0000-0000833E0000}"/>
    <cellStyle name="Percent 4 5 5 4 2" xfId="32221" xr:uid="{FD9D5206-FBE4-4FDC-93AF-3ABF78E3CF49}"/>
    <cellStyle name="Percent 4 5 5 4 2 2" xfId="32222" xr:uid="{B5455030-DA87-459C-A984-0ECB36A0C800}"/>
    <cellStyle name="Percent 4 5 5 4 3" xfId="32223" xr:uid="{AE134373-9482-477B-B1BB-BEFBB112AD2C}"/>
    <cellStyle name="Percent 4 5 5 4 3 2" xfId="32224" xr:uid="{26C0ED95-7807-4841-8435-0333ADE0D021}"/>
    <cellStyle name="Percent 4 5 5 4 4" xfId="32225" xr:uid="{AD4EB1EA-DCE2-4739-B2C5-37ECA04A725B}"/>
    <cellStyle name="Percent 4 5 5 4 4 2" xfId="32226" xr:uid="{D9CF014E-D12E-4A32-A509-495D19BD1FA8}"/>
    <cellStyle name="Percent 4 5 5 4 5" xfId="32227" xr:uid="{C457B44C-1A49-4D5E-A3CC-EEE4C3901C34}"/>
    <cellStyle name="Percent 4 5 5 4 6" xfId="32220" xr:uid="{AF053485-0C5A-4D4E-8E35-43761ECD6060}"/>
    <cellStyle name="Percent 4 5 5 5" xfId="32228" xr:uid="{23F0EBEB-8EA9-4E2F-9902-B6F442C7E1D5}"/>
    <cellStyle name="Percent 4 5 5 5 2" xfId="32229" xr:uid="{47F8C075-042F-43B1-B4D6-804EE07750DF}"/>
    <cellStyle name="Percent 4 5 5 5 2 2" xfId="32230" xr:uid="{B514837E-B92D-4461-8CD6-D32EE3E8D20C}"/>
    <cellStyle name="Percent 4 5 5 5 3" xfId="32231" xr:uid="{49F289B0-4003-4ED9-AAA3-3F6CD3CC79F5}"/>
    <cellStyle name="Percent 4 5 5 5 3 2" xfId="32232" xr:uid="{E809C2A3-B56F-4E7E-876A-E3405F95DD98}"/>
    <cellStyle name="Percent 4 5 5 5 4" xfId="32233" xr:uid="{B93BCEBB-B8A9-4079-9258-8817BBCF19F6}"/>
    <cellStyle name="Percent 4 5 5 6" xfId="32234" xr:uid="{B9B2E482-DD22-4539-8EAF-986EA8A1E40A}"/>
    <cellStyle name="Percent 4 5 5 6 2" xfId="32235" xr:uid="{F3D53A59-745A-4B77-8FB6-40CCF84DF8B5}"/>
    <cellStyle name="Percent 4 5 5 7" xfId="32236" xr:uid="{5314CB71-8779-4CC4-8A9B-E12F91F9EFC8}"/>
    <cellStyle name="Percent 4 5 5 7 2" xfId="32237" xr:uid="{62D04256-AB7B-4509-91D4-6A33703FB53E}"/>
    <cellStyle name="Percent 4 5 5 8" xfId="32238" xr:uid="{DA94B4F2-1F54-4957-B5B1-5F091284A14B}"/>
    <cellStyle name="Percent 4 5 5 8 2" xfId="32239" xr:uid="{C3716431-0385-4A05-A9B7-68B8DD4A47A0}"/>
    <cellStyle name="Percent 4 5 5 9" xfId="32240" xr:uid="{9F15723C-9A0E-442E-9095-87612AAD88C4}"/>
    <cellStyle name="Percent 4 5 6" xfId="16000" xr:uid="{00000000-0005-0000-0000-0000843E0000}"/>
    <cellStyle name="Percent 4 5 6 10" xfId="32242" xr:uid="{78FD9EF6-ED80-4881-9542-B3D7D49EE79A}"/>
    <cellStyle name="Percent 4 5 6 11" xfId="32241" xr:uid="{CDB13A80-CCAB-47DE-8E23-A0049BCA0C44}"/>
    <cellStyle name="Percent 4 5 6 12" xfId="25711" xr:uid="{25BDC5D0-B393-4A38-892D-878D33D5BC04}"/>
    <cellStyle name="Percent 4 5 6 13" xfId="23384" xr:uid="{FA750B4F-D877-4B9B-B4F7-82EED986486E}"/>
    <cellStyle name="Percent 4 5 6 14" xfId="22375" xr:uid="{C71EAFAE-12A9-4A42-813A-FDF02835D8CE}"/>
    <cellStyle name="Percent 4 5 6 2" xfId="16001" xr:uid="{00000000-0005-0000-0000-0000853E0000}"/>
    <cellStyle name="Percent 4 5 6 2 2" xfId="32244" xr:uid="{2D97CD6A-5D4F-4BCC-B4DF-B86FF78E130D}"/>
    <cellStyle name="Percent 4 5 6 2 2 2" xfId="32245" xr:uid="{589BDA56-1F86-411B-B8AF-13494E320D04}"/>
    <cellStyle name="Percent 4 5 6 2 3" xfId="32246" xr:uid="{34CE5D37-2F13-41F2-860D-A66E6339F1E7}"/>
    <cellStyle name="Percent 4 5 6 2 3 2" xfId="32247" xr:uid="{4ABC0140-8E5B-4F1B-B781-88C628559449}"/>
    <cellStyle name="Percent 4 5 6 2 4" xfId="32248" xr:uid="{D9D610A2-6672-4322-A702-9C4AEE54DBC3}"/>
    <cellStyle name="Percent 4 5 6 2 5" xfId="32243" xr:uid="{3348ED9F-A531-4744-987C-119C7939C28C}"/>
    <cellStyle name="Percent 4 5 6 3" xfId="16002" xr:uid="{00000000-0005-0000-0000-0000863E0000}"/>
    <cellStyle name="Percent 4 5 6 3 2" xfId="32250" xr:uid="{A09A1292-00AC-40EC-A1A2-0B2449796846}"/>
    <cellStyle name="Percent 4 5 6 3 2 2" xfId="32251" xr:uid="{B7CE6F2D-ADA0-465B-945E-E6AB79E8B9A0}"/>
    <cellStyle name="Percent 4 5 6 3 3" xfId="32252" xr:uid="{3E9D8CDE-536A-4843-B54A-25BCD4088C56}"/>
    <cellStyle name="Percent 4 5 6 3 3 2" xfId="32253" xr:uid="{F062E70F-C617-4524-B422-41A49770B913}"/>
    <cellStyle name="Percent 4 5 6 3 4" xfId="32254" xr:uid="{55AD9617-1443-4E72-B594-6CBCBD444B0D}"/>
    <cellStyle name="Percent 4 5 6 3 5" xfId="32249" xr:uid="{7C1F68A2-D451-47E8-94A9-75A07C224C13}"/>
    <cellStyle name="Percent 4 5 6 4" xfId="16003" xr:uid="{00000000-0005-0000-0000-0000873E0000}"/>
    <cellStyle name="Percent 4 5 6 4 2" xfId="32256" xr:uid="{97B6F131-BEC0-46B9-9EA6-CD3768795F6B}"/>
    <cellStyle name="Percent 4 5 6 4 2 2" xfId="32257" xr:uid="{D1127F33-17BA-46BD-8FDF-C17E4E9E2BCA}"/>
    <cellStyle name="Percent 4 5 6 4 3" xfId="32258" xr:uid="{4DE8B28D-F98C-439A-96F4-4CD32452CDAA}"/>
    <cellStyle name="Percent 4 5 6 4 3 2" xfId="32259" xr:uid="{02833CDC-32E1-40D8-AE3A-7B668083BB69}"/>
    <cellStyle name="Percent 4 5 6 4 4" xfId="32260" xr:uid="{42B1633A-00D4-46D5-B69E-8BB1B240287C}"/>
    <cellStyle name="Percent 4 5 6 4 4 2" xfId="32261" xr:uid="{352B509A-BEC0-4342-A9CB-2A0C9725339E}"/>
    <cellStyle name="Percent 4 5 6 4 5" xfId="32262" xr:uid="{068862FE-C179-4CFC-97D1-304D3F48B9AA}"/>
    <cellStyle name="Percent 4 5 6 4 6" xfId="32255" xr:uid="{0187D6DF-5978-49BF-9613-A6E4C8DDDE10}"/>
    <cellStyle name="Percent 4 5 6 5" xfId="32263" xr:uid="{61324977-977A-4429-B23A-42CD222AA4EB}"/>
    <cellStyle name="Percent 4 5 6 5 2" xfId="32264" xr:uid="{D9C339EF-8CA8-4AA7-A38F-39F24DB696A9}"/>
    <cellStyle name="Percent 4 5 6 5 2 2" xfId="32265" xr:uid="{BC7A4162-97A5-45BF-966B-0BC98AE25944}"/>
    <cellStyle name="Percent 4 5 6 5 3" xfId="32266" xr:uid="{73241B15-875F-4E73-86FA-D899232773E7}"/>
    <cellStyle name="Percent 4 5 6 5 3 2" xfId="32267" xr:uid="{40E01F14-9F11-45D9-9FE6-29F573ABFFB6}"/>
    <cellStyle name="Percent 4 5 6 5 4" xfId="32268" xr:uid="{1EFB0E78-FF68-4EF7-846C-BE0C27DCD291}"/>
    <cellStyle name="Percent 4 5 6 6" xfId="32269" xr:uid="{9A4ADBB2-FEAE-4D13-B99A-E7BB091EFE8E}"/>
    <cellStyle name="Percent 4 5 6 6 2" xfId="32270" xr:uid="{5E8A3FC4-0996-4191-A751-5ED3F7501600}"/>
    <cellStyle name="Percent 4 5 6 7" xfId="32271" xr:uid="{59BCAC41-C96F-409C-A761-F0714C611E53}"/>
    <cellStyle name="Percent 4 5 6 7 2" xfId="32272" xr:uid="{A3BC0239-70AD-432A-A0ED-D6FD6866B0C7}"/>
    <cellStyle name="Percent 4 5 6 8" xfId="32273" xr:uid="{2222B917-41AC-4C22-86D3-361238BB8596}"/>
    <cellStyle name="Percent 4 5 6 8 2" xfId="32274" xr:uid="{45DEF836-9885-47FB-860D-D10D4EC455CB}"/>
    <cellStyle name="Percent 4 5 6 9" xfId="32275" xr:uid="{FF7C3649-E3C0-42E0-9958-609B312296DE}"/>
    <cellStyle name="Percent 4 5 7" xfId="16004" xr:uid="{00000000-0005-0000-0000-0000883E0000}"/>
    <cellStyle name="Percent 4 5 7 10" xfId="32277" xr:uid="{812C758C-CF4B-424B-BC72-0AF179F0E2AD}"/>
    <cellStyle name="Percent 4 5 7 11" xfId="32276" xr:uid="{CAE2FD67-5721-42BE-92AD-42AAB4A56B83}"/>
    <cellStyle name="Percent 4 5 7 12" xfId="25712" xr:uid="{FD1503CE-E3D2-441A-A203-C9AAA0E0D223}"/>
    <cellStyle name="Percent 4 5 7 13" xfId="23385" xr:uid="{713E6008-C978-41FA-B346-527A0CC281F4}"/>
    <cellStyle name="Percent 4 5 7 14" xfId="22376" xr:uid="{AD4D684A-EC4C-408E-A51C-BF8B48FF50BA}"/>
    <cellStyle name="Percent 4 5 7 2" xfId="16005" xr:uid="{00000000-0005-0000-0000-0000893E0000}"/>
    <cellStyle name="Percent 4 5 7 2 2" xfId="32279" xr:uid="{B921E01F-A676-408A-90D7-C417919D117C}"/>
    <cellStyle name="Percent 4 5 7 2 2 2" xfId="32280" xr:uid="{30998076-772F-45AD-B2A2-C3DFA36965CC}"/>
    <cellStyle name="Percent 4 5 7 2 3" xfId="32281" xr:uid="{B75D9A7A-2305-42E8-A476-1F148DDF6F43}"/>
    <cellStyle name="Percent 4 5 7 2 3 2" xfId="32282" xr:uid="{FD7C2A15-1A79-4605-A22E-7B878709CF74}"/>
    <cellStyle name="Percent 4 5 7 2 4" xfId="32283" xr:uid="{E7090B22-15E6-44C2-AA74-BC73D5F515E6}"/>
    <cellStyle name="Percent 4 5 7 2 5" xfId="32278" xr:uid="{FC3FB5D3-9D3D-42DF-83A4-E7707F2F327C}"/>
    <cellStyle name="Percent 4 5 7 3" xfId="16006" xr:uid="{00000000-0005-0000-0000-00008A3E0000}"/>
    <cellStyle name="Percent 4 5 7 3 2" xfId="32285" xr:uid="{6F12F202-A721-49C6-A7A6-01085155F3C8}"/>
    <cellStyle name="Percent 4 5 7 3 2 2" xfId="32286" xr:uid="{DFD4C799-50B9-447F-98B5-B2A714C1E371}"/>
    <cellStyle name="Percent 4 5 7 3 3" xfId="32287" xr:uid="{049C7E61-6ADB-4AE8-A0C2-14C90DEB71B5}"/>
    <cellStyle name="Percent 4 5 7 3 3 2" xfId="32288" xr:uid="{322A24D2-3639-43FE-B1B8-145A06F34278}"/>
    <cellStyle name="Percent 4 5 7 3 4" xfId="32289" xr:uid="{AF0DBCF1-61F9-488C-BB37-6E25D73BEE1F}"/>
    <cellStyle name="Percent 4 5 7 3 5" xfId="32284" xr:uid="{13FCCF4B-5993-47E3-8F89-6AE256727229}"/>
    <cellStyle name="Percent 4 5 7 4" xfId="16007" xr:uid="{00000000-0005-0000-0000-00008B3E0000}"/>
    <cellStyle name="Percent 4 5 7 4 2" xfId="32291" xr:uid="{F7F62CB1-4394-4556-9222-CEF75ACDB21D}"/>
    <cellStyle name="Percent 4 5 7 4 2 2" xfId="32292" xr:uid="{6FB912B1-1CC9-4709-91F4-AFB334CC1468}"/>
    <cellStyle name="Percent 4 5 7 4 3" xfId="32293" xr:uid="{6FDE094A-6984-4206-8AC3-CA0B6F6B061D}"/>
    <cellStyle name="Percent 4 5 7 4 3 2" xfId="32294" xr:uid="{ACD8172E-9D94-4C30-B017-97F2E787FA93}"/>
    <cellStyle name="Percent 4 5 7 4 4" xfId="32295" xr:uid="{3B85F5B4-9A63-4991-9C75-A2634A68AB95}"/>
    <cellStyle name="Percent 4 5 7 4 4 2" xfId="32296" xr:uid="{0BFD18B1-7CF1-4CF6-870D-5D182CE2AE39}"/>
    <cellStyle name="Percent 4 5 7 4 5" xfId="32297" xr:uid="{F9853DEF-5D55-4502-B4DB-FBB398DDF3A2}"/>
    <cellStyle name="Percent 4 5 7 4 6" xfId="32290" xr:uid="{6C7F5748-C884-4AC5-9980-F095E9F229BB}"/>
    <cellStyle name="Percent 4 5 7 5" xfId="32298" xr:uid="{6F77EC19-82E5-48FC-85CF-091BDED80EA3}"/>
    <cellStyle name="Percent 4 5 7 5 2" xfId="32299" xr:uid="{45F1959E-A99A-495D-A8AD-2D893B7DDBF9}"/>
    <cellStyle name="Percent 4 5 7 5 2 2" xfId="32300" xr:uid="{E397DAB1-F6CA-4BAF-B822-FA1447D66A20}"/>
    <cellStyle name="Percent 4 5 7 5 3" xfId="32301" xr:uid="{0C2AF03E-FAA2-464F-86FA-33D4F1E2CA46}"/>
    <cellStyle name="Percent 4 5 7 5 3 2" xfId="32302" xr:uid="{BF02F773-447B-450F-AD66-44C049A20CBB}"/>
    <cellStyle name="Percent 4 5 7 5 4" xfId="32303" xr:uid="{43A545B1-ECD6-4E0C-9C86-82B83A379D66}"/>
    <cellStyle name="Percent 4 5 7 6" xfId="32304" xr:uid="{0DE66E46-0441-4EA7-BDD7-49BA42B6A5E1}"/>
    <cellStyle name="Percent 4 5 7 6 2" xfId="32305" xr:uid="{47E68415-F162-4FBD-B5C9-5459E2F0D3F2}"/>
    <cellStyle name="Percent 4 5 7 7" xfId="32306" xr:uid="{00719C26-0BE7-494F-92E8-131E48D58913}"/>
    <cellStyle name="Percent 4 5 7 7 2" xfId="32307" xr:uid="{3C422BE4-B827-40C1-850F-4E1FB915E2CC}"/>
    <cellStyle name="Percent 4 5 7 8" xfId="32308" xr:uid="{A8C36E63-18E5-4D9C-BB9E-DC3BEA3EFC44}"/>
    <cellStyle name="Percent 4 5 7 8 2" xfId="32309" xr:uid="{9A85FE64-592D-4E23-BE03-99BA1317D158}"/>
    <cellStyle name="Percent 4 5 7 9" xfId="32310" xr:uid="{BCFE090B-2CF4-4ECF-8804-BB9F10EE4EFD}"/>
    <cellStyle name="Percent 4 5 8" xfId="16008" xr:uid="{00000000-0005-0000-0000-00008C3E0000}"/>
    <cellStyle name="Percent 4 5 8 10" xfId="32312" xr:uid="{7AE6F4A5-B0DC-47F4-ADB6-F0393EB9C95B}"/>
    <cellStyle name="Percent 4 5 8 11" xfId="32311" xr:uid="{2EB52B11-D6DA-40EF-A106-1159AA542516}"/>
    <cellStyle name="Percent 4 5 8 12" xfId="25713" xr:uid="{E9E649F5-30DC-4DED-B7B2-A71052777135}"/>
    <cellStyle name="Percent 4 5 8 13" xfId="23386" xr:uid="{CC606065-BCCA-4F08-A976-7B58CB6B7DD9}"/>
    <cellStyle name="Percent 4 5 8 14" xfId="22377" xr:uid="{CC70D1A4-9A7E-4BBE-8BE7-A71B459EE4A0}"/>
    <cellStyle name="Percent 4 5 8 2" xfId="16009" xr:uid="{00000000-0005-0000-0000-00008D3E0000}"/>
    <cellStyle name="Percent 4 5 8 2 2" xfId="32314" xr:uid="{91762ED2-B8BF-4D89-9DE7-B1E5EEC386DC}"/>
    <cellStyle name="Percent 4 5 8 2 2 2" xfId="32315" xr:uid="{928228AE-6086-4579-8732-242DA0233FF2}"/>
    <cellStyle name="Percent 4 5 8 2 3" xfId="32316" xr:uid="{F930D77B-8F03-4666-9A71-B67D0D924CBA}"/>
    <cellStyle name="Percent 4 5 8 2 3 2" xfId="32317" xr:uid="{3CBC3E3D-671D-4C45-B8B6-63AC722A5169}"/>
    <cellStyle name="Percent 4 5 8 2 4" xfId="32318" xr:uid="{77D99FC1-2744-4C76-BF32-8035DFF6E430}"/>
    <cellStyle name="Percent 4 5 8 2 5" xfId="32313" xr:uid="{09FEDBB4-36F4-463B-A116-90891A617047}"/>
    <cellStyle name="Percent 4 5 8 3" xfId="16010" xr:uid="{00000000-0005-0000-0000-00008E3E0000}"/>
    <cellStyle name="Percent 4 5 8 3 2" xfId="32320" xr:uid="{36CFED2F-83D2-4386-8E6C-2C2D124804CF}"/>
    <cellStyle name="Percent 4 5 8 3 2 2" xfId="32321" xr:uid="{111AF6D2-2D43-4268-8C0C-D9DFB9BC103A}"/>
    <cellStyle name="Percent 4 5 8 3 3" xfId="32322" xr:uid="{EAED2FD3-5003-4AAB-AA7C-D1502DBBFD89}"/>
    <cellStyle name="Percent 4 5 8 3 3 2" xfId="32323" xr:uid="{A412C30C-A063-4C65-9DF4-E27E3350B6C7}"/>
    <cellStyle name="Percent 4 5 8 3 4" xfId="32324" xr:uid="{77BB8F8E-CD81-4CDB-99E7-1A9719FD28E4}"/>
    <cellStyle name="Percent 4 5 8 3 5" xfId="32319" xr:uid="{D008DAF7-8371-4994-81C8-5523A62F8447}"/>
    <cellStyle name="Percent 4 5 8 4" xfId="16011" xr:uid="{00000000-0005-0000-0000-00008F3E0000}"/>
    <cellStyle name="Percent 4 5 8 4 2" xfId="32326" xr:uid="{F8B8230C-5085-4689-8512-24E903A22C0C}"/>
    <cellStyle name="Percent 4 5 8 4 2 2" xfId="32327" xr:uid="{C7B318EB-D9F0-4543-85F1-350FB90297F4}"/>
    <cellStyle name="Percent 4 5 8 4 3" xfId="32328" xr:uid="{D62FCC4E-074B-4F5C-A1B1-30E86E269EC8}"/>
    <cellStyle name="Percent 4 5 8 4 3 2" xfId="32329" xr:uid="{390EAE25-8CBF-4AE6-9646-09A5368C727F}"/>
    <cellStyle name="Percent 4 5 8 4 4" xfId="32330" xr:uid="{E50F1A57-8B46-4CAA-8EF7-350AEA919B0D}"/>
    <cellStyle name="Percent 4 5 8 4 4 2" xfId="32331" xr:uid="{2812B7A2-0F21-49E4-8F1D-99C8784677AB}"/>
    <cellStyle name="Percent 4 5 8 4 5" xfId="32332" xr:uid="{C6D0F252-D845-4D3F-AB58-4D689D70390B}"/>
    <cellStyle name="Percent 4 5 8 4 6" xfId="32325" xr:uid="{699E83BB-8118-4675-84B8-D1CDD75E737C}"/>
    <cellStyle name="Percent 4 5 8 5" xfId="32333" xr:uid="{EF7611E3-584A-4AAF-B2CD-7DBB2DA43238}"/>
    <cellStyle name="Percent 4 5 8 5 2" xfId="32334" xr:uid="{21E4E6CD-1713-4425-916D-1126B15CD7EE}"/>
    <cellStyle name="Percent 4 5 8 5 2 2" xfId="32335" xr:uid="{AF76CD68-8050-437D-86C8-B45C698A7AE2}"/>
    <cellStyle name="Percent 4 5 8 5 3" xfId="32336" xr:uid="{DFB624F6-169E-47F2-ACB2-84499803DD90}"/>
    <cellStyle name="Percent 4 5 8 5 3 2" xfId="32337" xr:uid="{820718C7-65F4-4342-AADF-D2512AE76ABB}"/>
    <cellStyle name="Percent 4 5 8 5 4" xfId="32338" xr:uid="{3624738C-7746-4C58-85ED-D3D8EA0B033C}"/>
    <cellStyle name="Percent 4 5 8 6" xfId="32339" xr:uid="{6F8CFF47-DBED-43E4-92B5-BFBD36197D35}"/>
    <cellStyle name="Percent 4 5 8 6 2" xfId="32340" xr:uid="{29A2EA6F-9962-4EB3-BD5A-1F08FAB87EEC}"/>
    <cellStyle name="Percent 4 5 8 7" xfId="32341" xr:uid="{7A97F023-045A-4458-AF69-B4E655899923}"/>
    <cellStyle name="Percent 4 5 8 7 2" xfId="32342" xr:uid="{D0C7E7AF-82DF-4828-94B3-EAD8DF57E34E}"/>
    <cellStyle name="Percent 4 5 8 8" xfId="32343" xr:uid="{538C728E-F71D-40BF-94B9-E53478E83D53}"/>
    <cellStyle name="Percent 4 5 8 8 2" xfId="32344" xr:uid="{8AEBB688-3BAD-4F25-B6CD-C75F06F8BE6E}"/>
    <cellStyle name="Percent 4 5 8 9" xfId="32345" xr:uid="{292EA9AE-2CCA-410F-9AA0-A22D139F9670}"/>
    <cellStyle name="Percent 4 5 9" xfId="16012" xr:uid="{00000000-0005-0000-0000-0000903E0000}"/>
    <cellStyle name="Percent 4 5 9 2" xfId="16013" xr:uid="{00000000-0005-0000-0000-0000913E0000}"/>
    <cellStyle name="Percent 4 5 9 2 2" xfId="32348" xr:uid="{C624BECE-4F34-473E-BC36-BFB24EB69828}"/>
    <cellStyle name="Percent 4 5 9 2 3" xfId="32347" xr:uid="{5E1893D2-168D-4D0F-9B4D-31977709AE5F}"/>
    <cellStyle name="Percent 4 5 9 3" xfId="16014" xr:uid="{00000000-0005-0000-0000-0000923E0000}"/>
    <cellStyle name="Percent 4 5 9 3 2" xfId="32350" xr:uid="{1FB9C4F8-1F8B-4696-9D0B-0A9ED8E90710}"/>
    <cellStyle name="Percent 4 5 9 3 3" xfId="32349" xr:uid="{8BF4D173-8ED8-4776-B7CC-C24E1F3B7771}"/>
    <cellStyle name="Percent 4 5 9 4" xfId="32351" xr:uid="{D49E049C-3D35-4D4F-B574-1DF66E97A7F4}"/>
    <cellStyle name="Percent 4 5 9 5" xfId="32352" xr:uid="{1C39116D-8874-46CD-B8B5-FA42CAF177C7}"/>
    <cellStyle name="Percent 4 5 9 6" xfId="32346" xr:uid="{7B509529-BC57-4A5D-9049-66D42A1FE86C}"/>
    <cellStyle name="Percent 4 6" xfId="16015" xr:uid="{00000000-0005-0000-0000-0000933E0000}"/>
    <cellStyle name="Percent 4 6 10" xfId="16016" xr:uid="{00000000-0005-0000-0000-0000943E0000}"/>
    <cellStyle name="Percent 4 6 10 2" xfId="32355" xr:uid="{12D87C3B-827E-4CC5-AAEE-D695433A9BCC}"/>
    <cellStyle name="Percent 4 6 10 2 2" xfId="32356" xr:uid="{E148DFA6-9D85-4D02-9D62-8C4AF5BCE29B}"/>
    <cellStyle name="Percent 4 6 10 3" xfId="32357" xr:uid="{2349F32B-AEBF-40C6-9A76-8C2F9BC30B95}"/>
    <cellStyle name="Percent 4 6 10 3 2" xfId="32358" xr:uid="{DB8B80CA-1B13-4D7C-804E-B554EEC78F64}"/>
    <cellStyle name="Percent 4 6 10 4" xfId="32359" xr:uid="{22658E15-165B-4534-8CAC-F8E0E08B1DE1}"/>
    <cellStyle name="Percent 4 6 10 5" xfId="32354" xr:uid="{598BD55B-5351-48DB-BF59-DCD4D40B0B12}"/>
    <cellStyle name="Percent 4 6 11" xfId="16017" xr:uid="{00000000-0005-0000-0000-0000953E0000}"/>
    <cellStyle name="Percent 4 6 11 2" xfId="32361" xr:uid="{34574312-BFF7-43DA-91C4-910ADF94009C}"/>
    <cellStyle name="Percent 4 6 11 2 2" xfId="32362" xr:uid="{19E97386-06FE-4A44-9FEB-D3A5EFBC1F40}"/>
    <cellStyle name="Percent 4 6 11 3" xfId="32363" xr:uid="{CD7BAAAA-382F-4AFA-BDAB-D2484076EE55}"/>
    <cellStyle name="Percent 4 6 11 3 2" xfId="32364" xr:uid="{BCA7E4BD-07F4-4A8D-8BDF-EC86519CD503}"/>
    <cellStyle name="Percent 4 6 11 4" xfId="32365" xr:uid="{EE25B8A5-4E8A-4B80-A105-FCA565E0991F}"/>
    <cellStyle name="Percent 4 6 11 5" xfId="32360" xr:uid="{4EFDD54D-2F6D-419E-8D44-F262D1837651}"/>
    <cellStyle name="Percent 4 6 12" xfId="32366" xr:uid="{6F881DCC-E3A7-4AB6-9AE3-09DC7115DF61}"/>
    <cellStyle name="Percent 4 6 12 2" xfId="32367" xr:uid="{C30990C7-F184-4A70-BA14-0337A2D85398}"/>
    <cellStyle name="Percent 4 6 12 2 2" xfId="32368" xr:uid="{9B2685E7-282B-469E-A6DF-39EA225C1988}"/>
    <cellStyle name="Percent 4 6 12 3" xfId="32369" xr:uid="{9D3F6F0E-2E40-4BC2-8CB9-08D176A25616}"/>
    <cellStyle name="Percent 4 6 12 3 2" xfId="32370" xr:uid="{0E205BA9-57B2-406E-9DC9-FB9E84EDE8A8}"/>
    <cellStyle name="Percent 4 6 12 4" xfId="32371" xr:uid="{79970A23-2641-4AED-AF8A-EE7EAF8ACCB7}"/>
    <cellStyle name="Percent 4 6 12 4 2" xfId="32372" xr:uid="{5ECFD569-DF9A-433B-901C-08398FBDEC62}"/>
    <cellStyle name="Percent 4 6 12 5" xfId="32373" xr:uid="{7573039F-70D4-4297-861C-E300B6CEBB4E}"/>
    <cellStyle name="Percent 4 6 13" xfId="32374" xr:uid="{7D0FD83A-564A-4F9D-BE8D-F12E8B7A3058}"/>
    <cellStyle name="Percent 4 6 13 2" xfId="32375" xr:uid="{21B6F907-B910-499B-8D98-07AAEC226D84}"/>
    <cellStyle name="Percent 4 6 13 2 2" xfId="32376" xr:uid="{7195422D-296A-408C-9060-D771587A573F}"/>
    <cellStyle name="Percent 4 6 13 3" xfId="32377" xr:uid="{828F5014-F8FF-4970-9251-59DEDD880FD3}"/>
    <cellStyle name="Percent 4 6 13 3 2" xfId="32378" xr:uid="{CCCBA7A9-2294-421B-A0CF-DD2003169C72}"/>
    <cellStyle name="Percent 4 6 13 4" xfId="32379" xr:uid="{13A5761E-9E22-4354-B98C-2E622F64F3D5}"/>
    <cellStyle name="Percent 4 6 14" xfId="32380" xr:uid="{566D83C8-7F5D-41A2-AD73-72F017CA3F34}"/>
    <cellStyle name="Percent 4 6 14 2" xfId="32381" xr:uid="{BDF62717-6E80-497E-AA63-5923B9A4072D}"/>
    <cellStyle name="Percent 4 6 15" xfId="32382" xr:uid="{ED382DFC-E758-4CDD-9E8A-B15E33C14038}"/>
    <cellStyle name="Percent 4 6 15 2" xfId="32383" xr:uid="{74412A99-B421-4316-9E5A-63BD6B9434B5}"/>
    <cellStyle name="Percent 4 6 16" xfId="32384" xr:uid="{879ED0F8-4C33-4C71-A342-476D06F014C5}"/>
    <cellStyle name="Percent 4 6 16 2" xfId="32385" xr:uid="{D0E59F16-472A-4A63-89A9-6B0DB35D8677}"/>
    <cellStyle name="Percent 4 6 17" xfId="32386" xr:uid="{7B977599-5050-46FD-A8B3-14C3F89539B8}"/>
    <cellStyle name="Percent 4 6 18" xfId="32387" xr:uid="{3CDBAEE4-5A33-411D-A479-FBD58F67E341}"/>
    <cellStyle name="Percent 4 6 19" xfId="32353" xr:uid="{42E256D7-37F3-4E2C-A4AC-30AB6FE0CBB7}"/>
    <cellStyle name="Percent 4 6 2" xfId="16018" xr:uid="{00000000-0005-0000-0000-0000963E0000}"/>
    <cellStyle name="Percent 4 6 2 10" xfId="32389" xr:uid="{07D7A8D8-2F1C-45FE-94C5-C5D914C7DCC8}"/>
    <cellStyle name="Percent 4 6 2 11" xfId="32388" xr:uid="{B3414B1E-4F09-46C9-A360-BAFA61451705}"/>
    <cellStyle name="Percent 4 6 2 12" xfId="25714" xr:uid="{1D35E8D4-674E-4B76-8868-DE17BD9C625A}"/>
    <cellStyle name="Percent 4 6 2 13" xfId="23388" xr:uid="{60F89A99-233F-4A4A-9C19-8D314637FC52}"/>
    <cellStyle name="Percent 4 6 2 14" xfId="22379" xr:uid="{11F49072-8913-4148-B45C-ACC5652002DB}"/>
    <cellStyle name="Percent 4 6 2 2" xfId="16019" xr:uid="{00000000-0005-0000-0000-0000973E0000}"/>
    <cellStyle name="Percent 4 6 2 2 2" xfId="32391" xr:uid="{00C9FB72-6D5F-4864-B393-C0961A669DE7}"/>
    <cellStyle name="Percent 4 6 2 2 2 2" xfId="32392" xr:uid="{BE31EB1F-5BD3-4A31-8574-3B63E4099060}"/>
    <cellStyle name="Percent 4 6 2 2 3" xfId="32393" xr:uid="{A6AC3B13-B5DE-42C0-9807-4481C6662275}"/>
    <cellStyle name="Percent 4 6 2 2 3 2" xfId="32394" xr:uid="{EC7A1F61-6334-4172-AD43-3F46DF66CA46}"/>
    <cellStyle name="Percent 4 6 2 2 4" xfId="32395" xr:uid="{11BA9A8D-A332-46C6-9FE6-473C77D6B120}"/>
    <cellStyle name="Percent 4 6 2 2 5" xfId="32390" xr:uid="{5DEC237E-7AD2-4F66-BE39-4674165EE1C7}"/>
    <cellStyle name="Percent 4 6 2 3" xfId="16020" xr:uid="{00000000-0005-0000-0000-0000983E0000}"/>
    <cellStyle name="Percent 4 6 2 3 2" xfId="32397" xr:uid="{15A91295-0500-4B13-8B4C-C1334C1FD970}"/>
    <cellStyle name="Percent 4 6 2 3 2 2" xfId="32398" xr:uid="{C181D3B8-9E63-4563-9570-2031BCDA0F2F}"/>
    <cellStyle name="Percent 4 6 2 3 3" xfId="32399" xr:uid="{782D3F13-E776-4E4D-90E4-A48D1A46AED9}"/>
    <cellStyle name="Percent 4 6 2 3 3 2" xfId="32400" xr:uid="{FD59C0AD-8C62-4FC1-B1CB-E528CFEBDD7F}"/>
    <cellStyle name="Percent 4 6 2 3 4" xfId="32401" xr:uid="{4C67DC17-654E-4FC3-BFC2-D92A7122628A}"/>
    <cellStyle name="Percent 4 6 2 3 5" xfId="32396" xr:uid="{63B62A66-727B-41EB-B7C4-3DC86D0931C8}"/>
    <cellStyle name="Percent 4 6 2 4" xfId="16021" xr:uid="{00000000-0005-0000-0000-0000993E0000}"/>
    <cellStyle name="Percent 4 6 2 4 2" xfId="32403" xr:uid="{3599A767-C671-4BFB-BA10-B5C0C682D671}"/>
    <cellStyle name="Percent 4 6 2 4 2 2" xfId="32404" xr:uid="{63220C57-B41B-4869-806F-0412F80EA136}"/>
    <cellStyle name="Percent 4 6 2 4 3" xfId="32405" xr:uid="{1D7F3CBC-E8D3-4949-B589-2630F471B6C7}"/>
    <cellStyle name="Percent 4 6 2 4 3 2" xfId="32406" xr:uid="{B5C51E6E-FB26-4884-B430-8D5FFBAA630A}"/>
    <cellStyle name="Percent 4 6 2 4 4" xfId="32407" xr:uid="{8AF54F91-E8E4-4EA2-8B38-3492E3AF0E04}"/>
    <cellStyle name="Percent 4 6 2 4 4 2" xfId="32408" xr:uid="{02F453A6-A577-4D67-AC37-845DFA69C6D5}"/>
    <cellStyle name="Percent 4 6 2 4 5" xfId="32409" xr:uid="{CCE56F5F-0569-4CDC-A839-64B5B84EFC21}"/>
    <cellStyle name="Percent 4 6 2 4 6" xfId="32402" xr:uid="{EF534458-E20A-4C37-A693-FD25E2BAF8C4}"/>
    <cellStyle name="Percent 4 6 2 5" xfId="32410" xr:uid="{3B1681AF-C96F-4304-9FB7-1EC3115749EE}"/>
    <cellStyle name="Percent 4 6 2 5 2" xfId="32411" xr:uid="{3CD3EEB9-632B-4F2D-8C15-934F7967403C}"/>
    <cellStyle name="Percent 4 6 2 5 2 2" xfId="32412" xr:uid="{EF46F1E8-A3EE-4E95-B7AB-E7D50E5FFEC9}"/>
    <cellStyle name="Percent 4 6 2 5 3" xfId="32413" xr:uid="{6FBAA818-FB7A-41B6-A84A-E95731906135}"/>
    <cellStyle name="Percent 4 6 2 5 3 2" xfId="32414" xr:uid="{2613A7DC-4849-4B63-8821-B40E2869E8FD}"/>
    <cellStyle name="Percent 4 6 2 5 4" xfId="32415" xr:uid="{F64BCBDD-3F92-4F90-8110-E969D93F8111}"/>
    <cellStyle name="Percent 4 6 2 6" xfId="32416" xr:uid="{AD815C17-020B-438E-983C-24ADDF4C9DA0}"/>
    <cellStyle name="Percent 4 6 2 6 2" xfId="32417" xr:uid="{22D801B5-784E-4E45-9CB2-EF8E5467012C}"/>
    <cellStyle name="Percent 4 6 2 7" xfId="32418" xr:uid="{97EBDFE9-33FB-4A17-93B5-99C69CAF8779}"/>
    <cellStyle name="Percent 4 6 2 7 2" xfId="32419" xr:uid="{C36DE2B7-C444-4CE0-9F93-CDF5D77C95AB}"/>
    <cellStyle name="Percent 4 6 2 8" xfId="32420" xr:uid="{3561A45C-EB5E-4E57-98B5-C5104ECEB763}"/>
    <cellStyle name="Percent 4 6 2 8 2" xfId="32421" xr:uid="{6F970C2E-6E6C-4930-B41B-197858BE43E2}"/>
    <cellStyle name="Percent 4 6 2 9" xfId="32422" xr:uid="{8C86C787-7470-4C7E-B60D-18AE4B4AD2E0}"/>
    <cellStyle name="Percent 4 6 20" xfId="24793" xr:uid="{DB74479F-7141-4477-B786-1EF6F4423599}"/>
    <cellStyle name="Percent 4 6 21" xfId="23387" xr:uid="{4C0F0E77-6A16-44D4-A25A-3F8AF29C2AE9}"/>
    <cellStyle name="Percent 4 6 22" xfId="22378" xr:uid="{5E9AFE29-2C68-469D-A544-CBBB3C09D87D}"/>
    <cellStyle name="Percent 4 6 3" xfId="16022" xr:uid="{00000000-0005-0000-0000-00009A3E0000}"/>
    <cellStyle name="Percent 4 6 3 10" xfId="32424" xr:uid="{204F1E1A-DE41-4B43-9375-8FCCE1B6F1CB}"/>
    <cellStyle name="Percent 4 6 3 11" xfId="32423" xr:uid="{21CE195D-1B31-4F54-91BB-1EF0887AD023}"/>
    <cellStyle name="Percent 4 6 3 12" xfId="25715" xr:uid="{A59C6CE7-953B-42C0-91A7-0110D7DF1F37}"/>
    <cellStyle name="Percent 4 6 3 13" xfId="23389" xr:uid="{DB2D054B-6D71-461A-9299-AC33C7E466FE}"/>
    <cellStyle name="Percent 4 6 3 14" xfId="22380" xr:uid="{23DE7406-95E3-4334-8737-7D43EC946B01}"/>
    <cellStyle name="Percent 4 6 3 2" xfId="16023" xr:uid="{00000000-0005-0000-0000-00009B3E0000}"/>
    <cellStyle name="Percent 4 6 3 2 2" xfId="32426" xr:uid="{A41CA85E-6E82-4AF9-AEDE-68B5CBA5927D}"/>
    <cellStyle name="Percent 4 6 3 2 2 2" xfId="32427" xr:uid="{34AB94F7-CA6C-4EEB-8DC0-68C46E341AF9}"/>
    <cellStyle name="Percent 4 6 3 2 3" xfId="32428" xr:uid="{1AB66C8B-1BF4-4587-BA7C-A7A1FEB16AC3}"/>
    <cellStyle name="Percent 4 6 3 2 3 2" xfId="32429" xr:uid="{97599B7A-5A72-44C9-9B81-E143BC3318A2}"/>
    <cellStyle name="Percent 4 6 3 2 4" xfId="32430" xr:uid="{9FCC8B5C-DAE2-4CB6-86CD-3C9EAE13DB57}"/>
    <cellStyle name="Percent 4 6 3 2 5" xfId="32425" xr:uid="{8985FFED-5064-4506-ADE4-8728B2D3737E}"/>
    <cellStyle name="Percent 4 6 3 3" xfId="16024" xr:uid="{00000000-0005-0000-0000-00009C3E0000}"/>
    <cellStyle name="Percent 4 6 3 3 2" xfId="32432" xr:uid="{D3C9BEDD-8DB0-416F-A1C2-39A9F5C57398}"/>
    <cellStyle name="Percent 4 6 3 3 2 2" xfId="32433" xr:uid="{4BFB0E3B-A05D-4DCF-8734-7BD3AFF00868}"/>
    <cellStyle name="Percent 4 6 3 3 3" xfId="32434" xr:uid="{0990EB0D-310E-4CFC-9EC4-77FA6B2B01BF}"/>
    <cellStyle name="Percent 4 6 3 3 3 2" xfId="32435" xr:uid="{6736F5C0-C3AF-4815-A352-3CDD09F5401C}"/>
    <cellStyle name="Percent 4 6 3 3 4" xfId="32436" xr:uid="{82FB1BB5-40FD-4CD1-9D22-13B73E294BA7}"/>
    <cellStyle name="Percent 4 6 3 3 5" xfId="32431" xr:uid="{A7A2A50E-6EBF-4E77-82E2-4C61A08F786A}"/>
    <cellStyle name="Percent 4 6 3 4" xfId="16025" xr:uid="{00000000-0005-0000-0000-00009D3E0000}"/>
    <cellStyle name="Percent 4 6 3 4 2" xfId="32438" xr:uid="{40A38706-F04B-4DB2-8DD6-5C893919F33C}"/>
    <cellStyle name="Percent 4 6 3 4 2 2" xfId="32439" xr:uid="{1080AEF7-4CF8-447F-8444-7D8109FB4535}"/>
    <cellStyle name="Percent 4 6 3 4 3" xfId="32440" xr:uid="{83AEECD6-2DE5-4EC1-A325-1D16BBB50F3F}"/>
    <cellStyle name="Percent 4 6 3 4 3 2" xfId="32441" xr:uid="{F04641AB-1DFA-4CA9-9F24-E689FACC2564}"/>
    <cellStyle name="Percent 4 6 3 4 4" xfId="32442" xr:uid="{367A7193-92D3-4551-8FBB-4EE3035C46FE}"/>
    <cellStyle name="Percent 4 6 3 4 4 2" xfId="32443" xr:uid="{F6AB0166-45E7-4875-8010-EAC22A15E604}"/>
    <cellStyle name="Percent 4 6 3 4 5" xfId="32444" xr:uid="{2E2C7664-904B-4EC9-8DFE-0257B60395C8}"/>
    <cellStyle name="Percent 4 6 3 4 6" xfId="32437" xr:uid="{EC4B6FD6-FA89-4326-A45F-4030CFBBF8C3}"/>
    <cellStyle name="Percent 4 6 3 5" xfId="32445" xr:uid="{142EF214-D170-4C86-915F-2725B2D97556}"/>
    <cellStyle name="Percent 4 6 3 5 2" xfId="32446" xr:uid="{62709A1E-8879-4622-A3AA-319EF7C99733}"/>
    <cellStyle name="Percent 4 6 3 5 2 2" xfId="32447" xr:uid="{6903E7C7-655B-4CAA-904F-AF455B857EBE}"/>
    <cellStyle name="Percent 4 6 3 5 3" xfId="32448" xr:uid="{ECA0FAC7-DD5E-4684-AE79-9F07B68FE34C}"/>
    <cellStyle name="Percent 4 6 3 5 3 2" xfId="32449" xr:uid="{4DE3333A-17B5-4B0B-AF9D-623D08076040}"/>
    <cellStyle name="Percent 4 6 3 5 4" xfId="32450" xr:uid="{75F5DB70-633E-4C7D-8EA2-A9BE62DFE575}"/>
    <cellStyle name="Percent 4 6 3 6" xfId="32451" xr:uid="{1043E9D9-ACFC-417F-A76E-C0867EB0847E}"/>
    <cellStyle name="Percent 4 6 3 6 2" xfId="32452" xr:uid="{5E0A2CA1-77C0-472D-B9AC-DB7D41CE9B39}"/>
    <cellStyle name="Percent 4 6 3 7" xfId="32453" xr:uid="{390EEE64-0F89-4CCA-984F-F3A3B30036AD}"/>
    <cellStyle name="Percent 4 6 3 7 2" xfId="32454" xr:uid="{B8B8C7C6-8AD3-4F0C-9B47-19FCE45597BB}"/>
    <cellStyle name="Percent 4 6 3 8" xfId="32455" xr:uid="{04DAC50B-A08A-4D79-86AB-33DEE65E0EC9}"/>
    <cellStyle name="Percent 4 6 3 8 2" xfId="32456" xr:uid="{A92973BC-D026-4079-A22A-5BC197E920E5}"/>
    <cellStyle name="Percent 4 6 3 9" xfId="32457" xr:uid="{BC224573-A0C2-450A-B5C6-AF1EA13DE1FB}"/>
    <cellStyle name="Percent 4 6 4" xfId="16026" xr:uid="{00000000-0005-0000-0000-00009E3E0000}"/>
    <cellStyle name="Percent 4 6 4 10" xfId="32459" xr:uid="{1E8815FB-969F-42DB-89B0-6000AD58D5B6}"/>
    <cellStyle name="Percent 4 6 4 11" xfId="32458" xr:uid="{C2B7B8CD-DD44-4BED-AE22-F66945A16AC8}"/>
    <cellStyle name="Percent 4 6 4 12" xfId="25716" xr:uid="{539EFFEA-452B-4818-A896-6A7BBE4A46DE}"/>
    <cellStyle name="Percent 4 6 4 13" xfId="23390" xr:uid="{5EA5B402-9165-41A1-ADE4-E2CDC2906A10}"/>
    <cellStyle name="Percent 4 6 4 14" xfId="22381" xr:uid="{A4FCCAEE-3729-4F2D-93B7-0D8CB667BF46}"/>
    <cellStyle name="Percent 4 6 4 2" xfId="16027" xr:uid="{00000000-0005-0000-0000-00009F3E0000}"/>
    <cellStyle name="Percent 4 6 4 2 2" xfId="32461" xr:uid="{E1FE1B7A-15D2-4692-BF11-719EE036A333}"/>
    <cellStyle name="Percent 4 6 4 2 2 2" xfId="32462" xr:uid="{551A21A6-7913-4824-B2E9-DA14DED6ADCA}"/>
    <cellStyle name="Percent 4 6 4 2 3" xfId="32463" xr:uid="{E97B5646-98BF-4B28-B4FB-6202C0001AF9}"/>
    <cellStyle name="Percent 4 6 4 2 3 2" xfId="32464" xr:uid="{467302E0-5E35-41A6-86A7-D5F70B010484}"/>
    <cellStyle name="Percent 4 6 4 2 4" xfId="32465" xr:uid="{DE05813B-3588-40D2-8A02-CF03C8068EE1}"/>
    <cellStyle name="Percent 4 6 4 2 5" xfId="32460" xr:uid="{06DEAE5C-A375-40C8-9A52-8D59988C320B}"/>
    <cellStyle name="Percent 4 6 4 3" xfId="16028" xr:uid="{00000000-0005-0000-0000-0000A03E0000}"/>
    <cellStyle name="Percent 4 6 4 3 2" xfId="32467" xr:uid="{4142A37A-BE9F-4928-8D0D-C508EE15616C}"/>
    <cellStyle name="Percent 4 6 4 3 2 2" xfId="32468" xr:uid="{E186DD21-0075-4F29-9AA7-913D5B9E0456}"/>
    <cellStyle name="Percent 4 6 4 3 3" xfId="32469" xr:uid="{8C4C4CDA-B0AB-4E6C-9EE1-E53206BC7700}"/>
    <cellStyle name="Percent 4 6 4 3 3 2" xfId="32470" xr:uid="{882BE44A-8836-4968-9123-704F928D46D1}"/>
    <cellStyle name="Percent 4 6 4 3 4" xfId="32471" xr:uid="{864556F6-B8F8-4200-9288-662CA87995A2}"/>
    <cellStyle name="Percent 4 6 4 3 5" xfId="32466" xr:uid="{EE367152-1673-42C5-9890-D0BCFBA4A963}"/>
    <cellStyle name="Percent 4 6 4 4" xfId="16029" xr:uid="{00000000-0005-0000-0000-0000A13E0000}"/>
    <cellStyle name="Percent 4 6 4 4 2" xfId="32473" xr:uid="{890C566C-3735-4376-AE74-9AF29B21B013}"/>
    <cellStyle name="Percent 4 6 4 4 2 2" xfId="32474" xr:uid="{6D807928-EA62-476F-973C-4E435D1936A1}"/>
    <cellStyle name="Percent 4 6 4 4 3" xfId="32475" xr:uid="{1473CFFF-1CF2-47DF-AB69-27D9F04AC52D}"/>
    <cellStyle name="Percent 4 6 4 4 3 2" xfId="32476" xr:uid="{099A62BC-D7FC-4828-B1EC-89FA8B71E4CA}"/>
    <cellStyle name="Percent 4 6 4 4 4" xfId="32477" xr:uid="{3B6A1AC8-2B52-4904-88DD-581A836637C4}"/>
    <cellStyle name="Percent 4 6 4 4 4 2" xfId="32478" xr:uid="{B9E9CCC0-C5A4-4B30-AE97-814CA7BBA97E}"/>
    <cellStyle name="Percent 4 6 4 4 5" xfId="32479" xr:uid="{21E82EED-916B-4D36-8EC1-119A39675A2B}"/>
    <cellStyle name="Percent 4 6 4 4 6" xfId="32472" xr:uid="{F35F64B0-D778-4BF8-8C8F-320B23BB6F63}"/>
    <cellStyle name="Percent 4 6 4 5" xfId="32480" xr:uid="{B4EEE1BD-1016-4697-81FC-C0F09973B9C4}"/>
    <cellStyle name="Percent 4 6 4 5 2" xfId="32481" xr:uid="{26BF706C-3582-471C-9DF7-FE7217B3555E}"/>
    <cellStyle name="Percent 4 6 4 5 2 2" xfId="32482" xr:uid="{9775C66C-0170-4A3F-A538-CE653752A4A9}"/>
    <cellStyle name="Percent 4 6 4 5 3" xfId="32483" xr:uid="{B995AC4A-0D0D-4B72-BBFB-FEAB265919FE}"/>
    <cellStyle name="Percent 4 6 4 5 3 2" xfId="32484" xr:uid="{AE01E214-9078-4348-B47B-0424276500CA}"/>
    <cellStyle name="Percent 4 6 4 5 4" xfId="32485" xr:uid="{B59A3C42-805D-456C-B7D5-37C86E0978F0}"/>
    <cellStyle name="Percent 4 6 4 6" xfId="32486" xr:uid="{C05787A6-698D-4836-A26D-412D349BC5D7}"/>
    <cellStyle name="Percent 4 6 4 6 2" xfId="32487" xr:uid="{0A634A4E-0123-47E4-B387-5FEA494214D6}"/>
    <cellStyle name="Percent 4 6 4 7" xfId="32488" xr:uid="{6B9BA372-7700-4946-94F8-8403FB27D4F2}"/>
    <cellStyle name="Percent 4 6 4 7 2" xfId="32489" xr:uid="{E751F9FB-2BD8-42B4-9C05-EB4EC5C63308}"/>
    <cellStyle name="Percent 4 6 4 8" xfId="32490" xr:uid="{8B37D34C-41F6-4A32-84B8-0648AE604C0B}"/>
    <cellStyle name="Percent 4 6 4 8 2" xfId="32491" xr:uid="{E8923AD0-D0B6-4114-B6DE-403B949C6E67}"/>
    <cellStyle name="Percent 4 6 4 9" xfId="32492" xr:uid="{719B0C73-A59B-475E-930E-125BFC82E19C}"/>
    <cellStyle name="Percent 4 6 5" xfId="16030" xr:uid="{00000000-0005-0000-0000-0000A23E0000}"/>
    <cellStyle name="Percent 4 6 5 10" xfId="32494" xr:uid="{8AD06D19-E32C-4C4D-A101-BFA907F9BBBA}"/>
    <cellStyle name="Percent 4 6 5 11" xfId="32493" xr:uid="{1000A14D-7AB9-41CA-82A0-A88C37DE8310}"/>
    <cellStyle name="Percent 4 6 5 12" xfId="25717" xr:uid="{D3236FE1-8268-4E03-98DE-C101E444065E}"/>
    <cellStyle name="Percent 4 6 5 13" xfId="23391" xr:uid="{ED15653E-24CB-465C-BCF6-5A7040C3E5CA}"/>
    <cellStyle name="Percent 4 6 5 14" xfId="22382" xr:uid="{455DB6D3-896A-4669-B101-03EA8D50DB76}"/>
    <cellStyle name="Percent 4 6 5 2" xfId="16031" xr:uid="{00000000-0005-0000-0000-0000A33E0000}"/>
    <cellStyle name="Percent 4 6 5 2 2" xfId="32496" xr:uid="{1470B51C-BF57-4E5F-90B3-C075B603BE56}"/>
    <cellStyle name="Percent 4 6 5 2 2 2" xfId="32497" xr:uid="{3A43FEE6-20B0-413C-B65C-89B21BFE09B5}"/>
    <cellStyle name="Percent 4 6 5 2 3" xfId="32498" xr:uid="{CACC3B23-48C2-49C8-BEE5-AF2BA441BA5D}"/>
    <cellStyle name="Percent 4 6 5 2 3 2" xfId="32499" xr:uid="{1EA871DE-6F7C-4654-B094-65459A163DF7}"/>
    <cellStyle name="Percent 4 6 5 2 4" xfId="32500" xr:uid="{4DD106CE-F5A0-4FE4-BF11-EB4A2DBDFAF2}"/>
    <cellStyle name="Percent 4 6 5 2 5" xfId="32495" xr:uid="{4D57B880-2EC2-4FAB-A9D7-54C95E0BA7E7}"/>
    <cellStyle name="Percent 4 6 5 3" xfId="16032" xr:uid="{00000000-0005-0000-0000-0000A43E0000}"/>
    <cellStyle name="Percent 4 6 5 3 2" xfId="32502" xr:uid="{41C9E1E0-075D-444A-B31E-C5DC14CD4789}"/>
    <cellStyle name="Percent 4 6 5 3 2 2" xfId="32503" xr:uid="{0158D12F-DBD3-436D-8F32-F8BA759DAF6E}"/>
    <cellStyle name="Percent 4 6 5 3 3" xfId="32504" xr:uid="{A179A384-9A4F-4AD8-A282-3797E9FE20AD}"/>
    <cellStyle name="Percent 4 6 5 3 3 2" xfId="32505" xr:uid="{07DF9927-3631-49DD-8AC8-E2F05D433560}"/>
    <cellStyle name="Percent 4 6 5 3 4" xfId="32506" xr:uid="{A4652604-13C2-4AF2-B8ED-1BA851C2979A}"/>
    <cellStyle name="Percent 4 6 5 3 5" xfId="32501" xr:uid="{50D761CC-7A42-446A-9295-E35563568C83}"/>
    <cellStyle name="Percent 4 6 5 4" xfId="16033" xr:uid="{00000000-0005-0000-0000-0000A53E0000}"/>
    <cellStyle name="Percent 4 6 5 4 2" xfId="32508" xr:uid="{8D28A99A-89F0-4B14-9F1D-EF2DADA0F264}"/>
    <cellStyle name="Percent 4 6 5 4 2 2" xfId="32509" xr:uid="{51E4AB07-013B-4A5F-B5BB-310D75607720}"/>
    <cellStyle name="Percent 4 6 5 4 3" xfId="32510" xr:uid="{D291CA1E-512B-4EB9-8601-586BE0ED1B3B}"/>
    <cellStyle name="Percent 4 6 5 4 3 2" xfId="32511" xr:uid="{89A84330-7254-4E38-A3B9-6BEB5CB264C2}"/>
    <cellStyle name="Percent 4 6 5 4 4" xfId="32512" xr:uid="{A7219C7F-9C41-439E-9295-CAE94FA7CFBB}"/>
    <cellStyle name="Percent 4 6 5 4 4 2" xfId="32513" xr:uid="{03816B0E-529B-4C9F-9270-ECBA42AE9EC5}"/>
    <cellStyle name="Percent 4 6 5 4 5" xfId="32514" xr:uid="{5CC5B0DF-DA60-4BBA-83DA-B1C97EA85BCF}"/>
    <cellStyle name="Percent 4 6 5 4 6" xfId="32507" xr:uid="{0A4161CF-BD8F-46A2-92FD-ABCC416832CC}"/>
    <cellStyle name="Percent 4 6 5 5" xfId="32515" xr:uid="{DB0B1989-DF95-4CE7-885A-838FD13107AC}"/>
    <cellStyle name="Percent 4 6 5 5 2" xfId="32516" xr:uid="{5B0A337B-058D-42A2-BB75-52F42A5D0014}"/>
    <cellStyle name="Percent 4 6 5 5 2 2" xfId="32517" xr:uid="{08C0A457-0C4B-4034-83A8-19B0C7DBAE23}"/>
    <cellStyle name="Percent 4 6 5 5 3" xfId="32518" xr:uid="{16A506F4-D431-40C4-AB34-35B621955C88}"/>
    <cellStyle name="Percent 4 6 5 5 3 2" xfId="32519" xr:uid="{CC44076C-5A8F-4AEC-B2F9-4047FE95FB7D}"/>
    <cellStyle name="Percent 4 6 5 5 4" xfId="32520" xr:uid="{7875A4A2-5525-4771-B1CA-F00204C230A8}"/>
    <cellStyle name="Percent 4 6 5 6" xfId="32521" xr:uid="{1E517391-538D-4DA4-A6B2-E5C0A73DD897}"/>
    <cellStyle name="Percent 4 6 5 6 2" xfId="32522" xr:uid="{7BABAB35-8797-455F-997E-8F10980C0EE3}"/>
    <cellStyle name="Percent 4 6 5 7" xfId="32523" xr:uid="{CC5BE794-4869-4DA1-95DE-A97C693D51E2}"/>
    <cellStyle name="Percent 4 6 5 7 2" xfId="32524" xr:uid="{963533EE-93A6-4EB8-BA85-C3A90AFB8BA7}"/>
    <cellStyle name="Percent 4 6 5 8" xfId="32525" xr:uid="{574836AD-3CB5-4D96-A28C-70BD61F80748}"/>
    <cellStyle name="Percent 4 6 5 8 2" xfId="32526" xr:uid="{D04F1B8F-675C-4ACA-A18B-046CDD24B092}"/>
    <cellStyle name="Percent 4 6 5 9" xfId="32527" xr:uid="{19E81291-814A-4D3B-BEE0-EC1BD23BB8D9}"/>
    <cellStyle name="Percent 4 6 6" xfId="16034" xr:uid="{00000000-0005-0000-0000-0000A63E0000}"/>
    <cellStyle name="Percent 4 6 6 10" xfId="32529" xr:uid="{F03F81E4-790B-41FF-9C9A-79A4F4CB8F90}"/>
    <cellStyle name="Percent 4 6 6 11" xfId="32528" xr:uid="{888AFEFA-41BA-46D1-8F78-80FC4C41D1DC}"/>
    <cellStyle name="Percent 4 6 6 12" xfId="25718" xr:uid="{5B2099EC-AC6A-495C-AF5D-5BFEF1799B93}"/>
    <cellStyle name="Percent 4 6 6 13" xfId="23392" xr:uid="{D3405829-6A74-44F9-B983-9434BD4822D6}"/>
    <cellStyle name="Percent 4 6 6 14" xfId="22383" xr:uid="{D86B2F0C-9BC6-4A0C-8494-6D281FDE2C86}"/>
    <cellStyle name="Percent 4 6 6 2" xfId="16035" xr:uid="{00000000-0005-0000-0000-0000A73E0000}"/>
    <cellStyle name="Percent 4 6 6 2 2" xfId="32531" xr:uid="{DD68CDCE-71C5-493C-B7CD-FF2714FD0683}"/>
    <cellStyle name="Percent 4 6 6 2 2 2" xfId="32532" xr:uid="{B2476C20-8D65-46B7-82F8-1EC99CBB3C2C}"/>
    <cellStyle name="Percent 4 6 6 2 3" xfId="32533" xr:uid="{5E317080-73E8-497E-BEEA-C6B6F4930720}"/>
    <cellStyle name="Percent 4 6 6 2 3 2" xfId="32534" xr:uid="{2E60AF2C-E5F4-4B6B-B403-E8DBBDFD673C}"/>
    <cellStyle name="Percent 4 6 6 2 4" xfId="32535" xr:uid="{68F3B5B5-3D73-45B0-ACFA-3913DC64413D}"/>
    <cellStyle name="Percent 4 6 6 2 5" xfId="32530" xr:uid="{5F9CF529-687B-453F-A664-8FFDCB2300C5}"/>
    <cellStyle name="Percent 4 6 6 3" xfId="16036" xr:uid="{00000000-0005-0000-0000-0000A83E0000}"/>
    <cellStyle name="Percent 4 6 6 3 2" xfId="32537" xr:uid="{E52C2CF2-3BBD-4E60-85DA-193380A4BE28}"/>
    <cellStyle name="Percent 4 6 6 3 2 2" xfId="32538" xr:uid="{8B63EBCC-F1EB-450A-9FE9-511CE37CC3C7}"/>
    <cellStyle name="Percent 4 6 6 3 3" xfId="32539" xr:uid="{BCC49600-6EE3-46D7-BD97-020503659E42}"/>
    <cellStyle name="Percent 4 6 6 3 3 2" xfId="32540" xr:uid="{5856BF8E-68DA-41BA-B32D-7010C7445C39}"/>
    <cellStyle name="Percent 4 6 6 3 4" xfId="32541" xr:uid="{7197DDD6-A875-4805-A4E7-E71D4B597BAA}"/>
    <cellStyle name="Percent 4 6 6 3 5" xfId="32536" xr:uid="{D0044A21-507A-4005-B510-C053E17754B3}"/>
    <cellStyle name="Percent 4 6 6 4" xfId="16037" xr:uid="{00000000-0005-0000-0000-0000A93E0000}"/>
    <cellStyle name="Percent 4 6 6 4 2" xfId="32543" xr:uid="{FDBA6E4D-85DA-400E-B0AE-D1464F16FD49}"/>
    <cellStyle name="Percent 4 6 6 4 2 2" xfId="32544" xr:uid="{EEBDA796-8971-4E5F-ABB2-CDF5C81E5DA4}"/>
    <cellStyle name="Percent 4 6 6 4 3" xfId="32545" xr:uid="{8274910A-2DC6-4FDA-BB6D-CCA1AEC73F11}"/>
    <cellStyle name="Percent 4 6 6 4 3 2" xfId="32546" xr:uid="{F44C8D00-66FC-47C3-A28D-54235984BF03}"/>
    <cellStyle name="Percent 4 6 6 4 4" xfId="32547" xr:uid="{FBE69B70-F6B8-4D12-AC3E-18F8C937FF21}"/>
    <cellStyle name="Percent 4 6 6 4 4 2" xfId="32548" xr:uid="{3EEAF253-065C-4EE7-AF54-74356CC53575}"/>
    <cellStyle name="Percent 4 6 6 4 5" xfId="32549" xr:uid="{1B0D993C-82CE-4DC1-A0ED-8C3F9E762566}"/>
    <cellStyle name="Percent 4 6 6 4 6" xfId="32542" xr:uid="{B8610BC6-F423-4D93-9F75-5EA2A550C151}"/>
    <cellStyle name="Percent 4 6 6 5" xfId="32550" xr:uid="{4AE451D1-6FB5-4E4E-9EF8-0896EAFBBE8B}"/>
    <cellStyle name="Percent 4 6 6 5 2" xfId="32551" xr:uid="{98573355-5AB1-4DEC-A3F5-51C8E23EA3C9}"/>
    <cellStyle name="Percent 4 6 6 5 2 2" xfId="32552" xr:uid="{E6F1319A-C68D-44AD-A84F-025EA34AEA5B}"/>
    <cellStyle name="Percent 4 6 6 5 3" xfId="32553" xr:uid="{ED436E5B-82B9-4AB9-9F2D-2A420B62C3C7}"/>
    <cellStyle name="Percent 4 6 6 5 3 2" xfId="32554" xr:uid="{E766D29E-190C-45E6-BA58-89F8F486EA07}"/>
    <cellStyle name="Percent 4 6 6 5 4" xfId="32555" xr:uid="{90E143E3-D084-41AF-8249-28EEB4A53102}"/>
    <cellStyle name="Percent 4 6 6 6" xfId="32556" xr:uid="{89DA618A-73D3-4B9E-8256-58A14C6F8191}"/>
    <cellStyle name="Percent 4 6 6 6 2" xfId="32557" xr:uid="{039FB6DF-B868-4A3E-8C19-FF18A35850B9}"/>
    <cellStyle name="Percent 4 6 6 7" xfId="32558" xr:uid="{5748CCA2-E03D-45B9-9396-B9D224FFFDFC}"/>
    <cellStyle name="Percent 4 6 6 7 2" xfId="32559" xr:uid="{7BD01B65-A20A-4BEB-A08E-995476A605C3}"/>
    <cellStyle name="Percent 4 6 6 8" xfId="32560" xr:uid="{F5685CBD-986B-4AF9-8064-70D329FC61D6}"/>
    <cellStyle name="Percent 4 6 6 8 2" xfId="32561" xr:uid="{236C6814-9147-43C5-BE4E-9B5AFB81FD4A}"/>
    <cellStyle name="Percent 4 6 6 9" xfId="32562" xr:uid="{BD06FCC1-0B48-49FE-9C6E-08227CAAB897}"/>
    <cellStyle name="Percent 4 6 7" xfId="16038" xr:uid="{00000000-0005-0000-0000-0000AA3E0000}"/>
    <cellStyle name="Percent 4 6 7 10" xfId="32564" xr:uid="{CBFE6857-7D89-4982-A765-C0AB973B3F4F}"/>
    <cellStyle name="Percent 4 6 7 11" xfId="32563" xr:uid="{117ED83B-40AA-4416-871A-438D88C9967C}"/>
    <cellStyle name="Percent 4 6 7 12" xfId="25719" xr:uid="{EE909474-29E4-4C2E-85EF-8FAEDFC5720E}"/>
    <cellStyle name="Percent 4 6 7 13" xfId="23393" xr:uid="{2CA0C023-E8F1-448D-88AD-9DBED92DAC7E}"/>
    <cellStyle name="Percent 4 6 7 14" xfId="22384" xr:uid="{4B38389E-2154-41AA-8F20-221C78DA50DA}"/>
    <cellStyle name="Percent 4 6 7 2" xfId="16039" xr:uid="{00000000-0005-0000-0000-0000AB3E0000}"/>
    <cellStyle name="Percent 4 6 7 2 2" xfId="32566" xr:uid="{AEC04F3E-841E-429F-AD9E-ECA320F26A9D}"/>
    <cellStyle name="Percent 4 6 7 2 2 2" xfId="32567" xr:uid="{FD42ED16-77DA-4C4C-87BB-AD5906558909}"/>
    <cellStyle name="Percent 4 6 7 2 3" xfId="32568" xr:uid="{4ECEAD80-AD57-4273-A294-7895CA3C6E28}"/>
    <cellStyle name="Percent 4 6 7 2 3 2" xfId="32569" xr:uid="{ED91E898-C8CC-4F24-AABD-E11BE41A8F82}"/>
    <cellStyle name="Percent 4 6 7 2 4" xfId="32570" xr:uid="{4A464CD7-018C-43F8-9E70-D16CC032ACF8}"/>
    <cellStyle name="Percent 4 6 7 2 5" xfId="32565" xr:uid="{D3543846-5082-4F66-9613-D8A5713101E3}"/>
    <cellStyle name="Percent 4 6 7 3" xfId="16040" xr:uid="{00000000-0005-0000-0000-0000AC3E0000}"/>
    <cellStyle name="Percent 4 6 7 3 2" xfId="32572" xr:uid="{CBEB7705-F25E-4AA4-9F2B-7CA9D44B7A54}"/>
    <cellStyle name="Percent 4 6 7 3 2 2" xfId="32573" xr:uid="{BDC592BE-38EF-49D0-AC17-8EF6C3CA365A}"/>
    <cellStyle name="Percent 4 6 7 3 3" xfId="32574" xr:uid="{9D3A8249-9B0F-4952-A786-62E31B99DE1A}"/>
    <cellStyle name="Percent 4 6 7 3 3 2" xfId="32575" xr:uid="{28D8AF7F-8445-4E8B-B23B-1CCE6EFDF991}"/>
    <cellStyle name="Percent 4 6 7 3 4" xfId="32576" xr:uid="{E576218D-4163-46B1-8388-596CF0D9FDF9}"/>
    <cellStyle name="Percent 4 6 7 3 5" xfId="32571" xr:uid="{C62DB4FB-5767-47ED-AFD8-417B63676669}"/>
    <cellStyle name="Percent 4 6 7 4" xfId="16041" xr:uid="{00000000-0005-0000-0000-0000AD3E0000}"/>
    <cellStyle name="Percent 4 6 7 4 2" xfId="32578" xr:uid="{241BA9AC-4962-4474-B595-EDCBD802EE59}"/>
    <cellStyle name="Percent 4 6 7 4 2 2" xfId="32579" xr:uid="{D27C74CC-8B9D-460D-9BB1-327F3CA42878}"/>
    <cellStyle name="Percent 4 6 7 4 3" xfId="32580" xr:uid="{D2B0A884-93E8-44B0-8F1E-3B71B0C474B2}"/>
    <cellStyle name="Percent 4 6 7 4 3 2" xfId="32581" xr:uid="{DF083158-9B2A-43AE-A8C3-9B181B101363}"/>
    <cellStyle name="Percent 4 6 7 4 4" xfId="32582" xr:uid="{67A24C29-63FA-4AED-A51C-9035CA8D8ACD}"/>
    <cellStyle name="Percent 4 6 7 4 4 2" xfId="32583" xr:uid="{8C6C424E-591F-43F4-858B-7E115CB5D72A}"/>
    <cellStyle name="Percent 4 6 7 4 5" xfId="32584" xr:uid="{E547CD41-4B46-4C9C-8056-7C95C6E26CB0}"/>
    <cellStyle name="Percent 4 6 7 4 6" xfId="32577" xr:uid="{50C41BDE-6019-46B7-81EA-ED27B62C21D1}"/>
    <cellStyle name="Percent 4 6 7 5" xfId="32585" xr:uid="{2379085D-A36F-445A-A238-A537ABAAEE21}"/>
    <cellStyle name="Percent 4 6 7 5 2" xfId="32586" xr:uid="{08950CA3-B567-4617-A7F9-CA6BEF675AA1}"/>
    <cellStyle name="Percent 4 6 7 5 2 2" xfId="32587" xr:uid="{4EA3BEC9-B825-495A-A0BC-F487AABB2FA8}"/>
    <cellStyle name="Percent 4 6 7 5 3" xfId="32588" xr:uid="{305B6671-6E17-40E2-9DF0-32660BF0C054}"/>
    <cellStyle name="Percent 4 6 7 5 3 2" xfId="32589" xr:uid="{8998D3D9-866A-425F-BB5E-ED25C7605494}"/>
    <cellStyle name="Percent 4 6 7 5 4" xfId="32590" xr:uid="{BDD5F1A3-51AD-44FF-879B-A12ACE6A91D6}"/>
    <cellStyle name="Percent 4 6 7 6" xfId="32591" xr:uid="{45C61743-83A2-42FA-8ABC-AF7D91122261}"/>
    <cellStyle name="Percent 4 6 7 6 2" xfId="32592" xr:uid="{1DB0940F-85DE-4853-8F88-319952E7B74C}"/>
    <cellStyle name="Percent 4 6 7 7" xfId="32593" xr:uid="{9283CB01-D5B9-4633-A131-A2A20EE14281}"/>
    <cellStyle name="Percent 4 6 7 7 2" xfId="32594" xr:uid="{E5F35B46-3E45-4B45-91A7-4CA9AD541D58}"/>
    <cellStyle name="Percent 4 6 7 8" xfId="32595" xr:uid="{9E1C4331-B20B-413C-8B89-4B200C452D4D}"/>
    <cellStyle name="Percent 4 6 7 8 2" xfId="32596" xr:uid="{B00C3816-1379-4DB6-9341-E8C2672DF735}"/>
    <cellStyle name="Percent 4 6 7 9" xfId="32597" xr:uid="{D4DBB715-284D-4393-9E38-80BCF1F5B6D2}"/>
    <cellStyle name="Percent 4 6 8" xfId="16042" xr:uid="{00000000-0005-0000-0000-0000AE3E0000}"/>
    <cellStyle name="Percent 4 6 8 10" xfId="32599" xr:uid="{E9F68706-59B5-4D35-9BA7-D6793BBA783B}"/>
    <cellStyle name="Percent 4 6 8 11" xfId="32598" xr:uid="{87064B54-4C48-434A-BBF3-CCDD8FE3845D}"/>
    <cellStyle name="Percent 4 6 8 12" xfId="25720" xr:uid="{7A961A0F-90F4-4D60-AAF9-BF20CFD80AA8}"/>
    <cellStyle name="Percent 4 6 8 13" xfId="23394" xr:uid="{A17C094F-71FD-4474-AB61-021C9C10F2EE}"/>
    <cellStyle name="Percent 4 6 8 14" xfId="22385" xr:uid="{9105E1FA-9449-461C-A5B2-3873CB8E1087}"/>
    <cellStyle name="Percent 4 6 8 2" xfId="16043" xr:uid="{00000000-0005-0000-0000-0000AF3E0000}"/>
    <cellStyle name="Percent 4 6 8 2 2" xfId="32601" xr:uid="{6E5CE4C2-DE63-4FA2-A81F-C0367D0E127E}"/>
    <cellStyle name="Percent 4 6 8 2 2 2" xfId="32602" xr:uid="{583DD843-DA34-444E-A296-9CB575B19F87}"/>
    <cellStyle name="Percent 4 6 8 2 3" xfId="32603" xr:uid="{9073F93D-4779-4CBC-86BA-13566A931D18}"/>
    <cellStyle name="Percent 4 6 8 2 3 2" xfId="32604" xr:uid="{4ACE613C-CD2C-4254-AA40-51F76DA3F638}"/>
    <cellStyle name="Percent 4 6 8 2 4" xfId="32605" xr:uid="{8AA09251-0E73-4623-AE03-78AA8F71F1B3}"/>
    <cellStyle name="Percent 4 6 8 2 5" xfId="32600" xr:uid="{DE9A5358-C8F2-4F82-8058-249F8F5F9B2C}"/>
    <cellStyle name="Percent 4 6 8 3" xfId="16044" xr:uid="{00000000-0005-0000-0000-0000B03E0000}"/>
    <cellStyle name="Percent 4 6 8 3 2" xfId="32607" xr:uid="{ACAD7787-7F98-4AC9-96A0-990626A3563D}"/>
    <cellStyle name="Percent 4 6 8 3 2 2" xfId="32608" xr:uid="{4DA8AA12-CD5F-42CE-B4F0-A2929870071C}"/>
    <cellStyle name="Percent 4 6 8 3 3" xfId="32609" xr:uid="{9DB70ECE-AB6B-472E-B4A3-BE7007EFB756}"/>
    <cellStyle name="Percent 4 6 8 3 3 2" xfId="32610" xr:uid="{14C1334B-B9A6-4A6B-BF92-9FA2C989F648}"/>
    <cellStyle name="Percent 4 6 8 3 4" xfId="32611" xr:uid="{D8123C48-D2E8-440B-99F7-2D0487B5D43D}"/>
    <cellStyle name="Percent 4 6 8 3 5" xfId="32606" xr:uid="{6FEBA990-91F0-45AA-AFD7-B14A6F672241}"/>
    <cellStyle name="Percent 4 6 8 4" xfId="16045" xr:uid="{00000000-0005-0000-0000-0000B13E0000}"/>
    <cellStyle name="Percent 4 6 8 4 2" xfId="32613" xr:uid="{59ECFF73-E916-470F-92D3-0F2132B88978}"/>
    <cellStyle name="Percent 4 6 8 4 2 2" xfId="32614" xr:uid="{8F3E915D-4DB4-4837-B0D2-ABF30F018B8D}"/>
    <cellStyle name="Percent 4 6 8 4 3" xfId="32615" xr:uid="{403A606F-E81D-49FB-A656-27117905DD15}"/>
    <cellStyle name="Percent 4 6 8 4 3 2" xfId="32616" xr:uid="{3E3DD336-C604-43C7-AB4A-4EE5FA80C3F0}"/>
    <cellStyle name="Percent 4 6 8 4 4" xfId="32617" xr:uid="{04697CC5-7653-41AC-8BFF-7F12EFC21E57}"/>
    <cellStyle name="Percent 4 6 8 4 4 2" xfId="32618" xr:uid="{5E45D97F-FD80-44B3-A061-BC2FA115898C}"/>
    <cellStyle name="Percent 4 6 8 4 5" xfId="32619" xr:uid="{8CFDACA6-9819-4105-BD45-64FCCAC54C6E}"/>
    <cellStyle name="Percent 4 6 8 4 6" xfId="32612" xr:uid="{287EFAF5-0CA8-4ED0-93E8-34D1A0C2D7B8}"/>
    <cellStyle name="Percent 4 6 8 5" xfId="32620" xr:uid="{8F599AF5-8FD1-4197-AC77-25302D4966A5}"/>
    <cellStyle name="Percent 4 6 8 5 2" xfId="32621" xr:uid="{DDE2BD33-8ACD-4F90-B2C0-52D0626FBD80}"/>
    <cellStyle name="Percent 4 6 8 5 2 2" xfId="32622" xr:uid="{51E658F8-4556-45C6-9035-5AB00F0B2627}"/>
    <cellStyle name="Percent 4 6 8 5 3" xfId="32623" xr:uid="{73174E86-C5D5-423D-AD09-B919285EB5D9}"/>
    <cellStyle name="Percent 4 6 8 5 3 2" xfId="32624" xr:uid="{BBE6D162-2F0D-4D1E-A443-E81B7876C591}"/>
    <cellStyle name="Percent 4 6 8 5 4" xfId="32625" xr:uid="{2561E509-A7D3-4C06-A571-8357EBB18D0F}"/>
    <cellStyle name="Percent 4 6 8 6" xfId="32626" xr:uid="{EE1125BB-BEB9-4501-80F2-D68910E1BB7A}"/>
    <cellStyle name="Percent 4 6 8 6 2" xfId="32627" xr:uid="{D28DADE2-8993-4A81-A1C6-88EA197610E6}"/>
    <cellStyle name="Percent 4 6 8 7" xfId="32628" xr:uid="{1F4FC48B-32A4-4580-B4CC-63A6EAFEE139}"/>
    <cellStyle name="Percent 4 6 8 7 2" xfId="32629" xr:uid="{08BC4ACA-BF35-4391-8CCA-68B0F62F5725}"/>
    <cellStyle name="Percent 4 6 8 8" xfId="32630" xr:uid="{FDF5128B-F51C-4FE0-AFC9-B48F0C7220F0}"/>
    <cellStyle name="Percent 4 6 8 8 2" xfId="32631" xr:uid="{6686C45C-39E7-43CC-AEAB-0160F22361A7}"/>
    <cellStyle name="Percent 4 6 8 9" xfId="32632" xr:uid="{9A5D0A58-9F9B-4FA4-A02A-093405578462}"/>
    <cellStyle name="Percent 4 6 9" xfId="16046" xr:uid="{00000000-0005-0000-0000-0000B23E0000}"/>
    <cellStyle name="Percent 4 6 9 2" xfId="32634" xr:uid="{7A5655BB-70A1-4927-906C-A401617DBCB3}"/>
    <cellStyle name="Percent 4 6 9 2 2" xfId="32635" xr:uid="{2F42F4E4-83EB-4827-B3B7-97E3E731F2C4}"/>
    <cellStyle name="Percent 4 6 9 3" xfId="32636" xr:uid="{D7B93E64-1105-41F9-9187-1E0ED6999262}"/>
    <cellStyle name="Percent 4 6 9 3 2" xfId="32637" xr:uid="{C713320D-F721-43E5-BE08-15A09C91A697}"/>
    <cellStyle name="Percent 4 6 9 4" xfId="32638" xr:uid="{195DB604-1695-47C7-8815-9E7433A5E5B5}"/>
    <cellStyle name="Percent 4 6 9 5" xfId="32639" xr:uid="{A249B60D-8EEE-4A9C-B9B8-1AEA2F3B6ECA}"/>
    <cellStyle name="Percent 4 6 9 6" xfId="32633" xr:uid="{D8B5BE11-63C8-429C-B03E-EABA258B512A}"/>
    <cellStyle name="Percent 4 7" xfId="16047" xr:uid="{00000000-0005-0000-0000-0000B33E0000}"/>
    <cellStyle name="Percent 4 7 10" xfId="32641" xr:uid="{87DDECAF-5416-4E8C-B4B1-5DF826982970}"/>
    <cellStyle name="Percent 4 7 11" xfId="32642" xr:uid="{800D40A6-1240-44CE-A0BE-60B7926B1C81}"/>
    <cellStyle name="Percent 4 7 12" xfId="32640" xr:uid="{E8E0ADA4-10FD-435B-B868-70191C034642}"/>
    <cellStyle name="Percent 4 7 13" xfId="24794" xr:uid="{280879CC-4D1F-4972-A7F2-19C04ACADA13}"/>
    <cellStyle name="Percent 4 7 14" xfId="23395" xr:uid="{BB15A6A5-B187-43D8-9DF9-079980B6EFC5}"/>
    <cellStyle name="Percent 4 7 15" xfId="22386" xr:uid="{00BC467A-64BB-4895-842F-88F28DFB4447}"/>
    <cellStyle name="Percent 4 7 2" xfId="16048" xr:uid="{00000000-0005-0000-0000-0000B43E0000}"/>
    <cellStyle name="Percent 4 7 2 2" xfId="32644" xr:uid="{B04904B0-2AC2-4460-B5AD-CB955373C122}"/>
    <cellStyle name="Percent 4 7 2 2 2" xfId="32645" xr:uid="{F7F5A403-6734-4FD0-9CF7-2C35E670ACB0}"/>
    <cellStyle name="Percent 4 7 2 3" xfId="32646" xr:uid="{64E2ABA9-B5EB-4005-9C69-2593BDF54D35}"/>
    <cellStyle name="Percent 4 7 2 3 2" xfId="32647" xr:uid="{EBEDCC21-939B-4D69-AF6F-84BCCFA5EC52}"/>
    <cellStyle name="Percent 4 7 2 4" xfId="32648" xr:uid="{C516F6EC-0E2A-421E-BC59-C73FBE648884}"/>
    <cellStyle name="Percent 4 7 2 5" xfId="32649" xr:uid="{26BC1D42-A4C0-433B-9185-AAE6FF1DB6FE}"/>
    <cellStyle name="Percent 4 7 2 6" xfId="32643" xr:uid="{15276079-CC9E-425E-BF7A-EF2FDD8FCEE1}"/>
    <cellStyle name="Percent 4 7 3" xfId="16049" xr:uid="{00000000-0005-0000-0000-0000B53E0000}"/>
    <cellStyle name="Percent 4 7 3 2" xfId="32651" xr:uid="{D4CC5489-86CD-43E5-9A28-9E6A81809936}"/>
    <cellStyle name="Percent 4 7 3 2 2" xfId="32652" xr:uid="{CA38532D-1D40-41CB-A62D-903B9F6DFD3C}"/>
    <cellStyle name="Percent 4 7 3 3" xfId="32653" xr:uid="{73940722-C78D-4354-A2F6-7F4D35919D49}"/>
    <cellStyle name="Percent 4 7 3 3 2" xfId="32654" xr:uid="{9CE78DEA-C185-4E0F-AF54-241D9E3CBD21}"/>
    <cellStyle name="Percent 4 7 3 4" xfId="32655" xr:uid="{7061C626-0BE9-41E9-B37A-681C4A9396E0}"/>
    <cellStyle name="Percent 4 7 3 5" xfId="32650" xr:uid="{3EA70655-0AA7-4536-BA6F-991EFD86958C}"/>
    <cellStyle name="Percent 4 7 4" xfId="16050" xr:uid="{00000000-0005-0000-0000-0000B63E0000}"/>
    <cellStyle name="Percent 4 7 4 2" xfId="32657" xr:uid="{F03B187E-5B42-4B0E-BE76-E58CCC85B70E}"/>
    <cellStyle name="Percent 4 7 4 2 2" xfId="32658" xr:uid="{3AC80EF3-F878-401E-8FBE-98F41C488210}"/>
    <cellStyle name="Percent 4 7 4 3" xfId="32659" xr:uid="{B172157E-5323-46F4-B6E5-E345CA660D5C}"/>
    <cellStyle name="Percent 4 7 4 3 2" xfId="32660" xr:uid="{1B1FE4AE-07B0-493F-ADDB-6AB3E0E06325}"/>
    <cellStyle name="Percent 4 7 4 4" xfId="32661" xr:uid="{DA930B0D-0F65-4E31-8EE8-F46340573D81}"/>
    <cellStyle name="Percent 4 7 4 5" xfId="32656" xr:uid="{6E80CBE6-F519-4C51-886D-8B98145F8093}"/>
    <cellStyle name="Percent 4 7 5" xfId="32662" xr:uid="{85E97188-0A49-48FA-9DB1-210A11860D13}"/>
    <cellStyle name="Percent 4 7 5 2" xfId="32663" xr:uid="{B8AD9B96-FFD4-430D-A474-A36CF64FA8BD}"/>
    <cellStyle name="Percent 4 7 5 2 2" xfId="32664" xr:uid="{872A2568-0857-47B3-A16B-1D984B4A52A3}"/>
    <cellStyle name="Percent 4 7 5 3" xfId="32665" xr:uid="{92CA568D-DEB8-4A04-9710-D012F7843538}"/>
    <cellStyle name="Percent 4 7 5 3 2" xfId="32666" xr:uid="{0DEDCCDA-D2BD-400D-B109-C7BD5F5A7AEE}"/>
    <cellStyle name="Percent 4 7 5 4" xfId="32667" xr:uid="{88431C73-456F-4C93-A4C3-9A1B94518189}"/>
    <cellStyle name="Percent 4 7 5 4 2" xfId="32668" xr:uid="{DE98FEBC-3437-44B0-AEAE-0DF639576CE5}"/>
    <cellStyle name="Percent 4 7 5 5" xfId="32669" xr:uid="{5AFFC46C-D1E1-4B8B-93C8-C22A537BA5C4}"/>
    <cellStyle name="Percent 4 7 6" xfId="32670" xr:uid="{7DAA993D-9CB8-4F00-BDCD-06B1BBFEA202}"/>
    <cellStyle name="Percent 4 7 6 2" xfId="32671" xr:uid="{75AB1044-4D7E-4E78-AA2B-0EC901FF8899}"/>
    <cellStyle name="Percent 4 7 6 2 2" xfId="32672" xr:uid="{91ABC0FA-A526-4B3D-8927-4540C206A63A}"/>
    <cellStyle name="Percent 4 7 6 3" xfId="32673" xr:uid="{A0B33AAD-99EC-469B-9697-FF9B8B6CD483}"/>
    <cellStyle name="Percent 4 7 6 3 2" xfId="32674" xr:uid="{11E9526A-B21E-4281-A27E-E7227F92609A}"/>
    <cellStyle name="Percent 4 7 6 4" xfId="32675" xr:uid="{B41EF870-92CE-4DB4-BA01-EB713CCD6234}"/>
    <cellStyle name="Percent 4 7 7" xfId="32676" xr:uid="{FB2D6D70-2D1B-43B9-AAC3-65CEBEC68799}"/>
    <cellStyle name="Percent 4 7 7 2" xfId="32677" xr:uid="{E2AD13DF-5E27-44F6-872A-7E8B98672E97}"/>
    <cellStyle name="Percent 4 7 8" xfId="32678" xr:uid="{9A0BEBA5-A39D-49C4-A1E0-6E1D455F74A8}"/>
    <cellStyle name="Percent 4 7 8 2" xfId="32679" xr:uid="{FFF8B655-3AC1-449B-9F8B-F911BB0EFDBD}"/>
    <cellStyle name="Percent 4 7 9" xfId="32680" xr:uid="{2EC4894A-07A7-4679-899B-3F6DD9C8677D}"/>
    <cellStyle name="Percent 4 7 9 2" xfId="32681" xr:uid="{78B5819D-9C4C-4643-B5D5-318A4E742C40}"/>
    <cellStyle name="Percent 4 8" xfId="16051" xr:uid="{00000000-0005-0000-0000-0000B73E0000}"/>
    <cellStyle name="Percent 4 8 10" xfId="32683" xr:uid="{AC92E758-DDB1-4C76-9E54-A28C1A808352}"/>
    <cellStyle name="Percent 4 8 11" xfId="32684" xr:uid="{D7139DFC-8421-44E6-BFE1-62873A0C04C0}"/>
    <cellStyle name="Percent 4 8 12" xfId="32682" xr:uid="{DEBB5ACC-596D-4F95-88F5-52E5F352E2F7}"/>
    <cellStyle name="Percent 4 8 13" xfId="24795" xr:uid="{B01EB2FC-94FA-485D-A320-2F23C62CA253}"/>
    <cellStyle name="Percent 4 8 14" xfId="23396" xr:uid="{306D9F2B-3ECA-4964-B1F3-7AB3C6D19695}"/>
    <cellStyle name="Percent 4 8 15" xfId="22387" xr:uid="{B9F9DED4-EA5A-4B0A-814D-1C72CC150066}"/>
    <cellStyle name="Percent 4 8 2" xfId="16052" xr:uid="{00000000-0005-0000-0000-0000B83E0000}"/>
    <cellStyle name="Percent 4 8 2 2" xfId="32686" xr:uid="{8B8BF256-153A-49C3-B4A9-A2A793B566D9}"/>
    <cellStyle name="Percent 4 8 2 2 2" xfId="32687" xr:uid="{65F9383F-38DB-4AF2-AC79-F6BD7889F2C5}"/>
    <cellStyle name="Percent 4 8 2 3" xfId="32688" xr:uid="{F06944F6-5C95-4C2B-9936-510F4B23E67E}"/>
    <cellStyle name="Percent 4 8 2 3 2" xfId="32689" xr:uid="{92B587EA-7F3B-44A2-A79B-F42E8099E9FC}"/>
    <cellStyle name="Percent 4 8 2 4" xfId="32690" xr:uid="{9F9AD520-41E2-48A7-88A2-A333C7FBCD29}"/>
    <cellStyle name="Percent 4 8 2 5" xfId="32691" xr:uid="{B5C8D75C-371A-42D0-8A99-D8328466FB92}"/>
    <cellStyle name="Percent 4 8 2 6" xfId="32685" xr:uid="{827D4D03-E075-4235-B966-5A2BB918C70A}"/>
    <cellStyle name="Percent 4 8 3" xfId="16053" xr:uid="{00000000-0005-0000-0000-0000B93E0000}"/>
    <cellStyle name="Percent 4 8 3 2" xfId="32693" xr:uid="{F9ACC91B-6975-42AA-85CF-74A0457F1E76}"/>
    <cellStyle name="Percent 4 8 3 2 2" xfId="32694" xr:uid="{68C5B6FA-1546-4B05-99EA-327B29A9EF33}"/>
    <cellStyle name="Percent 4 8 3 3" xfId="32695" xr:uid="{2F6B67AD-F2FD-4F46-9582-F22355F12F41}"/>
    <cellStyle name="Percent 4 8 3 3 2" xfId="32696" xr:uid="{31E197B5-08D2-4FDD-98F8-371B57453440}"/>
    <cellStyle name="Percent 4 8 3 4" xfId="32697" xr:uid="{0BEACA53-5E56-4C7D-A6AE-369D98F060F5}"/>
    <cellStyle name="Percent 4 8 3 5" xfId="32692" xr:uid="{D75FC682-B981-48B4-ACE0-13897C31845E}"/>
    <cellStyle name="Percent 4 8 4" xfId="16054" xr:uid="{00000000-0005-0000-0000-0000BA3E0000}"/>
    <cellStyle name="Percent 4 8 4 2" xfId="32699" xr:uid="{DC76F049-3EE0-4BB6-8394-A0959800AD63}"/>
    <cellStyle name="Percent 4 8 4 2 2" xfId="32700" xr:uid="{9D657B20-A036-4C40-B28D-312768D01E47}"/>
    <cellStyle name="Percent 4 8 4 3" xfId="32701" xr:uid="{7CE95153-CB35-4404-BB85-E1D7994C07F3}"/>
    <cellStyle name="Percent 4 8 4 3 2" xfId="32702" xr:uid="{8DBE8B4F-7606-4FA6-A3D0-96B2F3762A2B}"/>
    <cellStyle name="Percent 4 8 4 4" xfId="32703" xr:uid="{5C600C98-0541-42FF-A87C-8C80A98969C0}"/>
    <cellStyle name="Percent 4 8 4 5" xfId="32698" xr:uid="{29BBC1BE-E9AC-4EEB-8BB1-F8597E4F4806}"/>
    <cellStyle name="Percent 4 8 5" xfId="32704" xr:uid="{8A3436E0-8363-4485-8C0D-A46D2AC52FB8}"/>
    <cellStyle name="Percent 4 8 5 2" xfId="32705" xr:uid="{CC9DCC2F-67F5-443C-A189-2E2A9F64F382}"/>
    <cellStyle name="Percent 4 8 5 2 2" xfId="32706" xr:uid="{32356ABB-6E12-4478-9109-B6C4D4E12305}"/>
    <cellStyle name="Percent 4 8 5 3" xfId="32707" xr:uid="{42CA0DF9-9E45-4E7A-BF58-AD7E78918A85}"/>
    <cellStyle name="Percent 4 8 5 3 2" xfId="32708" xr:uid="{0F7CDA22-C489-4179-91B3-5F0A2EB3AD01}"/>
    <cellStyle name="Percent 4 8 5 4" xfId="32709" xr:uid="{2F526EFD-A7AB-4EA8-A977-A44801ECA80E}"/>
    <cellStyle name="Percent 4 8 5 4 2" xfId="32710" xr:uid="{5CA99173-FB8F-4FF8-95BF-BB3E3AEB43E8}"/>
    <cellStyle name="Percent 4 8 5 5" xfId="32711" xr:uid="{00DEAD67-BE8C-472C-95A8-FD1D0589C2C0}"/>
    <cellStyle name="Percent 4 8 6" xfId="32712" xr:uid="{FE3AAF53-DD66-415D-9ECD-732091FBCB1D}"/>
    <cellStyle name="Percent 4 8 6 2" xfId="32713" xr:uid="{CDB64E01-C7EE-4299-A436-135F0C3EF6E8}"/>
    <cellStyle name="Percent 4 8 6 2 2" xfId="32714" xr:uid="{04D1102A-C113-4567-929D-DB4A0DB98276}"/>
    <cellStyle name="Percent 4 8 6 3" xfId="32715" xr:uid="{3DBB4648-74DB-4C03-AC43-DBBF9028D4B7}"/>
    <cellStyle name="Percent 4 8 6 3 2" xfId="32716" xr:uid="{5F4FD800-7A1B-4CD0-9ED0-591FF741C454}"/>
    <cellStyle name="Percent 4 8 6 4" xfId="32717" xr:uid="{E8D2C872-2514-4EF5-BF2C-4B3669994117}"/>
    <cellStyle name="Percent 4 8 7" xfId="32718" xr:uid="{E76D0D2A-0295-4E44-A073-660E4372799F}"/>
    <cellStyle name="Percent 4 8 7 2" xfId="32719" xr:uid="{3EE495E3-358B-4F39-9262-BEA04D23E30D}"/>
    <cellStyle name="Percent 4 8 8" xfId="32720" xr:uid="{3BC8BE3F-E796-45F1-8A70-C04F5C57DA35}"/>
    <cellStyle name="Percent 4 8 8 2" xfId="32721" xr:uid="{5181B26F-ABA2-4EE0-A0A4-F85C3FA8B588}"/>
    <cellStyle name="Percent 4 8 9" xfId="32722" xr:uid="{FDFF6455-CF1F-41BF-A6EF-3B3A67EFEF52}"/>
    <cellStyle name="Percent 4 8 9 2" xfId="32723" xr:uid="{EF3BF7AD-FEA4-497A-90AB-D29184255103}"/>
    <cellStyle name="Percent 4 9" xfId="16055" xr:uid="{00000000-0005-0000-0000-0000BB3E0000}"/>
    <cellStyle name="Percent 4 9 10" xfId="32725" xr:uid="{F551FE7F-7852-4E3C-9D3F-41E7C62E29BB}"/>
    <cellStyle name="Percent 4 9 11" xfId="32726" xr:uid="{6A601FF5-7401-448E-BD6D-88B760BF43F5}"/>
    <cellStyle name="Percent 4 9 12" xfId="32724" xr:uid="{A7C52E8B-A2FB-40DF-A133-8AACF37BFEC8}"/>
    <cellStyle name="Percent 4 9 13" xfId="24796" xr:uid="{5A5DCB6A-07DD-4087-977F-76E17251A4C4}"/>
    <cellStyle name="Percent 4 9 14" xfId="23397" xr:uid="{9161B37C-87F1-48A0-BD69-59B99E4F005B}"/>
    <cellStyle name="Percent 4 9 15" xfId="22388" xr:uid="{6437E3CC-9509-4FB3-A08D-52B8D2E9ADF0}"/>
    <cellStyle name="Percent 4 9 2" xfId="16056" xr:uid="{00000000-0005-0000-0000-0000BC3E0000}"/>
    <cellStyle name="Percent 4 9 2 2" xfId="32728" xr:uid="{4DC482BC-7DAF-469D-BFEB-736361C78FD3}"/>
    <cellStyle name="Percent 4 9 2 2 2" xfId="32729" xr:uid="{1703CBA3-322E-4BB8-A7C4-C5869471CF8B}"/>
    <cellStyle name="Percent 4 9 2 3" xfId="32730" xr:uid="{91CCB4DF-16A6-4274-B7E9-AC9CF92CB714}"/>
    <cellStyle name="Percent 4 9 2 3 2" xfId="32731" xr:uid="{7C50129D-1887-4484-9B6C-BFF3ACBF08A2}"/>
    <cellStyle name="Percent 4 9 2 4" xfId="32732" xr:uid="{0C6703BF-9417-4CB2-B6AF-2688C1A5BF61}"/>
    <cellStyle name="Percent 4 9 2 5" xfId="32733" xr:uid="{E2C9A318-29E0-48D3-9FF0-C9A10D259EB2}"/>
    <cellStyle name="Percent 4 9 2 6" xfId="32727" xr:uid="{60CFE180-743F-4857-84C9-ADBEB07874DA}"/>
    <cellStyle name="Percent 4 9 3" xfId="16057" xr:uid="{00000000-0005-0000-0000-0000BD3E0000}"/>
    <cellStyle name="Percent 4 9 3 2" xfId="32735" xr:uid="{2D5E2BA9-A6CE-4ED9-B770-4E2430675983}"/>
    <cellStyle name="Percent 4 9 3 2 2" xfId="32736" xr:uid="{D33258B6-4315-4761-A1A1-9237AABCBEF2}"/>
    <cellStyle name="Percent 4 9 3 3" xfId="32737" xr:uid="{B18D8C73-6A1E-4519-8EFC-78964F2F5171}"/>
    <cellStyle name="Percent 4 9 3 3 2" xfId="32738" xr:uid="{82033DC3-4379-43D8-8397-81009999CF23}"/>
    <cellStyle name="Percent 4 9 3 4" xfId="32739" xr:uid="{47928776-4C1F-47B7-85B5-EE7B9BC2D2C2}"/>
    <cellStyle name="Percent 4 9 3 5" xfId="32734" xr:uid="{987AF534-8F3A-407B-9F76-0E2DF0DDEC66}"/>
    <cellStyle name="Percent 4 9 4" xfId="16058" xr:uid="{00000000-0005-0000-0000-0000BE3E0000}"/>
    <cellStyle name="Percent 4 9 4 2" xfId="32741" xr:uid="{6E4FC3A3-D6FB-4750-9BDA-FE426BB01B0E}"/>
    <cellStyle name="Percent 4 9 4 2 2" xfId="32742" xr:uid="{4405E4EC-1A84-40D9-AA9F-035BF1084B75}"/>
    <cellStyle name="Percent 4 9 4 3" xfId="32743" xr:uid="{2E108854-F8C5-467E-8FFD-F76E8C9FADA9}"/>
    <cellStyle name="Percent 4 9 4 3 2" xfId="32744" xr:uid="{923CC300-830C-4A09-9FEF-393935CA27C0}"/>
    <cellStyle name="Percent 4 9 4 4" xfId="32745" xr:uid="{6640E0C5-3B0E-4F93-98D9-A0142AED3D2A}"/>
    <cellStyle name="Percent 4 9 4 5" xfId="32740" xr:uid="{54F95A04-B1DB-48EC-8561-1BEED7FFC6DD}"/>
    <cellStyle name="Percent 4 9 5" xfId="32746" xr:uid="{65D7FFCD-81AD-494D-BF74-C194F26982E9}"/>
    <cellStyle name="Percent 4 9 5 2" xfId="32747" xr:uid="{29CB2BBB-8E1C-48FA-82A3-AF2185484CCB}"/>
    <cellStyle name="Percent 4 9 5 2 2" xfId="32748" xr:uid="{8348789B-E2FF-4CE9-BCA1-7F543CCAC6FD}"/>
    <cellStyle name="Percent 4 9 5 3" xfId="32749" xr:uid="{920457CF-B053-48DC-A99B-F646789DEBE0}"/>
    <cellStyle name="Percent 4 9 5 3 2" xfId="32750" xr:uid="{364B7527-9FFB-4B37-9B8B-1ED1FE5BE1C3}"/>
    <cellStyle name="Percent 4 9 5 4" xfId="32751" xr:uid="{E199A0B9-AFD2-4848-B679-DAA8CAA52B43}"/>
    <cellStyle name="Percent 4 9 5 4 2" xfId="32752" xr:uid="{3BDC0F8F-2B77-4C4C-9344-5E0C8A6EC989}"/>
    <cellStyle name="Percent 4 9 5 5" xfId="32753" xr:uid="{CCF813B2-A4C7-4C26-BEF0-4192475AD569}"/>
    <cellStyle name="Percent 4 9 6" xfId="32754" xr:uid="{3A6B6702-2795-4DCE-B9E4-0B754C29A637}"/>
    <cellStyle name="Percent 4 9 6 2" xfId="32755" xr:uid="{AC5A2DAB-D423-426B-8C91-FA3CD7C96F5F}"/>
    <cellStyle name="Percent 4 9 6 2 2" xfId="32756" xr:uid="{5B78F077-27A9-40A8-AADD-3D9D1BAE428A}"/>
    <cellStyle name="Percent 4 9 6 3" xfId="32757" xr:uid="{5E86F837-1616-478C-93E7-1A0932398D14}"/>
    <cellStyle name="Percent 4 9 6 3 2" xfId="32758" xr:uid="{CC975510-104B-49A5-9BEA-525CCACCB34C}"/>
    <cellStyle name="Percent 4 9 6 4" xfId="32759" xr:uid="{D891624C-0AC2-4CCB-A9DD-D02C3C85B461}"/>
    <cellStyle name="Percent 4 9 7" xfId="32760" xr:uid="{6948948C-C0D5-45FC-A36C-05940B7C0FA5}"/>
    <cellStyle name="Percent 4 9 7 2" xfId="32761" xr:uid="{62F6383F-AECC-4B0E-B066-F63DBE229D85}"/>
    <cellStyle name="Percent 4 9 8" xfId="32762" xr:uid="{2D8042D2-CD2D-4E9E-B6EA-71EAD749E769}"/>
    <cellStyle name="Percent 4 9 8 2" xfId="32763" xr:uid="{9CED749F-798E-43EC-8093-5D5FDAFF2715}"/>
    <cellStyle name="Percent 4 9 9" xfId="32764" xr:uid="{656D6D29-6BDE-4D96-8B7C-B2F77B3CCF06}"/>
    <cellStyle name="Percent 4 9 9 2" xfId="32765" xr:uid="{869E1294-F13C-48DD-9243-05F3A8755BB5}"/>
    <cellStyle name="Percent 5" xfId="16059" xr:uid="{00000000-0005-0000-0000-0000BF3E0000}"/>
    <cellStyle name="Percent 5 10" xfId="16060" xr:uid="{00000000-0005-0000-0000-0000C03E0000}"/>
    <cellStyle name="Percent 5 10 2" xfId="16061" xr:uid="{00000000-0005-0000-0000-0000C13E0000}"/>
    <cellStyle name="Percent 5 10 2 2" xfId="32769" xr:uid="{B0C411CD-03CA-4301-BE7B-2BE58729D914}"/>
    <cellStyle name="Percent 5 10 2 3" xfId="32768" xr:uid="{35C7481B-E352-4B3B-8199-4F1144975028}"/>
    <cellStyle name="Percent 5 10 3" xfId="16062" xr:uid="{00000000-0005-0000-0000-0000C23E0000}"/>
    <cellStyle name="Percent 5 10 3 2" xfId="32771" xr:uid="{480A896F-1246-4306-83C6-0C95A513EFB5}"/>
    <cellStyle name="Percent 5 10 3 3" xfId="32770" xr:uid="{E554CDCC-9EC6-42EE-9C64-2660757D1968}"/>
    <cellStyle name="Percent 5 10 4" xfId="32772" xr:uid="{9FD3A7D5-82F7-4C3A-AA87-1D3DB69DA314}"/>
    <cellStyle name="Percent 5 10 5" xfId="32773" xr:uid="{F6EB7F05-99A6-460E-ABE2-CC1D2B0652CB}"/>
    <cellStyle name="Percent 5 10 6" xfId="32767" xr:uid="{02DD6495-189D-4921-93AA-0143B345BFDB}"/>
    <cellStyle name="Percent 5 10 7" xfId="25721" xr:uid="{0AA8D6C9-34B7-4838-8726-0ED504C259CC}"/>
    <cellStyle name="Percent 5 10 8" xfId="23399" xr:uid="{A483A191-3436-4517-B1B7-E3116F387DC5}"/>
    <cellStyle name="Percent 5 10 9" xfId="22390" xr:uid="{E81EA837-699D-4777-8BF9-8C6BEA1B517C}"/>
    <cellStyle name="Percent 5 11" xfId="16063" xr:uid="{00000000-0005-0000-0000-0000C33E0000}"/>
    <cellStyle name="Percent 5 11 2" xfId="16064" xr:uid="{00000000-0005-0000-0000-0000C43E0000}"/>
    <cellStyle name="Percent 5 11 2 2" xfId="16065" xr:uid="{00000000-0005-0000-0000-0000C53E0000}"/>
    <cellStyle name="Percent 5 11 2 2 2" xfId="16066" xr:uid="{00000000-0005-0000-0000-0000C63E0000}"/>
    <cellStyle name="Percent 5 11 2 2 2 2" xfId="16067" xr:uid="{00000000-0005-0000-0000-0000C73E0000}"/>
    <cellStyle name="Percent 5 11 2 2 2 3" xfId="16068" xr:uid="{00000000-0005-0000-0000-0000C83E0000}"/>
    <cellStyle name="Percent 5 11 2 2 3" xfId="16069" xr:uid="{00000000-0005-0000-0000-0000C93E0000}"/>
    <cellStyle name="Percent 5 11 2 2 4" xfId="16070" xr:uid="{00000000-0005-0000-0000-0000CA3E0000}"/>
    <cellStyle name="Percent 5 11 2 2 5" xfId="32776" xr:uid="{7FF9D957-CC5A-44DF-A125-12DD81AA4D59}"/>
    <cellStyle name="Percent 5 11 2 3" xfId="16071" xr:uid="{00000000-0005-0000-0000-0000CB3E0000}"/>
    <cellStyle name="Percent 5 11 2 3 2" xfId="16072" xr:uid="{00000000-0005-0000-0000-0000CC3E0000}"/>
    <cellStyle name="Percent 5 11 2 3 2 2" xfId="16073" xr:uid="{00000000-0005-0000-0000-0000CD3E0000}"/>
    <cellStyle name="Percent 5 11 2 3 2 3" xfId="16074" xr:uid="{00000000-0005-0000-0000-0000CE3E0000}"/>
    <cellStyle name="Percent 5 11 2 3 3" xfId="16075" xr:uid="{00000000-0005-0000-0000-0000CF3E0000}"/>
    <cellStyle name="Percent 5 11 2 3 4" xfId="16076" xr:uid="{00000000-0005-0000-0000-0000D03E0000}"/>
    <cellStyle name="Percent 5 11 2 3 5" xfId="32775" xr:uid="{5C151CD7-DAB2-4E44-A662-A5DDDECDE6F1}"/>
    <cellStyle name="Percent 5 11 2 4" xfId="16077" xr:uid="{00000000-0005-0000-0000-0000D13E0000}"/>
    <cellStyle name="Percent 5 11 2 4 2" xfId="16078" xr:uid="{00000000-0005-0000-0000-0000D23E0000}"/>
    <cellStyle name="Percent 5 11 2 4 3" xfId="16079" xr:uid="{00000000-0005-0000-0000-0000D33E0000}"/>
    <cellStyle name="Percent 5 11 2 5" xfId="16080" xr:uid="{00000000-0005-0000-0000-0000D43E0000}"/>
    <cellStyle name="Percent 5 11 2 6" xfId="16081" xr:uid="{00000000-0005-0000-0000-0000D53E0000}"/>
    <cellStyle name="Percent 5 11 3" xfId="16082" xr:uid="{00000000-0005-0000-0000-0000D63E0000}"/>
    <cellStyle name="Percent 5 11 3 2" xfId="16083" xr:uid="{00000000-0005-0000-0000-0000D73E0000}"/>
    <cellStyle name="Percent 5 11 3 2 2" xfId="16084" xr:uid="{00000000-0005-0000-0000-0000D83E0000}"/>
    <cellStyle name="Percent 5 11 3 2 3" xfId="16085" xr:uid="{00000000-0005-0000-0000-0000D93E0000}"/>
    <cellStyle name="Percent 5 11 3 2 4" xfId="32778" xr:uid="{929D1859-E6EF-4BEA-85E2-04B66040781F}"/>
    <cellStyle name="Percent 5 11 3 3" xfId="16086" xr:uid="{00000000-0005-0000-0000-0000DA3E0000}"/>
    <cellStyle name="Percent 5 11 3 4" xfId="16087" xr:uid="{00000000-0005-0000-0000-0000DB3E0000}"/>
    <cellStyle name="Percent 5 11 3 5" xfId="32777" xr:uid="{E5DF95AF-8BC2-4644-BE65-D66018DF0960}"/>
    <cellStyle name="Percent 5 11 4" xfId="16088" xr:uid="{00000000-0005-0000-0000-0000DC3E0000}"/>
    <cellStyle name="Percent 5 11 4 2" xfId="16089" xr:uid="{00000000-0005-0000-0000-0000DD3E0000}"/>
    <cellStyle name="Percent 5 11 4 2 2" xfId="16090" xr:uid="{00000000-0005-0000-0000-0000DE3E0000}"/>
    <cellStyle name="Percent 5 11 4 2 3" xfId="16091" xr:uid="{00000000-0005-0000-0000-0000DF3E0000}"/>
    <cellStyle name="Percent 5 11 4 3" xfId="16092" xr:uid="{00000000-0005-0000-0000-0000E03E0000}"/>
    <cellStyle name="Percent 5 11 4 4" xfId="16093" xr:uid="{00000000-0005-0000-0000-0000E13E0000}"/>
    <cellStyle name="Percent 5 11 4 5" xfId="32779" xr:uid="{1AF6BEA3-7471-4FA8-A7F4-ED96FBCBD87D}"/>
    <cellStyle name="Percent 5 11 5" xfId="16094" xr:uid="{00000000-0005-0000-0000-0000E23E0000}"/>
    <cellStyle name="Percent 5 11 5 2" xfId="16095" xr:uid="{00000000-0005-0000-0000-0000E33E0000}"/>
    <cellStyle name="Percent 5 11 5 3" xfId="16096" xr:uid="{00000000-0005-0000-0000-0000E43E0000}"/>
    <cellStyle name="Percent 5 11 5 4" xfId="32780" xr:uid="{59B45FE8-B5BB-4FF1-8F75-8B4944C1E3A3}"/>
    <cellStyle name="Percent 5 11 6" xfId="16097" xr:uid="{00000000-0005-0000-0000-0000E53E0000}"/>
    <cellStyle name="Percent 5 11 6 2" xfId="32774" xr:uid="{4EAEE635-DDD5-43F4-99E3-F9C4B2515E4F}"/>
    <cellStyle name="Percent 5 11 7" xfId="16098" xr:uid="{00000000-0005-0000-0000-0000E63E0000}"/>
    <cellStyle name="Percent 5 11 7 2" xfId="25722" xr:uid="{597EFF70-436A-42DD-9655-ADA81CDC242D}"/>
    <cellStyle name="Percent 5 11 8" xfId="23400" xr:uid="{AEAD2F4A-A092-4BA5-9FA3-12FB151DBC67}"/>
    <cellStyle name="Percent 5 11 9" xfId="22391" xr:uid="{59A5637C-35AD-4AAA-8377-FC8EEEDBC0B9}"/>
    <cellStyle name="Percent 5 12" xfId="16099" xr:uid="{00000000-0005-0000-0000-0000E73E0000}"/>
    <cellStyle name="Percent 5 12 2" xfId="32782" xr:uid="{E4AFB9A7-F531-42A6-A540-D3AEADB7401F}"/>
    <cellStyle name="Percent 5 12 2 2" xfId="32783" xr:uid="{D09C459E-BEFF-451E-BFFA-51794657FD80}"/>
    <cellStyle name="Percent 5 12 3" xfId="32784" xr:uid="{BA58D201-D167-40CB-960A-17B4EC3B3A1D}"/>
    <cellStyle name="Percent 5 12 3 2" xfId="32785" xr:uid="{471A0A59-C360-4A4F-8941-88088BB8EBD2}"/>
    <cellStyle name="Percent 5 12 4" xfId="32786" xr:uid="{CCB73708-D6C8-409F-BE6E-39B79DA9AECC}"/>
    <cellStyle name="Percent 5 12 5" xfId="32781" xr:uid="{4884F483-3BC8-413F-9BEC-E2A17BE5851F}"/>
    <cellStyle name="Percent 5 12 6" xfId="22392" xr:uid="{2E99B452-8EDF-450C-864B-981F1ED535A1}"/>
    <cellStyle name="Percent 5 13" xfId="16100" xr:uid="{00000000-0005-0000-0000-0000E83E0000}"/>
    <cellStyle name="Percent 5 13 2" xfId="32788" xr:uid="{F27E6337-3013-4E1B-8CF0-A8683B934535}"/>
    <cellStyle name="Percent 5 13 2 2" xfId="32789" xr:uid="{507A3F48-C2D3-402E-B52E-9162260DD495}"/>
    <cellStyle name="Percent 5 13 3" xfId="32790" xr:uid="{FA7541AE-0061-46E9-86E1-879F60B1FBA7}"/>
    <cellStyle name="Percent 5 13 3 2" xfId="32791" xr:uid="{4D6DEDFD-1948-49EA-962B-CDE6A6730D7A}"/>
    <cellStyle name="Percent 5 13 4" xfId="32792" xr:uid="{155317FB-17AD-4680-B897-12DB43DF35F5}"/>
    <cellStyle name="Percent 5 13 4 2" xfId="32793" xr:uid="{8B9FE565-14D8-4971-BB79-54618F03E4DA}"/>
    <cellStyle name="Percent 5 13 5" xfId="32794" xr:uid="{3C2C88CE-A540-4506-8096-82231633B163}"/>
    <cellStyle name="Percent 5 13 6" xfId="32787" xr:uid="{9B8F7144-6CAB-4F96-A851-16D3BE9A8F51}"/>
    <cellStyle name="Percent 5 14" xfId="16101" xr:uid="{00000000-0005-0000-0000-0000E93E0000}"/>
    <cellStyle name="Percent 5 14 2" xfId="32796" xr:uid="{C86C21B1-D2EB-43DE-AE51-2254C053324F}"/>
    <cellStyle name="Percent 5 14 2 2" xfId="32797" xr:uid="{D2236AB0-CAD1-418B-9FAE-9FF98D282852}"/>
    <cellStyle name="Percent 5 14 3" xfId="32798" xr:uid="{4E6E0BDC-5C07-4A91-9E3A-B874A4079202}"/>
    <cellStyle name="Percent 5 14 3 2" xfId="32799" xr:uid="{04558B5F-0F16-430B-9A75-4F90955BA9B2}"/>
    <cellStyle name="Percent 5 14 4" xfId="32800" xr:uid="{21B570C4-712D-46B8-8EF6-F7F74E5342C5}"/>
    <cellStyle name="Percent 5 14 5" xfId="32795" xr:uid="{47BA0494-DA42-4A6D-B968-AF6FC1EF3166}"/>
    <cellStyle name="Percent 5 15" xfId="18438" xr:uid="{91E0F001-8639-4CD8-809B-30230101E285}"/>
    <cellStyle name="Percent 5 15 2" xfId="32802" xr:uid="{2D589945-98FC-4A18-8EF8-7A70BD058DB1}"/>
    <cellStyle name="Percent 5 15 3" xfId="32801" xr:uid="{F2A100E8-3ED2-477C-9C08-58D9E00B8FC3}"/>
    <cellStyle name="Percent 5 16" xfId="32803" xr:uid="{220102ED-B348-4A76-ABBE-959274E10396}"/>
    <cellStyle name="Percent 5 16 2" xfId="32804" xr:uid="{FA61BD7C-DF50-436B-950F-2A8FA7B28A8F}"/>
    <cellStyle name="Percent 5 17" xfId="32805" xr:uid="{5B613CA0-28F3-4130-AEA2-4AEBF6399E69}"/>
    <cellStyle name="Percent 5 17 2" xfId="32806" xr:uid="{37790AF7-710E-42AA-A5EF-A6194429DE48}"/>
    <cellStyle name="Percent 5 18" xfId="32807" xr:uid="{FA1F2DEA-5CD6-4F74-831E-5EC4E612D8D4}"/>
    <cellStyle name="Percent 5 19" xfId="32808" xr:uid="{BBFF0452-1C0F-4D7F-9E6B-A6FB20FBBB7F}"/>
    <cellStyle name="Percent 5 2" xfId="16102" xr:uid="{00000000-0005-0000-0000-0000EA3E0000}"/>
    <cellStyle name="Percent 5 2 10" xfId="32810" xr:uid="{5FFF6066-94ED-48C3-88F9-36A22E8914D9}"/>
    <cellStyle name="Percent 5 2 11" xfId="32809" xr:uid="{38F57C8C-0B4F-4A1A-9B8D-BF759C65E668}"/>
    <cellStyle name="Percent 5 2 12" xfId="24207" xr:uid="{4C7CF364-4197-4005-BC86-8CD8B5E7250C}"/>
    <cellStyle name="Percent 5 2 13" xfId="23401" xr:uid="{E3609298-030B-4703-BDEA-ED1C3CD6A842}"/>
    <cellStyle name="Percent 5 2 14" xfId="22393" xr:uid="{D9DC19F4-B292-4EAB-9884-83A37E1770B1}"/>
    <cellStyle name="Percent 5 2 2" xfId="16103" xr:uid="{00000000-0005-0000-0000-0000EB3E0000}"/>
    <cellStyle name="Percent 5 2 2 2" xfId="32812" xr:uid="{6F55500E-A3EC-4411-A769-40875131D7CF}"/>
    <cellStyle name="Percent 5 2 2 2 2" xfId="32813" xr:uid="{2AA97D83-F8B5-47C5-8790-9DDDE490C615}"/>
    <cellStyle name="Percent 5 2 2 3" xfId="32814" xr:uid="{432579C4-EC9F-4550-A389-E0A1F832907A}"/>
    <cellStyle name="Percent 5 2 2 3 2" xfId="32815" xr:uid="{1810C3E0-8957-4B60-9307-D52BA4CE4D22}"/>
    <cellStyle name="Percent 5 2 2 4" xfId="32816" xr:uid="{81496ED7-A887-4112-980D-0A1EA92191D3}"/>
    <cellStyle name="Percent 5 2 2 5" xfId="32817" xr:uid="{3578F69D-F31C-4892-8B82-8D3A08723831}"/>
    <cellStyle name="Percent 5 2 2 6" xfId="32811" xr:uid="{3AB3FD48-9D29-47BC-A68C-D960F4884462}"/>
    <cellStyle name="Percent 5 2 3" xfId="16104" xr:uid="{00000000-0005-0000-0000-0000EC3E0000}"/>
    <cellStyle name="Percent 5 2 3 2" xfId="32819" xr:uid="{2A7C2B60-690B-4349-8EFD-ED8A1ED73C16}"/>
    <cellStyle name="Percent 5 2 3 2 2" xfId="32820" xr:uid="{E63EB46F-8FB7-46DD-B0AC-AFCC1B3E9C6B}"/>
    <cellStyle name="Percent 5 2 3 3" xfId="32821" xr:uid="{0DB4D085-7E35-4783-A088-F5142B1050EB}"/>
    <cellStyle name="Percent 5 2 3 3 2" xfId="32822" xr:uid="{A5ED0D8D-EF47-4D04-88B6-7FCDD19628B8}"/>
    <cellStyle name="Percent 5 2 3 4" xfId="32823" xr:uid="{5C0A3B3B-C4A0-476B-B5C1-787FC4E15B27}"/>
    <cellStyle name="Percent 5 2 3 5" xfId="32818" xr:uid="{33C79E63-B6EF-4878-9A8D-ECE6DB5F7D83}"/>
    <cellStyle name="Percent 5 2 4" xfId="16105" xr:uid="{00000000-0005-0000-0000-0000ED3E0000}"/>
    <cellStyle name="Percent 5 2 4 2" xfId="32825" xr:uid="{02E7A905-0603-4A54-8F72-46A973A0B3AA}"/>
    <cellStyle name="Percent 5 2 4 2 2" xfId="32826" xr:uid="{9BF5E016-71BD-4396-962A-86CCE11A2A50}"/>
    <cellStyle name="Percent 5 2 4 3" xfId="32827" xr:uid="{2DA89197-AE5C-427D-88CC-6056AA3E67F6}"/>
    <cellStyle name="Percent 5 2 4 3 2" xfId="32828" xr:uid="{DDB5CE78-66EE-4D24-BC36-CA6A0E18B4FC}"/>
    <cellStyle name="Percent 5 2 4 4" xfId="32829" xr:uid="{FEA27145-483C-4CEC-8059-04EDA7CC6A91}"/>
    <cellStyle name="Percent 5 2 4 4 2" xfId="32830" xr:uid="{4E9B3C66-5223-4EC1-BDF5-323590485429}"/>
    <cellStyle name="Percent 5 2 4 5" xfId="32831" xr:uid="{4175126C-52CC-4342-A672-5EBE208F16FE}"/>
    <cellStyle name="Percent 5 2 4 6" xfId="32824" xr:uid="{210B0EFD-DEFF-48C1-892C-76FF45E9E48B}"/>
    <cellStyle name="Percent 5 2 5" xfId="32832" xr:uid="{7099077F-8A83-4871-96E6-B3CB04949E92}"/>
    <cellStyle name="Percent 5 2 5 2" xfId="32833" xr:uid="{560A38B1-82B7-4C2D-B3ED-2D6F33BFBB5D}"/>
    <cellStyle name="Percent 5 2 5 2 2" xfId="32834" xr:uid="{9B7F731C-BDB9-474C-AF48-D7AFCF52A8CB}"/>
    <cellStyle name="Percent 5 2 5 3" xfId="32835" xr:uid="{4EBB1CFA-5C42-4516-93A6-AAFE9589105B}"/>
    <cellStyle name="Percent 5 2 5 3 2" xfId="32836" xr:uid="{AC8BC175-DBA0-4FC8-89AA-425E7F68134A}"/>
    <cellStyle name="Percent 5 2 5 4" xfId="32837" xr:uid="{B9AC9367-609F-4BAB-9648-03829880324B}"/>
    <cellStyle name="Percent 5 2 6" xfId="32838" xr:uid="{03ED1E8D-B1B0-4B6A-B846-5D8B9B878F28}"/>
    <cellStyle name="Percent 5 2 6 2" xfId="32839" xr:uid="{7F055D9C-8613-45D9-B9D0-99ECBD976B3C}"/>
    <cellStyle name="Percent 5 2 7" xfId="32840" xr:uid="{9EB230C9-15C9-4E7E-B31F-BCA4EF7C5B31}"/>
    <cellStyle name="Percent 5 2 7 2" xfId="32841" xr:uid="{B1CB4CD8-C177-4143-9681-F19113B3C224}"/>
    <cellStyle name="Percent 5 2 8" xfId="32842" xr:uid="{DCC8BBA9-14E8-4810-AE92-A23694237930}"/>
    <cellStyle name="Percent 5 2 8 2" xfId="32843" xr:uid="{A1ED9919-A0C6-4FE6-AFE0-BFA37724326C}"/>
    <cellStyle name="Percent 5 2 9" xfId="32844" xr:uid="{83D26978-73B1-4C71-A1D8-DE4C2D5502A0}"/>
    <cellStyle name="Percent 5 20" xfId="32766" xr:uid="{8D7F9AB7-B42C-4A5C-AF6F-638CAC511F7F}"/>
    <cellStyle name="Percent 5 21" xfId="24206" xr:uid="{C214C015-C85D-4634-B7C0-B1695C092505}"/>
    <cellStyle name="Percent 5 22" xfId="23398" xr:uid="{EFCC1AAE-A100-4AB9-AD2B-7EC9B973E14B}"/>
    <cellStyle name="Percent 5 23" xfId="22389" xr:uid="{91D82794-666A-42B7-B52F-9A4E38A64C18}"/>
    <cellStyle name="Percent 5 3" xfId="16106" xr:uid="{00000000-0005-0000-0000-0000EE3E0000}"/>
    <cellStyle name="Percent 5 3 10" xfId="32846" xr:uid="{F7A7CA4E-DF1E-4535-89A8-3609CFB09684}"/>
    <cellStyle name="Percent 5 3 11" xfId="32847" xr:uid="{B8F26B19-38A9-44C6-BF7F-D431CCFCD17C}"/>
    <cellStyle name="Percent 5 3 12" xfId="32845" xr:uid="{AD0720C5-51DF-456D-BA2D-0594FD5806A8}"/>
    <cellStyle name="Percent 5 3 13" xfId="24208" xr:uid="{2BA281B2-5662-4E1F-A9DE-63ADEF42E24A}"/>
    <cellStyle name="Percent 5 3 14" xfId="23402" xr:uid="{62571791-ABE9-4757-9513-B8504549D821}"/>
    <cellStyle name="Percent 5 3 15" xfId="22394" xr:uid="{B244D0FF-B66B-4057-BBA7-9A4CE30B1A9B}"/>
    <cellStyle name="Percent 5 3 2" xfId="16107" xr:uid="{00000000-0005-0000-0000-0000EF3E0000}"/>
    <cellStyle name="Percent 5 3 2 10" xfId="32849" xr:uid="{9658DA8C-7652-4964-BA18-19D4C827C8FE}"/>
    <cellStyle name="Percent 5 3 2 11" xfId="32848" xr:uid="{C691D4BF-CCE1-4277-87FF-7693A4D32BB5}"/>
    <cellStyle name="Percent 5 3 2 12" xfId="24798" xr:uid="{6EDD24B3-7003-487D-BD23-629ED421736A}"/>
    <cellStyle name="Percent 5 3 2 2" xfId="16108" xr:uid="{00000000-0005-0000-0000-0000F03E0000}"/>
    <cellStyle name="Percent 5 3 2 2 2" xfId="32851" xr:uid="{5C8F27DA-E445-49D9-A1C0-B3B70FD295A7}"/>
    <cellStyle name="Percent 5 3 2 2 2 2" xfId="32852" xr:uid="{A63DC38E-6806-4A5B-BD70-2FBEF13DC6F1}"/>
    <cellStyle name="Percent 5 3 2 2 3" xfId="32853" xr:uid="{C14F7553-6533-4656-A1B4-3DC2EB4171DE}"/>
    <cellStyle name="Percent 5 3 2 2 3 2" xfId="32854" xr:uid="{FD20B572-E9EC-4C70-AFB1-8401161376FE}"/>
    <cellStyle name="Percent 5 3 2 2 4" xfId="32855" xr:uid="{65B284B1-CA8F-4937-9310-C957CF1395DB}"/>
    <cellStyle name="Percent 5 3 2 2 5" xfId="32856" xr:uid="{3CBAB4A5-EB31-440F-8E2F-9A24FEB89244}"/>
    <cellStyle name="Percent 5 3 2 2 6" xfId="32850" xr:uid="{A52D7092-C584-4DA2-9586-A4B8BBCA153C}"/>
    <cellStyle name="Percent 5 3 2 3" xfId="16109" xr:uid="{00000000-0005-0000-0000-0000F13E0000}"/>
    <cellStyle name="Percent 5 3 2 3 2" xfId="32858" xr:uid="{83BD65E6-E9AF-47A0-A309-0B07C1D4C00E}"/>
    <cellStyle name="Percent 5 3 2 3 2 2" xfId="32859" xr:uid="{C2E40E64-D186-41B9-9A1E-C38627FD8069}"/>
    <cellStyle name="Percent 5 3 2 3 3" xfId="32860" xr:uid="{0B871A7B-5844-4CAB-BC35-D5E4FC7AA75A}"/>
    <cellStyle name="Percent 5 3 2 3 3 2" xfId="32861" xr:uid="{77B27642-BBE2-426E-A2E4-EB129451DDD9}"/>
    <cellStyle name="Percent 5 3 2 3 4" xfId="32862" xr:uid="{087CB0A0-A780-494A-9AB7-0F1240DC3CE1}"/>
    <cellStyle name="Percent 5 3 2 3 5" xfId="32857" xr:uid="{B9A0B600-84B6-40BC-B6FD-393AE9070FD4}"/>
    <cellStyle name="Percent 5 3 2 4" xfId="32863" xr:uid="{CA2CC1EE-78EA-4767-A82A-80157D9F2119}"/>
    <cellStyle name="Percent 5 3 2 4 2" xfId="32864" xr:uid="{A2698090-7000-47E6-954A-2B2D9D0152B6}"/>
    <cellStyle name="Percent 5 3 2 4 2 2" xfId="32865" xr:uid="{F8F784CA-95F1-46AC-BB70-74C8A10D16ED}"/>
    <cellStyle name="Percent 5 3 2 4 3" xfId="32866" xr:uid="{BE22284B-D9FE-4369-801A-42B34CA7CE7B}"/>
    <cellStyle name="Percent 5 3 2 4 3 2" xfId="32867" xr:uid="{9C6A10FF-1FC0-4259-810C-BCC50CA36523}"/>
    <cellStyle name="Percent 5 3 2 4 4" xfId="32868" xr:uid="{0E5BF8A8-757D-4925-A31C-370E35C63A8D}"/>
    <cellStyle name="Percent 5 3 2 4 4 2" xfId="32869" xr:uid="{90BD2DD9-1EB1-4258-AEB8-C5787710AFCF}"/>
    <cellStyle name="Percent 5 3 2 4 5" xfId="32870" xr:uid="{7CCB6182-4AE2-45EB-B590-FF20B7B980D3}"/>
    <cellStyle name="Percent 5 3 2 5" xfId="32871" xr:uid="{527E529E-5D35-4A93-9519-C162C2ADBF85}"/>
    <cellStyle name="Percent 5 3 2 5 2" xfId="32872" xr:uid="{7FF588F7-A2C5-4B92-944E-FFEB41B1E84E}"/>
    <cellStyle name="Percent 5 3 2 5 2 2" xfId="32873" xr:uid="{161DFBC8-2061-4F11-825F-D89673C38C6E}"/>
    <cellStyle name="Percent 5 3 2 5 3" xfId="32874" xr:uid="{0AC430EA-E235-40AF-9001-5B2394D93434}"/>
    <cellStyle name="Percent 5 3 2 5 3 2" xfId="32875" xr:uid="{F5AC202C-0A53-44D3-B015-87D756CCDFE1}"/>
    <cellStyle name="Percent 5 3 2 5 4" xfId="32876" xr:uid="{C864F725-96D1-408C-BCB8-17695F37936A}"/>
    <cellStyle name="Percent 5 3 2 6" xfId="32877" xr:uid="{1645994F-86F1-4593-9C50-B899A0009D31}"/>
    <cellStyle name="Percent 5 3 2 6 2" xfId="32878" xr:uid="{D83AF5DE-4EDD-43DA-9CAA-D5AA4D60DA7A}"/>
    <cellStyle name="Percent 5 3 2 7" xfId="32879" xr:uid="{52FBDD14-3301-446E-83C2-129985A83B75}"/>
    <cellStyle name="Percent 5 3 2 7 2" xfId="32880" xr:uid="{F8DE2951-FC8C-45E4-82FC-F19EE8296602}"/>
    <cellStyle name="Percent 5 3 2 8" xfId="32881" xr:uid="{4CA9F0B6-F41E-4DD3-B652-4441CA118273}"/>
    <cellStyle name="Percent 5 3 2 8 2" xfId="32882" xr:uid="{FBEFBBEC-71AB-4A2D-91F6-16194B450A43}"/>
    <cellStyle name="Percent 5 3 2 9" xfId="32883" xr:uid="{C47B79ED-6E8B-4444-A560-04B1408F2DEA}"/>
    <cellStyle name="Percent 5 3 3" xfId="16110" xr:uid="{00000000-0005-0000-0000-0000F23E0000}"/>
    <cellStyle name="Percent 5 3 3 2" xfId="32885" xr:uid="{C4B4A3DE-378C-4575-AA17-D35234129D4D}"/>
    <cellStyle name="Percent 5 3 3 2 2" xfId="32886" xr:uid="{8C39C83B-2E5C-4DAB-8E9C-16A455F191C4}"/>
    <cellStyle name="Percent 5 3 3 3" xfId="32887" xr:uid="{4C3A3594-B1D6-49AD-8750-E39BC46CDCAF}"/>
    <cellStyle name="Percent 5 3 3 3 2" xfId="32888" xr:uid="{82F77281-9063-42FB-927E-4EE85EF41BFD}"/>
    <cellStyle name="Percent 5 3 3 4" xfId="32889" xr:uid="{ADE03762-AEF0-4240-8F8A-1B56E6B54879}"/>
    <cellStyle name="Percent 5 3 3 5" xfId="32890" xr:uid="{4BAB190D-0E41-4D2A-BD16-BCB55AEDC5B2}"/>
    <cellStyle name="Percent 5 3 3 6" xfId="32884" xr:uid="{C64AE22C-322F-471A-B194-DC661999CC87}"/>
    <cellStyle name="Percent 5 3 4" xfId="16111" xr:uid="{00000000-0005-0000-0000-0000F33E0000}"/>
    <cellStyle name="Percent 5 3 4 2" xfId="32892" xr:uid="{E52633C3-C237-471D-9323-2C27C289F333}"/>
    <cellStyle name="Percent 5 3 4 2 2" xfId="32893" xr:uid="{701E301B-392C-429B-84E0-029CFB31315E}"/>
    <cellStyle name="Percent 5 3 4 3" xfId="32894" xr:uid="{58085401-AFD5-4CCE-8D10-602B6005FECA}"/>
    <cellStyle name="Percent 5 3 4 3 2" xfId="32895" xr:uid="{98459109-EF56-4B76-AA6A-2437EE17DA04}"/>
    <cellStyle name="Percent 5 3 4 4" xfId="32896" xr:uid="{A4E74A08-849F-45E2-9DFF-468C97AAFBD1}"/>
    <cellStyle name="Percent 5 3 4 5" xfId="32891" xr:uid="{DC34877E-000F-4137-A614-212F2ED4BE8A}"/>
    <cellStyle name="Percent 5 3 5" xfId="16112" xr:uid="{00000000-0005-0000-0000-0000F43E0000}"/>
    <cellStyle name="Percent 5 3 5 2" xfId="32898" xr:uid="{F1F87D76-62B2-41A3-BE20-CAD755CC5E6E}"/>
    <cellStyle name="Percent 5 3 5 2 2" xfId="32899" xr:uid="{040CDCF7-94A2-45E2-B749-184B1EDBBFBB}"/>
    <cellStyle name="Percent 5 3 5 3" xfId="32900" xr:uid="{0EDD490A-F451-4C96-8D25-FBDFB5BCBA6C}"/>
    <cellStyle name="Percent 5 3 5 3 2" xfId="32901" xr:uid="{28FFE963-E63E-4606-83C3-91F2C20642C6}"/>
    <cellStyle name="Percent 5 3 5 4" xfId="32902" xr:uid="{66318E65-EAD8-422A-9DA9-131349B3047C}"/>
    <cellStyle name="Percent 5 3 5 4 2" xfId="32903" xr:uid="{0545947F-8016-499B-B937-68E0588CADB7}"/>
    <cellStyle name="Percent 5 3 5 5" xfId="32904" xr:uid="{9CC2E298-52CD-4147-893E-B9DDAA7DECF6}"/>
    <cellStyle name="Percent 5 3 5 6" xfId="32897" xr:uid="{8E14E026-611A-4C6A-AE6D-7004A2A273BF}"/>
    <cellStyle name="Percent 5 3 6" xfId="32905" xr:uid="{A1406272-2FBA-44F1-88F6-DF6A651A00A4}"/>
    <cellStyle name="Percent 5 3 6 2" xfId="32906" xr:uid="{95EE3C0E-45B8-4E23-AE4B-BCCECEBF28DB}"/>
    <cellStyle name="Percent 5 3 6 2 2" xfId="32907" xr:uid="{062CE884-23CE-49B0-A8D6-9C9360EDEECA}"/>
    <cellStyle name="Percent 5 3 6 3" xfId="32908" xr:uid="{4CF170A9-94DC-46F2-8F8D-E44CF09CA6BB}"/>
    <cellStyle name="Percent 5 3 6 3 2" xfId="32909" xr:uid="{B82C2CC5-43E6-4929-B352-C86ADB503D38}"/>
    <cellStyle name="Percent 5 3 6 4" xfId="32910" xr:uid="{4CD4058E-6A0F-432B-A65E-B97FC709F32A}"/>
    <cellStyle name="Percent 5 3 7" xfId="32911" xr:uid="{A8726F23-BFB4-40BE-9B7A-D501636B0F1A}"/>
    <cellStyle name="Percent 5 3 7 2" xfId="32912" xr:uid="{C566718A-B1E2-44EE-A3CB-E429B96CEFDD}"/>
    <cellStyle name="Percent 5 3 8" xfId="32913" xr:uid="{05C7CDAF-DD61-498B-9F4D-EE71EB9B805D}"/>
    <cellStyle name="Percent 5 3 8 2" xfId="32914" xr:uid="{3EA70B86-2C77-473D-9521-88C0769A3C8F}"/>
    <cellStyle name="Percent 5 3 9" xfId="32915" xr:uid="{66732F36-CA3B-4414-9F0F-43FDC1A13DE6}"/>
    <cellStyle name="Percent 5 3 9 2" xfId="32916" xr:uid="{2B732EB9-855B-43F1-8C86-32AEC09A35EA}"/>
    <cellStyle name="Percent 5 4" xfId="16113" xr:uid="{00000000-0005-0000-0000-0000F53E0000}"/>
    <cellStyle name="Percent 5 4 10" xfId="32918" xr:uid="{75FBDC91-CDAF-408E-A28F-4AC997F5F9F8}"/>
    <cellStyle name="Percent 5 4 11" xfId="32917" xr:uid="{B9636012-6D92-4AB0-8D2C-5846556F30E3}"/>
    <cellStyle name="Percent 5 4 12" xfId="24274" xr:uid="{5245D701-D606-4599-958A-7224CFFACA89}"/>
    <cellStyle name="Percent 5 4 13" xfId="23403" xr:uid="{24AFC2B4-93C3-4706-92E1-673346103F70}"/>
    <cellStyle name="Percent 5 4 14" xfId="22395" xr:uid="{4F427A26-712E-48F9-BF06-4F1AADB9E877}"/>
    <cellStyle name="Percent 5 4 2" xfId="16114" xr:uid="{00000000-0005-0000-0000-0000F63E0000}"/>
    <cellStyle name="Percent 5 4 2 2" xfId="16115" xr:uid="{00000000-0005-0000-0000-0000F73E0000}"/>
    <cellStyle name="Percent 5 4 2 2 2" xfId="32921" xr:uid="{8E824A33-EDCF-411D-98A4-8221875F9032}"/>
    <cellStyle name="Percent 5 4 2 2 3" xfId="32920" xr:uid="{6B2C003B-5D2E-45F5-9E47-C0F2D32458D0}"/>
    <cellStyle name="Percent 5 4 2 3" xfId="16116" xr:uid="{00000000-0005-0000-0000-0000F83E0000}"/>
    <cellStyle name="Percent 5 4 2 3 2" xfId="32923" xr:uid="{C112DE27-234A-4C4B-A23B-D59D0663CCD2}"/>
    <cellStyle name="Percent 5 4 2 3 3" xfId="32922" xr:uid="{CDAE077F-F8BE-4978-8F0C-8642124EB6D4}"/>
    <cellStyle name="Percent 5 4 2 4" xfId="32924" xr:uid="{D4539AC6-C205-4DD2-851D-743534B31539}"/>
    <cellStyle name="Percent 5 4 2 5" xfId="32919" xr:uid="{D6C56A52-B49B-4293-87CB-E93F6282B420}"/>
    <cellStyle name="Percent 5 4 2 6" xfId="24799" xr:uid="{AD4067C7-C49A-4AD6-B0DC-9E7D745CA787}"/>
    <cellStyle name="Percent 5 4 3" xfId="16117" xr:uid="{00000000-0005-0000-0000-0000F93E0000}"/>
    <cellStyle name="Percent 5 4 3 2" xfId="32926" xr:uid="{EF61B464-5B1F-4848-847F-E08F628EC65D}"/>
    <cellStyle name="Percent 5 4 3 2 2" xfId="32927" xr:uid="{81389D52-4207-4718-BA0D-0B5FDFA24E27}"/>
    <cellStyle name="Percent 5 4 3 3" xfId="32928" xr:uid="{DF883594-B53F-4398-B028-154E6503D017}"/>
    <cellStyle name="Percent 5 4 3 3 2" xfId="32929" xr:uid="{E2E4CB1F-264D-4CEF-B59C-4E85E46DE982}"/>
    <cellStyle name="Percent 5 4 3 4" xfId="32930" xr:uid="{0ADFDB87-B432-48FB-9102-85498821611D}"/>
    <cellStyle name="Percent 5 4 3 5" xfId="32925" xr:uid="{085B865C-5658-4701-9BE3-69F71883589A}"/>
    <cellStyle name="Percent 5 4 4" xfId="16118" xr:uid="{00000000-0005-0000-0000-0000FA3E0000}"/>
    <cellStyle name="Percent 5 4 4 2" xfId="32932" xr:uid="{92E108FD-134A-404A-91D9-C3C0A57EF042}"/>
    <cellStyle name="Percent 5 4 4 2 2" xfId="32933" xr:uid="{8D0D8DF3-8DC2-4CFF-BB0C-BDE5F0B57C24}"/>
    <cellStyle name="Percent 5 4 4 3" xfId="32934" xr:uid="{C5EE5BFC-3845-43C8-A53B-8907421FA0F8}"/>
    <cellStyle name="Percent 5 4 4 3 2" xfId="32935" xr:uid="{A6594FF4-B046-4A1E-BC17-2A85E678D73C}"/>
    <cellStyle name="Percent 5 4 4 4" xfId="32936" xr:uid="{219D7D2D-B245-4B8E-A449-6600260AFBC1}"/>
    <cellStyle name="Percent 5 4 4 4 2" xfId="32937" xr:uid="{D73197AE-F892-43B0-909A-6FCC1762E38A}"/>
    <cellStyle name="Percent 5 4 4 5" xfId="32938" xr:uid="{47FB4680-6DBC-4D31-9F6B-82F13988FB63}"/>
    <cellStyle name="Percent 5 4 4 6" xfId="32931" xr:uid="{D656158C-2B8F-4D6B-83D3-37FFBB738C44}"/>
    <cellStyle name="Percent 5 4 5" xfId="16119" xr:uid="{00000000-0005-0000-0000-0000FB3E0000}"/>
    <cellStyle name="Percent 5 4 5 2" xfId="32940" xr:uid="{D1DDE877-0678-4391-B119-A866D6CF906D}"/>
    <cellStyle name="Percent 5 4 5 2 2" xfId="32941" xr:uid="{5C1E642E-F8E5-423F-B858-CEA552F819C0}"/>
    <cellStyle name="Percent 5 4 5 3" xfId="32942" xr:uid="{72DF2E9B-39F0-40C1-B257-C59A5C22FADC}"/>
    <cellStyle name="Percent 5 4 5 3 2" xfId="32943" xr:uid="{BDF538B7-069B-4ED5-B3AF-A1F02405F7B6}"/>
    <cellStyle name="Percent 5 4 5 4" xfId="32944" xr:uid="{A5B2DD67-3334-4BB6-AA73-97196FC63A37}"/>
    <cellStyle name="Percent 5 4 5 5" xfId="32939" xr:uid="{1847BD50-BFCD-41DF-81CE-BB79C4CA566B}"/>
    <cellStyle name="Percent 5 4 6" xfId="32945" xr:uid="{C33FA177-0F92-4105-9BBF-5E444630935C}"/>
    <cellStyle name="Percent 5 4 6 2" xfId="32946" xr:uid="{71D1D9F0-4BCF-4798-9BFF-EE8E114F8DB7}"/>
    <cellStyle name="Percent 5 4 7" xfId="32947" xr:uid="{28B5716B-5177-42D7-9ED9-8D3F924F36BA}"/>
    <cellStyle name="Percent 5 4 7 2" xfId="32948" xr:uid="{3EA6855A-647A-4695-A54A-A027325A3921}"/>
    <cellStyle name="Percent 5 4 8" xfId="32949" xr:uid="{D89D6F10-D32C-4B7B-9D61-86B3FED95891}"/>
    <cellStyle name="Percent 5 4 8 2" xfId="32950" xr:uid="{B3B0CD33-500C-40E0-ABB0-DCA69631772C}"/>
    <cellStyle name="Percent 5 4 9" xfId="32951" xr:uid="{C420BC24-CE96-46FF-9B85-098504CB2DE8}"/>
    <cellStyle name="Percent 5 5" xfId="16120" xr:uid="{00000000-0005-0000-0000-0000FC3E0000}"/>
    <cellStyle name="Percent 5 5 10" xfId="32953" xr:uid="{7789F604-1EF4-4144-ACD9-59A7A9BBFC56}"/>
    <cellStyle name="Percent 5 5 11" xfId="32952" xr:uid="{1C5475A8-260E-485D-B4BC-21C63807ED5D}"/>
    <cellStyle name="Percent 5 5 12" xfId="24797" xr:uid="{DD4CA9F1-0E5F-4A9A-BE02-30AC0B76DBF5}"/>
    <cellStyle name="Percent 5 5 13" xfId="23404" xr:uid="{8DF6D093-4B3C-4682-B521-1874FF5F66D2}"/>
    <cellStyle name="Percent 5 5 14" xfId="22396" xr:uid="{EF89E294-CA07-4FEE-99CB-DF6565ECAB7F}"/>
    <cellStyle name="Percent 5 5 2" xfId="16121" xr:uid="{00000000-0005-0000-0000-0000FD3E0000}"/>
    <cellStyle name="Percent 5 5 2 2" xfId="16122" xr:uid="{00000000-0005-0000-0000-0000FE3E0000}"/>
    <cellStyle name="Percent 5 5 2 2 2" xfId="32956" xr:uid="{82672772-BFFF-4A0B-89FA-4FA3757B21CA}"/>
    <cellStyle name="Percent 5 5 2 2 3" xfId="32955" xr:uid="{C08858AA-9C71-4389-B57E-C3B825C322B7}"/>
    <cellStyle name="Percent 5 5 2 3" xfId="16123" xr:uid="{00000000-0005-0000-0000-0000FF3E0000}"/>
    <cellStyle name="Percent 5 5 2 3 2" xfId="32958" xr:uid="{81D62F37-83C1-4FB9-8D1A-7C08DCC385A0}"/>
    <cellStyle name="Percent 5 5 2 3 3" xfId="32957" xr:uid="{B8374A47-1344-4DD3-9F34-66EF59A10A74}"/>
    <cellStyle name="Percent 5 5 2 4" xfId="32959" xr:uid="{BBD67A20-5F7E-4E2C-BE49-4D9343B11D38}"/>
    <cellStyle name="Percent 5 5 2 5" xfId="32954" xr:uid="{EF3C4F8C-522D-4829-8981-D09DF56D48A6}"/>
    <cellStyle name="Percent 5 5 2 6" xfId="25723" xr:uid="{C5DCDB5D-E44E-4B88-9A16-C4FF20DF2C05}"/>
    <cellStyle name="Percent 5 5 3" xfId="16124" xr:uid="{00000000-0005-0000-0000-0000003F0000}"/>
    <cellStyle name="Percent 5 5 3 2" xfId="16125" xr:uid="{00000000-0005-0000-0000-0000013F0000}"/>
    <cellStyle name="Percent 5 5 3 2 2" xfId="32962" xr:uid="{9E1A1D33-E45C-4474-AE78-7DD9F9A8A56D}"/>
    <cellStyle name="Percent 5 5 3 2 3" xfId="32961" xr:uid="{3F9A1BA2-2671-4C66-91C0-E6B8C0AEC3DF}"/>
    <cellStyle name="Percent 5 5 3 3" xfId="16126" xr:uid="{00000000-0005-0000-0000-0000023F0000}"/>
    <cellStyle name="Percent 5 5 3 3 2" xfId="32964" xr:uid="{FC1478E1-1966-4730-A6A9-E45B35EC36EB}"/>
    <cellStyle name="Percent 5 5 3 3 3" xfId="32963" xr:uid="{E0440B7C-CAC2-4B65-B025-FBD9E7D14A2B}"/>
    <cellStyle name="Percent 5 5 3 4" xfId="32965" xr:uid="{9797D608-4F48-4342-B404-7F3653DC4BFE}"/>
    <cellStyle name="Percent 5 5 3 5" xfId="32960" xr:uid="{86CBA612-917C-4BF1-81C2-9F072736AC71}"/>
    <cellStyle name="Percent 5 5 4" xfId="16127" xr:uid="{00000000-0005-0000-0000-0000033F0000}"/>
    <cellStyle name="Percent 5 5 4 2" xfId="32967" xr:uid="{69EA0F94-C896-4DED-8BCE-BEDC83D63D31}"/>
    <cellStyle name="Percent 5 5 4 2 2" xfId="32968" xr:uid="{3E5345FF-9AA2-4968-9B48-74781811B28F}"/>
    <cellStyle name="Percent 5 5 4 3" xfId="32969" xr:uid="{640ED04C-FE05-46F6-AA8C-AE55CF1DC074}"/>
    <cellStyle name="Percent 5 5 4 3 2" xfId="32970" xr:uid="{28FF5569-76DA-46A6-A9E5-D80794D39FB7}"/>
    <cellStyle name="Percent 5 5 4 4" xfId="32971" xr:uid="{CD4E654B-0957-437E-A233-6FC79C253356}"/>
    <cellStyle name="Percent 5 5 4 4 2" xfId="32972" xr:uid="{F37148EC-A2E1-4901-A2FF-49C8322C4875}"/>
    <cellStyle name="Percent 5 5 4 5" xfId="32973" xr:uid="{303C6A6D-A746-4654-BFFC-C854055AC82E}"/>
    <cellStyle name="Percent 5 5 4 6" xfId="32966" xr:uid="{CCB289AD-1A7A-47BC-9E8F-B5DA5F0C783A}"/>
    <cellStyle name="Percent 5 5 5" xfId="16128" xr:uid="{00000000-0005-0000-0000-0000043F0000}"/>
    <cellStyle name="Percent 5 5 5 2" xfId="32975" xr:uid="{FACD5C46-66BC-42A7-8355-D509BB34B44B}"/>
    <cellStyle name="Percent 5 5 5 2 2" xfId="32976" xr:uid="{127E452E-8F6A-41C2-B168-FED6CD1E217C}"/>
    <cellStyle name="Percent 5 5 5 3" xfId="32977" xr:uid="{2A30EBAB-9FE7-4A76-BE45-B9EBD9D8E9B5}"/>
    <cellStyle name="Percent 5 5 5 3 2" xfId="32978" xr:uid="{5958AA28-9377-45BD-A59F-54A3CEAB15A4}"/>
    <cellStyle name="Percent 5 5 5 4" xfId="32979" xr:uid="{82017443-6638-46FB-B4C2-003DC7860237}"/>
    <cellStyle name="Percent 5 5 5 5" xfId="32974" xr:uid="{018067CE-A38B-4BF4-9A14-DB2DDD896749}"/>
    <cellStyle name="Percent 5 5 6" xfId="16129" xr:uid="{00000000-0005-0000-0000-0000053F0000}"/>
    <cellStyle name="Percent 5 5 6 2" xfId="32981" xr:uid="{A5707A86-21A2-4F5F-B67D-63FC25D786C1}"/>
    <cellStyle name="Percent 5 5 6 3" xfId="32980" xr:uid="{05926610-88D5-42CF-BFFC-74DF86563C23}"/>
    <cellStyle name="Percent 5 5 7" xfId="32982" xr:uid="{F89D0F81-1858-4E5A-AAAF-00DC4872E579}"/>
    <cellStyle name="Percent 5 5 7 2" xfId="32983" xr:uid="{49EB5B11-4DA2-4471-815C-A89C0E553843}"/>
    <cellStyle name="Percent 5 5 8" xfId="32984" xr:uid="{66AA2B3D-993D-4EB2-AF8A-2D2FC55A07D7}"/>
    <cellStyle name="Percent 5 5 8 2" xfId="32985" xr:uid="{E47BBA3C-DDF7-466D-9179-4A690233986A}"/>
    <cellStyle name="Percent 5 5 9" xfId="32986" xr:uid="{D42D70DB-A11D-4BF6-A5B4-5E60F535E225}"/>
    <cellStyle name="Percent 5 6" xfId="16130" xr:uid="{00000000-0005-0000-0000-0000063F0000}"/>
    <cellStyle name="Percent 5 6 10" xfId="32988" xr:uid="{5CE7532D-FA56-4FBF-BABA-468D38CAFF5C}"/>
    <cellStyle name="Percent 5 6 11" xfId="32987" xr:uid="{79C3F484-740A-4EA9-B00B-F648EAACF3F1}"/>
    <cellStyle name="Percent 5 6 12" xfId="25724" xr:uid="{869FCDB4-E5AB-4A2E-807E-015749BC0D88}"/>
    <cellStyle name="Percent 5 6 13" xfId="23405" xr:uid="{AEDE6162-EF90-42EA-855A-72E45E11C489}"/>
    <cellStyle name="Percent 5 6 14" xfId="22397" xr:uid="{E07FFB0F-CBE3-469E-B566-798C7CEFF555}"/>
    <cellStyle name="Percent 5 6 2" xfId="16131" xr:uid="{00000000-0005-0000-0000-0000073F0000}"/>
    <cellStyle name="Percent 5 6 2 2" xfId="32990" xr:uid="{9E1747DB-AF60-4396-B7DB-3600ED9E42C8}"/>
    <cellStyle name="Percent 5 6 2 2 2" xfId="32991" xr:uid="{6DD54A8C-E29F-47BF-9AB4-68C5B09DFD3C}"/>
    <cellStyle name="Percent 5 6 2 3" xfId="32992" xr:uid="{3A1B48B5-9C4C-4F68-8C54-1CA70B73C65D}"/>
    <cellStyle name="Percent 5 6 2 3 2" xfId="32993" xr:uid="{3D556393-7A11-4D01-8804-C6972BB49FFB}"/>
    <cellStyle name="Percent 5 6 2 4" xfId="32994" xr:uid="{1B3EA951-D2CD-490F-BCDF-933B97EB9C6B}"/>
    <cellStyle name="Percent 5 6 2 5" xfId="32989" xr:uid="{533B01EF-C9FF-4C97-8717-C8BAE7C0F62C}"/>
    <cellStyle name="Percent 5 6 3" xfId="16132" xr:uid="{00000000-0005-0000-0000-0000083F0000}"/>
    <cellStyle name="Percent 5 6 3 2" xfId="32996" xr:uid="{51B699DA-D114-412C-A855-3F923814D602}"/>
    <cellStyle name="Percent 5 6 3 2 2" xfId="32997" xr:uid="{D69666C3-1D7B-4E91-A704-AB94775CAFE9}"/>
    <cellStyle name="Percent 5 6 3 3" xfId="32998" xr:uid="{F9007942-722A-4C90-859C-2A641AC2FEB8}"/>
    <cellStyle name="Percent 5 6 3 3 2" xfId="32999" xr:uid="{34055CCB-BB30-4E61-9008-9B6E2C15E7CF}"/>
    <cellStyle name="Percent 5 6 3 4" xfId="33000" xr:uid="{9E0D7829-75B1-4007-B91C-13DB96F01BE4}"/>
    <cellStyle name="Percent 5 6 3 5" xfId="32995" xr:uid="{638666D5-A84B-444D-9E74-9328EDB53D3A}"/>
    <cellStyle name="Percent 5 6 4" xfId="16133" xr:uid="{00000000-0005-0000-0000-0000093F0000}"/>
    <cellStyle name="Percent 5 6 4 2" xfId="33002" xr:uid="{B067AC39-4BE0-4A31-BD4B-8E7C747632CA}"/>
    <cellStyle name="Percent 5 6 4 2 2" xfId="33003" xr:uid="{FED0D73E-560A-4647-A4BD-DACD969EC0EC}"/>
    <cellStyle name="Percent 5 6 4 3" xfId="33004" xr:uid="{CD56EF93-634A-4DDC-86E9-C160C994D013}"/>
    <cellStyle name="Percent 5 6 4 3 2" xfId="33005" xr:uid="{BE1EF7A1-C6A3-402B-B242-79AD20E98426}"/>
    <cellStyle name="Percent 5 6 4 4" xfId="33006" xr:uid="{641D319C-3803-4308-A564-11EA17FA4A0E}"/>
    <cellStyle name="Percent 5 6 4 4 2" xfId="33007" xr:uid="{FE21571A-DDE8-47E4-BCA6-1F4A2E0E479A}"/>
    <cellStyle name="Percent 5 6 4 5" xfId="33008" xr:uid="{BA9DB21C-33F7-486F-96E0-834D592BEE91}"/>
    <cellStyle name="Percent 5 6 4 6" xfId="33001" xr:uid="{AEFD2D7F-7FCE-4F2C-AF6B-C46E9D5AE413}"/>
    <cellStyle name="Percent 5 6 5" xfId="33009" xr:uid="{B9C1FB43-3285-4C5B-81E7-2F30926E78D6}"/>
    <cellStyle name="Percent 5 6 5 2" xfId="33010" xr:uid="{E642CCEB-2BA2-493E-B519-EE4A8E861C85}"/>
    <cellStyle name="Percent 5 6 5 2 2" xfId="33011" xr:uid="{DA9EFFFE-DC0F-48DA-87F9-3668279B262B}"/>
    <cellStyle name="Percent 5 6 5 3" xfId="33012" xr:uid="{CB897A03-EADD-4403-BBBC-5F44C64A9B93}"/>
    <cellStyle name="Percent 5 6 5 3 2" xfId="33013" xr:uid="{949F33F7-2E73-419E-ADB6-C7BB1CE2A42D}"/>
    <cellStyle name="Percent 5 6 5 4" xfId="33014" xr:uid="{06376563-5C92-43B3-83C4-5ED8CBEE0F0E}"/>
    <cellStyle name="Percent 5 6 6" xfId="33015" xr:uid="{5C6B6975-4512-4561-9674-EC7175F90240}"/>
    <cellStyle name="Percent 5 6 6 2" xfId="33016" xr:uid="{37EE04AC-45CD-44E8-AB0E-F84501183988}"/>
    <cellStyle name="Percent 5 6 7" xfId="33017" xr:uid="{89EA63DD-1683-41A3-AACB-A817B5FC2DAC}"/>
    <cellStyle name="Percent 5 6 7 2" xfId="33018" xr:uid="{4742CAAE-29FA-49AA-8B4E-960F018B7D79}"/>
    <cellStyle name="Percent 5 6 8" xfId="33019" xr:uid="{A3540FEF-F9B2-453F-AD24-DC77C7243D0A}"/>
    <cellStyle name="Percent 5 6 8 2" xfId="33020" xr:uid="{3AD5E1B1-9A7B-4FCD-A3AE-70D4EA7574CF}"/>
    <cellStyle name="Percent 5 6 9" xfId="33021" xr:uid="{7029F41D-EB23-4AF9-9DFD-E8928C209C53}"/>
    <cellStyle name="Percent 5 7" xfId="16134" xr:uid="{00000000-0005-0000-0000-00000A3F0000}"/>
    <cellStyle name="Percent 5 7 10" xfId="33023" xr:uid="{02DBAD93-E95D-440D-860B-A1B73809B1A8}"/>
    <cellStyle name="Percent 5 7 11" xfId="33022" xr:uid="{87F55A6C-50B5-4B91-B970-F28628BCE248}"/>
    <cellStyle name="Percent 5 7 12" xfId="25725" xr:uid="{62442BE4-EDB6-435B-A984-ECA4DB283789}"/>
    <cellStyle name="Percent 5 7 13" xfId="23406" xr:uid="{473CF481-BDB7-424F-A3B7-E6490DDBAEE5}"/>
    <cellStyle name="Percent 5 7 14" xfId="22398" xr:uid="{D3B44D71-48A9-4883-B66C-C342D8B28CE0}"/>
    <cellStyle name="Percent 5 7 2" xfId="16135" xr:uid="{00000000-0005-0000-0000-00000B3F0000}"/>
    <cellStyle name="Percent 5 7 2 2" xfId="33025" xr:uid="{243D2170-9EF1-48B9-92F6-8AF17905C80C}"/>
    <cellStyle name="Percent 5 7 2 2 2" xfId="33026" xr:uid="{71B0B32B-EE3E-4C7F-87DF-034996F1AEE5}"/>
    <cellStyle name="Percent 5 7 2 3" xfId="33027" xr:uid="{797BA38A-A3C9-477C-B391-24977DA61F6C}"/>
    <cellStyle name="Percent 5 7 2 3 2" xfId="33028" xr:uid="{30435859-2DCC-4C16-B9B0-E526EA1CF203}"/>
    <cellStyle name="Percent 5 7 2 4" xfId="33029" xr:uid="{B5DBC029-16FB-45A7-9D3C-E723AE42B721}"/>
    <cellStyle name="Percent 5 7 2 5" xfId="33024" xr:uid="{7DC2A5F5-33F1-4313-B4C9-27252117CF52}"/>
    <cellStyle name="Percent 5 7 3" xfId="16136" xr:uid="{00000000-0005-0000-0000-00000C3F0000}"/>
    <cellStyle name="Percent 5 7 3 2" xfId="33031" xr:uid="{D64974C2-A86B-46D2-864C-DF6CC3329C9A}"/>
    <cellStyle name="Percent 5 7 3 2 2" xfId="33032" xr:uid="{B95DDE29-04DA-4EA9-BFEF-467477263179}"/>
    <cellStyle name="Percent 5 7 3 3" xfId="33033" xr:uid="{7C2A8E4E-B906-4B70-8DA9-A91A59297B37}"/>
    <cellStyle name="Percent 5 7 3 3 2" xfId="33034" xr:uid="{3F7AB804-CDF8-4CA8-A99F-DA62E66D1242}"/>
    <cellStyle name="Percent 5 7 3 4" xfId="33035" xr:uid="{87AAD44F-C30B-4F54-A758-999764477603}"/>
    <cellStyle name="Percent 5 7 3 5" xfId="33030" xr:uid="{5B1BB69C-3ABB-4051-A976-FBC704F7F256}"/>
    <cellStyle name="Percent 5 7 4" xfId="16137" xr:uid="{00000000-0005-0000-0000-00000D3F0000}"/>
    <cellStyle name="Percent 5 7 4 2" xfId="33037" xr:uid="{17314912-BC0F-4B03-AB7C-3E34DA6A43C0}"/>
    <cellStyle name="Percent 5 7 4 2 2" xfId="33038" xr:uid="{F7F23F7C-38B8-4A47-B8C8-DB216B0298AC}"/>
    <cellStyle name="Percent 5 7 4 3" xfId="33039" xr:uid="{4CDEAAA4-0719-44EA-9B0D-5F1953A1C1E0}"/>
    <cellStyle name="Percent 5 7 4 3 2" xfId="33040" xr:uid="{187119EB-24C9-4B6C-877B-2691DF990E37}"/>
    <cellStyle name="Percent 5 7 4 4" xfId="33041" xr:uid="{9775E08F-E975-45DD-AE27-23D6F609ADB5}"/>
    <cellStyle name="Percent 5 7 4 4 2" xfId="33042" xr:uid="{0D62AFD4-11BD-4550-8C37-C3FB3B402F19}"/>
    <cellStyle name="Percent 5 7 4 5" xfId="33043" xr:uid="{561E0A8B-0982-48E4-A0D3-A0D87833BFEC}"/>
    <cellStyle name="Percent 5 7 4 6" xfId="33036" xr:uid="{0D6A7F08-56B6-4AB2-9790-36DB269A2131}"/>
    <cellStyle name="Percent 5 7 5" xfId="33044" xr:uid="{45D6AEED-6AFE-47A5-9419-731795F41368}"/>
    <cellStyle name="Percent 5 7 5 2" xfId="33045" xr:uid="{250A55F1-E619-4EA8-821C-740FB4DC9BD0}"/>
    <cellStyle name="Percent 5 7 5 2 2" xfId="33046" xr:uid="{E470F899-10F8-4BE6-8222-05C37A5F1458}"/>
    <cellStyle name="Percent 5 7 5 3" xfId="33047" xr:uid="{6790B595-BC70-43CF-A8E2-0608CCB59689}"/>
    <cellStyle name="Percent 5 7 5 3 2" xfId="33048" xr:uid="{A001968B-130E-4267-ACA7-00827F904901}"/>
    <cellStyle name="Percent 5 7 5 4" xfId="33049" xr:uid="{A897AE2D-1F2B-4962-BE45-FB00620CC823}"/>
    <cellStyle name="Percent 5 7 6" xfId="33050" xr:uid="{4234BB26-A163-4792-BA28-ACAFA893FDBC}"/>
    <cellStyle name="Percent 5 7 6 2" xfId="33051" xr:uid="{16AD2B9F-1E9B-44EC-82BF-75F2DB0C226C}"/>
    <cellStyle name="Percent 5 7 7" xfId="33052" xr:uid="{183A73E8-839B-422E-9F21-5F6F5980D65F}"/>
    <cellStyle name="Percent 5 7 7 2" xfId="33053" xr:uid="{538D9990-DD4B-41D0-9D5D-2B8D582AFC9E}"/>
    <cellStyle name="Percent 5 7 8" xfId="33054" xr:uid="{C63B7DA8-CFB9-4043-AC02-84CB009BCA16}"/>
    <cellStyle name="Percent 5 7 8 2" xfId="33055" xr:uid="{1B3A5DB9-71EE-4537-8EC4-C224D9714EF0}"/>
    <cellStyle name="Percent 5 7 9" xfId="33056" xr:uid="{18D9A03A-0B94-4889-8008-4A028DD71E87}"/>
    <cellStyle name="Percent 5 8" xfId="16138" xr:uid="{00000000-0005-0000-0000-00000E3F0000}"/>
    <cellStyle name="Percent 5 8 10" xfId="33058" xr:uid="{4E4B9CC1-01B6-45F0-B58C-D9160D8C292A}"/>
    <cellStyle name="Percent 5 8 11" xfId="33057" xr:uid="{267D750F-EB80-4274-94D6-F4B2802B89DC}"/>
    <cellStyle name="Percent 5 8 12" xfId="25726" xr:uid="{5084DB91-46FA-4859-AEA1-2BFA72A8E4B8}"/>
    <cellStyle name="Percent 5 8 13" xfId="23407" xr:uid="{30BF3D05-133C-41AC-8900-D5533A8DF9D7}"/>
    <cellStyle name="Percent 5 8 14" xfId="22399" xr:uid="{F46CE443-264C-4BAB-95BB-707D4747C84C}"/>
    <cellStyle name="Percent 5 8 2" xfId="16139" xr:uid="{00000000-0005-0000-0000-00000F3F0000}"/>
    <cellStyle name="Percent 5 8 2 2" xfId="33060" xr:uid="{9772E6BA-8E54-4183-9B25-8FFD504D710B}"/>
    <cellStyle name="Percent 5 8 2 2 2" xfId="33061" xr:uid="{A061E2EA-9FE1-45B7-A134-6F76D973D0FB}"/>
    <cellStyle name="Percent 5 8 2 3" xfId="33062" xr:uid="{36A4AE6E-5C0C-4666-A2D1-A3D93942E110}"/>
    <cellStyle name="Percent 5 8 2 3 2" xfId="33063" xr:uid="{10405C67-F050-4E38-8516-B8F606E94108}"/>
    <cellStyle name="Percent 5 8 2 4" xfId="33064" xr:uid="{4D0C6ACB-C2EC-44C6-9D80-92EBD55F20C9}"/>
    <cellStyle name="Percent 5 8 2 5" xfId="33059" xr:uid="{029A830F-D12B-405E-8AE8-633177CEAB67}"/>
    <cellStyle name="Percent 5 8 3" xfId="16140" xr:uid="{00000000-0005-0000-0000-0000103F0000}"/>
    <cellStyle name="Percent 5 8 3 2" xfId="33066" xr:uid="{9432E16C-14EB-4D1C-B216-3B1E49FD9710}"/>
    <cellStyle name="Percent 5 8 3 2 2" xfId="33067" xr:uid="{73A67C03-F3E7-45FE-847C-5DC6F1386BAC}"/>
    <cellStyle name="Percent 5 8 3 3" xfId="33068" xr:uid="{0D948B90-9BD4-42F1-B7E5-5EE681C07F70}"/>
    <cellStyle name="Percent 5 8 3 3 2" xfId="33069" xr:uid="{4A01CD2E-4FD5-479C-8322-B5E3800CF84C}"/>
    <cellStyle name="Percent 5 8 3 4" xfId="33070" xr:uid="{DB42FB25-CBF4-4015-B307-DD501CF0A221}"/>
    <cellStyle name="Percent 5 8 3 5" xfId="33065" xr:uid="{BB9B484E-33D0-4307-89B2-560F26861859}"/>
    <cellStyle name="Percent 5 8 4" xfId="16141" xr:uid="{00000000-0005-0000-0000-0000113F0000}"/>
    <cellStyle name="Percent 5 8 4 2" xfId="33072" xr:uid="{0DB76A24-F2D9-4D66-ABE7-9D59C4AEE016}"/>
    <cellStyle name="Percent 5 8 4 2 2" xfId="33073" xr:uid="{40E19C5B-34A9-4D15-9D25-587F535FDBE6}"/>
    <cellStyle name="Percent 5 8 4 3" xfId="33074" xr:uid="{BE77779E-45A7-4B8B-A2FA-69C615DD828C}"/>
    <cellStyle name="Percent 5 8 4 3 2" xfId="33075" xr:uid="{653F910D-FD79-4249-A37B-515DF94506C6}"/>
    <cellStyle name="Percent 5 8 4 4" xfId="33076" xr:uid="{29E9C4A8-7577-4471-AC5A-E5E94E253D03}"/>
    <cellStyle name="Percent 5 8 4 4 2" xfId="33077" xr:uid="{D52C26CB-6423-476F-85B7-8EDB81807966}"/>
    <cellStyle name="Percent 5 8 4 5" xfId="33078" xr:uid="{4D23BAFD-3520-4581-B8BF-AC4E02E46004}"/>
    <cellStyle name="Percent 5 8 4 6" xfId="33071" xr:uid="{3FBD081F-718E-4A08-8268-732A7CFB5092}"/>
    <cellStyle name="Percent 5 8 5" xfId="33079" xr:uid="{1D3877A6-9451-494F-BD1B-03761349B2E7}"/>
    <cellStyle name="Percent 5 8 5 2" xfId="33080" xr:uid="{EAAC831E-3897-4944-BEB3-C7DA22AA655E}"/>
    <cellStyle name="Percent 5 8 5 2 2" xfId="33081" xr:uid="{3EA8B5B3-34FB-4B9D-807A-C3B1B645F7BE}"/>
    <cellStyle name="Percent 5 8 5 3" xfId="33082" xr:uid="{46758AEF-E64E-4451-B9DC-A3AAE974297F}"/>
    <cellStyle name="Percent 5 8 5 3 2" xfId="33083" xr:uid="{70CB0D1B-B13E-4817-B493-467199D66879}"/>
    <cellStyle name="Percent 5 8 5 4" xfId="33084" xr:uid="{85A521FC-EA8B-41F1-B543-D6F340DFB804}"/>
    <cellStyle name="Percent 5 8 6" xfId="33085" xr:uid="{FDB16F40-8B64-4EC8-9E89-5E4ACB2E85A0}"/>
    <cellStyle name="Percent 5 8 6 2" xfId="33086" xr:uid="{125ABCA4-5D66-4633-9DFF-52492E25C4FA}"/>
    <cellStyle name="Percent 5 8 7" xfId="33087" xr:uid="{1EA8BAF3-33F6-4080-A241-3C0383116C0A}"/>
    <cellStyle name="Percent 5 8 7 2" xfId="33088" xr:uid="{329EE50D-6160-4EB8-80AC-E32DC5EF337D}"/>
    <cellStyle name="Percent 5 8 8" xfId="33089" xr:uid="{D47842EC-F791-466A-82E7-919957F2098E}"/>
    <cellStyle name="Percent 5 8 8 2" xfId="33090" xr:uid="{9F3D617C-96DB-432B-BCC5-9CA0DE81354E}"/>
    <cellStyle name="Percent 5 8 9" xfId="33091" xr:uid="{979DBD33-AACE-413C-B8AE-27408BA72036}"/>
    <cellStyle name="Percent 5 9" xfId="16142" xr:uid="{00000000-0005-0000-0000-0000123F0000}"/>
    <cellStyle name="Percent 5 9 10" xfId="33093" xr:uid="{839CADA3-85A8-41CB-BABC-EEC71A717853}"/>
    <cellStyle name="Percent 5 9 11" xfId="33092" xr:uid="{0FA2E1CF-8D86-46DF-BFAD-1AAC2401CF49}"/>
    <cellStyle name="Percent 5 9 12" xfId="25727" xr:uid="{33FA1369-732D-4C70-8ECB-E6BA056DAAEB}"/>
    <cellStyle name="Percent 5 9 13" xfId="23408" xr:uid="{9F77BC23-0198-4E27-B678-EAEBA226206C}"/>
    <cellStyle name="Percent 5 9 14" xfId="22400" xr:uid="{542D3862-3F85-4EFB-878F-F1F9D1DF5394}"/>
    <cellStyle name="Percent 5 9 2" xfId="16143" xr:uid="{00000000-0005-0000-0000-0000133F0000}"/>
    <cellStyle name="Percent 5 9 2 2" xfId="16144" xr:uid="{00000000-0005-0000-0000-0000143F0000}"/>
    <cellStyle name="Percent 5 9 2 2 2" xfId="33096" xr:uid="{523456E5-D76F-4820-99BB-757E7DF2B225}"/>
    <cellStyle name="Percent 5 9 2 2 3" xfId="33095" xr:uid="{25E081E5-4C8C-4354-A3F0-73217F1A5B04}"/>
    <cellStyle name="Percent 5 9 2 2 4" xfId="23410" xr:uid="{C287FBAE-4ED7-4227-A56F-81CA53469C8F}"/>
    <cellStyle name="Percent 5 9 2 2 5" xfId="22402" xr:uid="{923FB1FB-15CA-42C5-A1F6-A3E5AD425916}"/>
    <cellStyle name="Percent 5 9 2 3" xfId="16145" xr:uid="{00000000-0005-0000-0000-0000153F0000}"/>
    <cellStyle name="Percent 5 9 2 3 2" xfId="33098" xr:uid="{05A225E5-AAA8-4490-BD46-F48E305D6048}"/>
    <cellStyle name="Percent 5 9 2 3 3" xfId="33097" xr:uid="{837111A9-9F1F-41A8-A640-47F96E0415E8}"/>
    <cellStyle name="Percent 5 9 2 4" xfId="33099" xr:uid="{0DB183C1-C78A-4EA4-8F20-9A3C7A356949}"/>
    <cellStyle name="Percent 5 9 2 5" xfId="33094" xr:uid="{1F22D4CA-A806-481F-B81A-07FBBCC55485}"/>
    <cellStyle name="Percent 5 9 2 6" xfId="25728" xr:uid="{9AADD02B-7552-424E-B932-C3158F6973AC}"/>
    <cellStyle name="Percent 5 9 2 7" xfId="23409" xr:uid="{5E7E9E7D-34C5-473A-B5AD-832C8233EBCD}"/>
    <cellStyle name="Percent 5 9 2 8" xfId="22401" xr:uid="{714E4F28-A9B5-4D1D-A238-17AF4E778912}"/>
    <cellStyle name="Percent 5 9 3" xfId="16146" xr:uid="{00000000-0005-0000-0000-0000163F0000}"/>
    <cellStyle name="Percent 5 9 3 2" xfId="16147" xr:uid="{00000000-0005-0000-0000-0000173F0000}"/>
    <cellStyle name="Percent 5 9 3 2 2" xfId="33102" xr:uid="{BB7A81B3-DB53-41C2-AF90-6C6DCE52108A}"/>
    <cellStyle name="Percent 5 9 3 2 3" xfId="33101" xr:uid="{B32FA12D-EE2D-4165-8BC0-5BE17F8DB7F6}"/>
    <cellStyle name="Percent 5 9 3 3" xfId="16148" xr:uid="{00000000-0005-0000-0000-0000183F0000}"/>
    <cellStyle name="Percent 5 9 3 3 2" xfId="33104" xr:uid="{C6D7D080-DC48-484F-97BA-54D1B4C620E5}"/>
    <cellStyle name="Percent 5 9 3 3 3" xfId="33103" xr:uid="{A96D46D1-84F3-4BC7-9B68-9BEB7A374CC5}"/>
    <cellStyle name="Percent 5 9 3 4" xfId="33105" xr:uid="{4CD66484-6282-4C0E-88D1-EB776A7CA5C6}"/>
    <cellStyle name="Percent 5 9 3 5" xfId="33100" xr:uid="{880C3E1B-CC98-4374-A0BB-EE56935D3F83}"/>
    <cellStyle name="Percent 5 9 4" xfId="16149" xr:uid="{00000000-0005-0000-0000-0000193F0000}"/>
    <cellStyle name="Percent 5 9 4 2" xfId="16150" xr:uid="{00000000-0005-0000-0000-00001A3F0000}"/>
    <cellStyle name="Percent 5 9 4 2 2" xfId="16151" xr:uid="{00000000-0005-0000-0000-00001B3F0000}"/>
    <cellStyle name="Percent 5 9 4 2 2 2" xfId="33108" xr:uid="{7C367EEC-9B25-42A5-9915-399165239A05}"/>
    <cellStyle name="Percent 5 9 4 2 3" xfId="16152" xr:uid="{00000000-0005-0000-0000-00001C3F0000}"/>
    <cellStyle name="Percent 5 9 4 2 4" xfId="33107" xr:uid="{18490B00-69F5-42E6-8569-97413DB738BE}"/>
    <cellStyle name="Percent 5 9 4 3" xfId="16153" xr:uid="{00000000-0005-0000-0000-00001D3F0000}"/>
    <cellStyle name="Percent 5 9 4 3 2" xfId="33110" xr:uid="{D8692FD7-CC37-48CD-9F06-DFE71DEA0860}"/>
    <cellStyle name="Percent 5 9 4 3 3" xfId="33109" xr:uid="{696F6675-F4F9-4E9A-B737-5F5ECC0911F9}"/>
    <cellStyle name="Percent 5 9 4 4" xfId="16154" xr:uid="{00000000-0005-0000-0000-00001E3F0000}"/>
    <cellStyle name="Percent 5 9 4 4 2" xfId="33112" xr:uid="{A110BF7D-354C-4C65-9E17-346C2781F0B2}"/>
    <cellStyle name="Percent 5 9 4 4 3" xfId="33111" xr:uid="{098502AD-703C-4BBF-925A-B53CB065D71D}"/>
    <cellStyle name="Percent 5 9 4 5" xfId="33113" xr:uid="{2AE9BB93-3AF9-4EED-ABD2-B58C5FACF6C6}"/>
    <cellStyle name="Percent 5 9 4 6" xfId="33106" xr:uid="{E27CA530-05C8-4D8C-B1E4-3D8F9B9E817A}"/>
    <cellStyle name="Percent 5 9 5" xfId="16155" xr:uid="{00000000-0005-0000-0000-00001F3F0000}"/>
    <cellStyle name="Percent 5 9 5 2" xfId="33115" xr:uid="{6FFA91CE-415E-4AE8-B437-F6D8EA27B907}"/>
    <cellStyle name="Percent 5 9 5 2 2" xfId="33116" xr:uid="{DB8EB9C3-AE46-430B-A16C-6CFB2E2D6492}"/>
    <cellStyle name="Percent 5 9 5 3" xfId="33117" xr:uid="{F786294A-3440-4F8B-8359-F01E83DE0DE5}"/>
    <cellStyle name="Percent 5 9 5 3 2" xfId="33118" xr:uid="{2A2529FD-B14A-4D94-974C-A5C6E8F3759F}"/>
    <cellStyle name="Percent 5 9 5 4" xfId="33119" xr:uid="{501B86DE-6A69-41F8-9B88-416360BF7755}"/>
    <cellStyle name="Percent 5 9 5 5" xfId="33114" xr:uid="{134833AC-0F36-4D8A-AFD8-062FDBAF4E3E}"/>
    <cellStyle name="Percent 5 9 6" xfId="16156" xr:uid="{00000000-0005-0000-0000-0000203F0000}"/>
    <cellStyle name="Percent 5 9 6 2" xfId="33121" xr:uid="{4A2A6021-09F9-46C6-BB36-9DE839AA0EF7}"/>
    <cellStyle name="Percent 5 9 6 3" xfId="33120" xr:uid="{19073950-D2C0-446F-B198-5506F6822B23}"/>
    <cellStyle name="Percent 5 9 7" xfId="33122" xr:uid="{466E5A94-22ED-421A-8654-A4CF1BF01F17}"/>
    <cellStyle name="Percent 5 9 7 2" xfId="33123" xr:uid="{05A3DFF8-53F9-4DDE-B036-00ECB59109A4}"/>
    <cellStyle name="Percent 5 9 8" xfId="33124" xr:uid="{AF44EF25-2ADD-4F05-8F3E-7DC7C01A5462}"/>
    <cellStyle name="Percent 5 9 8 2" xfId="33125" xr:uid="{875D4F6B-BAA3-402B-AF81-61CEA7AAAC3D}"/>
    <cellStyle name="Percent 5 9 9" xfId="33126" xr:uid="{44323083-30FC-493E-A18F-A245D60701BA}"/>
    <cellStyle name="Percent 6" xfId="16157" xr:uid="{00000000-0005-0000-0000-0000213F0000}"/>
    <cellStyle name="Percent 6 10" xfId="16158" xr:uid="{00000000-0005-0000-0000-0000223F0000}"/>
    <cellStyle name="Percent 6 10 2" xfId="16159" xr:uid="{00000000-0005-0000-0000-0000233F0000}"/>
    <cellStyle name="Percent 6 10 2 2" xfId="16160" xr:uid="{00000000-0005-0000-0000-0000243F0000}"/>
    <cellStyle name="Percent 6 10 2 2 2" xfId="16161" xr:uid="{00000000-0005-0000-0000-0000253F0000}"/>
    <cellStyle name="Percent 6 10 2 2 3" xfId="16162" xr:uid="{00000000-0005-0000-0000-0000263F0000}"/>
    <cellStyle name="Percent 6 10 2 2 4" xfId="33130" xr:uid="{830B5F6E-CC35-4F7F-B571-E0F95FE901B6}"/>
    <cellStyle name="Percent 6 10 2 3" xfId="16163" xr:uid="{00000000-0005-0000-0000-0000273F0000}"/>
    <cellStyle name="Percent 6 10 2 4" xfId="16164" xr:uid="{00000000-0005-0000-0000-0000283F0000}"/>
    <cellStyle name="Percent 6 10 2 5" xfId="33129" xr:uid="{26618C00-2AA9-410F-B412-0B2B62271633}"/>
    <cellStyle name="Percent 6 10 3" xfId="16165" xr:uid="{00000000-0005-0000-0000-0000293F0000}"/>
    <cellStyle name="Percent 6 10 3 2" xfId="16166" xr:uid="{00000000-0005-0000-0000-00002A3F0000}"/>
    <cellStyle name="Percent 6 10 3 2 2" xfId="33132" xr:uid="{4A2DC872-470F-4F77-AFAC-A85DD08676DC}"/>
    <cellStyle name="Percent 6 10 3 3" xfId="16167" xr:uid="{00000000-0005-0000-0000-00002B3F0000}"/>
    <cellStyle name="Percent 6 10 3 4" xfId="33131" xr:uid="{7E13D5CB-DE27-4C7E-BEC9-D62908859CB5}"/>
    <cellStyle name="Percent 6 10 4" xfId="16168" xr:uid="{00000000-0005-0000-0000-00002C3F0000}"/>
    <cellStyle name="Percent 6 10 4 2" xfId="33133" xr:uid="{B596BC7C-F498-4B3B-A638-7DAAE1F84DA7}"/>
    <cellStyle name="Percent 6 10 5" xfId="16169" xr:uid="{00000000-0005-0000-0000-00002D3F0000}"/>
    <cellStyle name="Percent 6 10 5 2" xfId="33134" xr:uid="{4000F80C-7B9E-4BAC-95D4-4DC63CC2ADBC}"/>
    <cellStyle name="Percent 6 10 6" xfId="33128" xr:uid="{874E434A-74D5-403B-ADC7-01241EE796C2}"/>
    <cellStyle name="Percent 6 10 7" xfId="23412" xr:uid="{52B764BA-F845-4F86-A4A0-476E471F1602}"/>
    <cellStyle name="Percent 6 10 8" xfId="22651" xr:uid="{B9204852-0D77-4A4F-9B4B-782E7F3DD1DF}"/>
    <cellStyle name="Percent 6 11" xfId="16170" xr:uid="{00000000-0005-0000-0000-00002E3F0000}"/>
    <cellStyle name="Percent 6 11 2" xfId="16171" xr:uid="{00000000-0005-0000-0000-00002F3F0000}"/>
    <cellStyle name="Percent 6 11 2 2" xfId="33137" xr:uid="{62939CD8-EACA-4667-ABDD-1BE1745C4002}"/>
    <cellStyle name="Percent 6 11 2 3" xfId="33136" xr:uid="{B1DFCF36-A6D7-47B2-894E-954E78D17A8A}"/>
    <cellStyle name="Percent 6 11 3" xfId="16172" xr:uid="{00000000-0005-0000-0000-0000303F0000}"/>
    <cellStyle name="Percent 6 11 3 2" xfId="33139" xr:uid="{239F79A4-7BE5-4BAB-8592-9C2D0C34D9AD}"/>
    <cellStyle name="Percent 6 11 3 3" xfId="33138" xr:uid="{7E1B550F-9090-4116-B8AF-3E48F612C8A5}"/>
    <cellStyle name="Percent 6 11 4" xfId="33140" xr:uid="{D04B744F-E809-4AC1-9C61-8765CACADD5E}"/>
    <cellStyle name="Percent 6 11 5" xfId="33141" xr:uid="{533B97F8-C52C-48A6-83E1-92C8D3A6EB35}"/>
    <cellStyle name="Percent 6 11 6" xfId="33135" xr:uid="{6C704345-1862-4543-96A7-437D6D09069D}"/>
    <cellStyle name="Percent 6 12" xfId="16173" xr:uid="{00000000-0005-0000-0000-0000313F0000}"/>
    <cellStyle name="Percent 6 12 2" xfId="33143" xr:uid="{A27593A0-4C53-4AC5-952D-599A75F16A5C}"/>
    <cellStyle name="Percent 6 12 2 2" xfId="33144" xr:uid="{D4C59890-38F2-400E-A97C-A301E4A6D665}"/>
    <cellStyle name="Percent 6 12 3" xfId="33145" xr:uid="{860FE8DB-70EF-4385-8317-90B78B32305C}"/>
    <cellStyle name="Percent 6 12 3 2" xfId="33146" xr:uid="{9888BB4E-F760-4C46-AD47-C842812A1879}"/>
    <cellStyle name="Percent 6 12 4" xfId="33147" xr:uid="{1107A006-8D61-42A0-8963-6A1C20BCEFD7}"/>
    <cellStyle name="Percent 6 12 5" xfId="33142" xr:uid="{B305866E-1821-4CB6-9DAD-DECA4E5B01E4}"/>
    <cellStyle name="Percent 6 13" xfId="16174" xr:uid="{00000000-0005-0000-0000-0000323F0000}"/>
    <cellStyle name="Percent 6 13 2" xfId="33149" xr:uid="{4A93FF98-AB9C-47DE-874C-8CDE5B7D0692}"/>
    <cellStyle name="Percent 6 13 2 2" xfId="33150" xr:uid="{903B750D-5EEF-4120-BC42-F0C6AD37B52A}"/>
    <cellStyle name="Percent 6 13 3" xfId="33151" xr:uid="{24F46049-2A61-4455-AC3F-BD9292591463}"/>
    <cellStyle name="Percent 6 13 3 2" xfId="33152" xr:uid="{B5A35C4A-C79A-43DF-8CBF-1F23F97331F2}"/>
    <cellStyle name="Percent 6 13 4" xfId="33153" xr:uid="{DF1910A6-2038-442D-AD1D-3CA1FFCA2B55}"/>
    <cellStyle name="Percent 6 13 4 2" xfId="33154" xr:uid="{E7852789-FA2C-4704-B9C0-B1880E5BFBFE}"/>
    <cellStyle name="Percent 6 13 5" xfId="33155" xr:uid="{EAC753D7-C0FD-48D4-9472-872FAB676013}"/>
    <cellStyle name="Percent 6 13 6" xfId="33148" xr:uid="{CDC3E5B3-34CA-44A0-BE06-603A7A96B216}"/>
    <cellStyle name="Percent 6 14" xfId="16175" xr:uid="{00000000-0005-0000-0000-0000333F0000}"/>
    <cellStyle name="Percent 6 14 2" xfId="33157" xr:uid="{CFD83BAA-5702-4F58-B118-673AD28B7E03}"/>
    <cellStyle name="Percent 6 14 2 2" xfId="33158" xr:uid="{CD70D689-D77B-4297-AC4F-A3A19BFCFC28}"/>
    <cellStyle name="Percent 6 14 3" xfId="33159" xr:uid="{0F33C2A2-8D6D-4536-B699-10558E31B5F4}"/>
    <cellStyle name="Percent 6 14 3 2" xfId="33160" xr:uid="{47C6B028-9A82-498B-9477-84FA501AF062}"/>
    <cellStyle name="Percent 6 14 4" xfId="33161" xr:uid="{3293088A-3304-49D0-A0B7-CE78784A84CF}"/>
    <cellStyle name="Percent 6 14 5" xfId="33156" xr:uid="{6D332267-7E08-48E6-949F-CF66FE56FA8F}"/>
    <cellStyle name="Percent 6 15" xfId="18439" xr:uid="{BBF990C8-81FB-4C11-9293-FAF7643DFEF3}"/>
    <cellStyle name="Percent 6 15 2" xfId="33163" xr:uid="{BEEDDF98-79FE-46C6-9EAB-0048C29BEC63}"/>
    <cellStyle name="Percent 6 15 3" xfId="33162" xr:uid="{09AC9223-8DB3-4A21-851F-A5A3D3EFB19F}"/>
    <cellStyle name="Percent 6 16" xfId="33164" xr:uid="{F2FDDA97-A3CC-49E5-87AC-7C407734CCB9}"/>
    <cellStyle name="Percent 6 16 2" xfId="33165" xr:uid="{3DD21E5F-1966-4D75-9E5E-4BC0080C4431}"/>
    <cellStyle name="Percent 6 17" xfId="33166" xr:uid="{3190B362-01D0-4957-97E8-AB6FECC82260}"/>
    <cellStyle name="Percent 6 17 2" xfId="33167" xr:uid="{C955E79C-524F-4BFC-8F42-A9C235764E0B}"/>
    <cellStyle name="Percent 6 18" xfId="33168" xr:uid="{38D1B1AA-24D1-4AD2-A902-ADCBDC22AEED}"/>
    <cellStyle name="Percent 6 19" xfId="33169" xr:uid="{30E4F905-022F-4CC7-A5F1-8D7DFCE5BBE5}"/>
    <cellStyle name="Percent 6 2" xfId="16176" xr:uid="{00000000-0005-0000-0000-0000343F0000}"/>
    <cellStyle name="Percent 6 2 10" xfId="33171" xr:uid="{E2367095-95BF-444C-AE95-F57C373329DA}"/>
    <cellStyle name="Percent 6 2 11" xfId="33170" xr:uid="{9B1F1E4E-84D6-4A5A-9285-9AD286DA10D6}"/>
    <cellStyle name="Percent 6 2 12" xfId="24801" xr:uid="{C82D2FAF-ED2C-49C4-AB8F-3484541D55D8}"/>
    <cellStyle name="Percent 6 2 13" xfId="23413" xr:uid="{1FC9180B-588E-4E90-B878-2DFA685F3531}"/>
    <cellStyle name="Percent 6 2 14" xfId="22404" xr:uid="{065BC513-4AD1-44F7-8024-5111FCE9AAE8}"/>
    <cellStyle name="Percent 6 2 2" xfId="16177" xr:uid="{00000000-0005-0000-0000-0000353F0000}"/>
    <cellStyle name="Percent 6 2 2 2" xfId="33173" xr:uid="{A7CD0F1E-30EC-40BA-B4E2-BC1C3A68AFDA}"/>
    <cellStyle name="Percent 6 2 2 2 2" xfId="33174" xr:uid="{EADDC729-4D2C-4701-9282-3A1D10D20E1B}"/>
    <cellStyle name="Percent 6 2 2 3" xfId="33175" xr:uid="{A51BE5D1-85D8-4C3B-8626-B5785721BF7B}"/>
    <cellStyle name="Percent 6 2 2 3 2" xfId="33176" xr:uid="{D1CBB252-B092-4BF4-A968-1D7655F0ECB2}"/>
    <cellStyle name="Percent 6 2 2 4" xfId="33177" xr:uid="{4A8C34A2-5587-422B-86F9-CD5DA0414805}"/>
    <cellStyle name="Percent 6 2 2 5" xfId="33172" xr:uid="{B4DDBF95-6909-4F89-B145-6BEF9F728CEE}"/>
    <cellStyle name="Percent 6 2 3" xfId="16178" xr:uid="{00000000-0005-0000-0000-0000363F0000}"/>
    <cellStyle name="Percent 6 2 3 2" xfId="33179" xr:uid="{E947BAC9-DC9D-45FB-B0CB-6E8166DA377F}"/>
    <cellStyle name="Percent 6 2 3 2 2" xfId="33180" xr:uid="{C87221A9-5254-4D9D-855D-FEAD32FCF1BA}"/>
    <cellStyle name="Percent 6 2 3 3" xfId="33181" xr:uid="{DD197135-CC8B-4087-9E92-16EC4C4EE096}"/>
    <cellStyle name="Percent 6 2 3 3 2" xfId="33182" xr:uid="{614F5E86-06F9-407D-B194-B9BD19579836}"/>
    <cellStyle name="Percent 6 2 3 4" xfId="33183" xr:uid="{7042EB14-2CCE-438E-B52C-FE6A28882726}"/>
    <cellStyle name="Percent 6 2 3 5" xfId="33178" xr:uid="{965FE2BB-10C1-45EE-8976-45555800B6BB}"/>
    <cellStyle name="Percent 6 2 4" xfId="16179" xr:uid="{00000000-0005-0000-0000-0000373F0000}"/>
    <cellStyle name="Percent 6 2 4 2" xfId="33185" xr:uid="{B0842A65-9085-4C14-9178-3F806284CC51}"/>
    <cellStyle name="Percent 6 2 4 2 2" xfId="33186" xr:uid="{2A567708-8589-4CEE-94A6-ED51740443E6}"/>
    <cellStyle name="Percent 6 2 4 3" xfId="33187" xr:uid="{46433FAD-514F-4435-8A70-CDA5FAA70DD0}"/>
    <cellStyle name="Percent 6 2 4 3 2" xfId="33188" xr:uid="{DCB40DA8-D2CA-4DFF-80EF-632824127FAF}"/>
    <cellStyle name="Percent 6 2 4 4" xfId="33189" xr:uid="{949AB72E-1AF0-4E39-A62B-2D66967F513D}"/>
    <cellStyle name="Percent 6 2 4 4 2" xfId="33190" xr:uid="{DB744149-62B3-4122-836F-BEA733995C7E}"/>
    <cellStyle name="Percent 6 2 4 5" xfId="33191" xr:uid="{71BFEA78-A407-44D7-AFC7-60E568134E93}"/>
    <cellStyle name="Percent 6 2 4 6" xfId="33184" xr:uid="{600D7F4E-7B1D-423C-A351-091DEA3023C5}"/>
    <cellStyle name="Percent 6 2 5" xfId="33192" xr:uid="{A0346D3C-89B2-44D3-89B0-D5F9E429D897}"/>
    <cellStyle name="Percent 6 2 5 2" xfId="33193" xr:uid="{7F7C7DE6-2C78-4F96-81B8-9F4E115E7F70}"/>
    <cellStyle name="Percent 6 2 5 2 2" xfId="33194" xr:uid="{9BE1F05E-76D1-4618-B889-3B013975BAFE}"/>
    <cellStyle name="Percent 6 2 5 3" xfId="33195" xr:uid="{EEA64A3D-B404-4B49-BD31-44E3374EEC95}"/>
    <cellStyle name="Percent 6 2 5 3 2" xfId="33196" xr:uid="{03D579CC-8B34-4B07-A234-ADD8ABA657E5}"/>
    <cellStyle name="Percent 6 2 5 4" xfId="33197" xr:uid="{D9196D65-8661-4345-8826-574E91E9851A}"/>
    <cellStyle name="Percent 6 2 6" xfId="33198" xr:uid="{1FEBF04B-C293-4802-8DBB-5C9E2B60B61B}"/>
    <cellStyle name="Percent 6 2 6 2" xfId="33199" xr:uid="{B7CB2F0F-AE11-4AB2-9219-D76ABAD498CA}"/>
    <cellStyle name="Percent 6 2 7" xfId="33200" xr:uid="{6EF2D87E-9190-457F-94F9-AD2A7E9908B3}"/>
    <cellStyle name="Percent 6 2 7 2" xfId="33201" xr:uid="{D6420FB6-6694-4354-BAAB-726750DEF92A}"/>
    <cellStyle name="Percent 6 2 8" xfId="33202" xr:uid="{A3EFA42C-3947-42A6-8F69-91A1EE7D2314}"/>
    <cellStyle name="Percent 6 2 8 2" xfId="33203" xr:uid="{37B7B542-808D-47C0-BB5C-FC4BE3AEB80A}"/>
    <cellStyle name="Percent 6 2 9" xfId="33204" xr:uid="{E51EB074-EEB7-4787-8E07-56A6C7DE2912}"/>
    <cellStyle name="Percent 6 20" xfId="33127" xr:uid="{19ACC9B1-184B-4313-8620-27D265CB49C3}"/>
    <cellStyle name="Percent 6 21" xfId="24236" xr:uid="{0F19D68F-090C-43E0-91E9-59121C781DBC}"/>
    <cellStyle name="Percent 6 22" xfId="23411" xr:uid="{C26737FF-CD9D-441C-B458-30F77A89C9F3}"/>
    <cellStyle name="Percent 6 23" xfId="22403" xr:uid="{7D7C2CF5-0031-4188-AE56-4498BB5BE80E}"/>
    <cellStyle name="Percent 6 3" xfId="16180" xr:uid="{00000000-0005-0000-0000-0000383F0000}"/>
    <cellStyle name="Percent 6 3 10" xfId="33206" xr:uid="{FC3B6B7A-3B6D-4F91-9646-C2A5BE87EF6F}"/>
    <cellStyle name="Percent 6 3 11" xfId="33205" xr:uid="{F2B0D1BE-D96C-45F0-8DC7-F1272E3DC5BA}"/>
    <cellStyle name="Percent 6 3 12" xfId="24800" xr:uid="{A795262A-49E8-4B98-9318-D27E4C0E3AFE}"/>
    <cellStyle name="Percent 6 3 13" xfId="23414" xr:uid="{C4312071-C5F4-4C0C-AF29-2EBEB06163DA}"/>
    <cellStyle name="Percent 6 3 14" xfId="22405" xr:uid="{60C54AFB-80D8-43B9-9D5B-EE69D6072AA2}"/>
    <cellStyle name="Percent 6 3 2" xfId="16181" xr:uid="{00000000-0005-0000-0000-0000393F0000}"/>
    <cellStyle name="Percent 6 3 2 2" xfId="16182" xr:uid="{00000000-0005-0000-0000-00003A3F0000}"/>
    <cellStyle name="Percent 6 3 2 2 2" xfId="33209" xr:uid="{94F5A29D-BC27-4AD8-AD02-94109F592E7D}"/>
    <cellStyle name="Percent 6 3 2 2 3" xfId="33208" xr:uid="{65D3A7E4-211E-4EF4-990A-C4EDA8749111}"/>
    <cellStyle name="Percent 6 3 2 3" xfId="16183" xr:uid="{00000000-0005-0000-0000-00003B3F0000}"/>
    <cellStyle name="Percent 6 3 2 3 2" xfId="33211" xr:uid="{62585C10-D785-4364-851B-554E0C3D837E}"/>
    <cellStyle name="Percent 6 3 2 3 3" xfId="33210" xr:uid="{F6C6B381-5971-441C-BF10-F9849BBE3CD5}"/>
    <cellStyle name="Percent 6 3 2 4" xfId="33212" xr:uid="{82E22E66-34E4-4A22-BCC5-0C8931E9DC15}"/>
    <cellStyle name="Percent 6 3 2 5" xfId="33207" xr:uid="{C70BA035-5ADB-492A-B15C-7986F1DA4AF8}"/>
    <cellStyle name="Percent 6 3 2 6" xfId="25729" xr:uid="{7C5824BB-2827-4732-8A6D-1ED48425EA41}"/>
    <cellStyle name="Percent 6 3 3" xfId="16184" xr:uid="{00000000-0005-0000-0000-00003C3F0000}"/>
    <cellStyle name="Percent 6 3 3 2" xfId="16185" xr:uid="{00000000-0005-0000-0000-00003D3F0000}"/>
    <cellStyle name="Percent 6 3 3 2 2" xfId="33215" xr:uid="{143C7D2F-0228-45F7-B88F-8D96A62E93BA}"/>
    <cellStyle name="Percent 6 3 3 2 3" xfId="33214" xr:uid="{2F718AF5-74CB-42BE-B999-64EBD51797BC}"/>
    <cellStyle name="Percent 6 3 3 3" xfId="16186" xr:uid="{00000000-0005-0000-0000-00003E3F0000}"/>
    <cellStyle name="Percent 6 3 3 3 2" xfId="33217" xr:uid="{CEF47A4E-D7E2-4301-8D85-632954F29500}"/>
    <cellStyle name="Percent 6 3 3 3 3" xfId="33216" xr:uid="{1596E307-C319-4EE5-AE36-8B515EF94609}"/>
    <cellStyle name="Percent 6 3 3 4" xfId="33218" xr:uid="{B9AA9232-54CB-4320-B77C-789410209385}"/>
    <cellStyle name="Percent 6 3 3 5" xfId="33213" xr:uid="{F9347015-CABC-4BA2-B99A-3FD7A63B86EB}"/>
    <cellStyle name="Percent 6 3 4" xfId="16187" xr:uid="{00000000-0005-0000-0000-00003F3F0000}"/>
    <cellStyle name="Percent 6 3 4 2" xfId="33220" xr:uid="{A03E0CC1-1616-42BD-8AA3-41E42D96B583}"/>
    <cellStyle name="Percent 6 3 4 2 2" xfId="33221" xr:uid="{C476BC1D-157B-4A1D-B4E3-9459938FC735}"/>
    <cellStyle name="Percent 6 3 4 3" xfId="33222" xr:uid="{80629CB2-C3A0-49EB-9A44-E6413AA7C8EF}"/>
    <cellStyle name="Percent 6 3 4 3 2" xfId="33223" xr:uid="{373128D5-D06E-4589-A2DA-D979FB16A01D}"/>
    <cellStyle name="Percent 6 3 4 4" xfId="33224" xr:uid="{2E0B714B-3B76-4DAD-B9F6-C2A45D5A524D}"/>
    <cellStyle name="Percent 6 3 4 4 2" xfId="33225" xr:uid="{43DE9F88-9D16-40E3-9C0D-1870986317B0}"/>
    <cellStyle name="Percent 6 3 4 5" xfId="33226" xr:uid="{F8A0E1F7-2EE1-48A0-9CE1-B95A2BA125D3}"/>
    <cellStyle name="Percent 6 3 4 6" xfId="33219" xr:uid="{62F2D771-E065-40D5-ADFB-2897B4A837E8}"/>
    <cellStyle name="Percent 6 3 5" xfId="16188" xr:uid="{00000000-0005-0000-0000-0000403F0000}"/>
    <cellStyle name="Percent 6 3 5 2" xfId="33228" xr:uid="{4C5DA5A6-42D2-4816-97A1-D45C27503B40}"/>
    <cellStyle name="Percent 6 3 5 2 2" xfId="33229" xr:uid="{C10E456E-E278-4F32-848C-4D3828415682}"/>
    <cellStyle name="Percent 6 3 5 3" xfId="33230" xr:uid="{E67E23AB-A2FD-4D9D-B103-EADC6E732102}"/>
    <cellStyle name="Percent 6 3 5 3 2" xfId="33231" xr:uid="{1421816D-5732-4E51-9C1A-757792E3F2D2}"/>
    <cellStyle name="Percent 6 3 5 4" xfId="33232" xr:uid="{E1103776-4CFD-4B78-950C-338ECBAEC4C9}"/>
    <cellStyle name="Percent 6 3 5 5" xfId="33227" xr:uid="{03423A1D-F16B-4AA7-ACE2-E4FF9A9660E5}"/>
    <cellStyle name="Percent 6 3 6" xfId="16189" xr:uid="{00000000-0005-0000-0000-0000413F0000}"/>
    <cellStyle name="Percent 6 3 6 2" xfId="33234" xr:uid="{C199BD54-7DF7-4A2E-A2F3-20DD57CE93B0}"/>
    <cellStyle name="Percent 6 3 6 3" xfId="33233" xr:uid="{7ABBCCC9-FAAF-408C-A8DF-0E012FAE30E9}"/>
    <cellStyle name="Percent 6 3 7" xfId="33235" xr:uid="{26353CDD-01A9-41EF-947E-9BD8136C8DEB}"/>
    <cellStyle name="Percent 6 3 7 2" xfId="33236" xr:uid="{9D44ECCB-383A-4320-80E8-4C9EF9EAE8DB}"/>
    <cellStyle name="Percent 6 3 8" xfId="33237" xr:uid="{7D40F117-41F8-4825-87F2-F387570308CB}"/>
    <cellStyle name="Percent 6 3 8 2" xfId="33238" xr:uid="{DC8A0E8A-5C4E-44D4-8D4D-D5F86B357332}"/>
    <cellStyle name="Percent 6 3 9" xfId="33239" xr:uid="{C9C3AC64-50A2-4F1E-8611-CC33E2E6D679}"/>
    <cellStyle name="Percent 6 4" xfId="16190" xr:uid="{00000000-0005-0000-0000-0000423F0000}"/>
    <cellStyle name="Percent 6 4 10" xfId="33241" xr:uid="{D7403ED3-C095-45AA-B664-EE5BDD64457C}"/>
    <cellStyle name="Percent 6 4 11" xfId="33240" xr:uid="{357E9C6C-D8F5-4191-9787-F63F887201F0}"/>
    <cellStyle name="Percent 6 4 12" xfId="25730" xr:uid="{E4F55083-529C-4CF8-A781-A5F11B043D08}"/>
    <cellStyle name="Percent 6 4 13" xfId="23415" xr:uid="{ED1BED5A-8DC8-4B20-92E4-B9B95E73C912}"/>
    <cellStyle name="Percent 6 4 14" xfId="22406" xr:uid="{30D99D87-2978-4781-BD89-C1C98B4B010F}"/>
    <cellStyle name="Percent 6 4 2" xfId="16191" xr:uid="{00000000-0005-0000-0000-0000433F0000}"/>
    <cellStyle name="Percent 6 4 2 2" xfId="33243" xr:uid="{AAEF2C53-2014-4BF4-AB14-37ADBF15EA53}"/>
    <cellStyle name="Percent 6 4 2 2 2" xfId="33244" xr:uid="{0FDCEB0E-B98E-493A-AFFB-4F17D44955CE}"/>
    <cellStyle name="Percent 6 4 2 3" xfId="33245" xr:uid="{AD23CAB4-0B73-4A73-B511-AD442B3E61C5}"/>
    <cellStyle name="Percent 6 4 2 3 2" xfId="33246" xr:uid="{BC1314C6-1E3E-4A2E-9276-2892F8E82CB3}"/>
    <cellStyle name="Percent 6 4 2 4" xfId="33247" xr:uid="{81C9EA72-9B50-46F0-9BC5-F8AB0F5C6FB1}"/>
    <cellStyle name="Percent 6 4 2 5" xfId="33242" xr:uid="{CDF0C1C0-28D2-4D4C-8F98-A763FF9C88D2}"/>
    <cellStyle name="Percent 6 4 3" xfId="16192" xr:uid="{00000000-0005-0000-0000-0000443F0000}"/>
    <cellStyle name="Percent 6 4 3 2" xfId="33249" xr:uid="{A52484C4-9306-46EA-94B6-8D83E99BAE72}"/>
    <cellStyle name="Percent 6 4 3 2 2" xfId="33250" xr:uid="{AB8F8C70-2870-49D6-A688-87A37E32DDF0}"/>
    <cellStyle name="Percent 6 4 3 3" xfId="33251" xr:uid="{551A954C-E918-4326-8B85-634210CF0373}"/>
    <cellStyle name="Percent 6 4 3 3 2" xfId="33252" xr:uid="{A5E5A509-3C6E-4169-9DA2-9E9B63F57B9E}"/>
    <cellStyle name="Percent 6 4 3 4" xfId="33253" xr:uid="{D56DCEF8-1C61-484A-A0DF-4E5AD2BDC795}"/>
    <cellStyle name="Percent 6 4 3 5" xfId="33248" xr:uid="{AC733F98-681F-458E-92BA-B38AFFBC1B2E}"/>
    <cellStyle name="Percent 6 4 4" xfId="16193" xr:uid="{00000000-0005-0000-0000-0000453F0000}"/>
    <cellStyle name="Percent 6 4 4 2" xfId="33255" xr:uid="{024CACA5-5D1F-422E-B631-6BC2B56E5E4B}"/>
    <cellStyle name="Percent 6 4 4 2 2" xfId="33256" xr:uid="{F604F257-E139-490D-AFD7-F68E5849755C}"/>
    <cellStyle name="Percent 6 4 4 3" xfId="33257" xr:uid="{F620B4AB-8C74-4D94-B774-D60116E31946}"/>
    <cellStyle name="Percent 6 4 4 3 2" xfId="33258" xr:uid="{E8E9B5A2-6014-4387-A12A-2A65674A7187}"/>
    <cellStyle name="Percent 6 4 4 4" xfId="33259" xr:uid="{F943C8D4-8663-433D-8C14-53112FE37541}"/>
    <cellStyle name="Percent 6 4 4 4 2" xfId="33260" xr:uid="{22480A6D-52DC-40FF-A77D-585B5A95A134}"/>
    <cellStyle name="Percent 6 4 4 5" xfId="33261" xr:uid="{1F4FAC86-5BA8-425F-ABAD-BF7AD06FADDD}"/>
    <cellStyle name="Percent 6 4 4 6" xfId="33254" xr:uid="{89962ADD-840A-4130-AFE2-A15D01BADA84}"/>
    <cellStyle name="Percent 6 4 5" xfId="33262" xr:uid="{FFB8F8D6-20AA-452D-9002-CE2AF8584CC3}"/>
    <cellStyle name="Percent 6 4 5 2" xfId="33263" xr:uid="{5427204D-9921-4402-9347-AFF37488DC8B}"/>
    <cellStyle name="Percent 6 4 5 2 2" xfId="33264" xr:uid="{73C540A2-B76E-4501-A6F7-E0536B7E3E5A}"/>
    <cellStyle name="Percent 6 4 5 3" xfId="33265" xr:uid="{5D8E198F-B99E-43A7-943B-52FCB2F296ED}"/>
    <cellStyle name="Percent 6 4 5 3 2" xfId="33266" xr:uid="{4D5EEED8-460F-4D68-8FDF-547E41F6338F}"/>
    <cellStyle name="Percent 6 4 5 4" xfId="33267" xr:uid="{CDC6F3BB-4734-4673-AE37-7F0E46516335}"/>
    <cellStyle name="Percent 6 4 6" xfId="33268" xr:uid="{870D896F-9BC9-4AFF-B932-76355D7F4E7E}"/>
    <cellStyle name="Percent 6 4 6 2" xfId="33269" xr:uid="{75FA6B50-5A49-4994-9C06-CBEA4123A37C}"/>
    <cellStyle name="Percent 6 4 7" xfId="33270" xr:uid="{B1A711D1-203E-4751-A516-2F8563B1DE43}"/>
    <cellStyle name="Percent 6 4 7 2" xfId="33271" xr:uid="{95D9B896-56F0-4A79-B079-DAA4932C8D76}"/>
    <cellStyle name="Percent 6 4 8" xfId="33272" xr:uid="{8AB898E7-25C0-4F23-A6AC-D9F562CEA36C}"/>
    <cellStyle name="Percent 6 4 8 2" xfId="33273" xr:uid="{03CD70A4-863C-4456-A7AB-25384B59F7B5}"/>
    <cellStyle name="Percent 6 4 9" xfId="33274" xr:uid="{5D19ABE4-29A8-45E1-BB72-8F7A5ACD0F69}"/>
    <cellStyle name="Percent 6 5" xfId="16194" xr:uid="{00000000-0005-0000-0000-0000463F0000}"/>
    <cellStyle name="Percent 6 5 10" xfId="33276" xr:uid="{1A9723BD-549C-4F87-A6C8-AFBF03961C53}"/>
    <cellStyle name="Percent 6 5 11" xfId="33275" xr:uid="{F3C39600-5CC8-490C-A14B-B09C585B0352}"/>
    <cellStyle name="Percent 6 5 12" xfId="25731" xr:uid="{F436ACBA-A373-4253-8CD8-9F9B57887833}"/>
    <cellStyle name="Percent 6 5 13" xfId="23416" xr:uid="{8BDFE647-C88E-4712-8FC8-D723D9C60473}"/>
    <cellStyle name="Percent 6 5 14" xfId="22407" xr:uid="{A8075C26-D0A0-43D4-B7A2-8C91FA8DD53A}"/>
    <cellStyle name="Percent 6 5 2" xfId="16195" xr:uid="{00000000-0005-0000-0000-0000473F0000}"/>
    <cellStyle name="Percent 6 5 2 2" xfId="33278" xr:uid="{2671FAE9-E6C9-48BF-A59C-E65CC00D6ED2}"/>
    <cellStyle name="Percent 6 5 2 2 2" xfId="33279" xr:uid="{5A8F2C7F-7B20-40E5-9560-D3134239FFC8}"/>
    <cellStyle name="Percent 6 5 2 3" xfId="33280" xr:uid="{319D1049-28E2-4AF2-ADE4-C35D99759658}"/>
    <cellStyle name="Percent 6 5 2 3 2" xfId="33281" xr:uid="{42EA0999-8332-4B81-A4FC-323C8B2CF04D}"/>
    <cellStyle name="Percent 6 5 2 4" xfId="33282" xr:uid="{0875695E-DDB2-4DFE-969E-B1A554A8AFCA}"/>
    <cellStyle name="Percent 6 5 2 5" xfId="33277" xr:uid="{DA8AFC96-C2A4-400C-A571-CCFE2713701D}"/>
    <cellStyle name="Percent 6 5 3" xfId="16196" xr:uid="{00000000-0005-0000-0000-0000483F0000}"/>
    <cellStyle name="Percent 6 5 3 2" xfId="33284" xr:uid="{B4FE0FF6-8392-44CD-A7A4-228CA6357E4E}"/>
    <cellStyle name="Percent 6 5 3 2 2" xfId="33285" xr:uid="{615368A6-3A0E-4563-8C56-1EAD6A022A0E}"/>
    <cellStyle name="Percent 6 5 3 3" xfId="33286" xr:uid="{2FF4AB7E-DA2B-4ACE-A2F5-D202E1532CE8}"/>
    <cellStyle name="Percent 6 5 3 3 2" xfId="33287" xr:uid="{34BF3A94-65DB-41C7-A186-4841E086B4E0}"/>
    <cellStyle name="Percent 6 5 3 4" xfId="33288" xr:uid="{93984C43-898E-48D6-904E-2B19707AD4DC}"/>
    <cellStyle name="Percent 6 5 3 5" xfId="33283" xr:uid="{9082D4F8-B1A0-4BF0-AB8F-6A273ED42095}"/>
    <cellStyle name="Percent 6 5 4" xfId="16197" xr:uid="{00000000-0005-0000-0000-0000493F0000}"/>
    <cellStyle name="Percent 6 5 4 2" xfId="33290" xr:uid="{9FB3918E-1DBD-4A78-A31A-37DA36DC3563}"/>
    <cellStyle name="Percent 6 5 4 2 2" xfId="33291" xr:uid="{C63963B4-1F27-48D6-9905-6C6E7176DF9A}"/>
    <cellStyle name="Percent 6 5 4 3" xfId="33292" xr:uid="{0DE722AE-67E9-4F07-B8B9-8E5E69CDA5F7}"/>
    <cellStyle name="Percent 6 5 4 3 2" xfId="33293" xr:uid="{A0636FB2-2974-4CD4-AD8E-44C1ECE8C79F}"/>
    <cellStyle name="Percent 6 5 4 4" xfId="33294" xr:uid="{20470EDD-AAE0-4B24-9A5C-6EFF04846B92}"/>
    <cellStyle name="Percent 6 5 4 4 2" xfId="33295" xr:uid="{0E9AECBD-3104-4C8E-99AA-A539C0FAB870}"/>
    <cellStyle name="Percent 6 5 4 5" xfId="33296" xr:uid="{18B87E1A-61D8-4E3E-AF51-1B0847C25FCE}"/>
    <cellStyle name="Percent 6 5 4 6" xfId="33289" xr:uid="{CE339304-881F-47DD-A73B-4492C394812C}"/>
    <cellStyle name="Percent 6 5 5" xfId="33297" xr:uid="{1BB6A968-67CF-4545-9F01-7F5C194DB4ED}"/>
    <cellStyle name="Percent 6 5 5 2" xfId="33298" xr:uid="{BFF4A175-1570-45DB-8B95-11C770A702D0}"/>
    <cellStyle name="Percent 6 5 5 2 2" xfId="33299" xr:uid="{13DD3CC9-C245-4143-B9C2-CD55DCCA94DB}"/>
    <cellStyle name="Percent 6 5 5 3" xfId="33300" xr:uid="{8190BF01-BD79-4DDF-B977-4F69B984C236}"/>
    <cellStyle name="Percent 6 5 5 3 2" xfId="33301" xr:uid="{1BC3DE8E-0006-459C-A6EA-6C3E9401C9FA}"/>
    <cellStyle name="Percent 6 5 5 4" xfId="33302" xr:uid="{DF6CD74D-6A68-4335-A457-DE34D8F6B2B7}"/>
    <cellStyle name="Percent 6 5 6" xfId="33303" xr:uid="{BABAA0AA-468F-4663-9BB6-CFEAEC3A65B0}"/>
    <cellStyle name="Percent 6 5 6 2" xfId="33304" xr:uid="{6FC4BBCD-0F17-4530-9A63-8731913C91C7}"/>
    <cellStyle name="Percent 6 5 7" xfId="33305" xr:uid="{C5EBC304-3E99-4DFE-BD81-C96410373816}"/>
    <cellStyle name="Percent 6 5 7 2" xfId="33306" xr:uid="{6759714A-E07B-4507-8779-B5EE42F3C5F6}"/>
    <cellStyle name="Percent 6 5 8" xfId="33307" xr:uid="{EB775106-3721-4224-83F4-55A458FA04AF}"/>
    <cellStyle name="Percent 6 5 8 2" xfId="33308" xr:uid="{9292C868-6922-43C2-9D26-A0E770FC18E1}"/>
    <cellStyle name="Percent 6 5 9" xfId="33309" xr:uid="{78D3399A-EC4B-471D-9962-952EE47F450E}"/>
    <cellStyle name="Percent 6 6" xfId="16198" xr:uid="{00000000-0005-0000-0000-00004A3F0000}"/>
    <cellStyle name="Percent 6 6 10" xfId="33311" xr:uid="{162680BC-D19F-4F55-A8AA-901DAAA01D2F}"/>
    <cellStyle name="Percent 6 6 11" xfId="33310" xr:uid="{C1FC56BD-A122-4EDB-9302-1A8C183E7F4B}"/>
    <cellStyle name="Percent 6 6 12" xfId="25732" xr:uid="{AC890341-DE9F-41BF-9452-9911FF74DDFB}"/>
    <cellStyle name="Percent 6 6 13" xfId="23417" xr:uid="{84EB2704-9675-4729-8F16-85D0087030B9}"/>
    <cellStyle name="Percent 6 6 14" xfId="22408" xr:uid="{8C99B30A-42BC-4789-AD4B-1582D6E23192}"/>
    <cellStyle name="Percent 6 6 2" xfId="16199" xr:uid="{00000000-0005-0000-0000-00004B3F0000}"/>
    <cellStyle name="Percent 6 6 2 2" xfId="33313" xr:uid="{03C0BC4A-9B0B-41A2-A579-014535BCFDF6}"/>
    <cellStyle name="Percent 6 6 2 2 2" xfId="33314" xr:uid="{C0F9CB2D-0973-42FC-885F-291B717B65AE}"/>
    <cellStyle name="Percent 6 6 2 3" xfId="33315" xr:uid="{90017798-19C5-40BB-8D87-EE7C7D45BB5C}"/>
    <cellStyle name="Percent 6 6 2 3 2" xfId="33316" xr:uid="{4BAAC032-ED6E-4989-8A64-C67FC8EEF03A}"/>
    <cellStyle name="Percent 6 6 2 4" xfId="33317" xr:uid="{0575EAB6-CC2B-4A17-A58C-10F847CF560D}"/>
    <cellStyle name="Percent 6 6 2 5" xfId="33312" xr:uid="{575E0AF7-95C0-49EC-8237-3D99D2BECAE1}"/>
    <cellStyle name="Percent 6 6 3" xfId="16200" xr:uid="{00000000-0005-0000-0000-00004C3F0000}"/>
    <cellStyle name="Percent 6 6 3 2" xfId="33319" xr:uid="{B0013A39-146B-42AD-8035-7C0A92BB945C}"/>
    <cellStyle name="Percent 6 6 3 2 2" xfId="33320" xr:uid="{541F7B47-6087-490E-9302-07D9A5E48B2E}"/>
    <cellStyle name="Percent 6 6 3 3" xfId="33321" xr:uid="{0158FD98-3296-4CC1-B180-5BB37A2C5900}"/>
    <cellStyle name="Percent 6 6 3 3 2" xfId="33322" xr:uid="{989AE1D3-6B75-4D66-8E80-604472DB68FA}"/>
    <cellStyle name="Percent 6 6 3 4" xfId="33323" xr:uid="{28CB9AA2-69E2-4A0A-9EC2-0A3C92240836}"/>
    <cellStyle name="Percent 6 6 3 5" xfId="33318" xr:uid="{35CD4A6E-28AC-47CD-B8EF-6F55F7EAD5EB}"/>
    <cellStyle name="Percent 6 6 4" xfId="16201" xr:uid="{00000000-0005-0000-0000-00004D3F0000}"/>
    <cellStyle name="Percent 6 6 4 2" xfId="33325" xr:uid="{ED28E5D1-3F84-4E91-B02B-6476DA7D85D0}"/>
    <cellStyle name="Percent 6 6 4 2 2" xfId="33326" xr:uid="{ABE97B6F-7ACB-4756-8226-554B8095D350}"/>
    <cellStyle name="Percent 6 6 4 3" xfId="33327" xr:uid="{1819191A-7311-42C8-84FB-644CBF3C3C6B}"/>
    <cellStyle name="Percent 6 6 4 3 2" xfId="33328" xr:uid="{D7CC1AFC-060C-44FD-8E64-665C1E46438E}"/>
    <cellStyle name="Percent 6 6 4 4" xfId="33329" xr:uid="{FFB13472-AE12-453D-B801-CCC24C5D5348}"/>
    <cellStyle name="Percent 6 6 4 4 2" xfId="33330" xr:uid="{8464FB3C-7251-4669-AD23-34DF0503281D}"/>
    <cellStyle name="Percent 6 6 4 5" xfId="33331" xr:uid="{8E13C475-1587-4AD6-ACC6-0B793C8F16AC}"/>
    <cellStyle name="Percent 6 6 4 6" xfId="33324" xr:uid="{E1FAF4A9-BC5B-46CA-B35F-A542A0938165}"/>
    <cellStyle name="Percent 6 6 5" xfId="33332" xr:uid="{C1FC9E10-5314-4EA7-81C5-41A2D5415ECB}"/>
    <cellStyle name="Percent 6 6 5 2" xfId="33333" xr:uid="{D60B8D28-257B-40CA-9442-33C9D61AEF2F}"/>
    <cellStyle name="Percent 6 6 5 2 2" xfId="33334" xr:uid="{7C8F9595-9037-412F-9FB7-A9EFF608ED94}"/>
    <cellStyle name="Percent 6 6 5 3" xfId="33335" xr:uid="{56E9CD49-BC43-4C89-80C0-794C704EA567}"/>
    <cellStyle name="Percent 6 6 5 3 2" xfId="33336" xr:uid="{E18571F9-DFCC-4698-A475-F8DDB75D48BA}"/>
    <cellStyle name="Percent 6 6 5 4" xfId="33337" xr:uid="{90F5404E-12AA-4F57-9709-3BF49F31FD97}"/>
    <cellStyle name="Percent 6 6 6" xfId="33338" xr:uid="{4DEF2834-3152-40F8-8DE3-43EBC336EB0E}"/>
    <cellStyle name="Percent 6 6 6 2" xfId="33339" xr:uid="{7DD99A18-1E37-44CE-AA56-2948B9F332A9}"/>
    <cellStyle name="Percent 6 6 7" xfId="33340" xr:uid="{E9C53107-F2EC-467A-80C3-C73243D57569}"/>
    <cellStyle name="Percent 6 6 7 2" xfId="33341" xr:uid="{B8D19598-85AB-46D1-8677-556B37B134A4}"/>
    <cellStyle name="Percent 6 6 8" xfId="33342" xr:uid="{966B07C0-A1AE-4663-A253-814A1DE798EF}"/>
    <cellStyle name="Percent 6 6 8 2" xfId="33343" xr:uid="{B49D57E7-6AD7-4912-979B-EAF1B92BA31F}"/>
    <cellStyle name="Percent 6 6 9" xfId="33344" xr:uid="{F8A152D8-2D53-4E5B-9DBD-ADCE8D2FF798}"/>
    <cellStyle name="Percent 6 7" xfId="16202" xr:uid="{00000000-0005-0000-0000-00004E3F0000}"/>
    <cellStyle name="Percent 6 7 10" xfId="33346" xr:uid="{F92B652B-3E91-420D-9E1A-EAE379EC8646}"/>
    <cellStyle name="Percent 6 7 11" xfId="33345" xr:uid="{D7C0B7FF-8C6C-4894-AB62-AC587B64176C}"/>
    <cellStyle name="Percent 6 7 12" xfId="25733" xr:uid="{97ACA879-59C5-4837-8CC8-3CA5419A5F42}"/>
    <cellStyle name="Percent 6 7 13" xfId="23418" xr:uid="{51A5A566-7CEF-420D-A31E-3CCC8FDB69C8}"/>
    <cellStyle name="Percent 6 7 14" xfId="22409" xr:uid="{E5A764A9-502A-484C-9C68-DD5D223A1027}"/>
    <cellStyle name="Percent 6 7 2" xfId="16203" xr:uid="{00000000-0005-0000-0000-00004F3F0000}"/>
    <cellStyle name="Percent 6 7 2 2" xfId="33348" xr:uid="{497EA019-F4D3-4ACB-BDB3-FA478A67EBF2}"/>
    <cellStyle name="Percent 6 7 2 2 2" xfId="33349" xr:uid="{70F7889E-9982-4D48-ABAA-EFDBA45441FA}"/>
    <cellStyle name="Percent 6 7 2 3" xfId="33350" xr:uid="{908422B8-3D67-4E0F-BEF5-ED84BD168187}"/>
    <cellStyle name="Percent 6 7 2 3 2" xfId="33351" xr:uid="{3BFE149C-B236-4F5C-A2FC-93173360A7DC}"/>
    <cellStyle name="Percent 6 7 2 4" xfId="33352" xr:uid="{D9E7000E-0D4B-4D8A-B5FB-A07BE6E7E021}"/>
    <cellStyle name="Percent 6 7 2 5" xfId="33347" xr:uid="{9F48EAB2-C5CB-4D44-8269-5ECD726BA02C}"/>
    <cellStyle name="Percent 6 7 3" xfId="16204" xr:uid="{00000000-0005-0000-0000-0000503F0000}"/>
    <cellStyle name="Percent 6 7 3 2" xfId="33354" xr:uid="{EF46D92A-D363-4470-9C0F-87D9547567B2}"/>
    <cellStyle name="Percent 6 7 3 2 2" xfId="33355" xr:uid="{499CB205-277D-40F0-9B66-6CDD23CB6DCF}"/>
    <cellStyle name="Percent 6 7 3 3" xfId="33356" xr:uid="{5B86908A-DC3F-4BE2-987B-0D9D2A935EAD}"/>
    <cellStyle name="Percent 6 7 3 3 2" xfId="33357" xr:uid="{D93CFD34-9A2E-4A69-9126-ACA975AC3ED5}"/>
    <cellStyle name="Percent 6 7 3 4" xfId="33358" xr:uid="{BBCF0860-FA21-4D7F-B61D-8C0DEB620469}"/>
    <cellStyle name="Percent 6 7 3 5" xfId="33353" xr:uid="{65774CA3-2755-4B8F-8F1F-F956C0773E56}"/>
    <cellStyle name="Percent 6 7 4" xfId="16205" xr:uid="{00000000-0005-0000-0000-0000513F0000}"/>
    <cellStyle name="Percent 6 7 4 2" xfId="33360" xr:uid="{E361D244-B8CD-4D88-847A-CF10E25754D6}"/>
    <cellStyle name="Percent 6 7 4 2 2" xfId="33361" xr:uid="{F76D7783-CCC3-421C-B4A0-3E496476E27A}"/>
    <cellStyle name="Percent 6 7 4 3" xfId="33362" xr:uid="{59AA4778-C4C0-45FE-8032-496AE0B1582E}"/>
    <cellStyle name="Percent 6 7 4 3 2" xfId="33363" xr:uid="{C497BC3A-1F11-4FCD-86EE-18401C1D23AB}"/>
    <cellStyle name="Percent 6 7 4 4" xfId="33364" xr:uid="{8BE1DF7E-1905-44A0-9C7C-CAD586BDBF3E}"/>
    <cellStyle name="Percent 6 7 4 4 2" xfId="33365" xr:uid="{69CE3C8E-2C32-4ACB-B261-1C281CFF4DEC}"/>
    <cellStyle name="Percent 6 7 4 5" xfId="33366" xr:uid="{7660DECC-E1A0-4A86-BB8B-9F94EC44A2FE}"/>
    <cellStyle name="Percent 6 7 4 6" xfId="33359" xr:uid="{89D45B09-7FEB-4C9A-8F47-3FC200E4902B}"/>
    <cellStyle name="Percent 6 7 5" xfId="33367" xr:uid="{6F26D6BB-D067-4000-B042-6C7EEC747BB0}"/>
    <cellStyle name="Percent 6 7 5 2" xfId="33368" xr:uid="{F9A97BAF-ED17-44EF-92DA-C9E5DDEEBD14}"/>
    <cellStyle name="Percent 6 7 5 2 2" xfId="33369" xr:uid="{DD964282-3458-4DBC-A8EA-D1071EF65D97}"/>
    <cellStyle name="Percent 6 7 5 3" xfId="33370" xr:uid="{C3D24BB0-10D0-4888-BE36-9DEA110DDE12}"/>
    <cellStyle name="Percent 6 7 5 3 2" xfId="33371" xr:uid="{8D94AA87-AFAC-4EF0-862A-5F028C892CEF}"/>
    <cellStyle name="Percent 6 7 5 4" xfId="33372" xr:uid="{1CC7B21F-C940-47F9-BFC0-0072C3D6B2D4}"/>
    <cellStyle name="Percent 6 7 6" xfId="33373" xr:uid="{960C841C-8803-4789-B0A2-070353E229C6}"/>
    <cellStyle name="Percent 6 7 6 2" xfId="33374" xr:uid="{24449D0B-0E82-4B83-894D-01532023FC95}"/>
    <cellStyle name="Percent 6 7 7" xfId="33375" xr:uid="{4C04A45F-806C-41EC-960E-09E38001BC9C}"/>
    <cellStyle name="Percent 6 7 7 2" xfId="33376" xr:uid="{1F082AAA-5D5E-405B-8816-B8C72CA4C55A}"/>
    <cellStyle name="Percent 6 7 8" xfId="33377" xr:uid="{940B3CA8-5D80-4D5D-A0C7-3742A45E0D81}"/>
    <cellStyle name="Percent 6 7 8 2" xfId="33378" xr:uid="{9FC86385-655B-4E32-A5A9-B590FFBFC595}"/>
    <cellStyle name="Percent 6 7 9" xfId="33379" xr:uid="{4C55B424-8265-493B-A565-D5941C8C8138}"/>
    <cellStyle name="Percent 6 8" xfId="16206" xr:uid="{00000000-0005-0000-0000-0000523F0000}"/>
    <cellStyle name="Percent 6 8 10" xfId="33381" xr:uid="{87AA0BA5-C166-4C3E-8630-0CD113EFC4FE}"/>
    <cellStyle name="Percent 6 8 11" xfId="33380" xr:uid="{1F8B6120-3F4D-4ECD-9F96-B3C576056FB3}"/>
    <cellStyle name="Percent 6 8 12" xfId="25734" xr:uid="{FC743D00-7EF2-4178-AF51-C1EF21D52E35}"/>
    <cellStyle name="Percent 6 8 13" xfId="23419" xr:uid="{18FB0B55-B74C-4C18-A655-BFB1A8864726}"/>
    <cellStyle name="Percent 6 8 14" xfId="22410" xr:uid="{C37ADE97-74F9-406E-A4A6-8ED5CAFC499D}"/>
    <cellStyle name="Percent 6 8 2" xfId="16207" xr:uid="{00000000-0005-0000-0000-0000533F0000}"/>
    <cellStyle name="Percent 6 8 2 2" xfId="33383" xr:uid="{F558F0D5-65AC-4C5F-BCA4-F6EB27351275}"/>
    <cellStyle name="Percent 6 8 2 2 2" xfId="33384" xr:uid="{4F6E490D-DECE-4EDA-BDB7-FF4B7581B859}"/>
    <cellStyle name="Percent 6 8 2 3" xfId="33385" xr:uid="{C74F4005-4423-4DDF-81EA-C8E27147F29D}"/>
    <cellStyle name="Percent 6 8 2 3 2" xfId="33386" xr:uid="{FD161207-375D-411E-A2B2-584D4FD522F1}"/>
    <cellStyle name="Percent 6 8 2 4" xfId="33387" xr:uid="{BB42866D-A9D6-4588-A2EB-E828B2C8F3C8}"/>
    <cellStyle name="Percent 6 8 2 5" xfId="33382" xr:uid="{8C6ED299-AA3E-41AD-AA48-88AFA6631B5B}"/>
    <cellStyle name="Percent 6 8 3" xfId="16208" xr:uid="{00000000-0005-0000-0000-0000543F0000}"/>
    <cellStyle name="Percent 6 8 3 2" xfId="33389" xr:uid="{9CBCD3BA-9CA7-4691-BB50-FD6C6C015F75}"/>
    <cellStyle name="Percent 6 8 3 2 2" xfId="33390" xr:uid="{D1B50A44-921C-413D-ABBF-1F1896F533C9}"/>
    <cellStyle name="Percent 6 8 3 3" xfId="33391" xr:uid="{4D9E2B94-28F7-4120-AF99-B8382F34E74A}"/>
    <cellStyle name="Percent 6 8 3 3 2" xfId="33392" xr:uid="{167D6A8C-D05B-40C2-A3CC-35AC7A91E6E3}"/>
    <cellStyle name="Percent 6 8 3 4" xfId="33393" xr:uid="{3E7E6C00-2B4C-453B-9F0F-441CCF41C3E8}"/>
    <cellStyle name="Percent 6 8 3 5" xfId="33388" xr:uid="{6D5CF97C-0D0D-4A9F-9FCB-59BA5D1F5EA4}"/>
    <cellStyle name="Percent 6 8 4" xfId="16209" xr:uid="{00000000-0005-0000-0000-0000553F0000}"/>
    <cellStyle name="Percent 6 8 4 2" xfId="33395" xr:uid="{CAB913E7-DA13-4416-99A7-7D27D44E45CF}"/>
    <cellStyle name="Percent 6 8 4 2 2" xfId="33396" xr:uid="{134FA23C-61CA-4163-A484-51CEDECC325D}"/>
    <cellStyle name="Percent 6 8 4 3" xfId="33397" xr:uid="{684DC648-C5F7-4805-82D4-94EBE6D39C57}"/>
    <cellStyle name="Percent 6 8 4 3 2" xfId="33398" xr:uid="{58E4781E-FC6D-49B9-A046-D352DC162AA9}"/>
    <cellStyle name="Percent 6 8 4 4" xfId="33399" xr:uid="{8A95DDAE-97A8-4ADF-A9A6-143FA3503B3D}"/>
    <cellStyle name="Percent 6 8 4 4 2" xfId="33400" xr:uid="{8EB397EB-1CB4-43F4-9325-4F400FF74A75}"/>
    <cellStyle name="Percent 6 8 4 5" xfId="33401" xr:uid="{A5D06B0E-653A-48D4-87C6-111BC02C6CBD}"/>
    <cellStyle name="Percent 6 8 4 6" xfId="33394" xr:uid="{336CACA5-6237-4A01-A34E-0515745B9317}"/>
    <cellStyle name="Percent 6 8 5" xfId="33402" xr:uid="{B50CE1A4-80C1-49FA-A0AA-1C726D9FF212}"/>
    <cellStyle name="Percent 6 8 5 2" xfId="33403" xr:uid="{9BCE4046-94FC-42A9-9858-0136EA394E98}"/>
    <cellStyle name="Percent 6 8 5 2 2" xfId="33404" xr:uid="{437BE960-2FE3-41C7-90A4-1EC49468FE56}"/>
    <cellStyle name="Percent 6 8 5 3" xfId="33405" xr:uid="{A5F584A4-C9F6-40AF-927B-845434B808AA}"/>
    <cellStyle name="Percent 6 8 5 3 2" xfId="33406" xr:uid="{A13CE697-28AA-42DE-AAA9-1BD1319390D4}"/>
    <cellStyle name="Percent 6 8 5 4" xfId="33407" xr:uid="{294FAE14-660A-4E91-8696-94B77D59CA09}"/>
    <cellStyle name="Percent 6 8 6" xfId="33408" xr:uid="{8171D9D6-A495-4140-820D-F5D0459DBD68}"/>
    <cellStyle name="Percent 6 8 6 2" xfId="33409" xr:uid="{2EF7C7F7-4E4D-428D-8429-33493F30F8EF}"/>
    <cellStyle name="Percent 6 8 7" xfId="33410" xr:uid="{FBD742F1-C7D2-4A34-A61A-D8503EB49572}"/>
    <cellStyle name="Percent 6 8 7 2" xfId="33411" xr:uid="{5B3DD061-DEDB-40E7-9236-1133146C957C}"/>
    <cellStyle name="Percent 6 8 8" xfId="33412" xr:uid="{16D68A6E-DB45-4547-B32F-5ECEDC916691}"/>
    <cellStyle name="Percent 6 8 8 2" xfId="33413" xr:uid="{FC158F7D-150E-4A65-90EC-D10B7B1EAC9C}"/>
    <cellStyle name="Percent 6 8 9" xfId="33414" xr:uid="{01DE9FBE-FBCA-43D2-9572-20A796365D95}"/>
    <cellStyle name="Percent 6 9" xfId="16210" xr:uid="{00000000-0005-0000-0000-0000563F0000}"/>
    <cellStyle name="Percent 6 9 10" xfId="33416" xr:uid="{A74BC5F0-A55B-46B1-A3CD-0ADCC94CE83C}"/>
    <cellStyle name="Percent 6 9 11" xfId="33415" xr:uid="{C6FA12D8-0EC8-4558-8295-3CD965772780}"/>
    <cellStyle name="Percent 6 9 12" xfId="23420" xr:uid="{C89DDDC5-2A2E-43E4-BE65-E2D93A4BE4FE}"/>
    <cellStyle name="Percent 6 9 13" xfId="22411" xr:uid="{D38317F8-5529-4A6A-B6BD-6C17041FC8E1}"/>
    <cellStyle name="Percent 6 9 2" xfId="16211" xr:uid="{00000000-0005-0000-0000-0000573F0000}"/>
    <cellStyle name="Percent 6 9 2 2" xfId="16212" xr:uid="{00000000-0005-0000-0000-0000583F0000}"/>
    <cellStyle name="Percent 6 9 2 2 2" xfId="16213" xr:uid="{00000000-0005-0000-0000-0000593F0000}"/>
    <cellStyle name="Percent 6 9 2 2 2 2" xfId="33419" xr:uid="{9ED88016-3B91-4CED-8F99-6ED7DCD51CAB}"/>
    <cellStyle name="Percent 6 9 2 2 3" xfId="16214" xr:uid="{00000000-0005-0000-0000-00005A3F0000}"/>
    <cellStyle name="Percent 6 9 2 2 4" xfId="33418" xr:uid="{72AF7B0F-2C3D-471B-8F72-BFB6E0228EA0}"/>
    <cellStyle name="Percent 6 9 2 3" xfId="16215" xr:uid="{00000000-0005-0000-0000-00005B3F0000}"/>
    <cellStyle name="Percent 6 9 2 3 2" xfId="33421" xr:uid="{DD2D557B-E664-43F9-9103-C87964565887}"/>
    <cellStyle name="Percent 6 9 2 3 3" xfId="33420" xr:uid="{55839334-B38D-4D32-9E78-783E3684314E}"/>
    <cellStyle name="Percent 6 9 2 4" xfId="16216" xr:uid="{00000000-0005-0000-0000-00005C3F0000}"/>
    <cellStyle name="Percent 6 9 2 4 2" xfId="33422" xr:uid="{7B14BA04-C4AA-48D8-AAEF-CB5CB6F90B1A}"/>
    <cellStyle name="Percent 6 9 2 5" xfId="33417" xr:uid="{81DC1BF2-6624-483D-9DE5-BB5690617DC3}"/>
    <cellStyle name="Percent 6 9 3" xfId="16217" xr:uid="{00000000-0005-0000-0000-00005D3F0000}"/>
    <cellStyle name="Percent 6 9 3 2" xfId="16218" xr:uid="{00000000-0005-0000-0000-00005E3F0000}"/>
    <cellStyle name="Percent 6 9 3 2 2" xfId="16219" xr:uid="{00000000-0005-0000-0000-00005F3F0000}"/>
    <cellStyle name="Percent 6 9 3 2 2 2" xfId="33425" xr:uid="{2BF78323-2589-4292-AE4A-B786D9426563}"/>
    <cellStyle name="Percent 6 9 3 2 3" xfId="16220" xr:uid="{00000000-0005-0000-0000-0000603F0000}"/>
    <cellStyle name="Percent 6 9 3 2 4" xfId="33424" xr:uid="{795C09C5-08E3-4EC3-9C50-3FCC5C6357FF}"/>
    <cellStyle name="Percent 6 9 3 3" xfId="16221" xr:uid="{00000000-0005-0000-0000-0000613F0000}"/>
    <cellStyle name="Percent 6 9 3 3 2" xfId="33427" xr:uid="{B4B8CB5D-48DF-487F-8557-59E2CB0E5E3E}"/>
    <cellStyle name="Percent 6 9 3 3 3" xfId="33426" xr:uid="{7CA4AAA7-86BA-4A77-BE70-031F83937292}"/>
    <cellStyle name="Percent 6 9 3 4" xfId="16222" xr:uid="{00000000-0005-0000-0000-0000623F0000}"/>
    <cellStyle name="Percent 6 9 3 4 2" xfId="33428" xr:uid="{0ECBDAF0-908A-43B7-85C2-C77B9913575C}"/>
    <cellStyle name="Percent 6 9 3 5" xfId="33423" xr:uid="{D84C9790-8CF3-48C2-B5A2-AB71A9B7F061}"/>
    <cellStyle name="Percent 6 9 4" xfId="16223" xr:uid="{00000000-0005-0000-0000-0000633F0000}"/>
    <cellStyle name="Percent 6 9 4 2" xfId="16224" xr:uid="{00000000-0005-0000-0000-0000643F0000}"/>
    <cellStyle name="Percent 6 9 4 2 2" xfId="33431" xr:uid="{5F62AC82-E3C0-4C20-8E38-484937AF094F}"/>
    <cellStyle name="Percent 6 9 4 2 3" xfId="33430" xr:uid="{5DE68A98-B247-4BA2-AAB2-D7AF1AE39471}"/>
    <cellStyle name="Percent 6 9 4 3" xfId="16225" xr:uid="{00000000-0005-0000-0000-0000653F0000}"/>
    <cellStyle name="Percent 6 9 4 3 2" xfId="33433" xr:uid="{4D5CDF66-69AE-424F-BD9C-FBDADC6C07EC}"/>
    <cellStyle name="Percent 6 9 4 3 3" xfId="33432" xr:uid="{45C054B6-9D1C-4CA3-9DDF-0C928ED6E123}"/>
    <cellStyle name="Percent 6 9 4 4" xfId="33434" xr:uid="{86EB66BB-FF8F-4A8D-BEB5-F93D5A1F5346}"/>
    <cellStyle name="Percent 6 9 4 4 2" xfId="33435" xr:uid="{86ABFDF2-CC66-4802-94C7-3C458F66BC53}"/>
    <cellStyle name="Percent 6 9 4 5" xfId="33436" xr:uid="{B468E168-A250-4A9D-ACD8-1B4D4A17556C}"/>
    <cellStyle name="Percent 6 9 4 6" xfId="33429" xr:uid="{4DE9C5F2-5A68-4DCF-B8B3-C1DB066D9B47}"/>
    <cellStyle name="Percent 6 9 5" xfId="16226" xr:uid="{00000000-0005-0000-0000-0000663F0000}"/>
    <cellStyle name="Percent 6 9 5 2" xfId="33438" xr:uid="{65EBA6E4-4FAE-4E0B-907A-A9117DEF6A76}"/>
    <cellStyle name="Percent 6 9 5 2 2" xfId="33439" xr:uid="{61D7798F-3157-407D-B08D-19F4183C9F32}"/>
    <cellStyle name="Percent 6 9 5 3" xfId="33440" xr:uid="{E7D3C00B-0D50-4383-8ECF-1FC01D3D9B34}"/>
    <cellStyle name="Percent 6 9 5 3 2" xfId="33441" xr:uid="{99B0597E-8EAE-4B6C-B3F9-8C1DFB231C40}"/>
    <cellStyle name="Percent 6 9 5 4" xfId="33442" xr:uid="{87B0AF8A-7187-48E2-A5CE-972E70DF275B}"/>
    <cellStyle name="Percent 6 9 5 5" xfId="33437" xr:uid="{EDB55E35-76C2-4B42-9B54-A71F0E61E2A1}"/>
    <cellStyle name="Percent 6 9 6" xfId="16227" xr:uid="{00000000-0005-0000-0000-0000673F0000}"/>
    <cellStyle name="Percent 6 9 6 2" xfId="33444" xr:uid="{B7912F60-4015-4762-AEBA-B7098AF69450}"/>
    <cellStyle name="Percent 6 9 6 3" xfId="33443" xr:uid="{454B285B-FA23-4DE9-B7A4-15DE89DF6264}"/>
    <cellStyle name="Percent 6 9 7" xfId="33445" xr:uid="{4AC1DB8F-8297-442E-B342-87F42B4612CA}"/>
    <cellStyle name="Percent 6 9 7 2" xfId="33446" xr:uid="{985A6E90-9F5A-4C0F-AAFD-20B94662D547}"/>
    <cellStyle name="Percent 6 9 8" xfId="33447" xr:uid="{614B3F46-5939-4626-9003-39BB09077E0B}"/>
    <cellStyle name="Percent 6 9 8 2" xfId="33448" xr:uid="{CB46E5A0-09B5-49C5-8BF9-4085152D819F}"/>
    <cellStyle name="Percent 6 9 9" xfId="33449" xr:uid="{F812D3D8-4628-43BE-9B9B-3A694BEBE587}"/>
    <cellStyle name="Percent 7" xfId="16228" xr:uid="{00000000-0005-0000-0000-0000683F0000}"/>
    <cellStyle name="Percent 7 10" xfId="16229" xr:uid="{00000000-0005-0000-0000-0000693F0000}"/>
    <cellStyle name="Percent 7 10 2" xfId="16230" xr:uid="{00000000-0005-0000-0000-00006A3F0000}"/>
    <cellStyle name="Percent 7 10 2 2" xfId="16231" xr:uid="{00000000-0005-0000-0000-00006B3F0000}"/>
    <cellStyle name="Percent 7 10 2 2 2" xfId="16232" xr:uid="{00000000-0005-0000-0000-00006C3F0000}"/>
    <cellStyle name="Percent 7 10 2 2 3" xfId="16233" xr:uid="{00000000-0005-0000-0000-00006D3F0000}"/>
    <cellStyle name="Percent 7 10 2 2 4" xfId="33453" xr:uid="{3AAFA43D-19B0-4587-BCD3-1356532C9A67}"/>
    <cellStyle name="Percent 7 10 2 3" xfId="16234" xr:uid="{00000000-0005-0000-0000-00006E3F0000}"/>
    <cellStyle name="Percent 7 10 2 4" xfId="16235" xr:uid="{00000000-0005-0000-0000-00006F3F0000}"/>
    <cellStyle name="Percent 7 10 2 5" xfId="33452" xr:uid="{024BE387-38B9-4302-8643-571445AF1FF2}"/>
    <cellStyle name="Percent 7 10 3" xfId="16236" xr:uid="{00000000-0005-0000-0000-0000703F0000}"/>
    <cellStyle name="Percent 7 10 3 2" xfId="16237" xr:uid="{00000000-0005-0000-0000-0000713F0000}"/>
    <cellStyle name="Percent 7 10 3 2 2" xfId="33455" xr:uid="{2AFFCC97-AA3E-441E-9935-4FADBFA7AEBD}"/>
    <cellStyle name="Percent 7 10 3 3" xfId="16238" xr:uid="{00000000-0005-0000-0000-0000723F0000}"/>
    <cellStyle name="Percent 7 10 3 4" xfId="33454" xr:uid="{9054B488-3174-443C-891C-0BC02C958AE1}"/>
    <cellStyle name="Percent 7 10 4" xfId="16239" xr:uid="{00000000-0005-0000-0000-0000733F0000}"/>
    <cellStyle name="Percent 7 10 4 2" xfId="33456" xr:uid="{F1178F63-1980-40BC-B287-AA2E7E3FC55C}"/>
    <cellStyle name="Percent 7 10 5" xfId="16240" xr:uid="{00000000-0005-0000-0000-0000743F0000}"/>
    <cellStyle name="Percent 7 10 5 2" xfId="33457" xr:uid="{87B44074-9567-4221-9ACF-36634459F493}"/>
    <cellStyle name="Percent 7 10 6" xfId="33451" xr:uid="{B1B1DC29-CCF8-4D10-9B97-C5F9573386B0}"/>
    <cellStyle name="Percent 7 11" xfId="16241" xr:uid="{00000000-0005-0000-0000-0000753F0000}"/>
    <cellStyle name="Percent 7 11 2" xfId="16242" xr:uid="{00000000-0005-0000-0000-0000763F0000}"/>
    <cellStyle name="Percent 7 11 2 2" xfId="33460" xr:uid="{58AC4854-45E4-49E2-918C-47B813719C2E}"/>
    <cellStyle name="Percent 7 11 2 3" xfId="33459" xr:uid="{4CA22211-9244-4EA4-85C5-8FBCDD6A82D3}"/>
    <cellStyle name="Percent 7 11 3" xfId="16243" xr:uid="{00000000-0005-0000-0000-0000773F0000}"/>
    <cellStyle name="Percent 7 11 3 2" xfId="33462" xr:uid="{F368CF1C-BB88-42B3-90A4-1059D9B326AE}"/>
    <cellStyle name="Percent 7 11 3 3" xfId="33461" xr:uid="{9B96815A-A3A3-455A-815F-EFD9FC9C63D3}"/>
    <cellStyle name="Percent 7 11 4" xfId="33463" xr:uid="{C49A9BED-DA51-42B6-B02A-9A9BFC75B745}"/>
    <cellStyle name="Percent 7 11 5" xfId="33458" xr:uid="{A7DD4C59-F4D7-48D4-8873-8C5E6D47DDEB}"/>
    <cellStyle name="Percent 7 12" xfId="16244" xr:uid="{00000000-0005-0000-0000-0000783F0000}"/>
    <cellStyle name="Percent 7 12 2" xfId="33465" xr:uid="{84D7AD5C-D78F-42FC-9FA1-4BFCB5C094BB}"/>
    <cellStyle name="Percent 7 12 2 2" xfId="33466" xr:uid="{95DB47DE-EE06-4D45-96F3-7E545928D778}"/>
    <cellStyle name="Percent 7 12 3" xfId="33467" xr:uid="{C13119DC-BB45-48F1-8CB0-15481E366690}"/>
    <cellStyle name="Percent 7 12 3 2" xfId="33468" xr:uid="{684D91FC-B0B0-445F-A503-4B9969C23CF1}"/>
    <cellStyle name="Percent 7 12 4" xfId="33469" xr:uid="{9BD01A17-D6B6-4FD2-9A01-E2424231185D}"/>
    <cellStyle name="Percent 7 12 5" xfId="33464" xr:uid="{B2452F12-A5E1-414F-A1BC-277A435EFC2B}"/>
    <cellStyle name="Percent 7 13" xfId="16245" xr:uid="{00000000-0005-0000-0000-0000793F0000}"/>
    <cellStyle name="Percent 7 13 2" xfId="33471" xr:uid="{AA020C03-C236-4781-A0A0-8F1FBB51208E}"/>
    <cellStyle name="Percent 7 13 2 2" xfId="33472" xr:uid="{9548CBF8-77D9-4D8B-A182-DDC9C8EA45ED}"/>
    <cellStyle name="Percent 7 13 3" xfId="33473" xr:uid="{6A3CE494-C96B-4E5F-915D-AC8D3FFA7C3F}"/>
    <cellStyle name="Percent 7 13 3 2" xfId="33474" xr:uid="{7F269C03-3BB0-428D-A03C-4885F1792E66}"/>
    <cellStyle name="Percent 7 13 4" xfId="33475" xr:uid="{9F92819E-9CC6-4A1C-BB1E-339057F54C79}"/>
    <cellStyle name="Percent 7 13 4 2" xfId="33476" xr:uid="{31249ED0-1BB0-41AD-9A63-3084DE0AEF81}"/>
    <cellStyle name="Percent 7 13 5" xfId="33477" xr:uid="{11B7160C-F77A-46DA-98B2-8FA26D1B6C85}"/>
    <cellStyle name="Percent 7 13 6" xfId="33470" xr:uid="{10EEACE8-60BE-49A4-A0A0-874831057A53}"/>
    <cellStyle name="Percent 7 14" xfId="16246" xr:uid="{00000000-0005-0000-0000-00007A3F0000}"/>
    <cellStyle name="Percent 7 14 2" xfId="33479" xr:uid="{AC38DED6-3D5B-4DE9-B297-9D61CB24A100}"/>
    <cellStyle name="Percent 7 14 2 2" xfId="33480" xr:uid="{C2E9796C-A8C5-4116-8785-D84F53381F2A}"/>
    <cellStyle name="Percent 7 14 3" xfId="33481" xr:uid="{42E077B9-1B26-491C-89F3-5BD566BB344A}"/>
    <cellStyle name="Percent 7 14 3 2" xfId="33482" xr:uid="{AC2F9002-1ACE-4D0D-9628-92CFF8311064}"/>
    <cellStyle name="Percent 7 14 4" xfId="33483" xr:uid="{3AF4F14C-E0C1-4B7A-9A9D-B5FBD2B8FA81}"/>
    <cellStyle name="Percent 7 14 5" xfId="33478" xr:uid="{68DE47BA-D0A8-431A-A170-4AF09B6DDE4E}"/>
    <cellStyle name="Percent 7 15" xfId="33484" xr:uid="{9C50BB3F-6D91-44DE-AE9E-26BF8134B55B}"/>
    <cellStyle name="Percent 7 15 2" xfId="33485" xr:uid="{A20C643C-0FF7-4DBF-B6B8-EA4B3BAEB366}"/>
    <cellStyle name="Percent 7 16" xfId="33486" xr:uid="{C5C06F9B-E478-407F-ADAD-34B7A47F0E72}"/>
    <cellStyle name="Percent 7 16 2" xfId="33487" xr:uid="{EFF09B6B-1AED-4D7C-A5AE-5DF2908DCCD0}"/>
    <cellStyle name="Percent 7 17" xfId="33488" xr:uid="{33FA282A-C4AA-4AA6-82A8-C3EBABB4D440}"/>
    <cellStyle name="Percent 7 17 2" xfId="33489" xr:uid="{394BCD22-B9DE-4EDF-BA0A-E45D29F0DBE6}"/>
    <cellStyle name="Percent 7 18" xfId="33490" xr:uid="{6084A31D-54A9-4880-8A0F-6C35DF9B8DFC}"/>
    <cellStyle name="Percent 7 19" xfId="33491" xr:uid="{A5A62A3F-CD93-428C-AEC2-3AA46B3BD7CF}"/>
    <cellStyle name="Percent 7 2" xfId="16247" xr:uid="{00000000-0005-0000-0000-00007B3F0000}"/>
    <cellStyle name="Percent 7 2 10" xfId="33493" xr:uid="{7D2F602A-7480-4C81-943F-90AFD905A86B}"/>
    <cellStyle name="Percent 7 2 11" xfId="33492" xr:uid="{1916EEB5-879F-4C66-B210-AB0A1B4932BC}"/>
    <cellStyle name="Percent 7 2 12" xfId="24802" xr:uid="{55C216DA-BD5A-4AC7-9EFB-DA1C6A9F89A3}"/>
    <cellStyle name="Percent 7 2 13" xfId="23422" xr:uid="{F4AFD5BF-F8FC-44A6-8A40-56866343169C}"/>
    <cellStyle name="Percent 7 2 14" xfId="22413" xr:uid="{061652A8-8A4A-473E-9AE7-547C38C753D2}"/>
    <cellStyle name="Percent 7 2 2" xfId="16248" xr:uid="{00000000-0005-0000-0000-00007C3F0000}"/>
    <cellStyle name="Percent 7 2 2 2" xfId="33495" xr:uid="{D6359C1E-4F45-4748-B236-11A34F136FE6}"/>
    <cellStyle name="Percent 7 2 2 2 2" xfId="33496" xr:uid="{DDC88589-3D23-4E1C-BDB1-9234ECE10F71}"/>
    <cellStyle name="Percent 7 2 2 3" xfId="33497" xr:uid="{E73F7506-52BF-4F41-AF6D-F3FFCA87640C}"/>
    <cellStyle name="Percent 7 2 2 3 2" xfId="33498" xr:uid="{EE8C8E7C-39F9-4C92-B5DC-527EF2D27905}"/>
    <cellStyle name="Percent 7 2 2 4" xfId="33499" xr:uid="{1CB433C3-4A62-4B58-92C6-CE017238CA4C}"/>
    <cellStyle name="Percent 7 2 2 5" xfId="33494" xr:uid="{3855D0CC-64EC-41D0-9980-55CFBD16AE4E}"/>
    <cellStyle name="Percent 7 2 3" xfId="16249" xr:uid="{00000000-0005-0000-0000-00007D3F0000}"/>
    <cellStyle name="Percent 7 2 3 2" xfId="33501" xr:uid="{EE539FB4-BA46-486F-8701-2C116CEDC42A}"/>
    <cellStyle name="Percent 7 2 3 2 2" xfId="33502" xr:uid="{F5C790F1-9C80-46DD-A35C-52C05272270A}"/>
    <cellStyle name="Percent 7 2 3 3" xfId="33503" xr:uid="{7B7FCC22-08F7-4AEC-9A8F-E894030EC316}"/>
    <cellStyle name="Percent 7 2 3 3 2" xfId="33504" xr:uid="{8D658CCB-7D13-499A-B18F-AC346E80FD5F}"/>
    <cellStyle name="Percent 7 2 3 4" xfId="33505" xr:uid="{A84D60F7-2A56-4DE0-9345-D0DD5DEE133B}"/>
    <cellStyle name="Percent 7 2 3 5" xfId="33500" xr:uid="{FDBDF5CE-EA80-474A-AEED-56410BCB92FB}"/>
    <cellStyle name="Percent 7 2 4" xfId="16250" xr:uid="{00000000-0005-0000-0000-00007E3F0000}"/>
    <cellStyle name="Percent 7 2 4 2" xfId="33507" xr:uid="{D5EDEA67-8C18-40B1-BB8A-251799B85DBB}"/>
    <cellStyle name="Percent 7 2 4 2 2" xfId="33508" xr:uid="{8CBB632F-20E8-4D4C-AAA1-50F4012EB778}"/>
    <cellStyle name="Percent 7 2 4 3" xfId="33509" xr:uid="{9442203D-03BD-4D5B-9CE9-024D5CA48ED6}"/>
    <cellStyle name="Percent 7 2 4 3 2" xfId="33510" xr:uid="{ECA812B5-DAFC-4DF1-AA00-43AE713642AA}"/>
    <cellStyle name="Percent 7 2 4 4" xfId="33511" xr:uid="{BC6BA63C-75A7-4FE7-9872-956E9B6013C8}"/>
    <cellStyle name="Percent 7 2 4 4 2" xfId="33512" xr:uid="{D0A71D35-6FBF-4C08-9339-B224E737CE0E}"/>
    <cellStyle name="Percent 7 2 4 5" xfId="33513" xr:uid="{5046E875-ADA9-44DC-9C4F-9352A06F72FC}"/>
    <cellStyle name="Percent 7 2 4 6" xfId="33506" xr:uid="{F4497B64-49CA-43F3-81E2-36C5F8B102D1}"/>
    <cellStyle name="Percent 7 2 5" xfId="33514" xr:uid="{0807ECF5-F238-43AF-A32A-1F6A73416F5D}"/>
    <cellStyle name="Percent 7 2 5 2" xfId="33515" xr:uid="{4E57B01C-9090-4463-9593-AC4E3A19405A}"/>
    <cellStyle name="Percent 7 2 5 2 2" xfId="33516" xr:uid="{C274C765-C1F1-4DEB-AB49-6728467DAD6B}"/>
    <cellStyle name="Percent 7 2 5 3" xfId="33517" xr:uid="{17B167DE-6C20-4A7C-99A7-70F5DE3C14D0}"/>
    <cellStyle name="Percent 7 2 5 3 2" xfId="33518" xr:uid="{51C4A187-2DD9-41A6-B325-4EF20AB22980}"/>
    <cellStyle name="Percent 7 2 5 4" xfId="33519" xr:uid="{65CF1D9C-C953-4A8A-8DC6-CF8E2D5933BE}"/>
    <cellStyle name="Percent 7 2 6" xfId="33520" xr:uid="{6BCB3A8A-7BE8-4255-98E0-48D2C2423738}"/>
    <cellStyle name="Percent 7 2 6 2" xfId="33521" xr:uid="{1390624C-9FB8-4DE4-8B10-69BC71FB1051}"/>
    <cellStyle name="Percent 7 2 7" xfId="33522" xr:uid="{50F2BAE1-CE61-42FE-9A3D-DEC6B030033F}"/>
    <cellStyle name="Percent 7 2 7 2" xfId="33523" xr:uid="{FE14FA59-513E-4C46-8C72-A0842135DBAB}"/>
    <cellStyle name="Percent 7 2 8" xfId="33524" xr:uid="{DEEB4BC0-2688-4EDC-8A01-CDFB9B399BF5}"/>
    <cellStyle name="Percent 7 2 8 2" xfId="33525" xr:uid="{A45FA08F-F522-4E3A-921D-08A0EBDCE239}"/>
    <cellStyle name="Percent 7 2 9" xfId="33526" xr:uid="{232AECC5-1B29-4BA5-AC99-5CF3CC788CC7}"/>
    <cellStyle name="Percent 7 20" xfId="33450" xr:uid="{D6F9712C-2510-48B8-94F5-A07FF98EA3E7}"/>
    <cellStyle name="Percent 7 21" xfId="24237" xr:uid="{C061FCCF-F1C5-418B-B959-661F3A288CF0}"/>
    <cellStyle name="Percent 7 22" xfId="23421" xr:uid="{898AED86-6E56-4538-855C-854C1784AFB4}"/>
    <cellStyle name="Percent 7 23" xfId="22412" xr:uid="{56BFF1D8-9F35-4625-B7C9-5B0235DE36D3}"/>
    <cellStyle name="Percent 7 3" xfId="16251" xr:uid="{00000000-0005-0000-0000-00007F3F0000}"/>
    <cellStyle name="Percent 7 3 10" xfId="33528" xr:uid="{E2A0EFB4-E75B-492E-A24B-16E9935C792C}"/>
    <cellStyle name="Percent 7 3 11" xfId="33527" xr:uid="{C2D21966-A4A9-48D0-BCEB-642CB95CF32B}"/>
    <cellStyle name="Percent 7 3 12" xfId="25735" xr:uid="{0B16A37F-0005-4210-AF9B-F4700D0D94FD}"/>
    <cellStyle name="Percent 7 3 13" xfId="23423" xr:uid="{9EE2F31F-ED81-4848-9EBB-C58636854F8F}"/>
    <cellStyle name="Percent 7 3 14" xfId="22414" xr:uid="{A28573B8-A644-4D5A-9915-FB8CE5D266AA}"/>
    <cellStyle name="Percent 7 3 2" xfId="16252" xr:uid="{00000000-0005-0000-0000-0000803F0000}"/>
    <cellStyle name="Percent 7 3 2 2" xfId="33530" xr:uid="{69E7C1EF-73BE-46EC-B75D-C92A4B4EB05C}"/>
    <cellStyle name="Percent 7 3 2 2 2" xfId="33531" xr:uid="{E2178165-D07D-4CE6-9503-6D6F29279085}"/>
    <cellStyle name="Percent 7 3 2 3" xfId="33532" xr:uid="{C7F4068B-6309-4CBF-831F-DF22F6983D0C}"/>
    <cellStyle name="Percent 7 3 2 3 2" xfId="33533" xr:uid="{9E5657F5-6066-47D4-9360-56DA00422198}"/>
    <cellStyle name="Percent 7 3 2 4" xfId="33534" xr:uid="{910DAC01-1DD2-4460-8250-14C50331F2EA}"/>
    <cellStyle name="Percent 7 3 2 5" xfId="33529" xr:uid="{708DA2D5-C56E-4D5A-B839-986EF2777D89}"/>
    <cellStyle name="Percent 7 3 3" xfId="16253" xr:uid="{00000000-0005-0000-0000-0000813F0000}"/>
    <cellStyle name="Percent 7 3 3 2" xfId="33536" xr:uid="{48827B4E-6943-42EC-AED6-0C1E6CEB77A0}"/>
    <cellStyle name="Percent 7 3 3 2 2" xfId="33537" xr:uid="{D8CC997F-53FB-46CF-8673-6CB0F57EA6CF}"/>
    <cellStyle name="Percent 7 3 3 3" xfId="33538" xr:uid="{E6F9472D-4E71-49FC-A170-679AFFB57BC4}"/>
    <cellStyle name="Percent 7 3 3 3 2" xfId="33539" xr:uid="{D1A98323-A94B-4753-87A7-7AA0046F3360}"/>
    <cellStyle name="Percent 7 3 3 4" xfId="33540" xr:uid="{A64F53C9-4200-45C0-93F2-74D81D64362D}"/>
    <cellStyle name="Percent 7 3 3 5" xfId="33535" xr:uid="{0BCA6525-E171-469D-A147-56BABF3FB05A}"/>
    <cellStyle name="Percent 7 3 4" xfId="16254" xr:uid="{00000000-0005-0000-0000-0000823F0000}"/>
    <cellStyle name="Percent 7 3 4 2" xfId="33542" xr:uid="{ECFF831E-B3BD-4C6E-842D-092C2E3C46F1}"/>
    <cellStyle name="Percent 7 3 4 2 2" xfId="33543" xr:uid="{AEFA944E-6620-4BAD-9936-3048EDDD5FA5}"/>
    <cellStyle name="Percent 7 3 4 3" xfId="33544" xr:uid="{04F48C6F-8122-4921-B341-51178BBAF690}"/>
    <cellStyle name="Percent 7 3 4 3 2" xfId="33545" xr:uid="{5FEA7672-006F-480B-A970-B9A843E7D125}"/>
    <cellStyle name="Percent 7 3 4 4" xfId="33546" xr:uid="{FB559559-2804-4667-BF22-07AE28A9CB8F}"/>
    <cellStyle name="Percent 7 3 4 4 2" xfId="33547" xr:uid="{C4E121C8-C77C-45E8-9347-3A15530D8205}"/>
    <cellStyle name="Percent 7 3 4 5" xfId="33548" xr:uid="{BCB5BC7A-E462-496F-B68D-9BB9FE6C3CBB}"/>
    <cellStyle name="Percent 7 3 4 6" xfId="33541" xr:uid="{AF9AC649-E04F-4ED6-8042-5682E6C1B208}"/>
    <cellStyle name="Percent 7 3 5" xfId="33549" xr:uid="{45A8238E-9D5B-44A1-AA7E-DC2212984EBC}"/>
    <cellStyle name="Percent 7 3 5 2" xfId="33550" xr:uid="{074EB893-E245-4C5C-A37B-C0048A3DC3E6}"/>
    <cellStyle name="Percent 7 3 5 2 2" xfId="33551" xr:uid="{064582E7-76A9-4C6D-9EEB-F1EBAE7AE525}"/>
    <cellStyle name="Percent 7 3 5 3" xfId="33552" xr:uid="{10AB66BF-278D-4621-9AB4-4605BB6E1C23}"/>
    <cellStyle name="Percent 7 3 5 3 2" xfId="33553" xr:uid="{8C57B2FB-92F1-454B-AFB8-FCB7FCB201C5}"/>
    <cellStyle name="Percent 7 3 5 4" xfId="33554" xr:uid="{AFAB1019-C54A-402C-A78A-1C85AEEB318C}"/>
    <cellStyle name="Percent 7 3 6" xfId="33555" xr:uid="{31C3E805-92C8-446F-B864-0E6D4DA060DF}"/>
    <cellStyle name="Percent 7 3 6 2" xfId="33556" xr:uid="{6F358415-CC13-40D0-9FC3-C9A16D67AFA5}"/>
    <cellStyle name="Percent 7 3 7" xfId="33557" xr:uid="{F976D78A-D78F-4F42-A238-90069749501D}"/>
    <cellStyle name="Percent 7 3 7 2" xfId="33558" xr:uid="{2734D6E6-6725-4122-8F5A-0322DEF0A27D}"/>
    <cellStyle name="Percent 7 3 8" xfId="33559" xr:uid="{590F637F-2CB7-4AD1-80B9-254216F757BE}"/>
    <cellStyle name="Percent 7 3 8 2" xfId="33560" xr:uid="{101CA4EE-2801-4ACD-866E-FF9F92BAC72E}"/>
    <cellStyle name="Percent 7 3 9" xfId="33561" xr:uid="{F80C3C67-C277-4D44-9521-0119A26CC482}"/>
    <cellStyle name="Percent 7 4" xfId="16255" xr:uid="{00000000-0005-0000-0000-0000833F0000}"/>
    <cellStyle name="Percent 7 4 10" xfId="33563" xr:uid="{9296D189-29AE-411F-8602-0A9BE37AA05E}"/>
    <cellStyle name="Percent 7 4 11" xfId="33562" xr:uid="{6A4E0CE6-C4AE-4E53-AC54-6BD9148211A7}"/>
    <cellStyle name="Percent 7 4 12" xfId="25736" xr:uid="{E610EEB8-F5C1-49FB-B540-865900B81F67}"/>
    <cellStyle name="Percent 7 4 13" xfId="23424" xr:uid="{606ABDCB-9021-4B5F-9A94-398D1C49C50F}"/>
    <cellStyle name="Percent 7 4 14" xfId="22415" xr:uid="{DC876652-1AEF-47AE-93F0-3793E0D371A9}"/>
    <cellStyle name="Percent 7 4 2" xfId="16256" xr:uid="{00000000-0005-0000-0000-0000843F0000}"/>
    <cellStyle name="Percent 7 4 2 2" xfId="33565" xr:uid="{C7F2EAF6-C192-4006-AB03-5B395FE039D2}"/>
    <cellStyle name="Percent 7 4 2 2 2" xfId="33566" xr:uid="{9E5791ED-E7BC-43A5-A656-47409A51E3B4}"/>
    <cellStyle name="Percent 7 4 2 3" xfId="33567" xr:uid="{28918001-3768-40CD-9D1F-B9E07D3E2338}"/>
    <cellStyle name="Percent 7 4 2 3 2" xfId="33568" xr:uid="{CC5A7155-0C49-4A84-B9A3-6933EA47C131}"/>
    <cellStyle name="Percent 7 4 2 4" xfId="33569" xr:uid="{DEE89C2B-E20B-478B-9EEA-357FD7AF0C3C}"/>
    <cellStyle name="Percent 7 4 2 5" xfId="33564" xr:uid="{45228882-E5C9-4277-8105-B3758B4ABEE6}"/>
    <cellStyle name="Percent 7 4 3" xfId="16257" xr:uid="{00000000-0005-0000-0000-0000853F0000}"/>
    <cellStyle name="Percent 7 4 3 2" xfId="33571" xr:uid="{A5642250-E770-4773-BCF7-E528C6BBECEB}"/>
    <cellStyle name="Percent 7 4 3 2 2" xfId="33572" xr:uid="{7CBCCEEB-A2C1-46D7-9C8D-A9CE0BE00FF4}"/>
    <cellStyle name="Percent 7 4 3 3" xfId="33573" xr:uid="{C457A2EE-D1BD-48D0-806B-891A2853B05A}"/>
    <cellStyle name="Percent 7 4 3 3 2" xfId="33574" xr:uid="{DD17D199-748A-4F33-9ABE-26EC6F4BD198}"/>
    <cellStyle name="Percent 7 4 3 4" xfId="33575" xr:uid="{27CB140F-F329-4509-B16B-4BA4D95F5D3F}"/>
    <cellStyle name="Percent 7 4 3 5" xfId="33570" xr:uid="{1E934612-4A2C-4E67-A26A-B594E3E25449}"/>
    <cellStyle name="Percent 7 4 4" xfId="16258" xr:uid="{00000000-0005-0000-0000-0000863F0000}"/>
    <cellStyle name="Percent 7 4 4 2" xfId="33577" xr:uid="{1C9050DC-4635-49FC-A61C-E98E730261B7}"/>
    <cellStyle name="Percent 7 4 4 2 2" xfId="33578" xr:uid="{2B35893C-2CC7-4CD2-84E8-09A945FFA7A2}"/>
    <cellStyle name="Percent 7 4 4 3" xfId="33579" xr:uid="{4160FA4F-49D4-414E-8080-FE0E0EF1C64B}"/>
    <cellStyle name="Percent 7 4 4 3 2" xfId="33580" xr:uid="{521FCAB5-7A7D-42B7-B94C-4C8C6902F9B8}"/>
    <cellStyle name="Percent 7 4 4 4" xfId="33581" xr:uid="{6713ADD1-CC1B-4384-9EB8-887A7EF749FC}"/>
    <cellStyle name="Percent 7 4 4 4 2" xfId="33582" xr:uid="{54B3113B-10DD-446B-BC68-708DDAF5A415}"/>
    <cellStyle name="Percent 7 4 4 5" xfId="33583" xr:uid="{7BF4726C-6F98-4D0F-A1BC-3FA1C3B7269C}"/>
    <cellStyle name="Percent 7 4 4 6" xfId="33576" xr:uid="{E8C56C56-3C9A-4C5D-8205-9BA6030EE0FE}"/>
    <cellStyle name="Percent 7 4 5" xfId="33584" xr:uid="{A0986FAC-6A60-4C9E-A723-4F93BAFC1D34}"/>
    <cellStyle name="Percent 7 4 5 2" xfId="33585" xr:uid="{E80C23A8-F490-4686-B2A7-3BB56F1218A5}"/>
    <cellStyle name="Percent 7 4 5 2 2" xfId="33586" xr:uid="{5E2D1836-76DB-4245-9815-BBE61FA0532F}"/>
    <cellStyle name="Percent 7 4 5 3" xfId="33587" xr:uid="{462A07B9-1BD7-436A-A0E2-39515DE3E6B0}"/>
    <cellStyle name="Percent 7 4 5 3 2" xfId="33588" xr:uid="{6EA784C6-A42B-415D-AC89-507F8DFCC318}"/>
    <cellStyle name="Percent 7 4 5 4" xfId="33589" xr:uid="{7987E45F-CCAC-471D-B1EF-5EECF696AC5E}"/>
    <cellStyle name="Percent 7 4 6" xfId="33590" xr:uid="{D28C86D0-10F6-4D2C-BEEC-0C2CC03BD56A}"/>
    <cellStyle name="Percent 7 4 6 2" xfId="33591" xr:uid="{B6E8DDA5-401E-4E99-9B8F-3D1E2C26409A}"/>
    <cellStyle name="Percent 7 4 7" xfId="33592" xr:uid="{05E92DFC-75BB-4180-B763-CECBE87AE80B}"/>
    <cellStyle name="Percent 7 4 7 2" xfId="33593" xr:uid="{C0DDBDE5-039C-47B0-B2E9-619DCF9887D9}"/>
    <cellStyle name="Percent 7 4 8" xfId="33594" xr:uid="{9F7DF41E-94B6-4CD3-81EE-E704072B2194}"/>
    <cellStyle name="Percent 7 4 8 2" xfId="33595" xr:uid="{C7EA80B8-AE86-42D3-8522-97B25DCBB2C2}"/>
    <cellStyle name="Percent 7 4 9" xfId="33596" xr:uid="{F1BB1D8F-2661-47CF-8929-C1410607AADD}"/>
    <cellStyle name="Percent 7 5" xfId="16259" xr:uid="{00000000-0005-0000-0000-0000873F0000}"/>
    <cellStyle name="Percent 7 5 10" xfId="33598" xr:uid="{EAC8A756-23F9-431F-B85E-D141A452C032}"/>
    <cellStyle name="Percent 7 5 11" xfId="33597" xr:uid="{66BE1DDF-CA2E-4E5D-953A-04AD8374177E}"/>
    <cellStyle name="Percent 7 5 12" xfId="25737" xr:uid="{2FC4CC3B-8CB3-49C5-B4A5-4958D0977DDF}"/>
    <cellStyle name="Percent 7 5 13" xfId="23425" xr:uid="{D7F0925F-9BA1-49EF-81A4-010FEDB65CB6}"/>
    <cellStyle name="Percent 7 5 14" xfId="22416" xr:uid="{5D2EF897-FE2A-4804-84D6-11399A964166}"/>
    <cellStyle name="Percent 7 5 2" xfId="16260" xr:uid="{00000000-0005-0000-0000-0000883F0000}"/>
    <cellStyle name="Percent 7 5 2 2" xfId="33600" xr:uid="{D0684EA2-76DF-4AC0-A452-0B971BE7EAD4}"/>
    <cellStyle name="Percent 7 5 2 2 2" xfId="33601" xr:uid="{993435B0-D31D-4A6A-8844-FD6DE6063298}"/>
    <cellStyle name="Percent 7 5 2 3" xfId="33602" xr:uid="{0B30C76D-1A82-4319-9D70-32DCEED24F92}"/>
    <cellStyle name="Percent 7 5 2 3 2" xfId="33603" xr:uid="{53C80A7A-6C47-40E9-BC48-7B745ADC7BF6}"/>
    <cellStyle name="Percent 7 5 2 4" xfId="33604" xr:uid="{1368C401-9D0F-4F66-A737-36281B3F5E57}"/>
    <cellStyle name="Percent 7 5 2 5" xfId="33599" xr:uid="{34DFE2D4-5A42-4DCF-8404-B4A03F6693AE}"/>
    <cellStyle name="Percent 7 5 3" xfId="16261" xr:uid="{00000000-0005-0000-0000-0000893F0000}"/>
    <cellStyle name="Percent 7 5 3 2" xfId="33606" xr:uid="{308903A1-5DCD-41F9-AC62-800388359D46}"/>
    <cellStyle name="Percent 7 5 3 2 2" xfId="33607" xr:uid="{DAF69959-D496-4880-A128-0A60B18E1821}"/>
    <cellStyle name="Percent 7 5 3 3" xfId="33608" xr:uid="{C1B2EB3E-D703-4C50-AB7A-80D485869097}"/>
    <cellStyle name="Percent 7 5 3 3 2" xfId="33609" xr:uid="{9A0E7AF0-C8D1-4266-90AD-3FE4F88F68B9}"/>
    <cellStyle name="Percent 7 5 3 4" xfId="33610" xr:uid="{D6D2A61C-CE3F-4905-A7ED-798A68BCDE29}"/>
    <cellStyle name="Percent 7 5 3 5" xfId="33605" xr:uid="{EC0DCF94-573F-45DE-9F74-83F5B6BCC21F}"/>
    <cellStyle name="Percent 7 5 4" xfId="16262" xr:uid="{00000000-0005-0000-0000-00008A3F0000}"/>
    <cellStyle name="Percent 7 5 4 2" xfId="33612" xr:uid="{60D584CD-0D76-4264-B9EB-A4B5F0613F94}"/>
    <cellStyle name="Percent 7 5 4 2 2" xfId="33613" xr:uid="{405D14E0-E4AB-4C3E-9C71-980BF28E3A62}"/>
    <cellStyle name="Percent 7 5 4 3" xfId="33614" xr:uid="{788F28D4-0997-4AF3-886F-933430B0841A}"/>
    <cellStyle name="Percent 7 5 4 3 2" xfId="33615" xr:uid="{D5C6997C-3BC9-4800-B3C6-CA59770863C5}"/>
    <cellStyle name="Percent 7 5 4 4" xfId="33616" xr:uid="{C126FEE7-8ECA-458A-A023-263EDBBF28EA}"/>
    <cellStyle name="Percent 7 5 4 4 2" xfId="33617" xr:uid="{AD459023-854B-49E3-84BA-1FADE8DA35CA}"/>
    <cellStyle name="Percent 7 5 4 5" xfId="33618" xr:uid="{C32A6698-F76D-4A06-A335-CD203CFFC1C9}"/>
    <cellStyle name="Percent 7 5 4 6" xfId="33611" xr:uid="{A9FB3B4A-F582-4903-9D39-01D5FA12842C}"/>
    <cellStyle name="Percent 7 5 5" xfId="33619" xr:uid="{309C289D-43E2-42F6-AFF1-7D037CD4BF7A}"/>
    <cellStyle name="Percent 7 5 5 2" xfId="33620" xr:uid="{3BC3572E-D2AE-4FA7-B35E-F3B8733ABEA5}"/>
    <cellStyle name="Percent 7 5 5 2 2" xfId="33621" xr:uid="{925AC514-B1B4-4F52-A302-70E4154F2FBA}"/>
    <cellStyle name="Percent 7 5 5 3" xfId="33622" xr:uid="{D9EB4B1C-0F7F-4E9B-9BA4-A9EA21A982DB}"/>
    <cellStyle name="Percent 7 5 5 3 2" xfId="33623" xr:uid="{C8CB97B4-C0CA-4905-92D1-94EA2C506174}"/>
    <cellStyle name="Percent 7 5 5 4" xfId="33624" xr:uid="{BD94F8CD-748E-4421-AECE-F4ACD3C40A8A}"/>
    <cellStyle name="Percent 7 5 6" xfId="33625" xr:uid="{9A00D744-7D52-49CE-98EE-018FD1B06DB8}"/>
    <cellStyle name="Percent 7 5 6 2" xfId="33626" xr:uid="{A3D0A47D-6971-46F7-B3BD-84912E7F0163}"/>
    <cellStyle name="Percent 7 5 7" xfId="33627" xr:uid="{A377AC7E-6151-404C-B11E-D80436CCCA5B}"/>
    <cellStyle name="Percent 7 5 7 2" xfId="33628" xr:uid="{D76E24BC-3561-47C0-8984-552C9D7541E0}"/>
    <cellStyle name="Percent 7 5 8" xfId="33629" xr:uid="{E205749C-6803-45E5-B21A-D0E9AD805296}"/>
    <cellStyle name="Percent 7 5 8 2" xfId="33630" xr:uid="{FDF51E52-402E-4C3D-B63D-5749ABB3A45B}"/>
    <cellStyle name="Percent 7 5 9" xfId="33631" xr:uid="{57E533FF-8E13-4E41-936E-9355940CE57C}"/>
    <cellStyle name="Percent 7 6" xfId="16263" xr:uid="{00000000-0005-0000-0000-00008B3F0000}"/>
    <cellStyle name="Percent 7 6 10" xfId="33633" xr:uid="{27C26B8B-93D4-4AF0-B325-5F321F073A90}"/>
    <cellStyle name="Percent 7 6 11" xfId="33632" xr:uid="{F73AFA9C-D21D-4617-B5F4-D4BBE8B030CE}"/>
    <cellStyle name="Percent 7 6 12" xfId="25738" xr:uid="{E347AAD5-6D5E-45E8-8717-153BA91B9F31}"/>
    <cellStyle name="Percent 7 6 13" xfId="23426" xr:uid="{FC5320A0-82AC-48D2-8DCE-34FC529CC63C}"/>
    <cellStyle name="Percent 7 6 14" xfId="22417" xr:uid="{78464181-12A0-4002-9A6C-814BE1586F68}"/>
    <cellStyle name="Percent 7 6 2" xfId="16264" xr:uid="{00000000-0005-0000-0000-00008C3F0000}"/>
    <cellStyle name="Percent 7 6 2 2" xfId="33635" xr:uid="{0B5E0C0E-E32D-4633-814D-5C7EA6F80EFF}"/>
    <cellStyle name="Percent 7 6 2 2 2" xfId="33636" xr:uid="{59C0D8C7-7DE8-4671-A822-B2E633EAD4C4}"/>
    <cellStyle name="Percent 7 6 2 3" xfId="33637" xr:uid="{6645C41F-10D5-40C9-9015-D00E99ABB3A9}"/>
    <cellStyle name="Percent 7 6 2 3 2" xfId="33638" xr:uid="{FC74999C-1994-4C23-8124-C8301A753259}"/>
    <cellStyle name="Percent 7 6 2 4" xfId="33639" xr:uid="{241BDFC8-EA0E-4503-87D0-970040F71260}"/>
    <cellStyle name="Percent 7 6 2 5" xfId="33634" xr:uid="{927B438B-CBC8-4469-A0FD-2500BD9491DF}"/>
    <cellStyle name="Percent 7 6 3" xfId="16265" xr:uid="{00000000-0005-0000-0000-00008D3F0000}"/>
    <cellStyle name="Percent 7 6 3 2" xfId="33641" xr:uid="{1DDFE670-70A7-4960-B442-2101AEE00D72}"/>
    <cellStyle name="Percent 7 6 3 2 2" xfId="33642" xr:uid="{3F8BFA9D-26B2-40F9-9F1D-13FF679BFA4E}"/>
    <cellStyle name="Percent 7 6 3 3" xfId="33643" xr:uid="{D2CFAD2F-CB86-45FD-864E-A64865F8B236}"/>
    <cellStyle name="Percent 7 6 3 3 2" xfId="33644" xr:uid="{4D902031-8045-461E-A77A-540DE1F0F12A}"/>
    <cellStyle name="Percent 7 6 3 4" xfId="33645" xr:uid="{599192F2-E7C1-41A6-9B23-C39D16BB5686}"/>
    <cellStyle name="Percent 7 6 3 5" xfId="33640" xr:uid="{D4C7FE96-5D73-4743-936C-9754EBB41499}"/>
    <cellStyle name="Percent 7 6 4" xfId="16266" xr:uid="{00000000-0005-0000-0000-00008E3F0000}"/>
    <cellStyle name="Percent 7 6 4 2" xfId="33647" xr:uid="{EA224E46-3042-46C9-9D63-F964C03C63AC}"/>
    <cellStyle name="Percent 7 6 4 2 2" xfId="33648" xr:uid="{325292A1-6F02-4059-9D20-9A0D2EB81A0B}"/>
    <cellStyle name="Percent 7 6 4 3" xfId="33649" xr:uid="{8D747CF6-71B8-4178-AAE3-D0486DCBC473}"/>
    <cellStyle name="Percent 7 6 4 3 2" xfId="33650" xr:uid="{9D0A5D36-D223-46DF-A3F1-F218E357C419}"/>
    <cellStyle name="Percent 7 6 4 4" xfId="33651" xr:uid="{AFBE1BC5-209F-4AB8-843D-55E6D53EFEF0}"/>
    <cellStyle name="Percent 7 6 4 4 2" xfId="33652" xr:uid="{AEC13C6E-FEBC-411F-9612-8F99A2870540}"/>
    <cellStyle name="Percent 7 6 4 5" xfId="33653" xr:uid="{A1DD3BD3-16BF-42BD-A83E-C2D06FFC5B7A}"/>
    <cellStyle name="Percent 7 6 4 6" xfId="33646" xr:uid="{EDD81063-6147-484A-992A-8C6E0FB2A2B1}"/>
    <cellStyle name="Percent 7 6 5" xfId="33654" xr:uid="{C99A5DF9-DFEB-4FB6-A1A3-9C559391E130}"/>
    <cellStyle name="Percent 7 6 5 2" xfId="33655" xr:uid="{8C7F3075-0192-4377-9C69-7525BE1E4745}"/>
    <cellStyle name="Percent 7 6 5 2 2" xfId="33656" xr:uid="{1EC757B0-1F42-45D9-99AC-0623E26AD8DF}"/>
    <cellStyle name="Percent 7 6 5 3" xfId="33657" xr:uid="{12764293-413B-4339-BEB1-5167F5DFA7BA}"/>
    <cellStyle name="Percent 7 6 5 3 2" xfId="33658" xr:uid="{765C38BD-9651-4D31-91E0-A6093FC6D4C7}"/>
    <cellStyle name="Percent 7 6 5 4" xfId="33659" xr:uid="{60D4BF73-238B-4FA8-A3D6-59519968AD94}"/>
    <cellStyle name="Percent 7 6 6" xfId="33660" xr:uid="{C6CFC3FD-450C-4BFA-9EB7-588BB6A92674}"/>
    <cellStyle name="Percent 7 6 6 2" xfId="33661" xr:uid="{9D276DF1-D74A-4BA0-B5CB-0CBCD57AA5D5}"/>
    <cellStyle name="Percent 7 6 7" xfId="33662" xr:uid="{4458F6B4-8102-4374-974D-4BDDA21278E1}"/>
    <cellStyle name="Percent 7 6 7 2" xfId="33663" xr:uid="{8741413A-C281-4026-831E-F0DBCBFA8866}"/>
    <cellStyle name="Percent 7 6 8" xfId="33664" xr:uid="{662B460C-A1BF-4792-8E6B-20B304311C7B}"/>
    <cellStyle name="Percent 7 6 8 2" xfId="33665" xr:uid="{5E8B062B-4873-4E34-8283-B25E12585F9C}"/>
    <cellStyle name="Percent 7 6 9" xfId="33666" xr:uid="{8C1A6D16-CF83-4F5C-8BF9-C0F5A6E116DE}"/>
    <cellStyle name="Percent 7 7" xfId="16267" xr:uid="{00000000-0005-0000-0000-00008F3F0000}"/>
    <cellStyle name="Percent 7 7 10" xfId="33668" xr:uid="{78A862AC-807F-4AB1-AA7D-37530908297C}"/>
    <cellStyle name="Percent 7 7 11" xfId="33667" xr:uid="{55F433D7-AF30-43F8-86AD-729B2B43B0E1}"/>
    <cellStyle name="Percent 7 7 12" xfId="25739" xr:uid="{867B87D7-AB14-45FA-BDC0-432AA9C3ABEF}"/>
    <cellStyle name="Percent 7 7 13" xfId="23427" xr:uid="{835DE849-C54A-4815-BBF9-0450175A461D}"/>
    <cellStyle name="Percent 7 7 14" xfId="22418" xr:uid="{C3D75527-D407-450F-8F57-BAB565B3E2B6}"/>
    <cellStyle name="Percent 7 7 2" xfId="16268" xr:uid="{00000000-0005-0000-0000-0000903F0000}"/>
    <cellStyle name="Percent 7 7 2 2" xfId="33670" xr:uid="{E560560C-968D-40C4-9FAB-7CFFE6D22831}"/>
    <cellStyle name="Percent 7 7 2 2 2" xfId="33671" xr:uid="{A3B311A4-1238-462B-871A-C2F0A4E46FCB}"/>
    <cellStyle name="Percent 7 7 2 3" xfId="33672" xr:uid="{69FF4EDE-E9E4-4A30-9CD8-832A1CE8F501}"/>
    <cellStyle name="Percent 7 7 2 3 2" xfId="33673" xr:uid="{C9B982EE-1FED-48F5-8D04-6A13D3649F36}"/>
    <cellStyle name="Percent 7 7 2 4" xfId="33674" xr:uid="{44C0484F-42D5-4AF1-9E2F-F0EE5229D19C}"/>
    <cellStyle name="Percent 7 7 2 5" xfId="33669" xr:uid="{E6948B00-6D4A-488A-B234-9F30972A7C8E}"/>
    <cellStyle name="Percent 7 7 3" xfId="16269" xr:uid="{00000000-0005-0000-0000-0000913F0000}"/>
    <cellStyle name="Percent 7 7 3 2" xfId="33676" xr:uid="{6B1AEE76-12D6-43A6-B39B-E01067026DC6}"/>
    <cellStyle name="Percent 7 7 3 2 2" xfId="33677" xr:uid="{00A5EC67-6864-4EC9-B878-32521687947F}"/>
    <cellStyle name="Percent 7 7 3 3" xfId="33678" xr:uid="{2CEB856F-2F77-482B-BD24-65A382003537}"/>
    <cellStyle name="Percent 7 7 3 3 2" xfId="33679" xr:uid="{8B11AD9A-7C8D-43EA-A4D4-A57BA24B269E}"/>
    <cellStyle name="Percent 7 7 3 4" xfId="33680" xr:uid="{B2902430-B5E4-453D-831F-2510B608D09E}"/>
    <cellStyle name="Percent 7 7 3 5" xfId="33675" xr:uid="{87AC803B-65BB-435D-B3C1-5E83749DEEE5}"/>
    <cellStyle name="Percent 7 7 4" xfId="16270" xr:uid="{00000000-0005-0000-0000-0000923F0000}"/>
    <cellStyle name="Percent 7 7 4 2" xfId="33682" xr:uid="{10D54EC9-BB5A-4944-B76A-735086F7D191}"/>
    <cellStyle name="Percent 7 7 4 2 2" xfId="33683" xr:uid="{E81BB00E-A394-4459-8DCB-494C92736C09}"/>
    <cellStyle name="Percent 7 7 4 3" xfId="33684" xr:uid="{F035C687-3F14-44AC-885B-9B905AB3D8DB}"/>
    <cellStyle name="Percent 7 7 4 3 2" xfId="33685" xr:uid="{28E89342-3C42-4687-900F-0281F7E43437}"/>
    <cellStyle name="Percent 7 7 4 4" xfId="33686" xr:uid="{9D5FA0B5-1CA5-4E9B-995D-C51DCA66F18D}"/>
    <cellStyle name="Percent 7 7 4 4 2" xfId="33687" xr:uid="{99DF137B-6F76-4B9A-8D24-8DD6533E60A5}"/>
    <cellStyle name="Percent 7 7 4 5" xfId="33688" xr:uid="{39E2C433-EB03-4EBC-AC20-6F9C42327C2D}"/>
    <cellStyle name="Percent 7 7 4 6" xfId="33681" xr:uid="{D46208EF-A9BE-4F25-A0D9-D98119F5EF14}"/>
    <cellStyle name="Percent 7 7 5" xfId="33689" xr:uid="{0FB8D289-00FF-414A-A156-83AE72E48A8F}"/>
    <cellStyle name="Percent 7 7 5 2" xfId="33690" xr:uid="{DDB92928-605E-4AED-81B8-45C5213EFCD5}"/>
    <cellStyle name="Percent 7 7 5 2 2" xfId="33691" xr:uid="{5D2ECBCE-E5C0-4D85-A7D0-FA2B68663834}"/>
    <cellStyle name="Percent 7 7 5 3" xfId="33692" xr:uid="{C640E561-5A30-42EE-9FB9-1EF5BC19BEBC}"/>
    <cellStyle name="Percent 7 7 5 3 2" xfId="33693" xr:uid="{1C7B5F18-85F2-4922-BB9F-A3FDB413E123}"/>
    <cellStyle name="Percent 7 7 5 4" xfId="33694" xr:uid="{D22CF0EF-E3B8-4291-953B-3EA694B92413}"/>
    <cellStyle name="Percent 7 7 6" xfId="33695" xr:uid="{1FF9C347-5B01-4637-8C77-EA130A919714}"/>
    <cellStyle name="Percent 7 7 6 2" xfId="33696" xr:uid="{EBAA1A87-2D05-4475-94F6-6BABD79CE0BE}"/>
    <cellStyle name="Percent 7 7 7" xfId="33697" xr:uid="{40FC5DDE-91F1-4E02-A720-35357A14316E}"/>
    <cellStyle name="Percent 7 7 7 2" xfId="33698" xr:uid="{3751CD6B-D128-460B-B837-5B7C3DD83F8A}"/>
    <cellStyle name="Percent 7 7 8" xfId="33699" xr:uid="{D75472A8-82C5-434E-9245-D69F7A354914}"/>
    <cellStyle name="Percent 7 7 8 2" xfId="33700" xr:uid="{CF2A0186-6069-4234-A8DE-A8D3C3C21410}"/>
    <cellStyle name="Percent 7 7 9" xfId="33701" xr:uid="{8B51E08B-A4B8-4ADD-AECE-E472A5A0E005}"/>
    <cellStyle name="Percent 7 8" xfId="16271" xr:uid="{00000000-0005-0000-0000-0000933F0000}"/>
    <cellStyle name="Percent 7 8 10" xfId="33703" xr:uid="{E8971FD2-A5E3-4C73-A2AF-134121187C8A}"/>
    <cellStyle name="Percent 7 8 11" xfId="33702" xr:uid="{50E317D5-FDDA-48CA-88E6-0533EB2496A8}"/>
    <cellStyle name="Percent 7 8 12" xfId="25740" xr:uid="{B0AC2D29-CD72-4B77-9B34-AD345036F118}"/>
    <cellStyle name="Percent 7 8 13" xfId="23428" xr:uid="{CD7568F2-86BF-496B-BAFB-9B3FA5DF305E}"/>
    <cellStyle name="Percent 7 8 14" xfId="22419" xr:uid="{1B8618D5-D5DA-441D-8AA3-1181A4A2B04A}"/>
    <cellStyle name="Percent 7 8 2" xfId="16272" xr:uid="{00000000-0005-0000-0000-0000943F0000}"/>
    <cellStyle name="Percent 7 8 2 2" xfId="33705" xr:uid="{B0E4BEE3-FFE5-4D63-A4E3-39BCDCA90E9B}"/>
    <cellStyle name="Percent 7 8 2 2 2" xfId="33706" xr:uid="{2D83D6AB-29D7-4EA2-9868-F5AC24201158}"/>
    <cellStyle name="Percent 7 8 2 3" xfId="33707" xr:uid="{DB8A58BD-D615-49AC-AB51-7B233FE36155}"/>
    <cellStyle name="Percent 7 8 2 3 2" xfId="33708" xr:uid="{648FF602-2374-4B70-945C-2C67015EC5AA}"/>
    <cellStyle name="Percent 7 8 2 4" xfId="33709" xr:uid="{2ADE8320-FFAD-4CE6-8EC5-4C2B4CB1730D}"/>
    <cellStyle name="Percent 7 8 2 5" xfId="33704" xr:uid="{A3DCEE3A-474D-40CF-AF5B-494138724945}"/>
    <cellStyle name="Percent 7 8 3" xfId="16273" xr:uid="{00000000-0005-0000-0000-0000953F0000}"/>
    <cellStyle name="Percent 7 8 3 2" xfId="33711" xr:uid="{9FB9FDDA-1DD8-45FE-A701-690DB60DFF37}"/>
    <cellStyle name="Percent 7 8 3 2 2" xfId="33712" xr:uid="{460AF734-495D-4FA0-9907-D96A89FBA535}"/>
    <cellStyle name="Percent 7 8 3 3" xfId="33713" xr:uid="{B9F5C59A-A790-4477-B116-C66CF9BC47EB}"/>
    <cellStyle name="Percent 7 8 3 3 2" xfId="33714" xr:uid="{E28AD91B-B42A-4E95-9350-2484E5AF0121}"/>
    <cellStyle name="Percent 7 8 3 4" xfId="33715" xr:uid="{A4F46718-4A64-4060-8829-0BFCC89EE386}"/>
    <cellStyle name="Percent 7 8 3 5" xfId="33710" xr:uid="{3B3E20B0-5253-4263-8FEB-8B9D8D18A796}"/>
    <cellStyle name="Percent 7 8 4" xfId="16274" xr:uid="{00000000-0005-0000-0000-0000963F0000}"/>
    <cellStyle name="Percent 7 8 4 2" xfId="33717" xr:uid="{3272B03A-AE9D-4C5A-921C-85403AF39261}"/>
    <cellStyle name="Percent 7 8 4 2 2" xfId="33718" xr:uid="{48B0DD96-229C-4A93-ACAE-B4839C533AB7}"/>
    <cellStyle name="Percent 7 8 4 3" xfId="33719" xr:uid="{CC3400EA-5ECD-41A4-8687-6354A636F351}"/>
    <cellStyle name="Percent 7 8 4 3 2" xfId="33720" xr:uid="{752A74A5-B494-4CBC-BF9E-1B59176E8D76}"/>
    <cellStyle name="Percent 7 8 4 4" xfId="33721" xr:uid="{68580CFB-4DB6-4BBC-B8CF-E2AB7E10F981}"/>
    <cellStyle name="Percent 7 8 4 4 2" xfId="33722" xr:uid="{7580583D-7C9C-4EB8-97AB-7B235A910FA1}"/>
    <cellStyle name="Percent 7 8 4 5" xfId="33723" xr:uid="{558C3475-0503-4194-82FD-52F25EA2B7EF}"/>
    <cellStyle name="Percent 7 8 4 6" xfId="33716" xr:uid="{6D9D8359-AA84-4D87-A29C-9697DAC42EB2}"/>
    <cellStyle name="Percent 7 8 5" xfId="33724" xr:uid="{BDEF2FBF-7D43-4A42-9952-4034652571DB}"/>
    <cellStyle name="Percent 7 8 5 2" xfId="33725" xr:uid="{B1235BFD-4694-48FB-A933-5A0529E402D2}"/>
    <cellStyle name="Percent 7 8 5 2 2" xfId="33726" xr:uid="{2F8E8159-75D1-4BB8-9B8D-2AA11FC0F730}"/>
    <cellStyle name="Percent 7 8 5 3" xfId="33727" xr:uid="{0FA25D15-7459-4D1B-A109-73566BB579CA}"/>
    <cellStyle name="Percent 7 8 5 3 2" xfId="33728" xr:uid="{D058C257-39D3-4189-8599-61D0B805FF1A}"/>
    <cellStyle name="Percent 7 8 5 4" xfId="33729" xr:uid="{07A0EB04-4E89-442E-BB7A-DDB8712E97C2}"/>
    <cellStyle name="Percent 7 8 6" xfId="33730" xr:uid="{E9602548-47A8-4011-A0E3-1E560B230C02}"/>
    <cellStyle name="Percent 7 8 6 2" xfId="33731" xr:uid="{0BE0578C-5DFB-49F2-9489-2AA0588CE565}"/>
    <cellStyle name="Percent 7 8 7" xfId="33732" xr:uid="{86680A33-FDA0-4C0D-8DB7-F9FBCB444178}"/>
    <cellStyle name="Percent 7 8 7 2" xfId="33733" xr:uid="{C69F9F3B-D60C-4B11-B60F-9AEF5FAE8F78}"/>
    <cellStyle name="Percent 7 8 8" xfId="33734" xr:uid="{506D22DD-9402-4EE3-9607-6AF688FDE82F}"/>
    <cellStyle name="Percent 7 8 8 2" xfId="33735" xr:uid="{B9261823-3664-43EC-B293-385B22141A58}"/>
    <cellStyle name="Percent 7 8 9" xfId="33736" xr:uid="{329547ED-210B-44DC-800B-229FF1DBBFBF}"/>
    <cellStyle name="Percent 7 9" xfId="16275" xr:uid="{00000000-0005-0000-0000-0000973F0000}"/>
    <cellStyle name="Percent 7 9 10" xfId="33738" xr:uid="{F682C571-3714-49BA-92F6-B4C6F539769D}"/>
    <cellStyle name="Percent 7 9 11" xfId="33737" xr:uid="{00D4910B-A0CA-4309-A3FD-435B2428B17A}"/>
    <cellStyle name="Percent 7 9 2" xfId="16276" xr:uid="{00000000-0005-0000-0000-0000983F0000}"/>
    <cellStyle name="Percent 7 9 2 2" xfId="16277" xr:uid="{00000000-0005-0000-0000-0000993F0000}"/>
    <cellStyle name="Percent 7 9 2 2 2" xfId="16278" xr:uid="{00000000-0005-0000-0000-00009A3F0000}"/>
    <cellStyle name="Percent 7 9 2 2 2 2" xfId="33741" xr:uid="{2028BB5C-CD78-46F4-8C97-818E39356897}"/>
    <cellStyle name="Percent 7 9 2 2 3" xfId="16279" xr:uid="{00000000-0005-0000-0000-00009B3F0000}"/>
    <cellStyle name="Percent 7 9 2 2 4" xfId="33740" xr:uid="{EDF690EF-2683-4403-BD5D-312B5BEFB55D}"/>
    <cellStyle name="Percent 7 9 2 3" xfId="16280" xr:uid="{00000000-0005-0000-0000-00009C3F0000}"/>
    <cellStyle name="Percent 7 9 2 3 2" xfId="33743" xr:uid="{444414DE-CC05-4C13-8F76-8C3A2E5FD41D}"/>
    <cellStyle name="Percent 7 9 2 3 3" xfId="33742" xr:uid="{1A381EAA-2FDB-4750-9306-6FB3A9B2C998}"/>
    <cellStyle name="Percent 7 9 2 4" xfId="16281" xr:uid="{00000000-0005-0000-0000-00009D3F0000}"/>
    <cellStyle name="Percent 7 9 2 4 2" xfId="33744" xr:uid="{81C40244-E9C9-4FF0-9867-E157E055E9DB}"/>
    <cellStyle name="Percent 7 9 2 5" xfId="33739" xr:uid="{DC89BFCB-DD9E-4A27-B46F-039B37E7149F}"/>
    <cellStyle name="Percent 7 9 3" xfId="16282" xr:uid="{00000000-0005-0000-0000-00009E3F0000}"/>
    <cellStyle name="Percent 7 9 3 2" xfId="16283" xr:uid="{00000000-0005-0000-0000-00009F3F0000}"/>
    <cellStyle name="Percent 7 9 3 2 2" xfId="16284" xr:uid="{00000000-0005-0000-0000-0000A03F0000}"/>
    <cellStyle name="Percent 7 9 3 2 2 2" xfId="33747" xr:uid="{A8F9452D-E64C-4BB4-A904-753A15A87989}"/>
    <cellStyle name="Percent 7 9 3 2 3" xfId="16285" xr:uid="{00000000-0005-0000-0000-0000A13F0000}"/>
    <cellStyle name="Percent 7 9 3 2 4" xfId="33746" xr:uid="{696C7B03-364F-49D7-9AFC-E4CD53D6D52F}"/>
    <cellStyle name="Percent 7 9 3 3" xfId="16286" xr:uid="{00000000-0005-0000-0000-0000A23F0000}"/>
    <cellStyle name="Percent 7 9 3 3 2" xfId="33749" xr:uid="{FD61F900-531B-4067-9153-76641565BF9D}"/>
    <cellStyle name="Percent 7 9 3 3 3" xfId="33748" xr:uid="{48AD4585-9AE5-4659-9E59-5B5BEC61B997}"/>
    <cellStyle name="Percent 7 9 3 4" xfId="16287" xr:uid="{00000000-0005-0000-0000-0000A33F0000}"/>
    <cellStyle name="Percent 7 9 3 4 2" xfId="33750" xr:uid="{667C284C-459D-4EB8-B01B-9F54F8376124}"/>
    <cellStyle name="Percent 7 9 3 5" xfId="33745" xr:uid="{DF300873-7266-4E98-A41F-6039D4BC61DD}"/>
    <cellStyle name="Percent 7 9 4" xfId="16288" xr:uid="{00000000-0005-0000-0000-0000A43F0000}"/>
    <cellStyle name="Percent 7 9 4 2" xfId="16289" xr:uid="{00000000-0005-0000-0000-0000A53F0000}"/>
    <cellStyle name="Percent 7 9 4 2 2" xfId="33753" xr:uid="{5026C4F9-CB21-45D4-A1C2-C40734A15BC5}"/>
    <cellStyle name="Percent 7 9 4 2 3" xfId="33752" xr:uid="{929DE5FC-0BEE-4A13-BEF8-72661E6EA979}"/>
    <cellStyle name="Percent 7 9 4 3" xfId="16290" xr:uid="{00000000-0005-0000-0000-0000A63F0000}"/>
    <cellStyle name="Percent 7 9 4 3 2" xfId="33755" xr:uid="{DDED39DD-A028-482E-BB77-9734D87A9C35}"/>
    <cellStyle name="Percent 7 9 4 3 3" xfId="33754" xr:uid="{C14BD082-45C5-4B65-8C35-7A1A65CE1A01}"/>
    <cellStyle name="Percent 7 9 4 4" xfId="33756" xr:uid="{2DB437DD-CB88-4FE6-9DF2-21E13ECC67A3}"/>
    <cellStyle name="Percent 7 9 4 4 2" xfId="33757" xr:uid="{049DA7BA-0112-42E9-8A24-92990286B88A}"/>
    <cellStyle name="Percent 7 9 4 5" xfId="33758" xr:uid="{13C844FD-E477-482C-9C67-35F356AB43EB}"/>
    <cellStyle name="Percent 7 9 4 6" xfId="33751" xr:uid="{786DC519-6D7B-404B-8A15-E972EFB6E006}"/>
    <cellStyle name="Percent 7 9 5" xfId="16291" xr:uid="{00000000-0005-0000-0000-0000A73F0000}"/>
    <cellStyle name="Percent 7 9 5 2" xfId="33760" xr:uid="{2FED4537-B366-412F-AF95-1C06D445CB04}"/>
    <cellStyle name="Percent 7 9 5 2 2" xfId="33761" xr:uid="{611D63E3-0C78-4BF2-B71E-6F9C7345E6D2}"/>
    <cellStyle name="Percent 7 9 5 3" xfId="33762" xr:uid="{82F3A0A0-000A-4C16-A9FA-1F8699290A89}"/>
    <cellStyle name="Percent 7 9 5 3 2" xfId="33763" xr:uid="{35BF0444-4EF6-4DA5-816F-2075E80433C9}"/>
    <cellStyle name="Percent 7 9 5 4" xfId="33764" xr:uid="{4AFFC1A7-76B1-47AC-BC53-33C57267B18E}"/>
    <cellStyle name="Percent 7 9 5 5" xfId="33759" xr:uid="{4C6C85EC-55E1-4A67-BC2E-43334BEE0608}"/>
    <cellStyle name="Percent 7 9 6" xfId="16292" xr:uid="{00000000-0005-0000-0000-0000A83F0000}"/>
    <cellStyle name="Percent 7 9 6 2" xfId="33766" xr:uid="{646F6F7D-0720-477C-919B-EC4C33346F4B}"/>
    <cellStyle name="Percent 7 9 6 3" xfId="33765" xr:uid="{E9E1F385-B129-4791-A478-35570F178C1B}"/>
    <cellStyle name="Percent 7 9 7" xfId="33767" xr:uid="{55A1C42F-668D-4835-9D57-34165080E9FC}"/>
    <cellStyle name="Percent 7 9 7 2" xfId="33768" xr:uid="{FF14B3EC-8F98-417E-8EF5-71B9B862534B}"/>
    <cellStyle name="Percent 7 9 8" xfId="33769" xr:uid="{28185739-62EB-4884-81C9-C77BFCD66951}"/>
    <cellStyle name="Percent 7 9 8 2" xfId="33770" xr:uid="{8A7A4400-2877-4E5D-B2ED-461502896698}"/>
    <cellStyle name="Percent 7 9 9" xfId="33771" xr:uid="{7E43FBAE-4862-46B5-A93B-FCE978333918}"/>
    <cellStyle name="Percent 8" xfId="16293" xr:uid="{00000000-0005-0000-0000-0000A93F0000}"/>
    <cellStyle name="Percent 8 10" xfId="16294" xr:uid="{00000000-0005-0000-0000-0000AA3F0000}"/>
    <cellStyle name="Percent 8 10 2" xfId="33774" xr:uid="{0BD7DE71-E921-49CC-9740-AAA543BCE8D8}"/>
    <cellStyle name="Percent 8 10 2 2" xfId="33775" xr:uid="{9FC75CE8-6F9A-41F8-82AC-DF4FFB3C7337}"/>
    <cellStyle name="Percent 8 10 3" xfId="33776" xr:uid="{7BC1838F-6E61-4EEE-BF1A-C2AE1B538BC3}"/>
    <cellStyle name="Percent 8 10 3 2" xfId="33777" xr:uid="{F0EE5D9E-BC9E-412F-9D85-DC1D75FCF93C}"/>
    <cellStyle name="Percent 8 10 4" xfId="33778" xr:uid="{0AC2DBFC-3C36-4E19-9EE9-9E8803230600}"/>
    <cellStyle name="Percent 8 10 5" xfId="33773" xr:uid="{38887A82-2E22-4667-A154-9861CBCF5DCE}"/>
    <cellStyle name="Percent 8 11" xfId="16295" xr:uid="{00000000-0005-0000-0000-0000AB3F0000}"/>
    <cellStyle name="Percent 8 11 2" xfId="33780" xr:uid="{1D177FB2-2992-44D5-B190-88707F979AE1}"/>
    <cellStyle name="Percent 8 11 2 2" xfId="33781" xr:uid="{24EE47F4-E83D-43E3-B49D-05D9E89A7861}"/>
    <cellStyle name="Percent 8 11 3" xfId="33782" xr:uid="{F8652E1D-2036-4B68-9750-3935520A985A}"/>
    <cellStyle name="Percent 8 11 3 2" xfId="33783" xr:uid="{F8140822-9966-41BD-A941-1025E44D0508}"/>
    <cellStyle name="Percent 8 11 4" xfId="33784" xr:uid="{C5750220-3180-4F5E-970F-60C51230390D}"/>
    <cellStyle name="Percent 8 11 4 2" xfId="33785" xr:uid="{F59D39C2-997F-4EAA-8D87-B832B6DD2152}"/>
    <cellStyle name="Percent 8 11 5" xfId="33786" xr:uid="{0B23BB10-6665-4242-BD96-D873639ACA16}"/>
    <cellStyle name="Percent 8 11 6" xfId="33779" xr:uid="{BBE8BEFC-2C24-416C-A362-5D18E366D964}"/>
    <cellStyle name="Percent 8 12" xfId="33787" xr:uid="{6E30B828-2D04-48BE-BA76-F5153A264AB5}"/>
    <cellStyle name="Percent 8 12 2" xfId="33788" xr:uid="{76B2AF15-1789-4459-94F9-FE2157945E75}"/>
    <cellStyle name="Percent 8 12 2 2" xfId="33789" xr:uid="{A0B61CC9-93DA-41AB-9882-C3731A335DA7}"/>
    <cellStyle name="Percent 8 12 3" xfId="33790" xr:uid="{6B408C86-17AD-4826-843C-D65CBF24B0C0}"/>
    <cellStyle name="Percent 8 12 3 2" xfId="33791" xr:uid="{E83C4483-0186-47E3-87D0-BA48ED36865B}"/>
    <cellStyle name="Percent 8 12 4" xfId="33792" xr:uid="{182DA983-2144-4C7C-9C77-3618215F64BF}"/>
    <cellStyle name="Percent 8 13" xfId="33793" xr:uid="{7B99232E-3842-4B8D-8501-90DC1FEDF002}"/>
    <cellStyle name="Percent 8 13 2" xfId="33794" xr:uid="{64A3743E-58B2-4E02-868A-2E7B00B9A0CD}"/>
    <cellStyle name="Percent 8 14" xfId="33795" xr:uid="{F552E68B-5DB0-41A3-874F-55552188FA28}"/>
    <cellStyle name="Percent 8 14 2" xfId="33796" xr:uid="{4C782CA6-80B3-437B-B4B1-920A532524C6}"/>
    <cellStyle name="Percent 8 15" xfId="33797" xr:uid="{B6269D97-71D5-4810-8099-3395B69648FF}"/>
    <cellStyle name="Percent 8 15 2" xfId="33798" xr:uid="{A8CFE79B-579E-42A6-B0DB-F5D82E1B139D}"/>
    <cellStyle name="Percent 8 16" xfId="33799" xr:uid="{7FA09C29-E3A8-4F35-8FD3-D30601574DB3}"/>
    <cellStyle name="Percent 8 17" xfId="33800" xr:uid="{3499F59B-48A4-4521-99F0-96968AFFFAC7}"/>
    <cellStyle name="Percent 8 18" xfId="33772" xr:uid="{F4743051-D031-44C8-9E50-2A364AF8BE1F}"/>
    <cellStyle name="Percent 8 19" xfId="24803" xr:uid="{431E913B-45DF-484F-ADB3-498CC8CF54B6}"/>
    <cellStyle name="Percent 8 2" xfId="16296" xr:uid="{00000000-0005-0000-0000-0000AC3F0000}"/>
    <cellStyle name="Percent 8 2 10" xfId="33802" xr:uid="{61DA2CA8-6D36-4A65-9C3D-C6E4C260002B}"/>
    <cellStyle name="Percent 8 2 11" xfId="33801" xr:uid="{69489F11-079A-4D2D-B60C-75918D08516E}"/>
    <cellStyle name="Percent 8 2 12" xfId="25741" xr:uid="{BA700056-25E4-4B0E-9A7E-391DF91794A5}"/>
    <cellStyle name="Percent 8 2 13" xfId="23430" xr:uid="{28C6F6BB-5B49-45DA-9AD6-C7BE3B4ECB55}"/>
    <cellStyle name="Percent 8 2 14" xfId="22421" xr:uid="{FC9FB8A8-948C-4684-94E9-D9F53B6BB1D8}"/>
    <cellStyle name="Percent 8 2 2" xfId="16297" xr:uid="{00000000-0005-0000-0000-0000AD3F0000}"/>
    <cellStyle name="Percent 8 2 2 2" xfId="33804" xr:uid="{108B2209-171C-4410-8F03-2D2C6D03FCAA}"/>
    <cellStyle name="Percent 8 2 2 2 2" xfId="33805" xr:uid="{CFB058AD-DF52-4EA9-9684-01187F22353B}"/>
    <cellStyle name="Percent 8 2 2 3" xfId="33806" xr:uid="{A8E19596-898C-4560-98CC-897D3EE5A539}"/>
    <cellStyle name="Percent 8 2 2 3 2" xfId="33807" xr:uid="{60C0F8C8-595D-4045-83D4-42F9697F8E81}"/>
    <cellStyle name="Percent 8 2 2 4" xfId="33808" xr:uid="{9EEF7F6F-1BA3-4119-A766-406441118131}"/>
    <cellStyle name="Percent 8 2 2 5" xfId="33803" xr:uid="{A1BC19C1-8472-402B-B3A2-A6491CCC161C}"/>
    <cellStyle name="Percent 8 2 3" xfId="16298" xr:uid="{00000000-0005-0000-0000-0000AE3F0000}"/>
    <cellStyle name="Percent 8 2 3 2" xfId="33810" xr:uid="{331483DE-9364-4E45-9CB5-256330B02D89}"/>
    <cellStyle name="Percent 8 2 3 2 2" xfId="33811" xr:uid="{AFACF9E0-1978-4009-B1DD-635C171373F0}"/>
    <cellStyle name="Percent 8 2 3 3" xfId="33812" xr:uid="{7DA05375-D6BA-4596-9861-6EBDAC006FB9}"/>
    <cellStyle name="Percent 8 2 3 3 2" xfId="33813" xr:uid="{DE84C83A-BE9D-4E15-B414-FC2B36F0AE04}"/>
    <cellStyle name="Percent 8 2 3 4" xfId="33814" xr:uid="{814AD961-6A11-4CD3-9435-B06890AAA3E9}"/>
    <cellStyle name="Percent 8 2 3 5" xfId="33809" xr:uid="{B8F4428F-F478-4875-822F-32FAFA05AF6F}"/>
    <cellStyle name="Percent 8 2 4" xfId="16299" xr:uid="{00000000-0005-0000-0000-0000AF3F0000}"/>
    <cellStyle name="Percent 8 2 4 2" xfId="33816" xr:uid="{2F374581-DEDB-492D-B183-5D34C29538A2}"/>
    <cellStyle name="Percent 8 2 4 2 2" xfId="33817" xr:uid="{B045149B-9E7E-4243-83A5-4C9EAAE076F9}"/>
    <cellStyle name="Percent 8 2 4 3" xfId="33818" xr:uid="{277A6D46-4E25-412E-BE32-CEF80CCCF9FB}"/>
    <cellStyle name="Percent 8 2 4 3 2" xfId="33819" xr:uid="{72198F66-0B12-4B88-8BDE-0EE87A9FBE56}"/>
    <cellStyle name="Percent 8 2 4 4" xfId="33820" xr:uid="{AF02444A-5A23-41F9-82CD-AA7E41952D91}"/>
    <cellStyle name="Percent 8 2 4 4 2" xfId="33821" xr:uid="{3BC7643B-3EC2-4DE5-AFB7-A743DA8ED919}"/>
    <cellStyle name="Percent 8 2 4 5" xfId="33822" xr:uid="{B0052D0B-F05B-4FC5-9025-58F527BE5C89}"/>
    <cellStyle name="Percent 8 2 4 6" xfId="33815" xr:uid="{DB929C0C-2A0B-4BF5-BA3B-2F5FCE5014BE}"/>
    <cellStyle name="Percent 8 2 5" xfId="33823" xr:uid="{510F4163-366B-495B-913E-6EB12021663E}"/>
    <cellStyle name="Percent 8 2 5 2" xfId="33824" xr:uid="{50722969-A654-4FBF-819A-758827A9C345}"/>
    <cellStyle name="Percent 8 2 5 2 2" xfId="33825" xr:uid="{888C44B1-0336-4F78-8609-6585A76999B0}"/>
    <cellStyle name="Percent 8 2 5 3" xfId="33826" xr:uid="{A8DDF2BA-04BC-458D-95B9-0157EFFC4A95}"/>
    <cellStyle name="Percent 8 2 5 3 2" xfId="33827" xr:uid="{2F1A90ED-7101-42AA-9857-85DAEF995B15}"/>
    <cellStyle name="Percent 8 2 5 4" xfId="33828" xr:uid="{B036EDC1-666B-4C78-A226-CAC5E9B317A8}"/>
    <cellStyle name="Percent 8 2 6" xfId="33829" xr:uid="{FEABA446-0592-4FEC-A764-78045DC3B24D}"/>
    <cellStyle name="Percent 8 2 6 2" xfId="33830" xr:uid="{6D0A2567-4E4C-4FF9-A29E-137EA473AE6A}"/>
    <cellStyle name="Percent 8 2 7" xfId="33831" xr:uid="{CF6A5A62-C1B0-4FB2-97AF-A1B3DA4B9B8B}"/>
    <cellStyle name="Percent 8 2 7 2" xfId="33832" xr:uid="{D7896025-61AF-4A01-AB08-1A23933D6B7E}"/>
    <cellStyle name="Percent 8 2 8" xfId="33833" xr:uid="{DFA08AAB-8DC9-4176-B435-9E1CD26CA0FD}"/>
    <cellStyle name="Percent 8 2 8 2" xfId="33834" xr:uid="{B78CB474-E50C-407C-8EA3-866B9E6E6112}"/>
    <cellStyle name="Percent 8 2 9" xfId="33835" xr:uid="{B0D01742-7EE9-4296-AE5A-CC6C524D8229}"/>
    <cellStyle name="Percent 8 20" xfId="23429" xr:uid="{EC5D4611-F76F-4EF5-AC26-257483BAD733}"/>
    <cellStyle name="Percent 8 21" xfId="22420" xr:uid="{EA337E08-AD71-4308-B418-00BD7E941CF1}"/>
    <cellStyle name="Percent 8 22" xfId="43491" xr:uid="{73A8FFF8-66DE-476E-AD77-122521390A53}"/>
    <cellStyle name="Percent 8 3" xfId="16300" xr:uid="{00000000-0005-0000-0000-0000B03F0000}"/>
    <cellStyle name="Percent 8 3 10" xfId="33837" xr:uid="{E669376C-C18C-4A50-9A88-A145B41089DF}"/>
    <cellStyle name="Percent 8 3 11" xfId="33836" xr:uid="{461E00B1-8629-4EB8-8CE0-2925AF5D790E}"/>
    <cellStyle name="Percent 8 3 12" xfId="25742" xr:uid="{CF74D735-4A90-49B0-B84B-9BCBA235AE0C}"/>
    <cellStyle name="Percent 8 3 13" xfId="23431" xr:uid="{93F9E47A-7B03-45C5-8A7C-CF5CABB318F6}"/>
    <cellStyle name="Percent 8 3 14" xfId="22422" xr:uid="{D9A290DC-E997-4951-9492-E5ED90E6AB77}"/>
    <cellStyle name="Percent 8 3 2" xfId="16301" xr:uid="{00000000-0005-0000-0000-0000B13F0000}"/>
    <cellStyle name="Percent 8 3 2 2" xfId="33839" xr:uid="{091F9505-7936-4810-9333-8EFDC68809A3}"/>
    <cellStyle name="Percent 8 3 2 2 2" xfId="33840" xr:uid="{923AB2EF-2A70-4F18-8B8B-6052549B89D2}"/>
    <cellStyle name="Percent 8 3 2 3" xfId="33841" xr:uid="{E38C8D18-E312-41E9-B6DF-404EE3EBC206}"/>
    <cellStyle name="Percent 8 3 2 3 2" xfId="33842" xr:uid="{D369030F-A626-438E-8F4A-0C20C4FFFCC3}"/>
    <cellStyle name="Percent 8 3 2 4" xfId="33843" xr:uid="{8FA2524C-0FE8-4C47-9FF4-827CFA18D357}"/>
    <cellStyle name="Percent 8 3 2 5" xfId="33838" xr:uid="{400DC3F3-5E83-489E-9B4B-F0A3EF684430}"/>
    <cellStyle name="Percent 8 3 3" xfId="16302" xr:uid="{00000000-0005-0000-0000-0000B23F0000}"/>
    <cellStyle name="Percent 8 3 3 2" xfId="33845" xr:uid="{704C9207-0D22-434F-A3BC-FB73FC68680E}"/>
    <cellStyle name="Percent 8 3 3 2 2" xfId="33846" xr:uid="{3BBE83B2-4198-4F91-A08C-016B7CAA7D59}"/>
    <cellStyle name="Percent 8 3 3 3" xfId="33847" xr:uid="{CD4F58E2-9450-4989-990E-CC797EB8CFB0}"/>
    <cellStyle name="Percent 8 3 3 3 2" xfId="33848" xr:uid="{67D2D6FF-3704-49CB-972A-EB36E0A44482}"/>
    <cellStyle name="Percent 8 3 3 4" xfId="33849" xr:uid="{93EDDD19-B11D-420C-95C6-CCAA44E74BA2}"/>
    <cellStyle name="Percent 8 3 3 5" xfId="33844" xr:uid="{1774BCE7-9269-481A-AD90-6999C202D7FA}"/>
    <cellStyle name="Percent 8 3 4" xfId="16303" xr:uid="{00000000-0005-0000-0000-0000B33F0000}"/>
    <cellStyle name="Percent 8 3 4 2" xfId="33851" xr:uid="{0260A21C-D7E8-466A-9B9E-05886E4A596C}"/>
    <cellStyle name="Percent 8 3 4 2 2" xfId="33852" xr:uid="{DFA841F1-EA74-4578-8864-2522103FD885}"/>
    <cellStyle name="Percent 8 3 4 3" xfId="33853" xr:uid="{BF675B6E-26F2-4791-887C-AAE14D049C77}"/>
    <cellStyle name="Percent 8 3 4 3 2" xfId="33854" xr:uid="{470CF722-C971-4503-A405-F9D93B8F4713}"/>
    <cellStyle name="Percent 8 3 4 4" xfId="33855" xr:uid="{7843FEA7-0BB1-469E-8212-0D9B140187F1}"/>
    <cellStyle name="Percent 8 3 4 4 2" xfId="33856" xr:uid="{8A3A36EC-7704-4E32-842F-AB3474BE9DC0}"/>
    <cellStyle name="Percent 8 3 4 5" xfId="33857" xr:uid="{9D6907BA-A5F1-4C14-B555-83B0706B18B5}"/>
    <cellStyle name="Percent 8 3 4 6" xfId="33850" xr:uid="{94D1518E-F84A-426A-938C-5F26249A543F}"/>
    <cellStyle name="Percent 8 3 5" xfId="33858" xr:uid="{F72228B0-2C76-46D2-B149-DA792FD9458B}"/>
    <cellStyle name="Percent 8 3 5 2" xfId="33859" xr:uid="{A7460E03-55E1-4F66-B1A8-7AB25C01FF75}"/>
    <cellStyle name="Percent 8 3 5 2 2" xfId="33860" xr:uid="{F21EBDEC-20CE-491E-9E37-5D81DAE62607}"/>
    <cellStyle name="Percent 8 3 5 3" xfId="33861" xr:uid="{2E2E340B-5A17-4D2D-BC55-ECB3DFB5483D}"/>
    <cellStyle name="Percent 8 3 5 3 2" xfId="33862" xr:uid="{3A300DD0-7176-4ED9-B9C9-F9B2AED3966D}"/>
    <cellStyle name="Percent 8 3 5 4" xfId="33863" xr:uid="{A270DDB7-DB64-46CA-B539-DCA9BEA0CEA1}"/>
    <cellStyle name="Percent 8 3 6" xfId="33864" xr:uid="{1B0523C5-8D12-4A4E-AE2E-CF8785AE97B5}"/>
    <cellStyle name="Percent 8 3 6 2" xfId="33865" xr:uid="{A245DD0C-CEFF-4DA0-AC79-C814E4C48939}"/>
    <cellStyle name="Percent 8 3 7" xfId="33866" xr:uid="{C6A48570-8908-4590-9186-CB7D47D29392}"/>
    <cellStyle name="Percent 8 3 7 2" xfId="33867" xr:uid="{7E664216-FCBF-4749-AC92-1BF23F7DEE76}"/>
    <cellStyle name="Percent 8 3 8" xfId="33868" xr:uid="{7F604A64-1239-40EA-B642-06DE4219F5AC}"/>
    <cellStyle name="Percent 8 3 8 2" xfId="33869" xr:uid="{3CFFE86E-FA17-4300-BEB5-6FBBD2675FC2}"/>
    <cellStyle name="Percent 8 3 9" xfId="33870" xr:uid="{F86FC853-9C7A-4655-A2C6-7B9E97C94970}"/>
    <cellStyle name="Percent 8 4" xfId="16304" xr:uid="{00000000-0005-0000-0000-0000B43F0000}"/>
    <cellStyle name="Percent 8 4 10" xfId="33872" xr:uid="{829DB031-E410-4DF3-A9FE-FEBC4695BFD9}"/>
    <cellStyle name="Percent 8 4 11" xfId="33871" xr:uid="{7725BC94-0384-4A12-BE20-E5A47742C681}"/>
    <cellStyle name="Percent 8 4 12" xfId="25743" xr:uid="{42F56DBE-EE2C-4D78-9D64-42E2479DECEC}"/>
    <cellStyle name="Percent 8 4 13" xfId="23432" xr:uid="{004B2CA4-BD12-4C31-BC6A-A63675FD0241}"/>
    <cellStyle name="Percent 8 4 14" xfId="22423" xr:uid="{C34041B1-FC97-41D9-AC4F-D90BE9C5878F}"/>
    <cellStyle name="Percent 8 4 2" xfId="16305" xr:uid="{00000000-0005-0000-0000-0000B53F0000}"/>
    <cellStyle name="Percent 8 4 2 2" xfId="33874" xr:uid="{0E35ED08-8401-4D6B-A6C9-D1EDAE6F04C5}"/>
    <cellStyle name="Percent 8 4 2 2 2" xfId="33875" xr:uid="{B25DAF7E-FB13-4839-87B9-F9E79C2CFEFF}"/>
    <cellStyle name="Percent 8 4 2 3" xfId="33876" xr:uid="{7A93546C-7BD6-49D7-899F-DB69B00465CF}"/>
    <cellStyle name="Percent 8 4 2 3 2" xfId="33877" xr:uid="{431B3144-A7FA-4610-BF19-8BC6DFC10EA6}"/>
    <cellStyle name="Percent 8 4 2 4" xfId="33878" xr:uid="{22E5A686-7DDF-4601-934A-E600D36B3E37}"/>
    <cellStyle name="Percent 8 4 2 5" xfId="33873" xr:uid="{68B2C499-F684-4EC0-A3C2-9B9D56BD6839}"/>
    <cellStyle name="Percent 8 4 3" xfId="16306" xr:uid="{00000000-0005-0000-0000-0000B63F0000}"/>
    <cellStyle name="Percent 8 4 3 2" xfId="33880" xr:uid="{7FA4BA69-1672-4CC8-8AE1-0679DA332002}"/>
    <cellStyle name="Percent 8 4 3 2 2" xfId="33881" xr:uid="{73E0FA06-3262-46CA-A3BA-B0FBC9037EAE}"/>
    <cellStyle name="Percent 8 4 3 3" xfId="33882" xr:uid="{28DD14D9-CAC8-405E-A5A6-B355A1F7D7DF}"/>
    <cellStyle name="Percent 8 4 3 3 2" xfId="33883" xr:uid="{36B97538-E94B-40BD-8F19-47CA379BE70E}"/>
    <cellStyle name="Percent 8 4 3 4" xfId="33884" xr:uid="{58D1D735-D72E-46FA-BF9C-649F2D5FFF1E}"/>
    <cellStyle name="Percent 8 4 3 5" xfId="33879" xr:uid="{E397D40D-2032-41B4-ACD4-4A2600AD477D}"/>
    <cellStyle name="Percent 8 4 4" xfId="16307" xr:uid="{00000000-0005-0000-0000-0000B73F0000}"/>
    <cellStyle name="Percent 8 4 4 2" xfId="33886" xr:uid="{DC3BE027-817C-47C7-941F-B9C7EAEF982A}"/>
    <cellStyle name="Percent 8 4 4 2 2" xfId="33887" xr:uid="{644A6A6D-9483-4EEF-BA10-BF16F00E7276}"/>
    <cellStyle name="Percent 8 4 4 3" xfId="33888" xr:uid="{50C1F195-812D-4675-8248-F5D283F2C624}"/>
    <cellStyle name="Percent 8 4 4 3 2" xfId="33889" xr:uid="{96FC4397-8D81-4ACC-85FF-2A83A7A1B876}"/>
    <cellStyle name="Percent 8 4 4 4" xfId="33890" xr:uid="{33033EDA-2475-4422-A16D-0A17D2BC6994}"/>
    <cellStyle name="Percent 8 4 4 4 2" xfId="33891" xr:uid="{4DE59E0E-82F0-4F9B-8A61-C65F804E556C}"/>
    <cellStyle name="Percent 8 4 4 5" xfId="33892" xr:uid="{BC05141F-0C31-413D-BA13-C1166D2940C8}"/>
    <cellStyle name="Percent 8 4 4 6" xfId="33885" xr:uid="{4D1898C7-C9DC-40C2-A2BE-EADF0F572093}"/>
    <cellStyle name="Percent 8 4 5" xfId="33893" xr:uid="{A0DA94C3-1CE0-41C6-BF80-E4C6534C0042}"/>
    <cellStyle name="Percent 8 4 5 2" xfId="33894" xr:uid="{7FFB497C-B6A3-4028-AD56-5F70DEA822FE}"/>
    <cellStyle name="Percent 8 4 5 2 2" xfId="33895" xr:uid="{F1AEC8A4-8028-44C7-9DF4-4249CA6C6317}"/>
    <cellStyle name="Percent 8 4 5 3" xfId="33896" xr:uid="{69BC3682-004C-4CA5-ACAB-0ACE36D1FC01}"/>
    <cellStyle name="Percent 8 4 5 3 2" xfId="33897" xr:uid="{234CB3FF-143E-44EF-B330-40A4BD9F6801}"/>
    <cellStyle name="Percent 8 4 5 4" xfId="33898" xr:uid="{86CFB352-C111-4F71-85CB-C7249D1CC261}"/>
    <cellStyle name="Percent 8 4 6" xfId="33899" xr:uid="{0498E81D-D18C-4550-8DFF-B4C3F2EBC8E1}"/>
    <cellStyle name="Percent 8 4 6 2" xfId="33900" xr:uid="{D5029C72-D384-4623-BA62-FF012E816DA5}"/>
    <cellStyle name="Percent 8 4 7" xfId="33901" xr:uid="{81C8D499-E08A-4432-89B3-689E190D8B03}"/>
    <cellStyle name="Percent 8 4 7 2" xfId="33902" xr:uid="{EEEEFBC7-CA44-4905-8315-6067FEA0FB04}"/>
    <cellStyle name="Percent 8 4 8" xfId="33903" xr:uid="{C4C462B6-566E-42EE-B320-E4B6EE8BB71B}"/>
    <cellStyle name="Percent 8 4 8 2" xfId="33904" xr:uid="{3B59CFFE-9A12-457B-B1F4-06C94FF30EF1}"/>
    <cellStyle name="Percent 8 4 9" xfId="33905" xr:uid="{DC6C0D72-A17D-458B-9FEC-C14B6121AA1E}"/>
    <cellStyle name="Percent 8 5" xfId="16308" xr:uid="{00000000-0005-0000-0000-0000B83F0000}"/>
    <cellStyle name="Percent 8 5 10" xfId="33907" xr:uid="{E35AD81F-57FB-46E1-BA76-71E83928449B}"/>
    <cellStyle name="Percent 8 5 11" xfId="33906" xr:uid="{041A2477-925B-49C1-BF47-8B5E099308A2}"/>
    <cellStyle name="Percent 8 5 12" xfId="25744" xr:uid="{843C8925-FBCA-4085-BFB8-A6E9A739AE1E}"/>
    <cellStyle name="Percent 8 5 13" xfId="23433" xr:uid="{CD4DFF62-4379-41F8-BF5B-AF08666ADB28}"/>
    <cellStyle name="Percent 8 5 14" xfId="22424" xr:uid="{E0C0F098-0B53-413F-8543-A9DA22197114}"/>
    <cellStyle name="Percent 8 5 2" xfId="16309" xr:uid="{00000000-0005-0000-0000-0000B93F0000}"/>
    <cellStyle name="Percent 8 5 2 2" xfId="33909" xr:uid="{05196FF8-854F-48B8-8D38-44FCBD01D466}"/>
    <cellStyle name="Percent 8 5 2 2 2" xfId="33910" xr:uid="{20390214-2799-4855-99D6-EB44A35327AD}"/>
    <cellStyle name="Percent 8 5 2 3" xfId="33911" xr:uid="{B5CDF949-488F-4145-9AE5-BD2770D3C383}"/>
    <cellStyle name="Percent 8 5 2 3 2" xfId="33912" xr:uid="{9FB0497F-1794-43E7-B265-B19D6B5A77CB}"/>
    <cellStyle name="Percent 8 5 2 4" xfId="33913" xr:uid="{DA9CAD11-48E5-45CC-8CCD-D7C00FA87EB0}"/>
    <cellStyle name="Percent 8 5 2 5" xfId="33908" xr:uid="{1D7BB8A6-512B-434C-895A-DFE1C1289FEC}"/>
    <cellStyle name="Percent 8 5 3" xfId="16310" xr:uid="{00000000-0005-0000-0000-0000BA3F0000}"/>
    <cellStyle name="Percent 8 5 3 2" xfId="33915" xr:uid="{B0971DA7-1B38-4A64-9A4F-EE8B8186DDDC}"/>
    <cellStyle name="Percent 8 5 3 2 2" xfId="33916" xr:uid="{95FB7B7A-B451-4391-BC9F-70E9C3F1FD2B}"/>
    <cellStyle name="Percent 8 5 3 3" xfId="33917" xr:uid="{0AA4D9F8-181A-4FE2-A8FC-EDA95EAAB5B8}"/>
    <cellStyle name="Percent 8 5 3 3 2" xfId="33918" xr:uid="{4625DE71-FE6A-4B14-836E-E2CC6E3C724B}"/>
    <cellStyle name="Percent 8 5 3 4" xfId="33919" xr:uid="{498E7B3A-BA17-497B-A8BD-A930EADD627D}"/>
    <cellStyle name="Percent 8 5 3 5" xfId="33914" xr:uid="{E79C9178-62AC-446D-BA72-4964A4A21DCB}"/>
    <cellStyle name="Percent 8 5 4" xfId="16311" xr:uid="{00000000-0005-0000-0000-0000BB3F0000}"/>
    <cellStyle name="Percent 8 5 4 2" xfId="33921" xr:uid="{A8193E83-94FE-463B-A48B-29FA09ED29C0}"/>
    <cellStyle name="Percent 8 5 4 2 2" xfId="33922" xr:uid="{03810D25-FA26-4921-8CFC-657C57321DD3}"/>
    <cellStyle name="Percent 8 5 4 3" xfId="33923" xr:uid="{08D11045-67B4-417A-A80E-8E2A2316E87A}"/>
    <cellStyle name="Percent 8 5 4 3 2" xfId="33924" xr:uid="{2404231E-9D86-4CFD-A705-27AE4A975FCE}"/>
    <cellStyle name="Percent 8 5 4 4" xfId="33925" xr:uid="{65442B3D-3D5F-40AA-B034-2AF98CC06DEA}"/>
    <cellStyle name="Percent 8 5 4 4 2" xfId="33926" xr:uid="{E1931EB8-4276-46A1-9645-CD160F9740CE}"/>
    <cellStyle name="Percent 8 5 4 5" xfId="33927" xr:uid="{44EB21AF-AEC6-46A1-96DB-C3FC5BFD0504}"/>
    <cellStyle name="Percent 8 5 4 6" xfId="33920" xr:uid="{03C5915F-CE62-48D7-ADFA-917562B18062}"/>
    <cellStyle name="Percent 8 5 5" xfId="33928" xr:uid="{C7BC34FA-9192-4718-9791-0BD2929C8798}"/>
    <cellStyle name="Percent 8 5 5 2" xfId="33929" xr:uid="{6B91FDA2-A264-4209-95B7-0B9E07DE7847}"/>
    <cellStyle name="Percent 8 5 5 2 2" xfId="33930" xr:uid="{0FF9D976-2DD4-4E9E-AAAC-49C327D2B1D7}"/>
    <cellStyle name="Percent 8 5 5 3" xfId="33931" xr:uid="{0F50F3C1-2F7A-418C-9944-A2389CB81B7E}"/>
    <cellStyle name="Percent 8 5 5 3 2" xfId="33932" xr:uid="{E6D0BB44-4AC4-48AD-9C4F-2569C7BB8B2F}"/>
    <cellStyle name="Percent 8 5 5 4" xfId="33933" xr:uid="{F9D7C0D5-E3D7-416B-A95F-A8C8FE9345D5}"/>
    <cellStyle name="Percent 8 5 6" xfId="33934" xr:uid="{AE145E78-F18C-4C75-AA72-995B4487B99A}"/>
    <cellStyle name="Percent 8 5 6 2" xfId="33935" xr:uid="{0893CE97-E40A-44F9-BF94-C3FDCFD386F0}"/>
    <cellStyle name="Percent 8 5 7" xfId="33936" xr:uid="{DA937006-A277-4B2E-804B-FAC46CBB8960}"/>
    <cellStyle name="Percent 8 5 7 2" xfId="33937" xr:uid="{A53A4D1B-1AAE-4E6D-900C-5A734EE0F550}"/>
    <cellStyle name="Percent 8 5 8" xfId="33938" xr:uid="{198C557A-35F6-4FBB-A6CF-278C4D2340B1}"/>
    <cellStyle name="Percent 8 5 8 2" xfId="33939" xr:uid="{75CC3270-337A-4D9E-BE13-95A876724A79}"/>
    <cellStyle name="Percent 8 5 9" xfId="33940" xr:uid="{AA8B9189-253B-4B82-8A2D-5EEFFE0F2E6F}"/>
    <cellStyle name="Percent 8 6" xfId="16312" xr:uid="{00000000-0005-0000-0000-0000BC3F0000}"/>
    <cellStyle name="Percent 8 6 10" xfId="33942" xr:uid="{76CC30FD-5547-4BFF-B182-2EC3646FD943}"/>
    <cellStyle name="Percent 8 6 11" xfId="33941" xr:uid="{EE3432B0-A364-4991-BC61-9F0B06FEEE47}"/>
    <cellStyle name="Percent 8 6 12" xfId="25745" xr:uid="{F9FB472F-6E76-4D71-BB19-C416C7B92997}"/>
    <cellStyle name="Percent 8 6 13" xfId="23434" xr:uid="{FF3DCE11-F772-4A69-996F-78DAA5D0FF3E}"/>
    <cellStyle name="Percent 8 6 14" xfId="22425" xr:uid="{BE544138-3B03-4881-863B-EC8E67FF1CAB}"/>
    <cellStyle name="Percent 8 6 2" xfId="16313" xr:uid="{00000000-0005-0000-0000-0000BD3F0000}"/>
    <cellStyle name="Percent 8 6 2 2" xfId="33944" xr:uid="{D32D8246-8E2E-4C10-989E-44769533605C}"/>
    <cellStyle name="Percent 8 6 2 2 2" xfId="33945" xr:uid="{AD3859F1-FF5D-451B-9879-B23D1B674A32}"/>
    <cellStyle name="Percent 8 6 2 3" xfId="33946" xr:uid="{433FCFDF-88ED-4342-89AB-818E5896015B}"/>
    <cellStyle name="Percent 8 6 2 3 2" xfId="33947" xr:uid="{7603C557-4E56-4389-A967-4A0DAA7A04F7}"/>
    <cellStyle name="Percent 8 6 2 4" xfId="33948" xr:uid="{DD001824-8502-4F8E-8BF0-1319B401E6E5}"/>
    <cellStyle name="Percent 8 6 2 5" xfId="33943" xr:uid="{3BBE046A-89EF-445F-92A1-C3318FC3E4CE}"/>
    <cellStyle name="Percent 8 6 3" xfId="16314" xr:uid="{00000000-0005-0000-0000-0000BE3F0000}"/>
    <cellStyle name="Percent 8 6 3 2" xfId="33950" xr:uid="{211D5C80-522E-453D-89B9-847A26ADB1A2}"/>
    <cellStyle name="Percent 8 6 3 2 2" xfId="33951" xr:uid="{5AE9A884-C295-49A1-9263-92C8760AA105}"/>
    <cellStyle name="Percent 8 6 3 3" xfId="33952" xr:uid="{406C6DD2-9FD8-460B-95FD-B74AFD3063F6}"/>
    <cellStyle name="Percent 8 6 3 3 2" xfId="33953" xr:uid="{61D12FFB-6843-4C99-A554-D557BA084C0A}"/>
    <cellStyle name="Percent 8 6 3 4" xfId="33954" xr:uid="{067B2A38-694C-47FB-8E1E-9D16B058A8A5}"/>
    <cellStyle name="Percent 8 6 3 5" xfId="33949" xr:uid="{6E23ABF5-BDD8-4DF1-BF83-049BB7A89856}"/>
    <cellStyle name="Percent 8 6 4" xfId="16315" xr:uid="{00000000-0005-0000-0000-0000BF3F0000}"/>
    <cellStyle name="Percent 8 6 4 2" xfId="33956" xr:uid="{37AD5280-6644-4B27-8EEC-ADA3F0772B8C}"/>
    <cellStyle name="Percent 8 6 4 2 2" xfId="33957" xr:uid="{5AA3EAD9-5B40-442B-988C-BE2116B8AA85}"/>
    <cellStyle name="Percent 8 6 4 3" xfId="33958" xr:uid="{0D197113-66BE-40C5-ACA4-51B0B958DFC5}"/>
    <cellStyle name="Percent 8 6 4 3 2" xfId="33959" xr:uid="{F500B8C9-D5DB-4654-B594-4D1FAAC78859}"/>
    <cellStyle name="Percent 8 6 4 4" xfId="33960" xr:uid="{98173B69-C2FC-447A-9ED0-93D0C25AC2DF}"/>
    <cellStyle name="Percent 8 6 4 4 2" xfId="33961" xr:uid="{3B68E7CA-B50D-4BB8-B735-859B8C22AEBF}"/>
    <cellStyle name="Percent 8 6 4 5" xfId="33962" xr:uid="{0CE04B53-CC76-425E-BCA8-535AFAB35E98}"/>
    <cellStyle name="Percent 8 6 4 6" xfId="33955" xr:uid="{81E89C80-A377-44DA-9D03-D70ED8662B96}"/>
    <cellStyle name="Percent 8 6 5" xfId="33963" xr:uid="{75ABEE36-8852-40BB-845D-FADEAD6B572A}"/>
    <cellStyle name="Percent 8 6 5 2" xfId="33964" xr:uid="{0D984EFF-B8EE-4F28-B3D7-2406791BEBF8}"/>
    <cellStyle name="Percent 8 6 5 2 2" xfId="33965" xr:uid="{372C7A3E-90C3-41D1-A439-D3386F98BF41}"/>
    <cellStyle name="Percent 8 6 5 3" xfId="33966" xr:uid="{582E5B76-0B8E-4CA0-BE58-E813C5322A7A}"/>
    <cellStyle name="Percent 8 6 5 3 2" xfId="33967" xr:uid="{3B576CA1-6C6D-4467-87F9-2BEA38BBB861}"/>
    <cellStyle name="Percent 8 6 5 4" xfId="33968" xr:uid="{DE73F777-61A0-462C-A5AA-8AEDED2C36B1}"/>
    <cellStyle name="Percent 8 6 6" xfId="33969" xr:uid="{F94473DE-9BA9-4FE9-BE53-98518EE703E8}"/>
    <cellStyle name="Percent 8 6 6 2" xfId="33970" xr:uid="{1D27EE65-E890-4613-AD36-690E273DF0C6}"/>
    <cellStyle name="Percent 8 6 7" xfId="33971" xr:uid="{773F3117-126B-4F27-A9DC-5EE9D171BB6C}"/>
    <cellStyle name="Percent 8 6 7 2" xfId="33972" xr:uid="{BA9D0B0F-11DA-4FE1-B3D7-723A79608AEF}"/>
    <cellStyle name="Percent 8 6 8" xfId="33973" xr:uid="{D2ADA5BC-5C4F-4095-A371-B3687C391E81}"/>
    <cellStyle name="Percent 8 6 8 2" xfId="33974" xr:uid="{ED47BE12-B633-4A4C-9F37-E94781E2D92C}"/>
    <cellStyle name="Percent 8 6 9" xfId="33975" xr:uid="{02010A99-1FDF-4C82-8160-4117ABDDBADF}"/>
    <cellStyle name="Percent 8 7" xfId="16316" xr:uid="{00000000-0005-0000-0000-0000C03F0000}"/>
    <cellStyle name="Percent 8 7 10" xfId="33977" xr:uid="{E108576E-EBD3-4EF1-9DD9-5B9E45AECF3D}"/>
    <cellStyle name="Percent 8 7 11" xfId="33976" xr:uid="{FC70AFB4-925B-4C88-A671-C986F6797C2E}"/>
    <cellStyle name="Percent 8 7 12" xfId="25746" xr:uid="{FF5D8311-0374-4058-8453-76D7D77B57F6}"/>
    <cellStyle name="Percent 8 7 13" xfId="23435" xr:uid="{B12BAFAF-407D-423B-AC47-0ECFFAE9D8BC}"/>
    <cellStyle name="Percent 8 7 14" xfId="22426" xr:uid="{39CF2C69-6478-40CC-A930-8A22624C058B}"/>
    <cellStyle name="Percent 8 7 2" xfId="16317" xr:uid="{00000000-0005-0000-0000-0000C13F0000}"/>
    <cellStyle name="Percent 8 7 2 2" xfId="33979" xr:uid="{7B12C870-8FD6-46B2-A670-16FC1761324C}"/>
    <cellStyle name="Percent 8 7 2 2 2" xfId="33980" xr:uid="{C731E1D0-BE84-4652-98FD-D3CE8B0FEC3D}"/>
    <cellStyle name="Percent 8 7 2 3" xfId="33981" xr:uid="{32EBB922-923E-43EA-9B23-2497513C2E08}"/>
    <cellStyle name="Percent 8 7 2 3 2" xfId="33982" xr:uid="{403A096C-3C5B-4646-9E24-C149F41DF226}"/>
    <cellStyle name="Percent 8 7 2 4" xfId="33983" xr:uid="{851FA6EE-4B55-4DD6-B48F-1ABC345176E3}"/>
    <cellStyle name="Percent 8 7 2 5" xfId="33978" xr:uid="{D4C1F30F-A6A0-4B4B-917D-2100854847D5}"/>
    <cellStyle name="Percent 8 7 3" xfId="16318" xr:uid="{00000000-0005-0000-0000-0000C23F0000}"/>
    <cellStyle name="Percent 8 7 3 2" xfId="33985" xr:uid="{420104D3-F4D9-4E6C-BD74-607C4A04DD8F}"/>
    <cellStyle name="Percent 8 7 3 2 2" xfId="33986" xr:uid="{D3108EC3-3ADE-49A5-B3E9-EAC4F79A2E4A}"/>
    <cellStyle name="Percent 8 7 3 3" xfId="33987" xr:uid="{53E5B677-60DD-4520-B34C-FCA6149F8F61}"/>
    <cellStyle name="Percent 8 7 3 3 2" xfId="33988" xr:uid="{E993E3D4-5E8D-4571-B2AE-D0D8CDCF5815}"/>
    <cellStyle name="Percent 8 7 3 4" xfId="33989" xr:uid="{0E0BFA65-DE11-4B9F-9C49-440F9E4F4938}"/>
    <cellStyle name="Percent 8 7 3 5" xfId="33984" xr:uid="{70ACBA47-C15F-4AE5-A8DF-591AC87DCB55}"/>
    <cellStyle name="Percent 8 7 4" xfId="16319" xr:uid="{00000000-0005-0000-0000-0000C33F0000}"/>
    <cellStyle name="Percent 8 7 4 2" xfId="33991" xr:uid="{B5C13220-B66C-4564-A25A-22478EBFF9EC}"/>
    <cellStyle name="Percent 8 7 4 2 2" xfId="33992" xr:uid="{FC25E079-1223-48E0-A309-C85C4D999D71}"/>
    <cellStyle name="Percent 8 7 4 3" xfId="33993" xr:uid="{8F2F3BDC-78CD-4004-8A6B-4CF4D7B411F6}"/>
    <cellStyle name="Percent 8 7 4 3 2" xfId="33994" xr:uid="{4DFDF2C3-8A98-4BCA-A610-10905345F69F}"/>
    <cellStyle name="Percent 8 7 4 4" xfId="33995" xr:uid="{583F6226-ADCB-4EC2-A470-3194D8F8D774}"/>
    <cellStyle name="Percent 8 7 4 4 2" xfId="33996" xr:uid="{35FC909D-C786-4EBA-B70B-93145C52704F}"/>
    <cellStyle name="Percent 8 7 4 5" xfId="33997" xr:uid="{79824E30-F6F9-441E-8BE3-1435E332A379}"/>
    <cellStyle name="Percent 8 7 4 6" xfId="33990" xr:uid="{5F4AB455-415F-449C-B18B-6D57B8FC2483}"/>
    <cellStyle name="Percent 8 7 5" xfId="33998" xr:uid="{5434361A-F9F3-4B8C-B3C1-BAAFD5CFDB10}"/>
    <cellStyle name="Percent 8 7 5 2" xfId="33999" xr:uid="{B51166DD-5084-41FD-BBDC-854118F9FAF9}"/>
    <cellStyle name="Percent 8 7 5 2 2" xfId="34000" xr:uid="{285CBA52-AB70-459F-A4D3-B6F01C28BA67}"/>
    <cellStyle name="Percent 8 7 5 3" xfId="34001" xr:uid="{4F547BBB-FEF0-4C98-851A-94C483AEE139}"/>
    <cellStyle name="Percent 8 7 5 3 2" xfId="34002" xr:uid="{AF3090E6-60F6-4BAE-860A-E44A8E7B6F41}"/>
    <cellStyle name="Percent 8 7 5 4" xfId="34003" xr:uid="{562077FD-9AFC-42DE-B1A3-A55EBB988BEA}"/>
    <cellStyle name="Percent 8 7 6" xfId="34004" xr:uid="{0C18711C-E659-4EB0-8DCE-A2E9DB73CF11}"/>
    <cellStyle name="Percent 8 7 6 2" xfId="34005" xr:uid="{3AE208C6-B98A-4E58-A238-A11FEC6A2510}"/>
    <cellStyle name="Percent 8 7 7" xfId="34006" xr:uid="{DA36ABF0-45BB-48B0-8FA5-E6FB6457592A}"/>
    <cellStyle name="Percent 8 7 7 2" xfId="34007" xr:uid="{266A6D56-EE87-4841-B670-9EC9440E74C3}"/>
    <cellStyle name="Percent 8 7 8" xfId="34008" xr:uid="{FA7629DE-A595-4743-BB02-87B28C24BB2A}"/>
    <cellStyle name="Percent 8 7 8 2" xfId="34009" xr:uid="{1A76B18C-08B6-4A93-8A65-9DEFBEA265F5}"/>
    <cellStyle name="Percent 8 7 9" xfId="34010" xr:uid="{AF7B7FC8-93DD-44BA-85E2-2861AE595626}"/>
    <cellStyle name="Percent 8 8" xfId="16320" xr:uid="{00000000-0005-0000-0000-0000C43F0000}"/>
    <cellStyle name="Percent 8 8 10" xfId="34012" xr:uid="{DEF34FD2-3D80-45A0-A78E-5CEF0888F1E7}"/>
    <cellStyle name="Percent 8 8 11" xfId="34011" xr:uid="{540E13CA-D0C3-4E13-8F21-48CBF009A768}"/>
    <cellStyle name="Percent 8 8 12" xfId="25747" xr:uid="{42AB66C1-871E-487A-813B-9594C857C3B7}"/>
    <cellStyle name="Percent 8 8 13" xfId="23436" xr:uid="{5106EA4B-3566-4BAB-A302-12AB51DF8A72}"/>
    <cellStyle name="Percent 8 8 14" xfId="22427" xr:uid="{003739DA-2BF6-4BEE-B413-CD51FC7E7483}"/>
    <cellStyle name="Percent 8 8 2" xfId="16321" xr:uid="{00000000-0005-0000-0000-0000C53F0000}"/>
    <cellStyle name="Percent 8 8 2 2" xfId="34014" xr:uid="{1DAC6122-450A-465D-BCF6-F8D889FCBF90}"/>
    <cellStyle name="Percent 8 8 2 2 2" xfId="34015" xr:uid="{39CA2F34-AAAB-41B8-8EA8-8307FAEDF896}"/>
    <cellStyle name="Percent 8 8 2 3" xfId="34016" xr:uid="{599A5A0C-B1BB-4CA4-A2AF-D58178451179}"/>
    <cellStyle name="Percent 8 8 2 3 2" xfId="34017" xr:uid="{89CEBBF7-640B-487E-9240-716BCAB98983}"/>
    <cellStyle name="Percent 8 8 2 4" xfId="34018" xr:uid="{C281F333-684B-4730-A1FC-ABCD349E4FB3}"/>
    <cellStyle name="Percent 8 8 2 5" xfId="34013" xr:uid="{C16C22CC-BB72-425C-87EA-ADE36A69EC37}"/>
    <cellStyle name="Percent 8 8 3" xfId="16322" xr:uid="{00000000-0005-0000-0000-0000C63F0000}"/>
    <cellStyle name="Percent 8 8 3 2" xfId="34020" xr:uid="{53C1B396-F7DA-4B82-A0D4-890C9C9C02C6}"/>
    <cellStyle name="Percent 8 8 3 2 2" xfId="34021" xr:uid="{D709978A-9DD9-4089-B914-3B1C7E2603FB}"/>
    <cellStyle name="Percent 8 8 3 3" xfId="34022" xr:uid="{A7661F1B-27D5-40BB-92EC-9BDDAA383D5F}"/>
    <cellStyle name="Percent 8 8 3 3 2" xfId="34023" xr:uid="{A6DB2242-FE86-4E85-B3A7-1A4E2AA48888}"/>
    <cellStyle name="Percent 8 8 3 4" xfId="34024" xr:uid="{58BC1F68-BA05-4AD6-ADCC-F118B3E010E9}"/>
    <cellStyle name="Percent 8 8 3 5" xfId="34019" xr:uid="{F38BF23F-1003-4A5D-8C7E-AB2C8456E0B1}"/>
    <cellStyle name="Percent 8 8 4" xfId="16323" xr:uid="{00000000-0005-0000-0000-0000C73F0000}"/>
    <cellStyle name="Percent 8 8 4 2" xfId="34026" xr:uid="{48A99AAC-DDF9-4870-8F9D-AB7A05700354}"/>
    <cellStyle name="Percent 8 8 4 2 2" xfId="34027" xr:uid="{230F47F4-68DB-4EEE-A135-C65AAF8B0972}"/>
    <cellStyle name="Percent 8 8 4 3" xfId="34028" xr:uid="{58F2F523-E78D-4938-BBD2-13CF3E0926AF}"/>
    <cellStyle name="Percent 8 8 4 3 2" xfId="34029" xr:uid="{CA302E3A-2B8E-44AA-8B26-16703FCC8F3C}"/>
    <cellStyle name="Percent 8 8 4 4" xfId="34030" xr:uid="{6839FF80-7FC4-4013-BC2A-15609192E9B9}"/>
    <cellStyle name="Percent 8 8 4 4 2" xfId="34031" xr:uid="{BCD9E3C5-2B5B-4E19-8875-CE5C33941CB9}"/>
    <cellStyle name="Percent 8 8 4 5" xfId="34032" xr:uid="{729839D7-B522-4F10-93A1-E64DF54D264D}"/>
    <cellStyle name="Percent 8 8 4 6" xfId="34025" xr:uid="{99EED496-20CD-4AD9-B58E-743867AD2030}"/>
    <cellStyle name="Percent 8 8 5" xfId="34033" xr:uid="{ABC651C4-D147-4479-B8BF-295920D0C7B5}"/>
    <cellStyle name="Percent 8 8 5 2" xfId="34034" xr:uid="{3407D1D8-4AC2-4904-8025-BF1D0DE76735}"/>
    <cellStyle name="Percent 8 8 5 2 2" xfId="34035" xr:uid="{5CD3A405-09FF-458F-ABBF-56DCEE5A5EE5}"/>
    <cellStyle name="Percent 8 8 5 3" xfId="34036" xr:uid="{68E94C96-AED5-474C-94CE-97F97B4882BC}"/>
    <cellStyle name="Percent 8 8 5 3 2" xfId="34037" xr:uid="{F4DDE0B6-A147-4AB4-A942-562050EBC404}"/>
    <cellStyle name="Percent 8 8 5 4" xfId="34038" xr:uid="{1854CF05-A792-4B62-ADCC-BA09BD89F709}"/>
    <cellStyle name="Percent 8 8 6" xfId="34039" xr:uid="{3E894226-70D5-4BB3-92B4-7BB3B6C1F155}"/>
    <cellStyle name="Percent 8 8 6 2" xfId="34040" xr:uid="{836A8D52-F5F1-4D8D-97C8-AC23F8EA28B5}"/>
    <cellStyle name="Percent 8 8 7" xfId="34041" xr:uid="{91E0B0C6-D1AF-4B84-9CE3-E9E76E8AAD43}"/>
    <cellStyle name="Percent 8 8 7 2" xfId="34042" xr:uid="{649B0A2F-60E1-4BD2-8225-3F14730931D5}"/>
    <cellStyle name="Percent 8 8 8" xfId="34043" xr:uid="{6DDF1C8D-C17E-4B26-8150-794DD82EACC8}"/>
    <cellStyle name="Percent 8 8 8 2" xfId="34044" xr:uid="{D97112BD-D934-4590-8FCF-84A64283276E}"/>
    <cellStyle name="Percent 8 8 9" xfId="34045" xr:uid="{3F8FF021-7931-47A9-8AE1-F04A56A078F9}"/>
    <cellStyle name="Percent 8 9" xfId="16324" xr:uid="{00000000-0005-0000-0000-0000C83F0000}"/>
    <cellStyle name="Percent 8 9 2" xfId="34047" xr:uid="{7E2B7C16-50D5-43F0-B16B-1A1C12D1BD68}"/>
    <cellStyle name="Percent 8 9 2 2" xfId="34048" xr:uid="{39689D72-CAB1-4262-B3BB-AB025BECB0B3}"/>
    <cellStyle name="Percent 8 9 3" xfId="34049" xr:uid="{DCB62FDD-FCCF-4611-840D-757BDF8D14CD}"/>
    <cellStyle name="Percent 8 9 3 2" xfId="34050" xr:uid="{41141D23-C460-43F4-8B81-A10E71585B81}"/>
    <cellStyle name="Percent 8 9 4" xfId="34051" xr:uid="{78772BAD-543A-4EB9-A3A4-C8D4897763D8}"/>
    <cellStyle name="Percent 8 9 5" xfId="34046" xr:uid="{43A9D701-C20C-419D-A8B5-C323AB120049}"/>
    <cellStyle name="Percent 9" xfId="16325" xr:uid="{00000000-0005-0000-0000-0000C93F0000}"/>
    <cellStyle name="Percent 9 10" xfId="16326" xr:uid="{00000000-0005-0000-0000-0000CA3F0000}"/>
    <cellStyle name="Percent 9 10 10" xfId="34054" xr:uid="{CF80A439-D442-4769-A32A-16472265C5E6}"/>
    <cellStyle name="Percent 9 10 11" xfId="34055" xr:uid="{235C18CC-375F-44CE-AC1F-6B041D89EC1E}"/>
    <cellStyle name="Percent 9 10 12" xfId="34053" xr:uid="{D458F4CD-4CA8-4DD3-8853-3B60E5D41488}"/>
    <cellStyle name="Percent 9 10 13" xfId="24804" xr:uid="{567872B9-9AD1-4C3F-9062-FD8E0CF1556C}"/>
    <cellStyle name="Percent 9 10 2" xfId="16327" xr:uid="{00000000-0005-0000-0000-0000CB3F0000}"/>
    <cellStyle name="Percent 9 10 2 2" xfId="34057" xr:uid="{671FEE58-37FD-4266-955D-33EB63704518}"/>
    <cellStyle name="Percent 9 10 2 2 2" xfId="34058" xr:uid="{04CAC48E-83C8-4D45-B720-AB116E77D8CB}"/>
    <cellStyle name="Percent 9 10 2 3" xfId="34059" xr:uid="{7D59B965-8CAC-4BE7-BAED-2F6029FF3D0B}"/>
    <cellStyle name="Percent 9 10 2 3 2" xfId="34060" xr:uid="{CB51617E-1998-474F-A9C3-ED68C73005B5}"/>
    <cellStyle name="Percent 9 10 2 4" xfId="34061" xr:uid="{B434B2D7-4CD1-45C6-BBF2-93055B62582A}"/>
    <cellStyle name="Percent 9 10 2 5" xfId="34062" xr:uid="{32AE087C-75AB-4D90-894D-12261359853F}"/>
    <cellStyle name="Percent 9 10 2 6" xfId="34056" xr:uid="{CEC042F3-4C82-4ABA-B5CA-150D003BCC01}"/>
    <cellStyle name="Percent 9 10 3" xfId="16328" xr:uid="{00000000-0005-0000-0000-0000CC3F0000}"/>
    <cellStyle name="Percent 9 10 3 2" xfId="34064" xr:uid="{1994D784-D5BF-465B-9B01-E04C8401C839}"/>
    <cellStyle name="Percent 9 10 3 2 2" xfId="34065" xr:uid="{3086F34E-6F7D-4083-9731-2783407CD39F}"/>
    <cellStyle name="Percent 9 10 3 3" xfId="34066" xr:uid="{D1F1C18E-6944-469C-BDF2-DDE1D4FEDFD1}"/>
    <cellStyle name="Percent 9 10 3 3 2" xfId="34067" xr:uid="{C891E7CF-866D-4814-8DE4-ABA21562242A}"/>
    <cellStyle name="Percent 9 10 3 4" xfId="34068" xr:uid="{7E0243DC-1CB5-49BC-BF95-384393C8F63E}"/>
    <cellStyle name="Percent 9 10 3 5" xfId="34063" xr:uid="{4A1AEE71-1D7F-4159-897C-1D90C7EB5F0B}"/>
    <cellStyle name="Percent 9 10 4" xfId="34069" xr:uid="{B4945F36-C531-4386-88E4-B6148EF377B2}"/>
    <cellStyle name="Percent 9 10 4 2" xfId="34070" xr:uid="{4382431E-75C4-4E7B-B0EA-A420E09AC7F1}"/>
    <cellStyle name="Percent 9 10 4 2 2" xfId="34071" xr:uid="{49C05026-8D08-4A59-8ADB-DA74614F0EEB}"/>
    <cellStyle name="Percent 9 10 4 3" xfId="34072" xr:uid="{C7FF318C-61B7-4752-9E56-8580EFDFB6DD}"/>
    <cellStyle name="Percent 9 10 4 3 2" xfId="34073" xr:uid="{1173263E-9D4E-468D-B61B-EB7BF50993BF}"/>
    <cellStyle name="Percent 9 10 4 4" xfId="34074" xr:uid="{CB0861FD-5FA8-46FD-A3FF-91A200586E48}"/>
    <cellStyle name="Percent 9 10 5" xfId="34075" xr:uid="{6688965E-EB06-4BDE-8C8C-6C4D967A60AB}"/>
    <cellStyle name="Percent 9 10 5 2" xfId="34076" xr:uid="{0CF31AB1-2D43-4DD9-BCEC-FFB4A3B69644}"/>
    <cellStyle name="Percent 9 10 5 2 2" xfId="34077" xr:uid="{19400F72-46F7-4EDA-817A-F97EA38D9EDD}"/>
    <cellStyle name="Percent 9 10 5 3" xfId="34078" xr:uid="{6B57E934-1BAB-4DD2-B114-871AAEC39255}"/>
    <cellStyle name="Percent 9 10 5 3 2" xfId="34079" xr:uid="{75F3D310-CC29-4738-82C4-06E5D57A061E}"/>
    <cellStyle name="Percent 9 10 5 4" xfId="34080" xr:uid="{F05FDEB2-2B77-4A30-963C-4ECFAC625C75}"/>
    <cellStyle name="Percent 9 10 5 4 2" xfId="34081" xr:uid="{4A578AD6-7002-421A-B0C0-2C00BC6AF39F}"/>
    <cellStyle name="Percent 9 10 5 5" xfId="34082" xr:uid="{68453515-DB42-43F5-B7DF-8DBFD90F1812}"/>
    <cellStyle name="Percent 9 10 6" xfId="34083" xr:uid="{ACA43BEA-1560-412F-9B03-A4A27C3C24B3}"/>
    <cellStyle name="Percent 9 10 6 2" xfId="34084" xr:uid="{1C322554-4C53-4515-B5EE-B654658AEB3E}"/>
    <cellStyle name="Percent 9 10 6 2 2" xfId="34085" xr:uid="{F07DAF0D-6D35-4051-BED5-B07C3037B44B}"/>
    <cellStyle name="Percent 9 10 6 3" xfId="34086" xr:uid="{35137BE2-F2B1-4E9A-951D-481F6532EA5F}"/>
    <cellStyle name="Percent 9 10 6 3 2" xfId="34087" xr:uid="{181EF914-84A5-4882-B0FC-5E6EEE49C0BE}"/>
    <cellStyle name="Percent 9 10 6 4" xfId="34088" xr:uid="{C4B47DA5-9C79-4876-A0DF-9BE37D321E07}"/>
    <cellStyle name="Percent 9 10 7" xfId="34089" xr:uid="{0ADC0331-BDFA-4F2F-B5BA-05A8BE01F832}"/>
    <cellStyle name="Percent 9 10 7 2" xfId="34090" xr:uid="{3150A118-CB58-450D-879E-393C8E71EF44}"/>
    <cellStyle name="Percent 9 10 8" xfId="34091" xr:uid="{4DEC6C1B-3028-4B7E-ADD9-821FC65220D7}"/>
    <cellStyle name="Percent 9 10 8 2" xfId="34092" xr:uid="{A499AE09-54F9-4D28-833E-B8FE53011C48}"/>
    <cellStyle name="Percent 9 10 9" xfId="34093" xr:uid="{795ADA6B-756E-42D9-9BF7-14BA559DE908}"/>
    <cellStyle name="Percent 9 10 9 2" xfId="34094" xr:uid="{6E237B59-A525-4955-9C27-9A3F3F5026D3}"/>
    <cellStyle name="Percent 9 11" xfId="16329" xr:uid="{00000000-0005-0000-0000-0000CD3F0000}"/>
    <cellStyle name="Percent 9 11 10" xfId="34096" xr:uid="{5C2E1CC6-872F-4D7D-942D-BB46468403F5}"/>
    <cellStyle name="Percent 9 11 11" xfId="34097" xr:uid="{F1AD1A5C-590E-4307-8575-ABBC8A55254B}"/>
    <cellStyle name="Percent 9 11 12" xfId="34095" xr:uid="{9AB3CCCD-2159-43B0-9D33-E14E05477998}"/>
    <cellStyle name="Percent 9 11 13" xfId="24805" xr:uid="{EC4DA43A-2E43-4BD1-9F13-9751D7FE648F}"/>
    <cellStyle name="Percent 9 11 2" xfId="16330" xr:uid="{00000000-0005-0000-0000-0000CE3F0000}"/>
    <cellStyle name="Percent 9 11 2 2" xfId="34099" xr:uid="{2AAD1C1B-87B9-4E2F-A2D6-806BF60B1626}"/>
    <cellStyle name="Percent 9 11 2 2 2" xfId="34100" xr:uid="{1E86DA9B-5651-4103-91B2-94BA441EA767}"/>
    <cellStyle name="Percent 9 11 2 3" xfId="34101" xr:uid="{AAACB511-B605-4695-AFE5-663A6AB72E9F}"/>
    <cellStyle name="Percent 9 11 2 3 2" xfId="34102" xr:uid="{AE12B7DC-1F82-4D8A-9AAE-CFC7967CB425}"/>
    <cellStyle name="Percent 9 11 2 4" xfId="34103" xr:uid="{685A12FA-6F29-4A43-B078-9746603FAF8D}"/>
    <cellStyle name="Percent 9 11 2 5" xfId="34104" xr:uid="{46EA2BC0-2272-461C-970D-F9F614B75B00}"/>
    <cellStyle name="Percent 9 11 2 6" xfId="34098" xr:uid="{7CFB44E0-E766-418C-9C12-1F08FF57E4BC}"/>
    <cellStyle name="Percent 9 11 3" xfId="16331" xr:uid="{00000000-0005-0000-0000-0000CF3F0000}"/>
    <cellStyle name="Percent 9 11 3 2" xfId="34106" xr:uid="{854B3E15-9A99-4D5A-8B36-92D50EB3071F}"/>
    <cellStyle name="Percent 9 11 3 2 2" xfId="34107" xr:uid="{AB93A040-AE47-4172-9EA7-576464E65956}"/>
    <cellStyle name="Percent 9 11 3 3" xfId="34108" xr:uid="{3FFA234D-F397-420A-AA07-1135FA12F04B}"/>
    <cellStyle name="Percent 9 11 3 3 2" xfId="34109" xr:uid="{885B4077-86DA-4F80-81C6-B5EDD3F9CE4E}"/>
    <cellStyle name="Percent 9 11 3 4" xfId="34110" xr:uid="{9C04687A-9A9E-46C8-8092-8CD0C5D64CA1}"/>
    <cellStyle name="Percent 9 11 3 5" xfId="34105" xr:uid="{AA4F1AD7-A3A2-4DCB-AA9D-47079BC2DB7C}"/>
    <cellStyle name="Percent 9 11 4" xfId="34111" xr:uid="{FE1D8C60-70A8-4273-99C1-73EEBBF70A55}"/>
    <cellStyle name="Percent 9 11 4 2" xfId="34112" xr:uid="{FA237650-910E-4FBB-91D1-E1B76ADE8E8F}"/>
    <cellStyle name="Percent 9 11 4 2 2" xfId="34113" xr:uid="{60E4E6B3-0D6C-4F38-B09A-4DC6DCDC6115}"/>
    <cellStyle name="Percent 9 11 4 3" xfId="34114" xr:uid="{489A559C-C983-4E83-BF96-9AECF23F54FD}"/>
    <cellStyle name="Percent 9 11 4 3 2" xfId="34115" xr:uid="{12BBF342-3E83-4CAA-8345-11BDB8C75651}"/>
    <cellStyle name="Percent 9 11 4 4" xfId="34116" xr:uid="{565201D7-B0CA-47DE-AF5E-1D9D0EA67393}"/>
    <cellStyle name="Percent 9 11 5" xfId="34117" xr:uid="{95F65FF9-3430-4D02-8672-A59A398E40CA}"/>
    <cellStyle name="Percent 9 11 5 2" xfId="34118" xr:uid="{2112607F-36E2-4DC9-8146-C9D10CAF8A9F}"/>
    <cellStyle name="Percent 9 11 5 2 2" xfId="34119" xr:uid="{CB7578B8-DBC8-4B58-BDA2-81EA475E06ED}"/>
    <cellStyle name="Percent 9 11 5 3" xfId="34120" xr:uid="{607F9041-D658-4980-8258-A7E7142A15F4}"/>
    <cellStyle name="Percent 9 11 5 3 2" xfId="34121" xr:uid="{A8765CA4-E7AA-4E8D-B826-4E206E9E5B2F}"/>
    <cellStyle name="Percent 9 11 5 4" xfId="34122" xr:uid="{D829B73C-7587-4024-90A1-F7F0D780A846}"/>
    <cellStyle name="Percent 9 11 5 4 2" xfId="34123" xr:uid="{D329EDA7-FC4A-4E3B-B094-6621738651AE}"/>
    <cellStyle name="Percent 9 11 5 5" xfId="34124" xr:uid="{9DFABF2B-7DFF-4E7D-B3AD-44DCEC3F3D28}"/>
    <cellStyle name="Percent 9 11 6" xfId="34125" xr:uid="{3C78B2C2-CC9C-49D2-A926-ED45D6DD609E}"/>
    <cellStyle name="Percent 9 11 6 2" xfId="34126" xr:uid="{382BFD15-58DC-40A1-BF07-5C88C2D7B285}"/>
    <cellStyle name="Percent 9 11 6 2 2" xfId="34127" xr:uid="{17E215AD-36D0-4866-B0FA-A7593620772D}"/>
    <cellStyle name="Percent 9 11 6 3" xfId="34128" xr:uid="{BE515E62-2FB5-464E-847B-61CC05A57C4B}"/>
    <cellStyle name="Percent 9 11 6 3 2" xfId="34129" xr:uid="{D0600500-1FF5-4638-9579-E5D929BC9B9D}"/>
    <cellStyle name="Percent 9 11 6 4" xfId="34130" xr:uid="{19B05383-6EE1-40F3-89E6-A4BDD6E712CD}"/>
    <cellStyle name="Percent 9 11 7" xfId="34131" xr:uid="{9845D333-47C8-4EA5-801B-55C801DF94AC}"/>
    <cellStyle name="Percent 9 11 7 2" xfId="34132" xr:uid="{426FE162-1DF9-47B0-8401-BB874C58E530}"/>
    <cellStyle name="Percent 9 11 8" xfId="34133" xr:uid="{9D81FA7C-D7A0-4131-8CBF-7BFD257D3666}"/>
    <cellStyle name="Percent 9 11 8 2" xfId="34134" xr:uid="{CC229845-C186-4294-96E2-D6114E0358B1}"/>
    <cellStyle name="Percent 9 11 9" xfId="34135" xr:uid="{46DEF19A-7ACD-44C3-BBA1-6A6DC7B6408C}"/>
    <cellStyle name="Percent 9 11 9 2" xfId="34136" xr:uid="{14F8B995-52B7-42AA-9C3D-2BEFFC8F16DF}"/>
    <cellStyle name="Percent 9 12" xfId="16332" xr:uid="{00000000-0005-0000-0000-0000D03F0000}"/>
    <cellStyle name="Percent 9 12 10" xfId="34138" xr:uid="{27142DDB-50ED-4EDF-B342-AA4C5E904BF0}"/>
    <cellStyle name="Percent 9 12 11" xfId="34139" xr:uid="{8A59A816-1963-4DD1-9C0D-5285BBE46491}"/>
    <cellStyle name="Percent 9 12 12" xfId="34137" xr:uid="{8EAE9938-F1FD-49B9-A6F3-DFA06D88DDA1}"/>
    <cellStyle name="Percent 9 12 13" xfId="24806" xr:uid="{022CD951-BD1D-4AB3-8C26-8F9022141272}"/>
    <cellStyle name="Percent 9 12 2" xfId="16333" xr:uid="{00000000-0005-0000-0000-0000D13F0000}"/>
    <cellStyle name="Percent 9 12 2 2" xfId="34141" xr:uid="{2131B0CC-0DB8-4918-A2B8-FFB232480D4C}"/>
    <cellStyle name="Percent 9 12 2 2 2" xfId="34142" xr:uid="{7C910638-BBB9-4350-9D9D-6ED549CB6D9E}"/>
    <cellStyle name="Percent 9 12 2 3" xfId="34143" xr:uid="{16B67977-B923-4761-8C20-39375B7F6ED9}"/>
    <cellStyle name="Percent 9 12 2 3 2" xfId="34144" xr:uid="{C494D8A9-193F-4FA4-9D26-86FE7AAB1611}"/>
    <cellStyle name="Percent 9 12 2 4" xfId="34145" xr:uid="{FBE90A3F-A953-4862-8106-A77B363AC59D}"/>
    <cellStyle name="Percent 9 12 2 5" xfId="34146" xr:uid="{15E274BC-BBBE-4A9D-86AC-7FBFC13FA91E}"/>
    <cellStyle name="Percent 9 12 2 6" xfId="34140" xr:uid="{0A81C05C-7E44-4F3E-B126-C148536DA9A4}"/>
    <cellStyle name="Percent 9 12 3" xfId="16334" xr:uid="{00000000-0005-0000-0000-0000D23F0000}"/>
    <cellStyle name="Percent 9 12 3 2" xfId="34148" xr:uid="{70FA8F81-4472-43C9-B454-C2F1072843D1}"/>
    <cellStyle name="Percent 9 12 3 2 2" xfId="34149" xr:uid="{A52D7133-B76E-4F15-9D82-947FB304186B}"/>
    <cellStyle name="Percent 9 12 3 3" xfId="34150" xr:uid="{1D5541DB-9041-4D26-8C0A-2041CDCD25CD}"/>
    <cellStyle name="Percent 9 12 3 3 2" xfId="34151" xr:uid="{BB9A1988-E479-4FCE-BA37-AD3FDBB7EAC4}"/>
    <cellStyle name="Percent 9 12 3 4" xfId="34152" xr:uid="{934ABE50-E966-4540-8536-47DDDBD98FC9}"/>
    <cellStyle name="Percent 9 12 3 5" xfId="34147" xr:uid="{1415DCE5-465C-454D-80FA-EE4F06817DCE}"/>
    <cellStyle name="Percent 9 12 4" xfId="34153" xr:uid="{B343B365-4244-4314-B6C3-D18A9B641E3F}"/>
    <cellStyle name="Percent 9 12 4 2" xfId="34154" xr:uid="{395F77F1-3454-4CBB-85FB-54FB9A88A9BE}"/>
    <cellStyle name="Percent 9 12 4 2 2" xfId="34155" xr:uid="{ABB626A8-C9A7-4A42-A945-957EF5D3C97C}"/>
    <cellStyle name="Percent 9 12 4 3" xfId="34156" xr:uid="{1C8968E9-0EF6-44EF-A171-2D00B691282D}"/>
    <cellStyle name="Percent 9 12 4 3 2" xfId="34157" xr:uid="{E344447A-0B4F-4851-8515-B135ECDA2760}"/>
    <cellStyle name="Percent 9 12 4 4" xfId="34158" xr:uid="{F5F7455A-009F-464D-A9B6-6DE58EB97AF1}"/>
    <cellStyle name="Percent 9 12 5" xfId="34159" xr:uid="{CAB8B3CB-72B1-488A-AB60-8BDC10F7868E}"/>
    <cellStyle name="Percent 9 12 5 2" xfId="34160" xr:uid="{186B5AC4-D9D7-44E4-AE3E-63CACA9E87A8}"/>
    <cellStyle name="Percent 9 12 5 2 2" xfId="34161" xr:uid="{231BE0CD-AE8C-40C0-AFD4-E4C4F014C1F9}"/>
    <cellStyle name="Percent 9 12 5 3" xfId="34162" xr:uid="{F3E022F3-A9B3-4BB6-A79A-7F4AD2E337DF}"/>
    <cellStyle name="Percent 9 12 5 3 2" xfId="34163" xr:uid="{17594BCC-5300-4251-96F1-64447F9C2DDA}"/>
    <cellStyle name="Percent 9 12 5 4" xfId="34164" xr:uid="{9989CBBF-B365-4CEF-99C4-83963112C0D2}"/>
    <cellStyle name="Percent 9 12 5 4 2" xfId="34165" xr:uid="{88BD861B-F749-4091-972D-6FF0D46F57F4}"/>
    <cellStyle name="Percent 9 12 5 5" xfId="34166" xr:uid="{0F26A6DD-5EEC-4A44-AD8F-9A9F8F889619}"/>
    <cellStyle name="Percent 9 12 6" xfId="34167" xr:uid="{C7F1ED96-E476-4653-888C-3B2D663294A9}"/>
    <cellStyle name="Percent 9 12 6 2" xfId="34168" xr:uid="{68CD20D0-C7F5-4EDB-86C8-9577F7979A48}"/>
    <cellStyle name="Percent 9 12 6 2 2" xfId="34169" xr:uid="{9F419F78-A031-4B58-AC05-8F42F883C246}"/>
    <cellStyle name="Percent 9 12 6 3" xfId="34170" xr:uid="{C94F1C89-19CA-4FCC-AF0A-708A220E6362}"/>
    <cellStyle name="Percent 9 12 6 3 2" xfId="34171" xr:uid="{600B0A70-42E3-4361-B367-FCD5B68D7012}"/>
    <cellStyle name="Percent 9 12 6 4" xfId="34172" xr:uid="{4EBDD4BA-A37A-491E-856F-0A5D641A26FD}"/>
    <cellStyle name="Percent 9 12 7" xfId="34173" xr:uid="{623E2A8C-39FD-407D-938E-8E2356510F4E}"/>
    <cellStyle name="Percent 9 12 7 2" xfId="34174" xr:uid="{8C2D55E5-748C-4B95-A06F-927B11E8F464}"/>
    <cellStyle name="Percent 9 12 8" xfId="34175" xr:uid="{DAC4E83F-330F-46BB-B557-88AC9D2CFFEE}"/>
    <cellStyle name="Percent 9 12 8 2" xfId="34176" xr:uid="{62D67539-88EA-4B81-9927-CC3A8FB8AFBF}"/>
    <cellStyle name="Percent 9 12 9" xfId="34177" xr:uid="{A9EDDE88-E59D-4AF9-A1A8-AF37BBE7D2BE}"/>
    <cellStyle name="Percent 9 12 9 2" xfId="34178" xr:uid="{4749A5DF-B8EA-437F-BEE5-CDB58FD45E54}"/>
    <cellStyle name="Percent 9 13" xfId="16335" xr:uid="{00000000-0005-0000-0000-0000D33F0000}"/>
    <cellStyle name="Percent 9 13 10" xfId="34180" xr:uid="{50832983-1976-481D-883A-AABBA9858DB3}"/>
    <cellStyle name="Percent 9 13 11" xfId="34181" xr:uid="{4F95F21D-A773-49B3-A417-0E79DF33C03E}"/>
    <cellStyle name="Percent 9 13 12" xfId="34179" xr:uid="{654754D7-B84B-4FE8-8D6B-16952BDC5AF8}"/>
    <cellStyle name="Percent 9 13 13" xfId="24807" xr:uid="{B494DC81-8D37-4517-90EE-255F82B2F78C}"/>
    <cellStyle name="Percent 9 13 2" xfId="16336" xr:uid="{00000000-0005-0000-0000-0000D43F0000}"/>
    <cellStyle name="Percent 9 13 2 2" xfId="34183" xr:uid="{1984F153-2587-4120-8EA7-C66F8C78DAC4}"/>
    <cellStyle name="Percent 9 13 2 2 2" xfId="34184" xr:uid="{CBAAFEE5-2D10-4EA7-BD90-49E9A190B0C8}"/>
    <cellStyle name="Percent 9 13 2 3" xfId="34185" xr:uid="{0F37989F-D167-462C-B5EA-26AFFFF6C785}"/>
    <cellStyle name="Percent 9 13 2 3 2" xfId="34186" xr:uid="{97828135-E085-49FB-9E7E-AE676A7BE4C2}"/>
    <cellStyle name="Percent 9 13 2 4" xfId="34187" xr:uid="{88FB4201-A27C-49D1-9FD0-C3B94876D684}"/>
    <cellStyle name="Percent 9 13 2 5" xfId="34188" xr:uid="{56574895-CB04-4821-9E95-C233C9FB03E7}"/>
    <cellStyle name="Percent 9 13 2 6" xfId="34182" xr:uid="{F13067A1-156D-4C66-9B81-40369C6F6FB1}"/>
    <cellStyle name="Percent 9 13 3" xfId="16337" xr:uid="{00000000-0005-0000-0000-0000D53F0000}"/>
    <cellStyle name="Percent 9 13 3 2" xfId="34190" xr:uid="{D18350A1-B171-4804-B647-2690DA7241A1}"/>
    <cellStyle name="Percent 9 13 3 2 2" xfId="34191" xr:uid="{DE43873F-2F1A-4499-948F-7A60AA230B73}"/>
    <cellStyle name="Percent 9 13 3 3" xfId="34192" xr:uid="{FC32AC45-29EB-4AA5-9C5B-F595E1463BB9}"/>
    <cellStyle name="Percent 9 13 3 3 2" xfId="34193" xr:uid="{B821DB32-2191-427E-8087-8C95D3E5357B}"/>
    <cellStyle name="Percent 9 13 3 4" xfId="34194" xr:uid="{3F850823-735A-4BBA-B5C0-A5A2F12F8F5C}"/>
    <cellStyle name="Percent 9 13 3 5" xfId="34189" xr:uid="{DDED9FA7-4057-4A1E-ACCC-92F4C532692D}"/>
    <cellStyle name="Percent 9 13 4" xfId="34195" xr:uid="{0EE78D86-4F83-4735-803A-93C5D3106258}"/>
    <cellStyle name="Percent 9 13 4 2" xfId="34196" xr:uid="{D3ECBEDE-7202-459F-862B-00E601B4BB03}"/>
    <cellStyle name="Percent 9 13 4 2 2" xfId="34197" xr:uid="{6898FD5D-A084-4312-B95D-55D125304CEC}"/>
    <cellStyle name="Percent 9 13 4 3" xfId="34198" xr:uid="{0FB39871-1ED2-4996-A658-7F97B921D2AE}"/>
    <cellStyle name="Percent 9 13 4 3 2" xfId="34199" xr:uid="{BD263CC2-97F8-4DDF-889E-84EF8E678A37}"/>
    <cellStyle name="Percent 9 13 4 4" xfId="34200" xr:uid="{17DCE575-327F-491A-8FC5-1517651E2600}"/>
    <cellStyle name="Percent 9 13 5" xfId="34201" xr:uid="{3616F9C7-CBF6-44B5-9397-29DC469B454F}"/>
    <cellStyle name="Percent 9 13 5 2" xfId="34202" xr:uid="{2D3054BA-FFF3-4766-9E5D-EC1529AFDD01}"/>
    <cellStyle name="Percent 9 13 5 2 2" xfId="34203" xr:uid="{D9B92A0B-B03C-4D4C-B2DD-9463D148D2DF}"/>
    <cellStyle name="Percent 9 13 5 3" xfId="34204" xr:uid="{0C23F3ED-0996-4B22-B425-6C6B3CA5AC73}"/>
    <cellStyle name="Percent 9 13 5 3 2" xfId="34205" xr:uid="{AAB3EEDF-81FE-4EE9-B6DF-929DC1B1B3CE}"/>
    <cellStyle name="Percent 9 13 5 4" xfId="34206" xr:uid="{47242AD5-DAD5-4630-8104-EDDBE7F74A77}"/>
    <cellStyle name="Percent 9 13 5 4 2" xfId="34207" xr:uid="{30A222D9-E536-4090-A32D-51B674AC401D}"/>
    <cellStyle name="Percent 9 13 5 5" xfId="34208" xr:uid="{311100EB-2DFF-4278-BD1B-D9710C84838E}"/>
    <cellStyle name="Percent 9 13 6" xfId="34209" xr:uid="{52CC3128-BF33-40E2-B59B-3237B4791B5E}"/>
    <cellStyle name="Percent 9 13 6 2" xfId="34210" xr:uid="{ADB79E4F-05E3-4CB7-AEE6-1EE91622F6C6}"/>
    <cellStyle name="Percent 9 13 6 2 2" xfId="34211" xr:uid="{CFD92B4F-0BA7-4F36-8664-6DF71B25CDEC}"/>
    <cellStyle name="Percent 9 13 6 3" xfId="34212" xr:uid="{E3294ACF-E61C-43A9-B993-0D74A0C798E1}"/>
    <cellStyle name="Percent 9 13 6 3 2" xfId="34213" xr:uid="{60D72B85-4B19-48E1-8811-383C0247EAEE}"/>
    <cellStyle name="Percent 9 13 6 4" xfId="34214" xr:uid="{85B02BD3-CF89-4A87-8A15-108D1782B245}"/>
    <cellStyle name="Percent 9 13 7" xfId="34215" xr:uid="{7CD63029-94EA-4A13-9B79-E5AC5E97EAE3}"/>
    <cellStyle name="Percent 9 13 7 2" xfId="34216" xr:uid="{3AF7EF01-13A6-4075-9934-1570C59BCF5A}"/>
    <cellStyle name="Percent 9 13 8" xfId="34217" xr:uid="{E6671261-263F-4F88-8758-C05155B66572}"/>
    <cellStyle name="Percent 9 13 8 2" xfId="34218" xr:uid="{F84A6263-48C7-4D0C-9FBD-9B3CBDB4FF28}"/>
    <cellStyle name="Percent 9 13 9" xfId="34219" xr:uid="{5D6D563A-39C4-47EC-A301-BE38E5FFDCEB}"/>
    <cellStyle name="Percent 9 13 9 2" xfId="34220" xr:uid="{B07D02DB-D131-4638-8C5A-29EA48E2236B}"/>
    <cellStyle name="Percent 9 14" xfId="16338" xr:uid="{00000000-0005-0000-0000-0000D63F0000}"/>
    <cellStyle name="Percent 9 14 10" xfId="34222" xr:uid="{74C15D16-AC69-4FA2-B35C-2E3893608472}"/>
    <cellStyle name="Percent 9 14 11" xfId="34223" xr:uid="{A4276F60-D2E2-4C9F-AD97-C14B3A6C5A20}"/>
    <cellStyle name="Percent 9 14 12" xfId="34221" xr:uid="{F8965510-6BB4-4758-8E38-C385FA0CE881}"/>
    <cellStyle name="Percent 9 14 13" xfId="24808" xr:uid="{C5DA0B94-FF19-49F3-9942-81699F69B782}"/>
    <cellStyle name="Percent 9 14 2" xfId="16339" xr:uid="{00000000-0005-0000-0000-0000D73F0000}"/>
    <cellStyle name="Percent 9 14 2 2" xfId="34225" xr:uid="{3782A2F0-267F-4B33-BDE4-3962B18A4ED8}"/>
    <cellStyle name="Percent 9 14 2 2 2" xfId="34226" xr:uid="{F987A323-EDD7-47C7-9965-6E73BE263D4B}"/>
    <cellStyle name="Percent 9 14 2 3" xfId="34227" xr:uid="{F3A7207E-DE37-4AEC-B82F-576839C36DFB}"/>
    <cellStyle name="Percent 9 14 2 3 2" xfId="34228" xr:uid="{B34B3132-9CDA-4BB7-816D-0553F9320543}"/>
    <cellStyle name="Percent 9 14 2 4" xfId="34229" xr:uid="{1B3F74B1-1DAC-47DB-A7A4-53ECD75712C6}"/>
    <cellStyle name="Percent 9 14 2 5" xfId="34230" xr:uid="{2EEACDAB-8A66-4380-8875-05A1F53C9F57}"/>
    <cellStyle name="Percent 9 14 2 6" xfId="34224" xr:uid="{610C65FC-4EEA-48DA-8B20-C39FCBF2C700}"/>
    <cellStyle name="Percent 9 14 3" xfId="16340" xr:uid="{00000000-0005-0000-0000-0000D83F0000}"/>
    <cellStyle name="Percent 9 14 3 2" xfId="34232" xr:uid="{7114E5D2-7BBD-480F-B337-2BE0D825FD2C}"/>
    <cellStyle name="Percent 9 14 3 2 2" xfId="34233" xr:uid="{9EFF2BA5-0B54-4DD7-B368-CEB4C9611BE7}"/>
    <cellStyle name="Percent 9 14 3 3" xfId="34234" xr:uid="{E75FBEA9-F61A-4246-A9FA-AF587E893375}"/>
    <cellStyle name="Percent 9 14 3 3 2" xfId="34235" xr:uid="{B6D1DA6B-D09E-4FFA-A55B-C088AC93D219}"/>
    <cellStyle name="Percent 9 14 3 4" xfId="34236" xr:uid="{BACDA3A2-EBBF-446E-9A34-CA4DF905E205}"/>
    <cellStyle name="Percent 9 14 3 5" xfId="34231" xr:uid="{939F7948-9108-4D99-9EB5-0140EA65AD19}"/>
    <cellStyle name="Percent 9 14 4" xfId="34237" xr:uid="{877A57B5-2F8D-4925-862B-6EEE385FF32F}"/>
    <cellStyle name="Percent 9 14 4 2" xfId="34238" xr:uid="{0137E38D-0514-4081-9442-2FF453211971}"/>
    <cellStyle name="Percent 9 14 4 2 2" xfId="34239" xr:uid="{36908A3E-587B-4583-8F7A-662CC463C0FE}"/>
    <cellStyle name="Percent 9 14 4 3" xfId="34240" xr:uid="{300B07A8-6091-4990-8819-FA6612AE5B0A}"/>
    <cellStyle name="Percent 9 14 4 3 2" xfId="34241" xr:uid="{F0589924-A885-422A-88CE-A23831C2B294}"/>
    <cellStyle name="Percent 9 14 4 4" xfId="34242" xr:uid="{FEE977D1-0D19-43EA-8199-C255790BF739}"/>
    <cellStyle name="Percent 9 14 5" xfId="34243" xr:uid="{67AC21BB-CB2E-482E-8D62-0C246334F8C2}"/>
    <cellStyle name="Percent 9 14 5 2" xfId="34244" xr:uid="{65862FB5-E942-46AD-9D2A-50700913BA75}"/>
    <cellStyle name="Percent 9 14 5 2 2" xfId="34245" xr:uid="{6DFD8AE9-E3CB-4D01-9AF3-5FB7FBD6DD39}"/>
    <cellStyle name="Percent 9 14 5 3" xfId="34246" xr:uid="{7A731925-FDD1-4754-A22A-1527E9678667}"/>
    <cellStyle name="Percent 9 14 5 3 2" xfId="34247" xr:uid="{179139E0-C505-4800-A51A-DDC855F4EAC2}"/>
    <cellStyle name="Percent 9 14 5 4" xfId="34248" xr:uid="{476D27D8-F92A-416A-835B-1394A5CE1013}"/>
    <cellStyle name="Percent 9 14 5 4 2" xfId="34249" xr:uid="{5EC9B347-691D-49C1-9A05-F3DE76488D65}"/>
    <cellStyle name="Percent 9 14 5 5" xfId="34250" xr:uid="{996D167B-420C-4D67-B7DA-213B14E82733}"/>
    <cellStyle name="Percent 9 14 6" xfId="34251" xr:uid="{8E0EB5EB-F5DB-41BF-A5C8-7D8D93FDCF5F}"/>
    <cellStyle name="Percent 9 14 6 2" xfId="34252" xr:uid="{1508564E-8E6A-4587-AC19-D83CD76CC45C}"/>
    <cellStyle name="Percent 9 14 6 2 2" xfId="34253" xr:uid="{F479C89D-B36D-4667-9233-B4F7A972753E}"/>
    <cellStyle name="Percent 9 14 6 3" xfId="34254" xr:uid="{2A2DB57A-C8E2-4000-B3ED-FD5AB8A23FCC}"/>
    <cellStyle name="Percent 9 14 6 3 2" xfId="34255" xr:uid="{ADB65444-1894-4E5F-B17D-BD86A040AD5A}"/>
    <cellStyle name="Percent 9 14 6 4" xfId="34256" xr:uid="{1C539C00-1ACA-49BD-873D-DED31A78064D}"/>
    <cellStyle name="Percent 9 14 7" xfId="34257" xr:uid="{4BAF85D9-1667-4BE5-868A-3211D8BD89C2}"/>
    <cellStyle name="Percent 9 14 7 2" xfId="34258" xr:uid="{7D918DE1-3B79-4EA6-AFB8-98C16705B862}"/>
    <cellStyle name="Percent 9 14 8" xfId="34259" xr:uid="{C96578DB-C7FA-412F-99C5-D3A35F9F80B0}"/>
    <cellStyle name="Percent 9 14 8 2" xfId="34260" xr:uid="{C7A1677B-0C93-4EE1-AE4C-78B570CB620D}"/>
    <cellStyle name="Percent 9 14 9" xfId="34261" xr:uid="{7F87041C-0649-46EC-81B1-8805FBC46006}"/>
    <cellStyle name="Percent 9 14 9 2" xfId="34262" xr:uid="{9C26CEDE-63E9-4085-A4F6-371CF0C0006C}"/>
    <cellStyle name="Percent 9 15" xfId="16341" xr:uid="{00000000-0005-0000-0000-0000D93F0000}"/>
    <cellStyle name="Percent 9 15 10" xfId="34264" xr:uid="{F8737FC0-6330-41A0-A0E7-04D2BCE65E1C}"/>
    <cellStyle name="Percent 9 15 11" xfId="34265" xr:uid="{4E38FD49-E865-40AF-9420-D58992656840}"/>
    <cellStyle name="Percent 9 15 12" xfId="34263" xr:uid="{C19F1B8D-5CD0-4FDE-B91B-5072F9A89E64}"/>
    <cellStyle name="Percent 9 15 13" xfId="24809" xr:uid="{CED3214C-CD90-4294-AAF5-90B7D17179BA}"/>
    <cellStyle name="Percent 9 15 2" xfId="16342" xr:uid="{00000000-0005-0000-0000-0000DA3F0000}"/>
    <cellStyle name="Percent 9 15 2 2" xfId="34267" xr:uid="{76700BA6-CA44-424C-A002-A45D05A70417}"/>
    <cellStyle name="Percent 9 15 2 2 2" xfId="34268" xr:uid="{06B719E5-9942-4C15-8039-ABA04E128E17}"/>
    <cellStyle name="Percent 9 15 2 3" xfId="34269" xr:uid="{72EA839B-95DD-408F-B629-36BC9FA0B255}"/>
    <cellStyle name="Percent 9 15 2 3 2" xfId="34270" xr:uid="{65FC52F8-C412-4397-B777-57349F697A7B}"/>
    <cellStyle name="Percent 9 15 2 4" xfId="34271" xr:uid="{B7502424-047D-4571-8C88-CE1107FBEF8C}"/>
    <cellStyle name="Percent 9 15 2 5" xfId="34272" xr:uid="{3A6D0FA7-E7E3-4C0A-800B-29747470FED1}"/>
    <cellStyle name="Percent 9 15 2 6" xfId="34266" xr:uid="{592A02A7-4AA2-4042-AAD1-302A3A74147A}"/>
    <cellStyle name="Percent 9 15 3" xfId="16343" xr:uid="{00000000-0005-0000-0000-0000DB3F0000}"/>
    <cellStyle name="Percent 9 15 3 2" xfId="34274" xr:uid="{06565E10-96BE-4350-8DB7-C69122C0B4A7}"/>
    <cellStyle name="Percent 9 15 3 2 2" xfId="34275" xr:uid="{4B4A8084-3A7B-4406-B85A-82554E10AA09}"/>
    <cellStyle name="Percent 9 15 3 3" xfId="34276" xr:uid="{1B0FECE3-6F67-433C-99D9-47F233FF1F9C}"/>
    <cellStyle name="Percent 9 15 3 3 2" xfId="34277" xr:uid="{CF0EE0B6-B0C5-4E44-9195-6217128D0367}"/>
    <cellStyle name="Percent 9 15 3 4" xfId="34278" xr:uid="{8EF7616B-FF2B-43FC-86DE-E278812F582D}"/>
    <cellStyle name="Percent 9 15 3 5" xfId="34273" xr:uid="{D67EF0B5-C616-47E9-87C0-1FAC425CB688}"/>
    <cellStyle name="Percent 9 15 4" xfId="34279" xr:uid="{811AA372-0182-4AC9-AEF7-4F32E04B82AD}"/>
    <cellStyle name="Percent 9 15 4 2" xfId="34280" xr:uid="{332F7E10-F487-4C47-A99A-4547AEAC28E1}"/>
    <cellStyle name="Percent 9 15 4 2 2" xfId="34281" xr:uid="{B844C29F-76C7-4BEC-AB46-1B6C66BE4593}"/>
    <cellStyle name="Percent 9 15 4 3" xfId="34282" xr:uid="{60D68B4B-E9FC-4815-9389-419592248FED}"/>
    <cellStyle name="Percent 9 15 4 3 2" xfId="34283" xr:uid="{2B196ECE-1E20-40EC-9B63-942F7A5BCAAF}"/>
    <cellStyle name="Percent 9 15 4 4" xfId="34284" xr:uid="{D6D74B94-124D-4596-A409-EC8CEB38DDF5}"/>
    <cellStyle name="Percent 9 15 5" xfId="34285" xr:uid="{F0C67D13-45BE-4DE9-B67F-55A3C3402D44}"/>
    <cellStyle name="Percent 9 15 5 2" xfId="34286" xr:uid="{EEE34796-DB68-42BA-84CD-D4849FD4F104}"/>
    <cellStyle name="Percent 9 15 5 2 2" xfId="34287" xr:uid="{55F1A5C5-8304-4E9D-AF76-D41D9F08C3C4}"/>
    <cellStyle name="Percent 9 15 5 3" xfId="34288" xr:uid="{00F9912B-CE1D-4600-94BF-D0F6D9A12C02}"/>
    <cellStyle name="Percent 9 15 5 3 2" xfId="34289" xr:uid="{F18DD568-C1B4-491D-9774-071674C4C0CE}"/>
    <cellStyle name="Percent 9 15 5 4" xfId="34290" xr:uid="{58C209A4-B1E0-4076-9BE2-32475FFEDB5A}"/>
    <cellStyle name="Percent 9 15 5 4 2" xfId="34291" xr:uid="{0C60F0D6-517C-466E-B22F-DF8F20E2CC4A}"/>
    <cellStyle name="Percent 9 15 5 5" xfId="34292" xr:uid="{F0E86478-B693-4C60-BC3C-43CB0A994142}"/>
    <cellStyle name="Percent 9 15 6" xfId="34293" xr:uid="{C670A6E6-4AED-4097-AA3B-DD97EE73CFFC}"/>
    <cellStyle name="Percent 9 15 6 2" xfId="34294" xr:uid="{DE35170F-3E3B-4206-8323-EEC7E13563D9}"/>
    <cellStyle name="Percent 9 15 6 2 2" xfId="34295" xr:uid="{6531EDA4-8202-4FF5-8E07-E6EF98B9ECEB}"/>
    <cellStyle name="Percent 9 15 6 3" xfId="34296" xr:uid="{82AA76F4-045A-4C19-91E7-33D8EE9686F6}"/>
    <cellStyle name="Percent 9 15 6 3 2" xfId="34297" xr:uid="{3DF975B6-4B2B-4E95-9780-D9801796E08E}"/>
    <cellStyle name="Percent 9 15 6 4" xfId="34298" xr:uid="{131496B6-7613-49A0-BC78-D2B96A8B737D}"/>
    <cellStyle name="Percent 9 15 7" xfId="34299" xr:uid="{0A6B0261-E33F-4BBC-9573-BD0BB2CC2E8B}"/>
    <cellStyle name="Percent 9 15 7 2" xfId="34300" xr:uid="{4B7C6A7B-FFCE-479A-811D-4BBF48A85B3F}"/>
    <cellStyle name="Percent 9 15 8" xfId="34301" xr:uid="{61D5E789-5462-4D82-A871-0D2ACE381628}"/>
    <cellStyle name="Percent 9 15 8 2" xfId="34302" xr:uid="{CA2B1D5C-7F54-4F05-AC28-574D6D8C8420}"/>
    <cellStyle name="Percent 9 15 9" xfId="34303" xr:uid="{9EAC7309-D711-47AA-95E6-343CD73CAB66}"/>
    <cellStyle name="Percent 9 15 9 2" xfId="34304" xr:uid="{DBBFA71D-74DE-4397-97DB-9B70EC32DBE2}"/>
    <cellStyle name="Percent 9 16" xfId="16344" xr:uid="{00000000-0005-0000-0000-0000DC3F0000}"/>
    <cellStyle name="Percent 9 16 10" xfId="34306" xr:uid="{67CF1F78-BD02-4BB2-B54A-92F56C46F9F2}"/>
    <cellStyle name="Percent 9 16 11" xfId="34307" xr:uid="{F5FEBD01-3799-4D6D-9C84-FEE4CE3EBD53}"/>
    <cellStyle name="Percent 9 16 12" xfId="34305" xr:uid="{B2DD104C-4F44-4D6B-92BF-2BE4927F43D7}"/>
    <cellStyle name="Percent 9 16 13" xfId="24810" xr:uid="{DA50F3D0-3973-4366-8976-C3258CAABEBD}"/>
    <cellStyle name="Percent 9 16 2" xfId="16345" xr:uid="{00000000-0005-0000-0000-0000DD3F0000}"/>
    <cellStyle name="Percent 9 16 2 2" xfId="34309" xr:uid="{6F0D25FE-94A4-4070-9DA6-EC01453D57CE}"/>
    <cellStyle name="Percent 9 16 2 2 2" xfId="34310" xr:uid="{15C3C73E-59BE-43AE-9B48-0FDAB5FF1219}"/>
    <cellStyle name="Percent 9 16 2 3" xfId="34311" xr:uid="{712F95A7-FF06-4D79-B4D6-1841AA55D37C}"/>
    <cellStyle name="Percent 9 16 2 3 2" xfId="34312" xr:uid="{D739AF1F-5604-411E-813B-F39BD93D5E2C}"/>
    <cellStyle name="Percent 9 16 2 4" xfId="34313" xr:uid="{5727BE67-D8A7-47DB-A6CD-8311A07AD5A1}"/>
    <cellStyle name="Percent 9 16 2 5" xfId="34314" xr:uid="{6CC7AE28-02F3-4931-B825-8505DCE0EB21}"/>
    <cellStyle name="Percent 9 16 2 6" xfId="34308" xr:uid="{2C0BEDEF-2EAC-42D6-9997-0D47661EA7BA}"/>
    <cellStyle name="Percent 9 16 3" xfId="16346" xr:uid="{00000000-0005-0000-0000-0000DE3F0000}"/>
    <cellStyle name="Percent 9 16 3 2" xfId="34316" xr:uid="{25FC446E-AC39-4458-A53C-AE1C27FD5DC2}"/>
    <cellStyle name="Percent 9 16 3 2 2" xfId="34317" xr:uid="{3BFE8950-7128-475F-835A-25F3F5B79048}"/>
    <cellStyle name="Percent 9 16 3 3" xfId="34318" xr:uid="{55486095-1AA8-4041-B018-A3DEC63C44BF}"/>
    <cellStyle name="Percent 9 16 3 3 2" xfId="34319" xr:uid="{2B2C36DB-E58A-4B14-BFAE-BA068CAE1CBE}"/>
    <cellStyle name="Percent 9 16 3 4" xfId="34320" xr:uid="{A4B2A441-A73A-4DFD-B3C2-A4572FF12D91}"/>
    <cellStyle name="Percent 9 16 3 5" xfId="34315" xr:uid="{52CFAAA6-5009-4146-95A3-D7C9BE8120C3}"/>
    <cellStyle name="Percent 9 16 4" xfId="34321" xr:uid="{679CBA1E-1AE4-4DB7-AB3F-168B83E3FFC9}"/>
    <cellStyle name="Percent 9 16 4 2" xfId="34322" xr:uid="{C9D3D75D-24A0-4815-B643-514926240627}"/>
    <cellStyle name="Percent 9 16 4 2 2" xfId="34323" xr:uid="{3C410DC9-4B4D-4337-AB14-5E38CF583456}"/>
    <cellStyle name="Percent 9 16 4 3" xfId="34324" xr:uid="{618E4207-7BFC-4F41-97F3-D3113414EB34}"/>
    <cellStyle name="Percent 9 16 4 3 2" xfId="34325" xr:uid="{514914FE-F05E-4CAB-994E-958BA13E240C}"/>
    <cellStyle name="Percent 9 16 4 4" xfId="34326" xr:uid="{83D8A82D-E99B-45A1-A781-2AC5B5C57B3B}"/>
    <cellStyle name="Percent 9 16 5" xfId="34327" xr:uid="{9F033DCB-7D13-482A-8E67-6CFC405FD944}"/>
    <cellStyle name="Percent 9 16 5 2" xfId="34328" xr:uid="{912BBD3A-A9AF-4BF6-805E-B164E1A79230}"/>
    <cellStyle name="Percent 9 16 5 2 2" xfId="34329" xr:uid="{935938E3-2C33-4E3E-83F2-4A88DC8EFB1D}"/>
    <cellStyle name="Percent 9 16 5 3" xfId="34330" xr:uid="{F1EA477A-DAC7-4235-BE5F-D56CA62CF64B}"/>
    <cellStyle name="Percent 9 16 5 3 2" xfId="34331" xr:uid="{82BD2D41-FAB9-4277-9D0B-77BD7423F89B}"/>
    <cellStyle name="Percent 9 16 5 4" xfId="34332" xr:uid="{77612B17-138D-4DD9-A39F-5074D5A3B168}"/>
    <cellStyle name="Percent 9 16 5 4 2" xfId="34333" xr:uid="{51093715-03DE-46AB-AC3B-21ECE8F86140}"/>
    <cellStyle name="Percent 9 16 5 5" xfId="34334" xr:uid="{7CA3809C-CACC-4855-B8DA-B838BC1B1EFB}"/>
    <cellStyle name="Percent 9 16 6" xfId="34335" xr:uid="{ED0EE919-CAC8-46D7-BF00-F8659096A3C5}"/>
    <cellStyle name="Percent 9 16 6 2" xfId="34336" xr:uid="{48D3024D-C8F2-40CF-AB27-D734ADFC2065}"/>
    <cellStyle name="Percent 9 16 6 2 2" xfId="34337" xr:uid="{B834B2E0-C227-4E70-B901-7BE71E53864E}"/>
    <cellStyle name="Percent 9 16 6 3" xfId="34338" xr:uid="{02807F97-6036-4C97-BCCB-B3045DC82964}"/>
    <cellStyle name="Percent 9 16 6 3 2" xfId="34339" xr:uid="{02E2FB09-EDA5-4EE2-B941-F0DB817849E9}"/>
    <cellStyle name="Percent 9 16 6 4" xfId="34340" xr:uid="{9373C7E8-5A54-41D4-A545-E1598A3DFC49}"/>
    <cellStyle name="Percent 9 16 7" xfId="34341" xr:uid="{DB741CE1-5C16-4BFF-8009-618BD620A17A}"/>
    <cellStyle name="Percent 9 16 7 2" xfId="34342" xr:uid="{B578E438-9B8D-4F08-85F6-B76AE679EF21}"/>
    <cellStyle name="Percent 9 16 8" xfId="34343" xr:uid="{51C5F2C5-B1D5-4799-BD41-A6BB57D52A36}"/>
    <cellStyle name="Percent 9 16 8 2" xfId="34344" xr:uid="{4B3A9E93-412F-4957-BEEB-8493220E0D59}"/>
    <cellStyle name="Percent 9 16 9" xfId="34345" xr:uid="{E0936AFE-A8D5-4B3C-B76C-64DA3D5D361F}"/>
    <cellStyle name="Percent 9 16 9 2" xfId="34346" xr:uid="{CABC4E7D-5BE8-4B88-A5B1-DE1584D28620}"/>
    <cellStyle name="Percent 9 17" xfId="16347" xr:uid="{00000000-0005-0000-0000-0000DF3F0000}"/>
    <cellStyle name="Percent 9 17 10" xfId="34348" xr:uid="{DFC43284-2FB8-4C3B-A8C1-0CF8D7091375}"/>
    <cellStyle name="Percent 9 17 11" xfId="34349" xr:uid="{0CB9221D-F184-4840-908B-D5BC99659D3B}"/>
    <cellStyle name="Percent 9 17 12" xfId="34347" xr:uid="{8410CC59-EE52-49CA-BFA1-1A157A0F41F5}"/>
    <cellStyle name="Percent 9 17 13" xfId="24811" xr:uid="{D456C3A0-842B-4211-B016-B3A47814E3CC}"/>
    <cellStyle name="Percent 9 17 2" xfId="16348" xr:uid="{00000000-0005-0000-0000-0000E03F0000}"/>
    <cellStyle name="Percent 9 17 2 2" xfId="34351" xr:uid="{6EC24A0C-144E-4769-896B-A5614DDE19D5}"/>
    <cellStyle name="Percent 9 17 2 2 2" xfId="34352" xr:uid="{603A82BB-48AF-4C5C-9C6F-93FE449D9664}"/>
    <cellStyle name="Percent 9 17 2 3" xfId="34353" xr:uid="{C496E1D3-5FD3-4521-A46E-7681AA112F18}"/>
    <cellStyle name="Percent 9 17 2 3 2" xfId="34354" xr:uid="{26F5E851-FFF7-4C97-A0E4-F2D661B2B341}"/>
    <cellStyle name="Percent 9 17 2 4" xfId="34355" xr:uid="{69F9C148-CB52-4C19-9587-172F863C87EC}"/>
    <cellStyle name="Percent 9 17 2 5" xfId="34356" xr:uid="{3C794271-99F5-4EE8-80E9-F069454F141C}"/>
    <cellStyle name="Percent 9 17 2 6" xfId="34350" xr:uid="{F577C617-B83E-41F1-AABC-3C442F6DAF88}"/>
    <cellStyle name="Percent 9 17 3" xfId="16349" xr:uid="{00000000-0005-0000-0000-0000E13F0000}"/>
    <cellStyle name="Percent 9 17 3 2" xfId="34358" xr:uid="{36F7096C-0C68-415F-9CBC-94F2A0FB33ED}"/>
    <cellStyle name="Percent 9 17 3 2 2" xfId="34359" xr:uid="{6A899E7C-6568-4ED7-B4D9-197EEB4F0D68}"/>
    <cellStyle name="Percent 9 17 3 3" xfId="34360" xr:uid="{5836695F-0A73-4003-AD65-157779879AA0}"/>
    <cellStyle name="Percent 9 17 3 3 2" xfId="34361" xr:uid="{39DB613A-1B36-48EC-8F59-74852FEC068D}"/>
    <cellStyle name="Percent 9 17 3 4" xfId="34362" xr:uid="{64A5CC18-0558-4DEE-901F-FB9391840542}"/>
    <cellStyle name="Percent 9 17 3 5" xfId="34357" xr:uid="{CB9A26F4-A390-4FED-8856-2D7339CBC80D}"/>
    <cellStyle name="Percent 9 17 4" xfId="34363" xr:uid="{F53B5F96-1B54-44E5-A962-B4DD4D5C0226}"/>
    <cellStyle name="Percent 9 17 4 2" xfId="34364" xr:uid="{AB32F4C3-D804-4794-8AB3-6189FA3A1E72}"/>
    <cellStyle name="Percent 9 17 4 2 2" xfId="34365" xr:uid="{67534394-161A-4EB0-A809-3E30CCEA9DF6}"/>
    <cellStyle name="Percent 9 17 4 3" xfId="34366" xr:uid="{A3169FA3-E136-4361-805B-60D91F44B0D9}"/>
    <cellStyle name="Percent 9 17 4 3 2" xfId="34367" xr:uid="{090218F9-D045-4DD1-82B0-19C3F06D5F1C}"/>
    <cellStyle name="Percent 9 17 4 4" xfId="34368" xr:uid="{79BC68FC-D5B8-4352-BE41-07DCB966D364}"/>
    <cellStyle name="Percent 9 17 5" xfId="34369" xr:uid="{40FB9CC4-C06B-43E4-83AA-B1F9F96A8A9A}"/>
    <cellStyle name="Percent 9 17 5 2" xfId="34370" xr:uid="{4EE633AE-F8BC-4192-8AD5-8AC98C427644}"/>
    <cellStyle name="Percent 9 17 5 2 2" xfId="34371" xr:uid="{A297FB10-E50D-4776-8033-F181E812D368}"/>
    <cellStyle name="Percent 9 17 5 3" xfId="34372" xr:uid="{ADAA7D8A-8A85-492B-99D3-502DD4021461}"/>
    <cellStyle name="Percent 9 17 5 3 2" xfId="34373" xr:uid="{5F18758A-1A18-4B88-8EFC-C0AE1882DBC2}"/>
    <cellStyle name="Percent 9 17 5 4" xfId="34374" xr:uid="{6FC9256E-93C7-4A01-96A2-B126ED2E85FF}"/>
    <cellStyle name="Percent 9 17 5 4 2" xfId="34375" xr:uid="{71BE0E63-CE9F-45FB-9C58-22445B6483C8}"/>
    <cellStyle name="Percent 9 17 5 5" xfId="34376" xr:uid="{3FBBFD48-9E7E-4ABD-9470-B321C0865DD9}"/>
    <cellStyle name="Percent 9 17 6" xfId="34377" xr:uid="{5453C9F0-F2A1-475B-9C88-FD7FDFD67D96}"/>
    <cellStyle name="Percent 9 17 6 2" xfId="34378" xr:uid="{DC819512-F036-4840-8508-B8F03AC6B474}"/>
    <cellStyle name="Percent 9 17 6 2 2" xfId="34379" xr:uid="{E1FF4F6C-4968-40B3-8C46-7D0DD3A6ACD5}"/>
    <cellStyle name="Percent 9 17 6 3" xfId="34380" xr:uid="{D55BB40C-602D-4A31-8AB8-58518D5FBEFA}"/>
    <cellStyle name="Percent 9 17 6 3 2" xfId="34381" xr:uid="{4F76F9C1-A317-4974-8C90-21EB942B2840}"/>
    <cellStyle name="Percent 9 17 6 4" xfId="34382" xr:uid="{0512ED10-C425-45AE-AEFC-5CD6AB7F8F6F}"/>
    <cellStyle name="Percent 9 17 7" xfId="34383" xr:uid="{66900854-E087-4FCD-A329-C7F2F6345311}"/>
    <cellStyle name="Percent 9 17 7 2" xfId="34384" xr:uid="{B6EC7EB1-F524-43E3-B0EF-C280ECF80E3B}"/>
    <cellStyle name="Percent 9 17 8" xfId="34385" xr:uid="{00E3B84C-AE33-41A3-9BEA-C78619E0464F}"/>
    <cellStyle name="Percent 9 17 8 2" xfId="34386" xr:uid="{06700CCE-E28F-4D90-A779-51FD5104A206}"/>
    <cellStyle name="Percent 9 17 9" xfId="34387" xr:uid="{D3FE885A-1C6C-431B-9566-71D35010A80F}"/>
    <cellStyle name="Percent 9 17 9 2" xfId="34388" xr:uid="{292F7961-D372-4CCE-A59F-F315B126F2EA}"/>
    <cellStyle name="Percent 9 18" xfId="16350" xr:uid="{00000000-0005-0000-0000-0000E23F0000}"/>
    <cellStyle name="Percent 9 18 10" xfId="34390" xr:uid="{6A9AAE00-5897-4B6E-B70F-458D912C270C}"/>
    <cellStyle name="Percent 9 18 11" xfId="34391" xr:uid="{80B8FD8E-633F-4656-ADD1-E0866B4F50C9}"/>
    <cellStyle name="Percent 9 18 12" xfId="34389" xr:uid="{AE02BDA7-A759-49F5-A217-D6CF4C9B0C3B}"/>
    <cellStyle name="Percent 9 18 13" xfId="24812" xr:uid="{F1577164-C7AD-4604-9A87-49B69D130A6B}"/>
    <cellStyle name="Percent 9 18 2" xfId="16351" xr:uid="{00000000-0005-0000-0000-0000E33F0000}"/>
    <cellStyle name="Percent 9 18 2 2" xfId="34393" xr:uid="{EEF32815-AFB4-46C2-A0EB-E24A7F9D542D}"/>
    <cellStyle name="Percent 9 18 2 2 2" xfId="34394" xr:uid="{B3431701-DBB6-4C36-8719-CA9A83C0149C}"/>
    <cellStyle name="Percent 9 18 2 3" xfId="34395" xr:uid="{F18F4187-23CC-473D-B023-62C02A1C3AC9}"/>
    <cellStyle name="Percent 9 18 2 3 2" xfId="34396" xr:uid="{93E657D7-8B18-47A7-AA5A-01CF221CB449}"/>
    <cellStyle name="Percent 9 18 2 4" xfId="34397" xr:uid="{0E82A212-3354-4642-AB7D-6BB6AE82775E}"/>
    <cellStyle name="Percent 9 18 2 5" xfId="34398" xr:uid="{77B26CAA-3D89-4F38-A487-70E1F46D89D7}"/>
    <cellStyle name="Percent 9 18 2 6" xfId="34392" xr:uid="{B10D60AB-B446-479E-AD52-44545FD64933}"/>
    <cellStyle name="Percent 9 18 3" xfId="16352" xr:uid="{00000000-0005-0000-0000-0000E43F0000}"/>
    <cellStyle name="Percent 9 18 3 2" xfId="34400" xr:uid="{3C82DCA8-0A4A-40EC-BBC9-0EC48BC87E13}"/>
    <cellStyle name="Percent 9 18 3 2 2" xfId="34401" xr:uid="{CB1711D2-B910-40E2-AFA0-843B67EAB9E2}"/>
    <cellStyle name="Percent 9 18 3 3" xfId="34402" xr:uid="{2527D678-AF29-4B00-B601-96781AD17203}"/>
    <cellStyle name="Percent 9 18 3 3 2" xfId="34403" xr:uid="{9DF07A64-5DAB-43D6-8FE9-A9C86D723184}"/>
    <cellStyle name="Percent 9 18 3 4" xfId="34404" xr:uid="{CB00FDAF-B7AB-433B-9130-36B82D79E804}"/>
    <cellStyle name="Percent 9 18 3 5" xfId="34399" xr:uid="{A8970503-7CEF-407F-B228-3A4EE5F98CB6}"/>
    <cellStyle name="Percent 9 18 4" xfId="34405" xr:uid="{876AD603-BEC9-49AA-B06A-6B6FD56DB82E}"/>
    <cellStyle name="Percent 9 18 4 2" xfId="34406" xr:uid="{AC601828-98F2-4E45-A1B6-A3A686707116}"/>
    <cellStyle name="Percent 9 18 4 2 2" xfId="34407" xr:uid="{A5214E8D-CDA6-44E4-82D8-2394E334E098}"/>
    <cellStyle name="Percent 9 18 4 3" xfId="34408" xr:uid="{0831D8F7-59F3-45AD-BECB-57313A6011EA}"/>
    <cellStyle name="Percent 9 18 4 3 2" xfId="34409" xr:uid="{C9C137B9-9D55-412F-9C7E-F6390BB39AD2}"/>
    <cellStyle name="Percent 9 18 4 4" xfId="34410" xr:uid="{93BF6DEE-C3C9-485A-AF5F-5812FCB8B523}"/>
    <cellStyle name="Percent 9 18 5" xfId="34411" xr:uid="{072C2C53-6EF9-4CD2-BDA0-A82B7A72AA5B}"/>
    <cellStyle name="Percent 9 18 5 2" xfId="34412" xr:uid="{461C87DA-B918-4821-B3AE-854EDA9F18CB}"/>
    <cellStyle name="Percent 9 18 5 2 2" xfId="34413" xr:uid="{3C601940-AD20-4A6E-8E51-CC1B0BDD1752}"/>
    <cellStyle name="Percent 9 18 5 3" xfId="34414" xr:uid="{0B98C9D0-64D9-4695-B389-27D193EF1E1F}"/>
    <cellStyle name="Percent 9 18 5 3 2" xfId="34415" xr:uid="{6E42D475-EEA4-4094-B206-717E593F760D}"/>
    <cellStyle name="Percent 9 18 5 4" xfId="34416" xr:uid="{C27A4D9B-97DA-494E-9268-64AB204B525E}"/>
    <cellStyle name="Percent 9 18 5 4 2" xfId="34417" xr:uid="{15741FE2-AB38-477F-9B1D-FD69F761D525}"/>
    <cellStyle name="Percent 9 18 5 5" xfId="34418" xr:uid="{1977740F-9AAC-4DAC-A193-F88323B03C40}"/>
    <cellStyle name="Percent 9 18 6" xfId="34419" xr:uid="{50187DDA-7915-4793-8730-F1A397F16F95}"/>
    <cellStyle name="Percent 9 18 6 2" xfId="34420" xr:uid="{966FBEA1-9F3C-4267-8A15-2891F4257874}"/>
    <cellStyle name="Percent 9 18 6 2 2" xfId="34421" xr:uid="{9CDA6473-023E-4642-ADCE-6B019D51D898}"/>
    <cellStyle name="Percent 9 18 6 3" xfId="34422" xr:uid="{9624EBC6-6054-48BD-B3CE-DF749631A3E0}"/>
    <cellStyle name="Percent 9 18 6 3 2" xfId="34423" xr:uid="{8648F219-5E20-49FA-8582-A17EFAD67C05}"/>
    <cellStyle name="Percent 9 18 6 4" xfId="34424" xr:uid="{AC7526B8-8016-49C7-8863-15BEAFA48B63}"/>
    <cellStyle name="Percent 9 18 7" xfId="34425" xr:uid="{5E583564-2211-4526-9B3D-8050EBCE4E2A}"/>
    <cellStyle name="Percent 9 18 7 2" xfId="34426" xr:uid="{B6EE778A-C117-4363-9385-E04B397181CC}"/>
    <cellStyle name="Percent 9 18 8" xfId="34427" xr:uid="{EAB670E6-0BF1-4E2D-BB95-902AB3990653}"/>
    <cellStyle name="Percent 9 18 8 2" xfId="34428" xr:uid="{94ABADEC-FC3D-41A3-9D7A-11D1D382BDA1}"/>
    <cellStyle name="Percent 9 18 9" xfId="34429" xr:uid="{6B831D38-AF82-4258-BDE7-596DEA1352D0}"/>
    <cellStyle name="Percent 9 18 9 2" xfId="34430" xr:uid="{941059E9-485B-4B96-ADF5-AB4BB9B173DF}"/>
    <cellStyle name="Percent 9 19" xfId="16353" xr:uid="{00000000-0005-0000-0000-0000E53F0000}"/>
    <cellStyle name="Percent 9 19 10" xfId="34432" xr:uid="{88F1D674-C793-4CDB-9CC8-05FF5ABA80C7}"/>
    <cellStyle name="Percent 9 19 11" xfId="34433" xr:uid="{4597BCBB-07ED-43F7-9E87-0C047326D4C6}"/>
    <cellStyle name="Percent 9 19 12" xfId="34431" xr:uid="{FD492085-308A-4CE0-9B3D-0822DE31CAFD}"/>
    <cellStyle name="Percent 9 19 13" xfId="24813" xr:uid="{42430DBA-6339-406A-9AC7-611B74D30CEF}"/>
    <cellStyle name="Percent 9 19 2" xfId="16354" xr:uid="{00000000-0005-0000-0000-0000E63F0000}"/>
    <cellStyle name="Percent 9 19 2 2" xfId="34435" xr:uid="{4F055B04-5639-4E95-A9E5-71D0D31E0623}"/>
    <cellStyle name="Percent 9 19 2 2 2" xfId="34436" xr:uid="{88D68BEF-FFAF-4C75-B08C-3E4938EED3C3}"/>
    <cellStyle name="Percent 9 19 2 3" xfId="34437" xr:uid="{0854FDD6-FB3B-41A8-AB71-BED612BF187A}"/>
    <cellStyle name="Percent 9 19 2 3 2" xfId="34438" xr:uid="{C7CA2ADC-1CB6-43B6-8E1F-B8688032CD09}"/>
    <cellStyle name="Percent 9 19 2 4" xfId="34439" xr:uid="{81D60A07-81EA-4F68-BE85-01DDFE60F35D}"/>
    <cellStyle name="Percent 9 19 2 5" xfId="34440" xr:uid="{BF33B6E8-6396-45EF-AB92-64F7384AA338}"/>
    <cellStyle name="Percent 9 19 2 6" xfId="34434" xr:uid="{26608B7B-DDA0-4F01-B8DE-7C10754BA330}"/>
    <cellStyle name="Percent 9 19 3" xfId="16355" xr:uid="{00000000-0005-0000-0000-0000E73F0000}"/>
    <cellStyle name="Percent 9 19 3 2" xfId="34442" xr:uid="{94AB42FE-30CE-4F21-826D-492BC4C9DFC7}"/>
    <cellStyle name="Percent 9 19 3 2 2" xfId="34443" xr:uid="{0DE7A8A2-00BE-4969-8373-E6387B69A335}"/>
    <cellStyle name="Percent 9 19 3 3" xfId="34444" xr:uid="{C97C86A8-307C-40AE-9EF0-E40AAA2F859C}"/>
    <cellStyle name="Percent 9 19 3 3 2" xfId="34445" xr:uid="{629853B9-7331-434E-9284-0D2D5BC8AC2F}"/>
    <cellStyle name="Percent 9 19 3 4" xfId="34446" xr:uid="{6F2E8995-DE84-4756-AB08-C4912AC26688}"/>
    <cellStyle name="Percent 9 19 3 5" xfId="34441" xr:uid="{0A542773-2B1F-4B02-8B21-D6426AB29128}"/>
    <cellStyle name="Percent 9 19 4" xfId="34447" xr:uid="{D358A2C8-C90B-4AE0-8129-9E5EE2708C87}"/>
    <cellStyle name="Percent 9 19 4 2" xfId="34448" xr:uid="{2A5D7770-D7E3-49EA-B514-390FC5336F63}"/>
    <cellStyle name="Percent 9 19 4 2 2" xfId="34449" xr:uid="{34915DF8-6B4A-49D0-A781-09B927AB0273}"/>
    <cellStyle name="Percent 9 19 4 3" xfId="34450" xr:uid="{EA783AF9-D151-4FE2-9A79-C5CD668F2638}"/>
    <cellStyle name="Percent 9 19 4 3 2" xfId="34451" xr:uid="{BE09E0A9-55EB-4379-9FC6-E4F99BF08FC8}"/>
    <cellStyle name="Percent 9 19 4 4" xfId="34452" xr:uid="{26E69127-26F0-4C69-A43B-AF8C0EA7AD8E}"/>
    <cellStyle name="Percent 9 19 5" xfId="34453" xr:uid="{E5743985-1B7F-4244-A5E7-EB62D2A218CE}"/>
    <cellStyle name="Percent 9 19 5 2" xfId="34454" xr:uid="{304D5FE6-13FF-4D54-8BD7-5F248DF38381}"/>
    <cellStyle name="Percent 9 19 5 2 2" xfId="34455" xr:uid="{437183EC-978A-42E9-9298-4C645AAD8A2F}"/>
    <cellStyle name="Percent 9 19 5 3" xfId="34456" xr:uid="{10C6ACC7-CCB2-4573-9081-F8607331AAB0}"/>
    <cellStyle name="Percent 9 19 5 3 2" xfId="34457" xr:uid="{450D376A-72F2-4582-B0AD-AD1FA1E286FF}"/>
    <cellStyle name="Percent 9 19 5 4" xfId="34458" xr:uid="{48A58818-8AFC-4BB2-8845-37CA680290FB}"/>
    <cellStyle name="Percent 9 19 5 4 2" xfId="34459" xr:uid="{3AE2D646-4618-42D1-97B9-740802A79312}"/>
    <cellStyle name="Percent 9 19 5 5" xfId="34460" xr:uid="{9C8AE29B-1B7C-4D39-81B7-3CF5C8BC5137}"/>
    <cellStyle name="Percent 9 19 6" xfId="34461" xr:uid="{0D507BEB-F716-4225-9D9D-1A265D171403}"/>
    <cellStyle name="Percent 9 19 6 2" xfId="34462" xr:uid="{0FA6D93C-AE42-4EBF-A9FD-F83F881E95E4}"/>
    <cellStyle name="Percent 9 19 6 2 2" xfId="34463" xr:uid="{8BEAD066-E6C6-46F4-BD8C-82EE6F071C4F}"/>
    <cellStyle name="Percent 9 19 6 3" xfId="34464" xr:uid="{9B307CF7-1343-4BF0-A6E8-4FC098D067D4}"/>
    <cellStyle name="Percent 9 19 6 3 2" xfId="34465" xr:uid="{B57ECA91-F860-458C-9704-5A631AD77843}"/>
    <cellStyle name="Percent 9 19 6 4" xfId="34466" xr:uid="{042DEB22-7ADB-48E4-A0FA-E805383DC7FF}"/>
    <cellStyle name="Percent 9 19 7" xfId="34467" xr:uid="{097C9E30-5594-47BA-8C93-7108137AFA90}"/>
    <cellStyle name="Percent 9 19 7 2" xfId="34468" xr:uid="{2F4FC05A-B6C4-4C13-97DD-A2B15A37536B}"/>
    <cellStyle name="Percent 9 19 8" xfId="34469" xr:uid="{2D2A5227-96AC-4F3C-A9C2-23D37745F460}"/>
    <cellStyle name="Percent 9 19 8 2" xfId="34470" xr:uid="{47047E68-8BE7-420A-9C28-C7731CEBDB0C}"/>
    <cellStyle name="Percent 9 19 9" xfId="34471" xr:uid="{47AF1C0A-A7C0-42C1-8DFD-BF1FC2160F33}"/>
    <cellStyle name="Percent 9 19 9 2" xfId="34472" xr:uid="{B48ECD7D-0856-4E71-92C8-DFE9BA3EFB2B}"/>
    <cellStyle name="Percent 9 2" xfId="16356" xr:uid="{00000000-0005-0000-0000-0000E83F0000}"/>
    <cellStyle name="Percent 9 2 10" xfId="34474" xr:uid="{E355BE24-F73E-4355-8C52-08C172EDB935}"/>
    <cellStyle name="Percent 9 2 10 2" xfId="34475" xr:uid="{17AB13E0-1A9E-4A76-932D-4D0938A6607F}"/>
    <cellStyle name="Percent 9 2 11" xfId="34476" xr:uid="{3C9758CB-7E36-487B-8EDC-ADA9338B11C2}"/>
    <cellStyle name="Percent 9 2 12" xfId="34477" xr:uid="{169786E5-B343-4ABF-9282-0E9C677218F6}"/>
    <cellStyle name="Percent 9 2 13" xfId="34473" xr:uid="{06381AB3-19A2-4C8A-9AEF-D561BFF01646}"/>
    <cellStyle name="Percent 9 2 14" xfId="24814" xr:uid="{301CDCE0-D0A2-4068-8AF0-FEBE171EE1DA}"/>
    <cellStyle name="Percent 9 2 15" xfId="23438" xr:uid="{9B5225CA-7957-4077-8F79-FF6EEF62AF86}"/>
    <cellStyle name="Percent 9 2 16" xfId="22429" xr:uid="{22E44B98-0241-4676-A4C4-FAFBE59C9C12}"/>
    <cellStyle name="Percent 9 2 2" xfId="16357" xr:uid="{00000000-0005-0000-0000-0000E93F0000}"/>
    <cellStyle name="Percent 9 2 2 10" xfId="34479" xr:uid="{754BAED0-AF89-46DB-92D6-0240C70BDF76}"/>
    <cellStyle name="Percent 9 2 2 11" xfId="34478" xr:uid="{35F98132-3507-4D77-B1EA-ED81304152CF}"/>
    <cellStyle name="Percent 9 2 2 12" xfId="25749" xr:uid="{9FCA70CC-D708-4DA9-BDCE-8470FCA25FB9}"/>
    <cellStyle name="Percent 9 2 2 2" xfId="16358" xr:uid="{00000000-0005-0000-0000-0000EA3F0000}"/>
    <cellStyle name="Percent 9 2 2 2 2" xfId="34481" xr:uid="{259BF0D4-3E71-4537-84DF-F6FFA7F7681B}"/>
    <cellStyle name="Percent 9 2 2 2 2 2" xfId="34482" xr:uid="{1BA05E91-7794-420D-9639-DC45DB0B15B1}"/>
    <cellStyle name="Percent 9 2 2 2 3" xfId="34483" xr:uid="{C900ED6E-CE92-41FB-9CEE-633E1D977C33}"/>
    <cellStyle name="Percent 9 2 2 2 3 2" xfId="34484" xr:uid="{376EE6E4-E17D-45A4-BB05-2803B4AFA8F7}"/>
    <cellStyle name="Percent 9 2 2 2 4" xfId="34485" xr:uid="{3378C107-F2FF-4078-A5A1-0997F1585434}"/>
    <cellStyle name="Percent 9 2 2 2 5" xfId="34480" xr:uid="{8440E890-AFF8-4DB5-A6E9-FA365257CB21}"/>
    <cellStyle name="Percent 9 2 2 3" xfId="16359" xr:uid="{00000000-0005-0000-0000-0000EB3F0000}"/>
    <cellStyle name="Percent 9 2 2 3 2" xfId="34487" xr:uid="{0C9D172A-BF14-4249-80A6-F9FC25ED9A0D}"/>
    <cellStyle name="Percent 9 2 2 3 2 2" xfId="34488" xr:uid="{9F733BB4-357C-449A-87DB-6E059D6FA35B}"/>
    <cellStyle name="Percent 9 2 2 3 3" xfId="34489" xr:uid="{F52C093A-1C3C-45BD-B8B5-905AA1059548}"/>
    <cellStyle name="Percent 9 2 2 3 3 2" xfId="34490" xr:uid="{F7CA5405-80B1-4ECE-9F26-594EC0D4741D}"/>
    <cellStyle name="Percent 9 2 2 3 4" xfId="34491" xr:uid="{1112CBF2-2838-4880-BB2F-96E5B426896A}"/>
    <cellStyle name="Percent 9 2 2 3 5" xfId="34486" xr:uid="{615F9D95-3A2C-4640-A575-455CBCCB22AB}"/>
    <cellStyle name="Percent 9 2 2 4" xfId="34492" xr:uid="{5D66DB85-007F-4F55-B2D8-4E93288140AE}"/>
    <cellStyle name="Percent 9 2 2 4 2" xfId="34493" xr:uid="{48E095BF-5BCC-4324-B5E1-69E95C97F98E}"/>
    <cellStyle name="Percent 9 2 2 4 2 2" xfId="34494" xr:uid="{ACA697CD-8529-4D24-8C22-E563A50BEAB0}"/>
    <cellStyle name="Percent 9 2 2 4 3" xfId="34495" xr:uid="{8182705A-E7D5-46F8-90B0-0989A54B3D1E}"/>
    <cellStyle name="Percent 9 2 2 4 3 2" xfId="34496" xr:uid="{CBEDD463-7CF5-4152-A459-157609452B1B}"/>
    <cellStyle name="Percent 9 2 2 4 4" xfId="34497" xr:uid="{2B7A398B-4E62-4729-ABEF-F007EA435583}"/>
    <cellStyle name="Percent 9 2 2 4 4 2" xfId="34498" xr:uid="{B367524A-129F-42B2-9238-8DA82014E28A}"/>
    <cellStyle name="Percent 9 2 2 4 5" xfId="34499" xr:uid="{B80CBAF0-E12B-4472-8CB3-69AE963F4881}"/>
    <cellStyle name="Percent 9 2 2 5" xfId="34500" xr:uid="{2895B8FA-2272-4716-B4FE-20214AD931BF}"/>
    <cellStyle name="Percent 9 2 2 5 2" xfId="34501" xr:uid="{F947FD11-E1F7-4132-83FF-7DD96545F5CB}"/>
    <cellStyle name="Percent 9 2 2 5 2 2" xfId="34502" xr:uid="{EE7EEF6B-1833-4876-8904-BF07AEC7CA48}"/>
    <cellStyle name="Percent 9 2 2 5 3" xfId="34503" xr:uid="{849CED14-7DC4-478D-919E-C06BE6AF8D4C}"/>
    <cellStyle name="Percent 9 2 2 5 3 2" xfId="34504" xr:uid="{97FFFF92-105E-4931-8C2D-C3EC8058A586}"/>
    <cellStyle name="Percent 9 2 2 5 4" xfId="34505" xr:uid="{67DF4C3C-2AF0-49DC-8C37-AC05320AFBE2}"/>
    <cellStyle name="Percent 9 2 2 6" xfId="34506" xr:uid="{84E27C42-2051-406A-9E98-8885C7569C0A}"/>
    <cellStyle name="Percent 9 2 2 6 2" xfId="34507" xr:uid="{370AE8CC-A310-4F42-BB34-0529F8946D34}"/>
    <cellStyle name="Percent 9 2 2 7" xfId="34508" xr:uid="{5E2A9F5B-1E81-4A64-9BCF-217B897D44E1}"/>
    <cellStyle name="Percent 9 2 2 7 2" xfId="34509" xr:uid="{46D9BA31-B7D1-46CD-B727-AA9B67917D52}"/>
    <cellStyle name="Percent 9 2 2 8" xfId="34510" xr:uid="{BDB34484-4BD2-4749-A5C0-DC146DF79DFE}"/>
    <cellStyle name="Percent 9 2 2 8 2" xfId="34511" xr:uid="{5D670E0A-5BB1-444A-BC8D-F2B2214C2EB3}"/>
    <cellStyle name="Percent 9 2 2 9" xfId="34512" xr:uid="{F2B28595-48B5-452B-AA08-7CAC4B1DEE57}"/>
    <cellStyle name="Percent 9 2 3" xfId="16360" xr:uid="{00000000-0005-0000-0000-0000EC3F0000}"/>
    <cellStyle name="Percent 9 2 3 2" xfId="16361" xr:uid="{00000000-0005-0000-0000-0000ED3F0000}"/>
    <cellStyle name="Percent 9 2 3 2 2" xfId="34515" xr:uid="{38C2E9B5-D14B-444C-B08F-287D243ABEED}"/>
    <cellStyle name="Percent 9 2 3 2 3" xfId="34514" xr:uid="{529697CC-D8A8-45AB-B8B4-3FCB4F6AAC56}"/>
    <cellStyle name="Percent 9 2 3 3" xfId="16362" xr:uid="{00000000-0005-0000-0000-0000EE3F0000}"/>
    <cellStyle name="Percent 9 2 3 3 2" xfId="34517" xr:uid="{95D25123-F1AC-4529-B9B6-60EDD85CE491}"/>
    <cellStyle name="Percent 9 2 3 3 3" xfId="34516" xr:uid="{D1F485D6-86C9-455F-8E1E-3B1268E5A3DB}"/>
    <cellStyle name="Percent 9 2 3 4" xfId="34518" xr:uid="{749FEA24-E479-4108-A67E-B59B7386015B}"/>
    <cellStyle name="Percent 9 2 3 5" xfId="34519" xr:uid="{A3B666A9-B149-4122-A655-D83ACC9440D7}"/>
    <cellStyle name="Percent 9 2 3 6" xfId="34513" xr:uid="{8D9BD7BD-6947-4B02-94AD-CA80016AFF36}"/>
    <cellStyle name="Percent 9 2 4" xfId="16363" xr:uid="{00000000-0005-0000-0000-0000EF3F0000}"/>
    <cellStyle name="Percent 9 2 4 2" xfId="34521" xr:uid="{FE2CEC34-9938-45C7-9B2C-30C8B8A948CC}"/>
    <cellStyle name="Percent 9 2 4 2 2" xfId="34522" xr:uid="{528B9D46-9B53-40CD-891A-C28343CE770A}"/>
    <cellStyle name="Percent 9 2 4 3" xfId="34523" xr:uid="{A46DF581-F985-4329-A074-7671976CAC8F}"/>
    <cellStyle name="Percent 9 2 4 3 2" xfId="34524" xr:uid="{DE058471-BC40-4F0E-8672-E2EB0FC50B1D}"/>
    <cellStyle name="Percent 9 2 4 4" xfId="34525" xr:uid="{A4B6D1A1-F047-4F84-BC76-BFA6439BFA51}"/>
    <cellStyle name="Percent 9 2 4 5" xfId="34520" xr:uid="{29D5D127-2032-4910-9D45-84F80BD535F7}"/>
    <cellStyle name="Percent 9 2 5" xfId="16364" xr:uid="{00000000-0005-0000-0000-0000F03F0000}"/>
    <cellStyle name="Percent 9 2 5 2" xfId="34527" xr:uid="{74268FDF-5368-4269-91D5-948302986560}"/>
    <cellStyle name="Percent 9 2 5 2 2" xfId="34528" xr:uid="{AAF48CA7-2F72-490A-BD95-8B49022AFBE3}"/>
    <cellStyle name="Percent 9 2 5 3" xfId="34529" xr:uid="{C72C3725-FA50-41DA-8964-6E0D5DCC2D44}"/>
    <cellStyle name="Percent 9 2 5 3 2" xfId="34530" xr:uid="{193AF82D-E1F2-4436-B29A-37E952B5E43F}"/>
    <cellStyle name="Percent 9 2 5 4" xfId="34531" xr:uid="{30C763ED-0CE4-48F8-80B7-7177180A731B}"/>
    <cellStyle name="Percent 9 2 5 5" xfId="34526" xr:uid="{B11D19A2-6FE1-4FFD-AE75-B89C9881C969}"/>
    <cellStyle name="Percent 9 2 6" xfId="16365" xr:uid="{00000000-0005-0000-0000-0000F13F0000}"/>
    <cellStyle name="Percent 9 2 6 2" xfId="34533" xr:uid="{AFD89541-A283-4D37-AB99-AE87BD94B8CF}"/>
    <cellStyle name="Percent 9 2 6 2 2" xfId="34534" xr:uid="{14EE0473-9726-4129-9127-956EAD0400A0}"/>
    <cellStyle name="Percent 9 2 6 3" xfId="34535" xr:uid="{536E1D74-6C1F-416D-ADFF-DA8F7D380294}"/>
    <cellStyle name="Percent 9 2 6 3 2" xfId="34536" xr:uid="{8CE3C629-6A6E-489C-9B9D-C01D8DBF324E}"/>
    <cellStyle name="Percent 9 2 6 4" xfId="34537" xr:uid="{B7764CF6-ECE9-4D56-BD3A-DF05C7F972AE}"/>
    <cellStyle name="Percent 9 2 6 4 2" xfId="34538" xr:uid="{E5CF0463-5A25-4A5E-953E-83A1795E68CE}"/>
    <cellStyle name="Percent 9 2 6 5" xfId="34539" xr:uid="{C83C4EEA-9830-453B-8533-F92B74DAC486}"/>
    <cellStyle name="Percent 9 2 6 6" xfId="34532" xr:uid="{E0AC2864-55A5-4CEA-9B7D-722C83E1E0B1}"/>
    <cellStyle name="Percent 9 2 7" xfId="34540" xr:uid="{42E2C4D9-8B33-41FC-942C-6916940670C1}"/>
    <cellStyle name="Percent 9 2 7 2" xfId="34541" xr:uid="{2F7406C1-A114-4684-9904-F7965A4CDD37}"/>
    <cellStyle name="Percent 9 2 7 2 2" xfId="34542" xr:uid="{3720AB68-81CC-4560-817E-C6BDEB8BAE11}"/>
    <cellStyle name="Percent 9 2 7 3" xfId="34543" xr:uid="{97EE3E12-17A1-41E1-BC16-FB1B840B021B}"/>
    <cellStyle name="Percent 9 2 7 3 2" xfId="34544" xr:uid="{C8273C07-AA83-4926-9DDE-B33075C84C3E}"/>
    <cellStyle name="Percent 9 2 7 4" xfId="34545" xr:uid="{2C99B40A-DAFE-41A6-A2D2-C9C4D08AA9B1}"/>
    <cellStyle name="Percent 9 2 8" xfId="34546" xr:uid="{68986D75-2CF7-45AE-91E8-4ECBB3FB970F}"/>
    <cellStyle name="Percent 9 2 8 2" xfId="34547" xr:uid="{55C4470A-9678-4CD9-94F7-09DAA1C5C887}"/>
    <cellStyle name="Percent 9 2 9" xfId="34548" xr:uid="{FC644DD1-A742-4F47-8158-ECD217870D24}"/>
    <cellStyle name="Percent 9 2 9 2" xfId="34549" xr:uid="{EC4CA27D-8916-4E2D-BED2-EA770B7BFB66}"/>
    <cellStyle name="Percent 9 20" xfId="16366" xr:uid="{00000000-0005-0000-0000-0000F23F0000}"/>
    <cellStyle name="Percent 9 20 10" xfId="34551" xr:uid="{9066577E-AC7C-4DE1-8882-2B0ED169F858}"/>
    <cellStyle name="Percent 9 20 11" xfId="34552" xr:uid="{41CC9555-D852-42D6-A95C-977898CF1C8A}"/>
    <cellStyle name="Percent 9 20 12" xfId="34550" xr:uid="{E26BFF93-D168-4B31-BE98-D2D2E992CEB1}"/>
    <cellStyle name="Percent 9 20 13" xfId="24815" xr:uid="{25FDE68C-6ABB-40D1-8B06-2898B3B178B7}"/>
    <cellStyle name="Percent 9 20 2" xfId="16367" xr:uid="{00000000-0005-0000-0000-0000F33F0000}"/>
    <cellStyle name="Percent 9 20 2 2" xfId="34554" xr:uid="{EC9A2AF8-C160-4C05-A747-BCED7D2BBD33}"/>
    <cellStyle name="Percent 9 20 2 2 2" xfId="34555" xr:uid="{8D65472C-A550-490A-8B48-78CFC9593F0A}"/>
    <cellStyle name="Percent 9 20 2 3" xfId="34556" xr:uid="{DBAFAC46-A1AB-4F4F-AEB3-D6E0FA9F07AF}"/>
    <cellStyle name="Percent 9 20 2 3 2" xfId="34557" xr:uid="{17875D76-1BD3-486B-A19B-928F6104A13A}"/>
    <cellStyle name="Percent 9 20 2 4" xfId="34558" xr:uid="{1D432B96-8221-4596-B2A5-E3B1EE696605}"/>
    <cellStyle name="Percent 9 20 2 5" xfId="34559" xr:uid="{D75E7BEA-BF8E-4D66-974B-330A1EB9EB8E}"/>
    <cellStyle name="Percent 9 20 2 6" xfId="34553" xr:uid="{5EA57C1B-23FD-46AD-B2D8-2C4E5E31FF2E}"/>
    <cellStyle name="Percent 9 20 3" xfId="16368" xr:uid="{00000000-0005-0000-0000-0000F43F0000}"/>
    <cellStyle name="Percent 9 20 3 2" xfId="34561" xr:uid="{564B19B0-C254-44DD-AA40-A42CACD5092D}"/>
    <cellStyle name="Percent 9 20 3 2 2" xfId="34562" xr:uid="{CD20D992-F647-4E21-A047-8DFFCD13EFF5}"/>
    <cellStyle name="Percent 9 20 3 3" xfId="34563" xr:uid="{8F58171D-9FDE-4C74-9C66-F2069A988943}"/>
    <cellStyle name="Percent 9 20 3 3 2" xfId="34564" xr:uid="{6AB93663-C3D4-41D0-A61C-E05E6562303D}"/>
    <cellStyle name="Percent 9 20 3 4" xfId="34565" xr:uid="{C75EF25C-8C2C-4B0A-A030-CF1655F0385C}"/>
    <cellStyle name="Percent 9 20 3 5" xfId="34560" xr:uid="{50AF4C04-6F58-4505-95EF-C3CB5985B2F8}"/>
    <cellStyle name="Percent 9 20 4" xfId="34566" xr:uid="{C6EE7132-3912-4C40-9516-9A581E153562}"/>
    <cellStyle name="Percent 9 20 4 2" xfId="34567" xr:uid="{68BA8A8F-E800-490D-903D-0F6FA5394480}"/>
    <cellStyle name="Percent 9 20 4 2 2" xfId="34568" xr:uid="{0E1B9DE5-78CA-48A0-AB50-07FD4B276AEA}"/>
    <cellStyle name="Percent 9 20 4 3" xfId="34569" xr:uid="{FD898526-1D5D-47BE-8D83-B54C22337DC4}"/>
    <cellStyle name="Percent 9 20 4 3 2" xfId="34570" xr:uid="{E874F174-6C84-442D-999E-F25451DC8FD5}"/>
    <cellStyle name="Percent 9 20 4 4" xfId="34571" xr:uid="{B10D8655-612C-495C-A54F-74115A9518F5}"/>
    <cellStyle name="Percent 9 20 5" xfId="34572" xr:uid="{8460BB71-149D-41C3-B06E-0A1D24A5F69F}"/>
    <cellStyle name="Percent 9 20 5 2" xfId="34573" xr:uid="{9BD3671E-4912-4087-A6B9-618506C14069}"/>
    <cellStyle name="Percent 9 20 5 2 2" xfId="34574" xr:uid="{07E871FF-A3C9-46B7-9206-549F13F87BE4}"/>
    <cellStyle name="Percent 9 20 5 3" xfId="34575" xr:uid="{B2DFAD26-8157-4550-B172-B233377C9404}"/>
    <cellStyle name="Percent 9 20 5 3 2" xfId="34576" xr:uid="{BF39DBB7-44F9-4343-B12C-46FD386BF429}"/>
    <cellStyle name="Percent 9 20 5 4" xfId="34577" xr:uid="{83322D70-139E-43E2-8F4E-1E02DC476E7B}"/>
    <cellStyle name="Percent 9 20 5 4 2" xfId="34578" xr:uid="{663D9E5A-922F-4F43-85AA-C5159AD99FFA}"/>
    <cellStyle name="Percent 9 20 5 5" xfId="34579" xr:uid="{164199A3-F650-4F9F-8D60-4CE694769AE2}"/>
    <cellStyle name="Percent 9 20 6" xfId="34580" xr:uid="{43A487FB-41B3-47B5-92E3-2D7D27A3E76B}"/>
    <cellStyle name="Percent 9 20 6 2" xfId="34581" xr:uid="{955A2E1F-6010-420C-9607-E147BB4EF0CE}"/>
    <cellStyle name="Percent 9 20 6 2 2" xfId="34582" xr:uid="{8D8AD821-DD4E-4C67-AC84-0851FD123EEE}"/>
    <cellStyle name="Percent 9 20 6 3" xfId="34583" xr:uid="{ACE7FB73-F800-48D7-9B16-3C0789EFCC35}"/>
    <cellStyle name="Percent 9 20 6 3 2" xfId="34584" xr:uid="{28C0B75E-88CF-41B1-8066-AD036BC044E4}"/>
    <cellStyle name="Percent 9 20 6 4" xfId="34585" xr:uid="{F10C9BE5-F429-4F8D-8E27-AAFE62353AA3}"/>
    <cellStyle name="Percent 9 20 7" xfId="34586" xr:uid="{F78E58A2-E982-42DF-AAB6-24C7514B68E4}"/>
    <cellStyle name="Percent 9 20 7 2" xfId="34587" xr:uid="{90D0E9EB-199F-4AD8-85E6-6827D171FD71}"/>
    <cellStyle name="Percent 9 20 8" xfId="34588" xr:uid="{41F96A61-CDCD-4E1D-B45C-01A2AC67771B}"/>
    <cellStyle name="Percent 9 20 8 2" xfId="34589" xr:uid="{D809FCD3-FF00-4A24-BF0B-43FA8C9332AD}"/>
    <cellStyle name="Percent 9 20 9" xfId="34590" xr:uid="{A1A842E7-C180-4A5B-B0C8-733DE5AEDB7B}"/>
    <cellStyle name="Percent 9 20 9 2" xfId="34591" xr:uid="{2598BF0C-8A93-4584-9B7B-2C5BA31DF70B}"/>
    <cellStyle name="Percent 9 21" xfId="16369" xr:uid="{00000000-0005-0000-0000-0000F53F0000}"/>
    <cellStyle name="Percent 9 21 2" xfId="16370" xr:uid="{00000000-0005-0000-0000-0000F63F0000}"/>
    <cellStyle name="Percent 9 21 2 2" xfId="34594" xr:uid="{B416D46A-67D8-4650-9C2A-FB033D27E070}"/>
    <cellStyle name="Percent 9 21 2 3" xfId="34593" xr:uid="{F4BDAB73-4083-47DA-8354-B3C2EB5B873E}"/>
    <cellStyle name="Percent 9 21 3" xfId="16371" xr:uid="{00000000-0005-0000-0000-0000F73F0000}"/>
    <cellStyle name="Percent 9 21 3 2" xfId="34596" xr:uid="{511304FD-F41B-47B8-9847-158FCC5512E2}"/>
    <cellStyle name="Percent 9 21 3 3" xfId="34595" xr:uid="{772DD24B-5A47-4F8A-BDEB-AB48D79F41BB}"/>
    <cellStyle name="Percent 9 21 4" xfId="34597" xr:uid="{EE66D84A-E666-4F7E-BCF8-2DAC9608A862}"/>
    <cellStyle name="Percent 9 21 5" xfId="34592" xr:uid="{308F668B-AF8E-41CE-9608-D7DD80BDADB7}"/>
    <cellStyle name="Percent 9 21 6" xfId="25748" xr:uid="{9E0B8422-AFC9-43B7-B18B-A3CF07743765}"/>
    <cellStyle name="Percent 9 22" xfId="16372" xr:uid="{00000000-0005-0000-0000-0000F83F0000}"/>
    <cellStyle name="Percent 9 22 2" xfId="16373" xr:uid="{00000000-0005-0000-0000-0000F93F0000}"/>
    <cellStyle name="Percent 9 22 2 2" xfId="34600" xr:uid="{AD667AD3-4244-41D4-AB65-8AB2DC1A8EAB}"/>
    <cellStyle name="Percent 9 22 2 3" xfId="34599" xr:uid="{CB9F669D-A262-473A-8A74-21FE1D4ED931}"/>
    <cellStyle name="Percent 9 22 3" xfId="16374" xr:uid="{00000000-0005-0000-0000-0000FA3F0000}"/>
    <cellStyle name="Percent 9 22 3 2" xfId="34602" xr:uid="{AFA69512-41B1-4427-AD8B-2487EA5EECDA}"/>
    <cellStyle name="Percent 9 22 3 3" xfId="34601" xr:uid="{AE169582-466D-4E45-8AEE-63B1E8305C42}"/>
    <cellStyle name="Percent 9 22 4" xfId="34603" xr:uid="{7C626A49-BA53-483B-83FA-025B3E933D63}"/>
    <cellStyle name="Percent 9 22 5" xfId="34598" xr:uid="{2C219438-383D-478C-9C28-AD512671B647}"/>
    <cellStyle name="Percent 9 23" xfId="16375" xr:uid="{00000000-0005-0000-0000-0000FB3F0000}"/>
    <cellStyle name="Percent 9 23 2" xfId="34605" xr:uid="{9E6B8FC6-7D18-487D-9BEE-3FA87E6F75B6}"/>
    <cellStyle name="Percent 9 23 2 2" xfId="34606" xr:uid="{10A8A538-584A-47DF-948C-1C29DC7C2D5C}"/>
    <cellStyle name="Percent 9 23 3" xfId="34607" xr:uid="{F7459B04-1478-4B23-90A0-7292D9F3DBDC}"/>
    <cellStyle name="Percent 9 23 3 2" xfId="34608" xr:uid="{6DAC9250-8865-490A-A255-AAEE563090D8}"/>
    <cellStyle name="Percent 9 23 4" xfId="34609" xr:uid="{1F2CC54D-2C6F-41C1-86A6-65EF3EE702CE}"/>
    <cellStyle name="Percent 9 23 4 2" xfId="34610" xr:uid="{2492F0DD-335A-4D14-BCA5-2B9326212FB3}"/>
    <cellStyle name="Percent 9 23 5" xfId="34611" xr:uid="{7A873213-B783-403C-9EEC-C0DED24B2B0A}"/>
    <cellStyle name="Percent 9 23 6" xfId="34604" xr:uid="{75659056-C93B-43F8-991A-F8B02BD1FAEF}"/>
    <cellStyle name="Percent 9 24" xfId="16376" xr:uid="{00000000-0005-0000-0000-0000FC3F0000}"/>
    <cellStyle name="Percent 9 24 2" xfId="34613" xr:uid="{66D62DB9-F95E-4984-8047-6280A9F76C9D}"/>
    <cellStyle name="Percent 9 24 2 2" xfId="34614" xr:uid="{6A8D4B65-68FD-4B91-99E5-FD57E73036D0}"/>
    <cellStyle name="Percent 9 24 3" xfId="34615" xr:uid="{02415D6A-F6C5-49D6-BD12-67D9DA3190BC}"/>
    <cellStyle name="Percent 9 24 3 2" xfId="34616" xr:uid="{C20339C9-9B64-4C41-9142-51F4319B37D6}"/>
    <cellStyle name="Percent 9 24 4" xfId="34617" xr:uid="{7421E1A6-64DD-4D6B-91B6-9407F2FAEF6B}"/>
    <cellStyle name="Percent 9 24 5" xfId="34612" xr:uid="{16C5A702-93A2-4D41-BB44-A5DA773BB54F}"/>
    <cellStyle name="Percent 9 25" xfId="16377" xr:uid="{00000000-0005-0000-0000-0000FD3F0000}"/>
    <cellStyle name="Percent 9 25 2" xfId="34619" xr:uid="{AF9F2389-11CE-4C55-A3E4-4E6DE2C442A2}"/>
    <cellStyle name="Percent 9 25 3" xfId="34618" xr:uid="{188DB6D5-39C2-463D-A950-06301B335E4D}"/>
    <cellStyle name="Percent 9 26" xfId="34620" xr:uid="{4D9C8D2A-F5C8-4754-87A5-F263B6B1927A}"/>
    <cellStyle name="Percent 9 26 2" xfId="34621" xr:uid="{C90D96B7-795F-4E3E-B203-551445E05D9E}"/>
    <cellStyle name="Percent 9 27" xfId="34622" xr:uid="{D6359D63-14E9-4A2D-AEBB-C96E4B42C955}"/>
    <cellStyle name="Percent 9 27 2" xfId="34623" xr:uid="{995B3F3E-B5F5-45F2-8EE6-A19F14DFBC1F}"/>
    <cellStyle name="Percent 9 28" xfId="34624" xr:uid="{8873C558-27DA-422D-9A4D-0B8377E377F4}"/>
    <cellStyle name="Percent 9 29" xfId="34625" xr:uid="{584F949E-6A24-4F2F-97EC-EA68D50C0F25}"/>
    <cellStyle name="Percent 9 3" xfId="16378" xr:uid="{00000000-0005-0000-0000-0000FE3F0000}"/>
    <cellStyle name="Percent 9 3 10" xfId="34627" xr:uid="{79E13CCA-A291-4898-BF5E-6CD8D8AA808A}"/>
    <cellStyle name="Percent 9 3 10 2" xfId="34628" xr:uid="{4B1C2077-A893-42CF-9577-1D6E8353D22E}"/>
    <cellStyle name="Percent 9 3 11" xfId="34629" xr:uid="{7C262D8F-1EC9-463F-9609-BFE45678E73D}"/>
    <cellStyle name="Percent 9 3 12" xfId="34630" xr:uid="{1CAB8D60-420E-48B7-8D05-C506519E338C}"/>
    <cellStyle name="Percent 9 3 13" xfId="34626" xr:uid="{9C9DBF28-E657-4792-85DD-AAB128E1E4BF}"/>
    <cellStyle name="Percent 9 3 14" xfId="24816" xr:uid="{E895566A-1D09-43D3-A3E4-A1B0128DAB13}"/>
    <cellStyle name="Percent 9 3 15" xfId="23439" xr:uid="{E11C1887-5D03-49B2-9A8E-64612A6B0C5E}"/>
    <cellStyle name="Percent 9 3 16" xfId="22430" xr:uid="{3840E422-76E9-4868-BD61-BF330CB3F0B0}"/>
    <cellStyle name="Percent 9 3 2" xfId="16379" xr:uid="{00000000-0005-0000-0000-0000FF3F0000}"/>
    <cellStyle name="Percent 9 3 2 10" xfId="34632" xr:uid="{E335D175-21F5-4360-8FCD-BBDCB36661B2}"/>
    <cellStyle name="Percent 9 3 2 11" xfId="34631" xr:uid="{90B704F9-23F0-46D7-AE2F-6E35370C857C}"/>
    <cellStyle name="Percent 9 3 2 12" xfId="25750" xr:uid="{8CC0BA83-1252-40EF-A4F2-62781695A97F}"/>
    <cellStyle name="Percent 9 3 2 2" xfId="16380" xr:uid="{00000000-0005-0000-0000-000000400000}"/>
    <cellStyle name="Percent 9 3 2 2 2" xfId="34634" xr:uid="{FFAD5AC4-AE16-4A94-AC8F-AFEE8315D977}"/>
    <cellStyle name="Percent 9 3 2 2 2 2" xfId="34635" xr:uid="{580AC8E1-FAE2-4C9A-8BC9-09F6D1D6C8EC}"/>
    <cellStyle name="Percent 9 3 2 2 3" xfId="34636" xr:uid="{33306B10-A1B1-4240-8B33-5894A2470E2B}"/>
    <cellStyle name="Percent 9 3 2 2 3 2" xfId="34637" xr:uid="{535FA405-ACB2-4484-ABA6-C6A0262FD996}"/>
    <cellStyle name="Percent 9 3 2 2 4" xfId="34638" xr:uid="{DD30ADCD-1F61-40F1-9706-6AF95E279813}"/>
    <cellStyle name="Percent 9 3 2 2 5" xfId="34633" xr:uid="{3F61645E-F6B1-4644-A851-5BF87EB55F25}"/>
    <cellStyle name="Percent 9 3 2 3" xfId="16381" xr:uid="{00000000-0005-0000-0000-000001400000}"/>
    <cellStyle name="Percent 9 3 2 3 2" xfId="34640" xr:uid="{B557C69C-91E4-425C-8326-F52B87819A7C}"/>
    <cellStyle name="Percent 9 3 2 3 2 2" xfId="34641" xr:uid="{7CE42573-4DE7-4944-B15C-B3559FB5CAFF}"/>
    <cellStyle name="Percent 9 3 2 3 3" xfId="34642" xr:uid="{59A94C78-282B-479D-918F-1174CA2089AC}"/>
    <cellStyle name="Percent 9 3 2 3 3 2" xfId="34643" xr:uid="{EA2611D8-FB8C-4ADD-8EC5-ADD2AD7D2B52}"/>
    <cellStyle name="Percent 9 3 2 3 4" xfId="34644" xr:uid="{2632FC35-D0BE-4E3A-8316-F20E824DC3E5}"/>
    <cellStyle name="Percent 9 3 2 3 5" xfId="34639" xr:uid="{5F0AA7BD-E6CD-4CD2-BBC8-4F5DDBB5CEAE}"/>
    <cellStyle name="Percent 9 3 2 4" xfId="34645" xr:uid="{55C0E6F7-9259-4AC6-94EC-60687ED0347F}"/>
    <cellStyle name="Percent 9 3 2 4 2" xfId="34646" xr:uid="{CB5A519F-2386-4620-8F72-086466B777F8}"/>
    <cellStyle name="Percent 9 3 2 4 2 2" xfId="34647" xr:uid="{773148B4-A4E9-4AE5-9BFB-E4EB2AD656BF}"/>
    <cellStyle name="Percent 9 3 2 4 3" xfId="34648" xr:uid="{A0EBD28E-4958-4A9E-BEDD-F22C4714B3C5}"/>
    <cellStyle name="Percent 9 3 2 4 3 2" xfId="34649" xr:uid="{62DE55A1-3363-4634-94AD-CE97DED21C37}"/>
    <cellStyle name="Percent 9 3 2 4 4" xfId="34650" xr:uid="{81570E84-4A43-46E6-9955-8FADB10C72FF}"/>
    <cellStyle name="Percent 9 3 2 4 4 2" xfId="34651" xr:uid="{C30BD20A-9278-4CAA-8B39-EC9CA0C97EFD}"/>
    <cellStyle name="Percent 9 3 2 4 5" xfId="34652" xr:uid="{AD6E9DFB-D7C9-4C62-9564-D5C2119D8BC6}"/>
    <cellStyle name="Percent 9 3 2 5" xfId="34653" xr:uid="{E5547C5A-AC9C-4A86-B2F2-9E13D4C4A93D}"/>
    <cellStyle name="Percent 9 3 2 5 2" xfId="34654" xr:uid="{5284C31F-334A-4E3C-83A2-47FB59262355}"/>
    <cellStyle name="Percent 9 3 2 5 2 2" xfId="34655" xr:uid="{8F93FD22-36DC-43F2-AC8B-290503E46C79}"/>
    <cellStyle name="Percent 9 3 2 5 3" xfId="34656" xr:uid="{9EAA02A9-B31A-4480-978F-6284E6ABEC17}"/>
    <cellStyle name="Percent 9 3 2 5 3 2" xfId="34657" xr:uid="{F06EF908-37CC-40AA-B367-B9A250E14B92}"/>
    <cellStyle name="Percent 9 3 2 5 4" xfId="34658" xr:uid="{5C08E609-EEB5-4D58-83CF-83AA0CD8B997}"/>
    <cellStyle name="Percent 9 3 2 6" xfId="34659" xr:uid="{ADF1CE73-599A-455C-A4C5-E65CC0928B8C}"/>
    <cellStyle name="Percent 9 3 2 6 2" xfId="34660" xr:uid="{676CE20B-DED9-40B1-9A39-BB8F37366ACC}"/>
    <cellStyle name="Percent 9 3 2 7" xfId="34661" xr:uid="{3E104B5F-95B1-46C4-898A-C346241647FF}"/>
    <cellStyle name="Percent 9 3 2 7 2" xfId="34662" xr:uid="{6DF11D0A-CC95-42FA-B077-173FE774B41F}"/>
    <cellStyle name="Percent 9 3 2 8" xfId="34663" xr:uid="{A9B86C47-666C-4B5D-B57B-111CCEA3F15E}"/>
    <cellStyle name="Percent 9 3 2 8 2" xfId="34664" xr:uid="{9F489989-A2F5-4620-BA84-6419E9010474}"/>
    <cellStyle name="Percent 9 3 2 9" xfId="34665" xr:uid="{EF759544-6964-4684-8097-4BEAA26E7064}"/>
    <cellStyle name="Percent 9 3 3" xfId="16382" xr:uid="{00000000-0005-0000-0000-000002400000}"/>
    <cellStyle name="Percent 9 3 3 2" xfId="16383" xr:uid="{00000000-0005-0000-0000-000003400000}"/>
    <cellStyle name="Percent 9 3 3 2 2" xfId="34668" xr:uid="{36F8EEF2-57C9-424F-A43C-2699382D7E4D}"/>
    <cellStyle name="Percent 9 3 3 2 3" xfId="34667" xr:uid="{4EF844E6-C69C-49D2-B940-C3B1115A95A3}"/>
    <cellStyle name="Percent 9 3 3 3" xfId="16384" xr:uid="{00000000-0005-0000-0000-000004400000}"/>
    <cellStyle name="Percent 9 3 3 3 2" xfId="34670" xr:uid="{BBE31FBA-9051-489E-A8F7-86848B56C177}"/>
    <cellStyle name="Percent 9 3 3 3 3" xfId="34669" xr:uid="{B1A6EF74-79CC-4CB7-803E-294EF681E153}"/>
    <cellStyle name="Percent 9 3 3 4" xfId="34671" xr:uid="{602CEA83-44E8-4E30-AC00-4EC9F40FFF03}"/>
    <cellStyle name="Percent 9 3 3 5" xfId="34672" xr:uid="{8ADE395D-07C1-4B51-A0EE-2F443E9E4112}"/>
    <cellStyle name="Percent 9 3 3 6" xfId="34666" xr:uid="{0F3C1792-B0F2-44A5-A594-7AF44FAA69EF}"/>
    <cellStyle name="Percent 9 3 4" xfId="16385" xr:uid="{00000000-0005-0000-0000-000005400000}"/>
    <cellStyle name="Percent 9 3 4 2" xfId="34674" xr:uid="{E8EEA13F-59D1-4BD3-8DC3-F1A5AAC99E9E}"/>
    <cellStyle name="Percent 9 3 4 2 2" xfId="34675" xr:uid="{4AC3E911-748F-4945-96E0-C5411CB029AE}"/>
    <cellStyle name="Percent 9 3 4 3" xfId="34676" xr:uid="{1BDF55CE-71B7-4AF4-9ACD-335A77F19584}"/>
    <cellStyle name="Percent 9 3 4 3 2" xfId="34677" xr:uid="{09CB0574-DE65-4240-A19D-6D10BDC18C90}"/>
    <cellStyle name="Percent 9 3 4 4" xfId="34678" xr:uid="{AA2745FC-2127-458E-9B82-132F92C8096B}"/>
    <cellStyle name="Percent 9 3 4 5" xfId="34673" xr:uid="{73A74F35-400A-4139-8E8A-94C39B196325}"/>
    <cellStyle name="Percent 9 3 5" xfId="16386" xr:uid="{00000000-0005-0000-0000-000006400000}"/>
    <cellStyle name="Percent 9 3 5 2" xfId="34680" xr:uid="{038005CB-F175-48A3-BEE4-5B016C9B86FF}"/>
    <cellStyle name="Percent 9 3 5 2 2" xfId="34681" xr:uid="{9A598724-D888-4534-B0A5-E7C852B36B98}"/>
    <cellStyle name="Percent 9 3 5 3" xfId="34682" xr:uid="{E44B5C72-7C6A-4774-AE76-6E738F06C877}"/>
    <cellStyle name="Percent 9 3 5 3 2" xfId="34683" xr:uid="{A60404E1-7DE6-49CE-A78E-F669737A9E94}"/>
    <cellStyle name="Percent 9 3 5 4" xfId="34684" xr:uid="{662CB2B9-65D9-45A1-BEC1-738B740086A4}"/>
    <cellStyle name="Percent 9 3 5 5" xfId="34679" xr:uid="{1D3E6DB9-17BA-46C0-93CD-71BF850B1695}"/>
    <cellStyle name="Percent 9 3 6" xfId="16387" xr:uid="{00000000-0005-0000-0000-000007400000}"/>
    <cellStyle name="Percent 9 3 6 2" xfId="34686" xr:uid="{87361EEF-BAA3-42A7-B75B-648487E9861A}"/>
    <cellStyle name="Percent 9 3 6 2 2" xfId="34687" xr:uid="{525D1E8D-5223-4C9F-897E-D4F965A6C34D}"/>
    <cellStyle name="Percent 9 3 6 3" xfId="34688" xr:uid="{B1C988E9-8688-4894-A841-3792A4B1A148}"/>
    <cellStyle name="Percent 9 3 6 3 2" xfId="34689" xr:uid="{C86DC7F2-45C5-411C-A890-B0204A229D08}"/>
    <cellStyle name="Percent 9 3 6 4" xfId="34690" xr:uid="{C73D855B-33EF-4460-B687-97C1DB62469A}"/>
    <cellStyle name="Percent 9 3 6 4 2" xfId="34691" xr:uid="{A76CE120-E62E-4E0C-8196-2DF5FAE2E8D7}"/>
    <cellStyle name="Percent 9 3 6 5" xfId="34692" xr:uid="{6D7EA385-D5A8-426D-8F92-D0DFF0783D8C}"/>
    <cellStyle name="Percent 9 3 6 6" xfId="34685" xr:uid="{5AF5FC85-10D4-4003-B50E-4E8DDE0DE3C9}"/>
    <cellStyle name="Percent 9 3 7" xfId="34693" xr:uid="{D61EA840-847D-4158-8F1C-834BA54C425F}"/>
    <cellStyle name="Percent 9 3 7 2" xfId="34694" xr:uid="{207B4444-3C73-4020-8EE2-723549EE7C77}"/>
    <cellStyle name="Percent 9 3 7 2 2" xfId="34695" xr:uid="{089970D9-5531-4119-9B9B-F597212730F1}"/>
    <cellStyle name="Percent 9 3 7 3" xfId="34696" xr:uid="{DA942DEB-0EA2-4DB5-8D1B-EDBD78FC1DE4}"/>
    <cellStyle name="Percent 9 3 7 3 2" xfId="34697" xr:uid="{894D9990-B0DB-488A-842B-C300FD0222FD}"/>
    <cellStyle name="Percent 9 3 7 4" xfId="34698" xr:uid="{6684483B-FDDF-44D7-8CD9-7105240961F5}"/>
    <cellStyle name="Percent 9 3 8" xfId="34699" xr:uid="{2AE9EABE-42D7-4EEB-92CC-B1FA13E4EFA3}"/>
    <cellStyle name="Percent 9 3 8 2" xfId="34700" xr:uid="{0594CD7B-4991-4386-ABF8-26F2028A18AA}"/>
    <cellStyle name="Percent 9 3 9" xfId="34701" xr:uid="{603DFE05-4FD6-4BB3-BC44-895B73C0F0D0}"/>
    <cellStyle name="Percent 9 3 9 2" xfId="34702" xr:uid="{22988697-7A64-49A8-A678-1D360930DB88}"/>
    <cellStyle name="Percent 9 30" xfId="34052" xr:uid="{228E1F9D-A2B2-40EF-A67A-22ADC1AC3792}"/>
    <cellStyle name="Percent 9 31" xfId="24350" xr:uid="{0BE35474-4679-424A-A14E-66F813DA1F66}"/>
    <cellStyle name="Percent 9 32" xfId="23437" xr:uid="{A3461ED8-D02F-42C7-AD87-0CECDCA9192D}"/>
    <cellStyle name="Percent 9 33" xfId="22428" xr:uid="{01555A0E-39F8-44F1-864E-C663E3AC18F6}"/>
    <cellStyle name="Percent 9 4" xfId="16388" xr:uid="{00000000-0005-0000-0000-000008400000}"/>
    <cellStyle name="Percent 9 4 10" xfId="34704" xr:uid="{8E5B48FD-5AA0-4884-A97F-3070DE6B09A9}"/>
    <cellStyle name="Percent 9 4 10 2" xfId="34705" xr:uid="{DF4A1E66-FFD3-4846-A536-51D10CF9C0F1}"/>
    <cellStyle name="Percent 9 4 11" xfId="34706" xr:uid="{537D6328-1E10-46FE-9E4E-4398F55092E7}"/>
    <cellStyle name="Percent 9 4 12" xfId="34707" xr:uid="{9229A0F1-F6A2-48F6-BE56-B15FEC42AAA1}"/>
    <cellStyle name="Percent 9 4 13" xfId="34703" xr:uid="{F4D5EAC7-C4FC-4D45-A040-65AE0B9889BA}"/>
    <cellStyle name="Percent 9 4 14" xfId="24817" xr:uid="{31EEA3D0-0136-42EF-90DC-FEB20D7DBD8B}"/>
    <cellStyle name="Percent 9 4 15" xfId="23440" xr:uid="{6B0E7E98-179F-40AD-9584-79AE05F6DBF5}"/>
    <cellStyle name="Percent 9 4 16" xfId="22431" xr:uid="{6AF62259-8AEC-44CD-92B5-841041FE16EC}"/>
    <cellStyle name="Percent 9 4 2" xfId="16389" xr:uid="{00000000-0005-0000-0000-000009400000}"/>
    <cellStyle name="Percent 9 4 2 10" xfId="34709" xr:uid="{F1E2B73D-9054-41FD-A168-EFF974760BAC}"/>
    <cellStyle name="Percent 9 4 2 11" xfId="34708" xr:uid="{4F982502-2C13-4EB2-B9F2-9966FF5AB670}"/>
    <cellStyle name="Percent 9 4 2 12" xfId="25751" xr:uid="{1A94FB5A-DAE2-464F-B385-EB96880019F2}"/>
    <cellStyle name="Percent 9 4 2 2" xfId="16390" xr:uid="{00000000-0005-0000-0000-00000A400000}"/>
    <cellStyle name="Percent 9 4 2 2 2" xfId="34711" xr:uid="{11729D50-0E95-432D-ADFF-42471EA4EB88}"/>
    <cellStyle name="Percent 9 4 2 2 2 2" xfId="34712" xr:uid="{6295C70D-476D-496A-9CD1-E575B75A9EBC}"/>
    <cellStyle name="Percent 9 4 2 2 3" xfId="34713" xr:uid="{165C7F08-9024-4981-B842-095FCB93993E}"/>
    <cellStyle name="Percent 9 4 2 2 3 2" xfId="34714" xr:uid="{1E769650-7970-4235-BC42-71353FC6D360}"/>
    <cellStyle name="Percent 9 4 2 2 4" xfId="34715" xr:uid="{9D0490DD-3515-4985-A1B2-9A83394B7B23}"/>
    <cellStyle name="Percent 9 4 2 2 5" xfId="34710" xr:uid="{6DEBF0FD-423A-423F-8CD2-69161FA99ADC}"/>
    <cellStyle name="Percent 9 4 2 3" xfId="16391" xr:uid="{00000000-0005-0000-0000-00000B400000}"/>
    <cellStyle name="Percent 9 4 2 3 2" xfId="34717" xr:uid="{DEFAEBE2-8545-4433-AA36-085EFD7BE49C}"/>
    <cellStyle name="Percent 9 4 2 3 2 2" xfId="34718" xr:uid="{8C6D58B9-86F2-4183-8467-866C562F1A44}"/>
    <cellStyle name="Percent 9 4 2 3 3" xfId="34719" xr:uid="{CB967BC3-5C03-4FC8-84C6-A4EE41AC9A55}"/>
    <cellStyle name="Percent 9 4 2 3 3 2" xfId="34720" xr:uid="{D6BE32E5-5672-4A27-A281-4681FFCA298B}"/>
    <cellStyle name="Percent 9 4 2 3 4" xfId="34721" xr:uid="{03D4B4F6-D1D0-42DE-A20A-F22FC19C5B3B}"/>
    <cellStyle name="Percent 9 4 2 3 5" xfId="34716" xr:uid="{053E246C-D621-47B7-9FA5-9DED9A2C9E2A}"/>
    <cellStyle name="Percent 9 4 2 4" xfId="34722" xr:uid="{27BD6DAF-5755-4687-A86A-6F0C12A268EE}"/>
    <cellStyle name="Percent 9 4 2 4 2" xfId="34723" xr:uid="{901B3CE1-1313-455C-B517-BC88797DC484}"/>
    <cellStyle name="Percent 9 4 2 4 2 2" xfId="34724" xr:uid="{99FE1E3D-15D8-4923-808A-96DE5E2200F0}"/>
    <cellStyle name="Percent 9 4 2 4 3" xfId="34725" xr:uid="{E719D793-3F77-40F6-B58F-214858B41AC3}"/>
    <cellStyle name="Percent 9 4 2 4 3 2" xfId="34726" xr:uid="{9E0530EC-4245-42AD-9170-DEBD869CC5A6}"/>
    <cellStyle name="Percent 9 4 2 4 4" xfId="34727" xr:uid="{6D459E4E-1CE2-43D5-B44A-15222A37E800}"/>
    <cellStyle name="Percent 9 4 2 4 4 2" xfId="34728" xr:uid="{3AE4DA74-416F-4F47-BFBD-42488789E0F2}"/>
    <cellStyle name="Percent 9 4 2 4 5" xfId="34729" xr:uid="{949070A5-F5D9-41B5-8358-6097F3EC1788}"/>
    <cellStyle name="Percent 9 4 2 5" xfId="34730" xr:uid="{ECAEA086-C774-46E4-A327-61C9BD31B150}"/>
    <cellStyle name="Percent 9 4 2 5 2" xfId="34731" xr:uid="{B3AAA72C-C9AD-42D9-AFCD-269F1687EBDD}"/>
    <cellStyle name="Percent 9 4 2 5 2 2" xfId="34732" xr:uid="{6E939112-9BC4-44AE-9FB1-6996CA8A21B6}"/>
    <cellStyle name="Percent 9 4 2 5 3" xfId="34733" xr:uid="{1A537069-9955-4B27-BD5A-1E2E7BB852ED}"/>
    <cellStyle name="Percent 9 4 2 5 3 2" xfId="34734" xr:uid="{69B4049B-282B-401F-8BD2-99F3735F4D74}"/>
    <cellStyle name="Percent 9 4 2 5 4" xfId="34735" xr:uid="{E2668917-AD5D-4BF8-9EA7-CBD51B4371F7}"/>
    <cellStyle name="Percent 9 4 2 6" xfId="34736" xr:uid="{55B604A5-F184-4DFF-B8C0-30D406A6A4BC}"/>
    <cellStyle name="Percent 9 4 2 6 2" xfId="34737" xr:uid="{67FEF957-84D5-4D38-957C-537DDB2CF058}"/>
    <cellStyle name="Percent 9 4 2 7" xfId="34738" xr:uid="{D906D8E2-89C2-42F7-AAA5-DF50913752EE}"/>
    <cellStyle name="Percent 9 4 2 7 2" xfId="34739" xr:uid="{8697933E-D5EA-405A-B181-359AE81BCCE8}"/>
    <cellStyle name="Percent 9 4 2 8" xfId="34740" xr:uid="{5CE88476-A14F-4619-8083-EDF224D9A7FD}"/>
    <cellStyle name="Percent 9 4 2 8 2" xfId="34741" xr:uid="{417FAF1D-BFDF-4BCC-B363-EDC660EAF49E}"/>
    <cellStyle name="Percent 9 4 2 9" xfId="34742" xr:uid="{229B0CD9-5ED5-4C72-8FA8-875166E456CA}"/>
    <cellStyle name="Percent 9 4 3" xfId="16392" xr:uid="{00000000-0005-0000-0000-00000C400000}"/>
    <cellStyle name="Percent 9 4 3 2" xfId="16393" xr:uid="{00000000-0005-0000-0000-00000D400000}"/>
    <cellStyle name="Percent 9 4 3 2 2" xfId="34745" xr:uid="{2587B35D-011B-4F95-B423-05C6B2708DAC}"/>
    <cellStyle name="Percent 9 4 3 2 3" xfId="34744" xr:uid="{D90BE609-6BF3-49F8-8CDD-FB24AA7C6721}"/>
    <cellStyle name="Percent 9 4 3 3" xfId="16394" xr:uid="{00000000-0005-0000-0000-00000E400000}"/>
    <cellStyle name="Percent 9 4 3 3 2" xfId="34747" xr:uid="{AE50BF0C-4B22-42EB-949F-F450ED251F21}"/>
    <cellStyle name="Percent 9 4 3 3 3" xfId="34746" xr:uid="{B4198D45-E45F-456E-A704-CCBE0CD4D0D5}"/>
    <cellStyle name="Percent 9 4 3 4" xfId="34748" xr:uid="{08D61843-6B97-4359-974C-F64CF9E74EE2}"/>
    <cellStyle name="Percent 9 4 3 5" xfId="34749" xr:uid="{99BE4764-DAED-4942-88B2-52B6FC79905A}"/>
    <cellStyle name="Percent 9 4 3 6" xfId="34743" xr:uid="{DA6CF3B4-C068-4F94-9022-6A287E30D07C}"/>
    <cellStyle name="Percent 9 4 4" xfId="16395" xr:uid="{00000000-0005-0000-0000-00000F400000}"/>
    <cellStyle name="Percent 9 4 4 2" xfId="34751" xr:uid="{0CB43D6A-894C-4CA6-B7B8-48FC95A373A5}"/>
    <cellStyle name="Percent 9 4 4 2 2" xfId="34752" xr:uid="{F342F7C5-B800-4A77-9BAB-FCD22DD04D3D}"/>
    <cellStyle name="Percent 9 4 4 3" xfId="34753" xr:uid="{8796F098-A514-4FD8-85EA-58B59E253D38}"/>
    <cellStyle name="Percent 9 4 4 3 2" xfId="34754" xr:uid="{CE9702AF-5B86-4E65-BF5F-34032D20BDB0}"/>
    <cellStyle name="Percent 9 4 4 4" xfId="34755" xr:uid="{8A460B37-CBC0-4436-AECF-10563547588A}"/>
    <cellStyle name="Percent 9 4 4 5" xfId="34750" xr:uid="{BA866E82-5C52-4EEA-940C-1B5965A7E271}"/>
    <cellStyle name="Percent 9 4 5" xfId="16396" xr:uid="{00000000-0005-0000-0000-000010400000}"/>
    <cellStyle name="Percent 9 4 5 2" xfId="34757" xr:uid="{16D7778E-B289-4ADC-B59B-3B05D96DD7D4}"/>
    <cellStyle name="Percent 9 4 5 2 2" xfId="34758" xr:uid="{D1717299-DF05-437B-B925-00C3751D6DFB}"/>
    <cellStyle name="Percent 9 4 5 3" xfId="34759" xr:uid="{A33EC759-5025-4A4C-88E1-AD4CD60F8F8F}"/>
    <cellStyle name="Percent 9 4 5 3 2" xfId="34760" xr:uid="{3CB15CB5-D493-44E1-9799-92D004BF80D0}"/>
    <cellStyle name="Percent 9 4 5 4" xfId="34761" xr:uid="{5CF45D66-B9CA-439F-9780-3C57C1A77E5A}"/>
    <cellStyle name="Percent 9 4 5 5" xfId="34756" xr:uid="{DB8C7DB2-19DA-4952-AAEF-EE177A159F4B}"/>
    <cellStyle name="Percent 9 4 6" xfId="16397" xr:uid="{00000000-0005-0000-0000-000011400000}"/>
    <cellStyle name="Percent 9 4 6 2" xfId="34763" xr:uid="{57D4CAB5-17FC-4651-9E5C-79706BCD75AE}"/>
    <cellStyle name="Percent 9 4 6 2 2" xfId="34764" xr:uid="{E988BAE0-C9C3-4EB5-B139-7445CAD34E1E}"/>
    <cellStyle name="Percent 9 4 6 3" xfId="34765" xr:uid="{31231DA2-AC88-46BD-899D-66C443BC7A62}"/>
    <cellStyle name="Percent 9 4 6 3 2" xfId="34766" xr:uid="{64CA17D9-8CE4-44DD-ABA3-05461F96632B}"/>
    <cellStyle name="Percent 9 4 6 4" xfId="34767" xr:uid="{7CC44AC8-5266-4093-9AD4-ECC5D316BD26}"/>
    <cellStyle name="Percent 9 4 6 4 2" xfId="34768" xr:uid="{D2EEA707-B309-439A-8BCA-407DBEA85C88}"/>
    <cellStyle name="Percent 9 4 6 5" xfId="34769" xr:uid="{E08A0F69-7E74-4F0D-A27E-A12FC065A030}"/>
    <cellStyle name="Percent 9 4 6 6" xfId="34762" xr:uid="{2B37033F-CECB-41E5-BA0A-5E9632F5475F}"/>
    <cellStyle name="Percent 9 4 7" xfId="34770" xr:uid="{760C85DB-79FB-4535-A1DA-75268113BC54}"/>
    <cellStyle name="Percent 9 4 7 2" xfId="34771" xr:uid="{275E2713-C267-4EC5-8D75-E64808701A2E}"/>
    <cellStyle name="Percent 9 4 7 2 2" xfId="34772" xr:uid="{621085D8-863E-4BFA-A314-1D0612C92E09}"/>
    <cellStyle name="Percent 9 4 7 3" xfId="34773" xr:uid="{FA82F815-F897-4B4C-9589-C5FDFD3B20DF}"/>
    <cellStyle name="Percent 9 4 7 3 2" xfId="34774" xr:uid="{6EF41895-6177-4DA1-B28C-69173D227EBF}"/>
    <cellStyle name="Percent 9 4 7 4" xfId="34775" xr:uid="{C2C9825B-E648-4A54-AFCA-7C6C0BD9EAEB}"/>
    <cellStyle name="Percent 9 4 8" xfId="34776" xr:uid="{59B6C96E-AA9F-40AB-B7BB-C8E88D4244BB}"/>
    <cellStyle name="Percent 9 4 8 2" xfId="34777" xr:uid="{CB7BB1D8-1F54-44B3-ADE4-9720ACB4A4F1}"/>
    <cellStyle name="Percent 9 4 9" xfId="34778" xr:uid="{72B2F38E-9E5F-4202-9DAB-42D4F054C7EA}"/>
    <cellStyle name="Percent 9 4 9 2" xfId="34779" xr:uid="{E8F36F87-BB2F-457B-BDA6-F3F7DB0347DB}"/>
    <cellStyle name="Percent 9 5" xfId="16398" xr:uid="{00000000-0005-0000-0000-000012400000}"/>
    <cellStyle name="Percent 9 5 10" xfId="34781" xr:uid="{3BCFDF6B-A9E7-4DD6-9E29-A4834FCA014A}"/>
    <cellStyle name="Percent 9 5 10 2" xfId="34782" xr:uid="{679A3C5E-7698-4020-B827-4233DA0AB45E}"/>
    <cellStyle name="Percent 9 5 11" xfId="34783" xr:uid="{56E76C09-0714-4464-817F-369CFE4BA9AA}"/>
    <cellStyle name="Percent 9 5 12" xfId="34784" xr:uid="{F62E6844-6BF8-4BCC-9149-201B33D927ED}"/>
    <cellStyle name="Percent 9 5 13" xfId="34780" xr:uid="{CE96048E-894E-48BA-8FEC-016902122E5D}"/>
    <cellStyle name="Percent 9 5 14" xfId="24818" xr:uid="{2B3F67EB-E413-4825-81EA-219169FCAEAA}"/>
    <cellStyle name="Percent 9 5 15" xfId="23441" xr:uid="{36B124F8-2301-42DB-BECA-7DE016A46363}"/>
    <cellStyle name="Percent 9 5 16" xfId="22432" xr:uid="{2BC730BA-80C0-46A3-8F97-B983CD9201BB}"/>
    <cellStyle name="Percent 9 5 2" xfId="16399" xr:uid="{00000000-0005-0000-0000-000013400000}"/>
    <cellStyle name="Percent 9 5 2 10" xfId="34786" xr:uid="{E7D224A6-BE1D-44E9-A897-642AA926119E}"/>
    <cellStyle name="Percent 9 5 2 11" xfId="34785" xr:uid="{60B4681F-F9E1-4C19-8BD3-E06BB730B399}"/>
    <cellStyle name="Percent 9 5 2 12" xfId="25752" xr:uid="{799A7D94-C136-4704-AAD0-E47142FDD2B7}"/>
    <cellStyle name="Percent 9 5 2 2" xfId="16400" xr:uid="{00000000-0005-0000-0000-000014400000}"/>
    <cellStyle name="Percent 9 5 2 2 2" xfId="34788" xr:uid="{63A740ED-F278-4D4B-A101-51B6CE51F132}"/>
    <cellStyle name="Percent 9 5 2 2 2 2" xfId="34789" xr:uid="{233C281C-8112-44EE-88CD-0E955212F3D7}"/>
    <cellStyle name="Percent 9 5 2 2 3" xfId="34790" xr:uid="{AD55A464-70CC-43F0-BD38-C6944E9A9B2E}"/>
    <cellStyle name="Percent 9 5 2 2 3 2" xfId="34791" xr:uid="{FF5B0463-4B6D-4404-AD04-0EDCAF395813}"/>
    <cellStyle name="Percent 9 5 2 2 4" xfId="34792" xr:uid="{EE947078-6B9A-488F-9D0F-DDEFE6FE9617}"/>
    <cellStyle name="Percent 9 5 2 2 5" xfId="34787" xr:uid="{2F9D6A45-45C3-4B49-84E6-8F11C1C92F2E}"/>
    <cellStyle name="Percent 9 5 2 3" xfId="16401" xr:uid="{00000000-0005-0000-0000-000015400000}"/>
    <cellStyle name="Percent 9 5 2 3 2" xfId="34794" xr:uid="{47508B39-DAEE-425D-82D2-304215E2C280}"/>
    <cellStyle name="Percent 9 5 2 3 2 2" xfId="34795" xr:uid="{283F1A9F-7416-4A13-9AFF-241C47E64907}"/>
    <cellStyle name="Percent 9 5 2 3 3" xfId="34796" xr:uid="{36DBE1E7-2559-425F-9A4F-8DCF84CC401E}"/>
    <cellStyle name="Percent 9 5 2 3 3 2" xfId="34797" xr:uid="{4D79FDD3-9460-4CBB-B5FA-EDBAF010CF20}"/>
    <cellStyle name="Percent 9 5 2 3 4" xfId="34798" xr:uid="{4C275B37-58AA-4195-AB2E-B5AFCA504D92}"/>
    <cellStyle name="Percent 9 5 2 3 5" xfId="34793" xr:uid="{864976B7-EE28-460A-B8B3-032262281797}"/>
    <cellStyle name="Percent 9 5 2 4" xfId="34799" xr:uid="{DDB909E2-FD1C-4C13-8232-95A50B950612}"/>
    <cellStyle name="Percent 9 5 2 4 2" xfId="34800" xr:uid="{0AEE42B5-F4E6-464E-AC58-4049EFC45907}"/>
    <cellStyle name="Percent 9 5 2 4 2 2" xfId="34801" xr:uid="{3A87EF16-B2D2-425B-8691-1EADFD0E859F}"/>
    <cellStyle name="Percent 9 5 2 4 3" xfId="34802" xr:uid="{FEC43667-F8CB-421E-9B22-EFF22E174DF3}"/>
    <cellStyle name="Percent 9 5 2 4 3 2" xfId="34803" xr:uid="{16CD144B-87EA-4F5F-A303-1B7C49EB16B6}"/>
    <cellStyle name="Percent 9 5 2 4 4" xfId="34804" xr:uid="{6451D952-F537-4D55-BF5B-F58AB4CCC413}"/>
    <cellStyle name="Percent 9 5 2 4 4 2" xfId="34805" xr:uid="{BA4B1F95-77D7-428A-9FA7-6E160DBE13FF}"/>
    <cellStyle name="Percent 9 5 2 4 5" xfId="34806" xr:uid="{6A3F054D-A08A-4CDC-90FE-F75CAB7A61E2}"/>
    <cellStyle name="Percent 9 5 2 5" xfId="34807" xr:uid="{12BFF1B9-2147-4F20-808F-D7CA458928EB}"/>
    <cellStyle name="Percent 9 5 2 5 2" xfId="34808" xr:uid="{BA8CEE5A-D3DD-4B67-ADE2-11DD57A11192}"/>
    <cellStyle name="Percent 9 5 2 5 2 2" xfId="34809" xr:uid="{86309BF1-24DA-4D28-BAD1-24FBBE483F48}"/>
    <cellStyle name="Percent 9 5 2 5 3" xfId="34810" xr:uid="{F4EF3DF6-F851-4E24-BB9B-A9C3776AA843}"/>
    <cellStyle name="Percent 9 5 2 5 3 2" xfId="34811" xr:uid="{CEF73CD8-9F09-4C38-8D23-984A7D858B97}"/>
    <cellStyle name="Percent 9 5 2 5 4" xfId="34812" xr:uid="{73A2E2A0-296D-4809-A58F-F8D47BECEE10}"/>
    <cellStyle name="Percent 9 5 2 6" xfId="34813" xr:uid="{84852CC0-66CF-4C6B-BC52-8E164389BEDC}"/>
    <cellStyle name="Percent 9 5 2 6 2" xfId="34814" xr:uid="{462842F1-CA3B-4AA9-868C-ECD9C91535D9}"/>
    <cellStyle name="Percent 9 5 2 7" xfId="34815" xr:uid="{D0876911-046A-4ABD-A5D9-3625D0BF52B9}"/>
    <cellStyle name="Percent 9 5 2 7 2" xfId="34816" xr:uid="{BF274767-42C8-454D-BF1C-334CA8B3D090}"/>
    <cellStyle name="Percent 9 5 2 8" xfId="34817" xr:uid="{19E961C0-70BF-4B87-820E-A8493FFA700B}"/>
    <cellStyle name="Percent 9 5 2 8 2" xfId="34818" xr:uid="{095E77C9-D359-4EA2-AF00-F90192AFCFE6}"/>
    <cellStyle name="Percent 9 5 2 9" xfId="34819" xr:uid="{438E8546-97F3-436A-98EC-CD6660641AC6}"/>
    <cellStyle name="Percent 9 5 3" xfId="16402" xr:uid="{00000000-0005-0000-0000-000016400000}"/>
    <cellStyle name="Percent 9 5 3 2" xfId="16403" xr:uid="{00000000-0005-0000-0000-000017400000}"/>
    <cellStyle name="Percent 9 5 3 2 2" xfId="34822" xr:uid="{C2551BF6-FA40-41B4-B1E0-BDD90B0B2798}"/>
    <cellStyle name="Percent 9 5 3 2 3" xfId="34821" xr:uid="{F4228361-2D10-48DB-BCF1-D04CBC63436E}"/>
    <cellStyle name="Percent 9 5 3 3" xfId="16404" xr:uid="{00000000-0005-0000-0000-000018400000}"/>
    <cellStyle name="Percent 9 5 3 3 2" xfId="34824" xr:uid="{06F7E4B1-2C6D-4BE3-9B89-5B659FAA168D}"/>
    <cellStyle name="Percent 9 5 3 3 3" xfId="34823" xr:uid="{1BAFF230-3BD9-4765-A66B-F376AD9533C0}"/>
    <cellStyle name="Percent 9 5 3 4" xfId="34825" xr:uid="{C71EAA03-87C5-4D00-98B7-74F9A4E36B27}"/>
    <cellStyle name="Percent 9 5 3 5" xfId="34826" xr:uid="{557D201B-7131-459C-9306-075CD47B1405}"/>
    <cellStyle name="Percent 9 5 3 6" xfId="34820" xr:uid="{B7DD6058-4883-4AF7-93D3-90DFE8A9FF24}"/>
    <cellStyle name="Percent 9 5 4" xfId="16405" xr:uid="{00000000-0005-0000-0000-000019400000}"/>
    <cellStyle name="Percent 9 5 4 2" xfId="34828" xr:uid="{680FAE56-0614-49CE-9304-A00B501C016D}"/>
    <cellStyle name="Percent 9 5 4 2 2" xfId="34829" xr:uid="{CAC1670C-6BA7-49FD-8070-C4BEE8FE7847}"/>
    <cellStyle name="Percent 9 5 4 3" xfId="34830" xr:uid="{24052640-DBA9-4740-97C9-B62296A9F9FD}"/>
    <cellStyle name="Percent 9 5 4 3 2" xfId="34831" xr:uid="{A99D64D6-53D0-4465-B73D-1B7F69BA3AFC}"/>
    <cellStyle name="Percent 9 5 4 4" xfId="34832" xr:uid="{443F723C-93B0-4370-8AEF-C5713C369511}"/>
    <cellStyle name="Percent 9 5 4 5" xfId="34827" xr:uid="{DA8F3DF0-95BF-46A4-878E-A4BFC9FCA21C}"/>
    <cellStyle name="Percent 9 5 5" xfId="16406" xr:uid="{00000000-0005-0000-0000-00001A400000}"/>
    <cellStyle name="Percent 9 5 5 2" xfId="34834" xr:uid="{7DF79F1B-988C-454E-AD79-C94AFDD5CE27}"/>
    <cellStyle name="Percent 9 5 5 2 2" xfId="34835" xr:uid="{75E7CE80-CDE2-42BE-AE6B-8BC1C941FC88}"/>
    <cellStyle name="Percent 9 5 5 3" xfId="34836" xr:uid="{47CF4DF9-3CFA-4C3F-B07B-256862EAA835}"/>
    <cellStyle name="Percent 9 5 5 3 2" xfId="34837" xr:uid="{952F08AC-7C8B-4EEB-AD19-4FCECB61060A}"/>
    <cellStyle name="Percent 9 5 5 4" xfId="34838" xr:uid="{6CE2D7F5-A135-435A-B039-1B528A4DF6DC}"/>
    <cellStyle name="Percent 9 5 5 5" xfId="34833" xr:uid="{CD242942-9538-4201-83B6-4A6684037421}"/>
    <cellStyle name="Percent 9 5 6" xfId="16407" xr:uid="{00000000-0005-0000-0000-00001B400000}"/>
    <cellStyle name="Percent 9 5 6 2" xfId="34840" xr:uid="{E2AA56F3-DDC8-42AD-AB35-5AC105B07CC0}"/>
    <cellStyle name="Percent 9 5 6 2 2" xfId="34841" xr:uid="{B6908716-A4B2-4A53-9619-1FC2A532D38E}"/>
    <cellStyle name="Percent 9 5 6 3" xfId="34842" xr:uid="{A0E03184-531B-4D76-A22A-6E88301D1D55}"/>
    <cellStyle name="Percent 9 5 6 3 2" xfId="34843" xr:uid="{D02C2BD5-B9F7-4CB4-BF0B-A082451560F2}"/>
    <cellStyle name="Percent 9 5 6 4" xfId="34844" xr:uid="{BDD6D348-5D19-4C0B-883F-1108D6FC34A1}"/>
    <cellStyle name="Percent 9 5 6 4 2" xfId="34845" xr:uid="{B5EB3DA1-D149-409A-8A80-D8699FDCD084}"/>
    <cellStyle name="Percent 9 5 6 5" xfId="34846" xr:uid="{78FE21B0-0B02-48DD-B8A0-9ED039A470E3}"/>
    <cellStyle name="Percent 9 5 6 6" xfId="34839" xr:uid="{AA750E26-CA95-4FC0-A694-B0BB040B3FAF}"/>
    <cellStyle name="Percent 9 5 7" xfId="34847" xr:uid="{1DD85FA7-4F35-4A6E-A6C9-A517B0E7ABAE}"/>
    <cellStyle name="Percent 9 5 7 2" xfId="34848" xr:uid="{DBAB5646-F19F-497D-A21A-7995D7463568}"/>
    <cellStyle name="Percent 9 5 7 2 2" xfId="34849" xr:uid="{261E2047-CBBB-4392-959B-839D58F5B291}"/>
    <cellStyle name="Percent 9 5 7 3" xfId="34850" xr:uid="{C0A32665-5BDA-42FF-B838-B5A796AC31CA}"/>
    <cellStyle name="Percent 9 5 7 3 2" xfId="34851" xr:uid="{562E61B5-C483-4E54-B31B-DA51EBDF0D96}"/>
    <cellStyle name="Percent 9 5 7 4" xfId="34852" xr:uid="{0AE10DC9-8672-48C0-8EB5-F0CF6CD233F4}"/>
    <cellStyle name="Percent 9 5 8" xfId="34853" xr:uid="{4192D938-9F7A-4897-8432-2F5C2DBC3FA8}"/>
    <cellStyle name="Percent 9 5 8 2" xfId="34854" xr:uid="{86ACAA8E-D5AE-4D42-8EE3-3F0E032FAF98}"/>
    <cellStyle name="Percent 9 5 9" xfId="34855" xr:uid="{2075DA6B-5966-4FB2-9550-F73B93A49241}"/>
    <cellStyle name="Percent 9 5 9 2" xfId="34856" xr:uid="{E1057107-473B-4824-815D-32A4A9FB4797}"/>
    <cellStyle name="Percent 9 6" xfId="16408" xr:uid="{00000000-0005-0000-0000-00001C400000}"/>
    <cellStyle name="Percent 9 6 10" xfId="34858" xr:uid="{636A4B82-182B-472A-962F-ADBE92BC7B96}"/>
    <cellStyle name="Percent 9 6 10 2" xfId="34859" xr:uid="{62FD2CA7-A082-49FE-B829-6D334892C183}"/>
    <cellStyle name="Percent 9 6 11" xfId="34860" xr:uid="{D39EBEEE-65EE-49D4-9151-1FA2A261E768}"/>
    <cellStyle name="Percent 9 6 12" xfId="34861" xr:uid="{56D2D58F-409C-404A-A539-BEDDF9DA3A52}"/>
    <cellStyle name="Percent 9 6 13" xfId="34857" xr:uid="{C5072979-F4F6-4B91-8E6A-21D9D7BA30F2}"/>
    <cellStyle name="Percent 9 6 14" xfId="24819" xr:uid="{86971A82-95BF-4934-A8BB-BFCA6D6BF9DF}"/>
    <cellStyle name="Percent 9 6 15" xfId="23442" xr:uid="{67C96100-9AA9-4477-8F27-EAAA0ADD2C3B}"/>
    <cellStyle name="Percent 9 6 16" xfId="22433" xr:uid="{93C93A93-5FEA-4B91-9700-04B092D56FC8}"/>
    <cellStyle name="Percent 9 6 2" xfId="16409" xr:uid="{00000000-0005-0000-0000-00001D400000}"/>
    <cellStyle name="Percent 9 6 2 10" xfId="34863" xr:uid="{38798875-61C8-4428-99C2-1040382EDBBB}"/>
    <cellStyle name="Percent 9 6 2 11" xfId="34862" xr:uid="{81FC5305-14CD-430E-9EBA-F45D74E4263D}"/>
    <cellStyle name="Percent 9 6 2 12" xfId="25753" xr:uid="{4807CD88-0F2B-4FEE-8C99-0D6BF898C147}"/>
    <cellStyle name="Percent 9 6 2 2" xfId="16410" xr:uid="{00000000-0005-0000-0000-00001E400000}"/>
    <cellStyle name="Percent 9 6 2 2 2" xfId="34865" xr:uid="{BC59750C-EBEE-4608-9215-E05236B3B155}"/>
    <cellStyle name="Percent 9 6 2 2 2 2" xfId="34866" xr:uid="{A1E5E663-6744-487F-AF38-992E4C31159A}"/>
    <cellStyle name="Percent 9 6 2 2 3" xfId="34867" xr:uid="{C3843D77-7AC8-4B9B-8B7E-7563235C34C0}"/>
    <cellStyle name="Percent 9 6 2 2 3 2" xfId="34868" xr:uid="{12B0A707-C2DF-4FFC-BC73-B8234745BABD}"/>
    <cellStyle name="Percent 9 6 2 2 4" xfId="34869" xr:uid="{A9B654B8-ABA3-41C5-926A-AF75C4921F72}"/>
    <cellStyle name="Percent 9 6 2 2 5" xfId="34864" xr:uid="{ADF3ABDD-5C76-4B82-812E-DB39953FD5AE}"/>
    <cellStyle name="Percent 9 6 2 3" xfId="16411" xr:uid="{00000000-0005-0000-0000-00001F400000}"/>
    <cellStyle name="Percent 9 6 2 3 2" xfId="34871" xr:uid="{242BC8AE-D50B-4A33-80B0-D3175CAD0A37}"/>
    <cellStyle name="Percent 9 6 2 3 2 2" xfId="34872" xr:uid="{F6E0C8AF-89BE-45FC-8BC4-1BA89EA2C335}"/>
    <cellStyle name="Percent 9 6 2 3 3" xfId="34873" xr:uid="{BDB29217-CE78-46B2-B47C-82825CB738E8}"/>
    <cellStyle name="Percent 9 6 2 3 3 2" xfId="34874" xr:uid="{179960DA-4759-4CC9-9E13-A58C14262196}"/>
    <cellStyle name="Percent 9 6 2 3 4" xfId="34875" xr:uid="{9110A4DD-2D5C-4825-A0B7-B72196527996}"/>
    <cellStyle name="Percent 9 6 2 3 5" xfId="34870" xr:uid="{E12832D7-B751-4176-8058-1B73F9A51CE6}"/>
    <cellStyle name="Percent 9 6 2 4" xfId="34876" xr:uid="{8C840AC6-C83F-4E40-B900-D8F6A35400D5}"/>
    <cellStyle name="Percent 9 6 2 4 2" xfId="34877" xr:uid="{1C4CE31F-4C99-4670-8AFE-11036D2F8437}"/>
    <cellStyle name="Percent 9 6 2 4 2 2" xfId="34878" xr:uid="{E42F4922-784F-4FE2-9227-F40979B17E08}"/>
    <cellStyle name="Percent 9 6 2 4 3" xfId="34879" xr:uid="{4920C3B5-5BDF-4B51-8218-4EE67D2FA715}"/>
    <cellStyle name="Percent 9 6 2 4 3 2" xfId="34880" xr:uid="{6D3408B5-60DC-4D09-9857-449630CEB8F6}"/>
    <cellStyle name="Percent 9 6 2 4 4" xfId="34881" xr:uid="{CE72E8AA-5FCE-4CA6-9ABF-E994468DA006}"/>
    <cellStyle name="Percent 9 6 2 4 4 2" xfId="34882" xr:uid="{E9D712B2-A6B7-4D15-93B6-7762A8244343}"/>
    <cellStyle name="Percent 9 6 2 4 5" xfId="34883" xr:uid="{BC173C70-03C4-4DD1-ACB2-EFD6A7CF74DE}"/>
    <cellStyle name="Percent 9 6 2 5" xfId="34884" xr:uid="{7AF096FD-E67E-46A8-8A3C-7F551E8AB2DC}"/>
    <cellStyle name="Percent 9 6 2 5 2" xfId="34885" xr:uid="{9497515B-B6B0-4816-90AE-C56C26B81C60}"/>
    <cellStyle name="Percent 9 6 2 5 2 2" xfId="34886" xr:uid="{D671F398-AF1C-42D6-8DF1-C55EEEEA45EF}"/>
    <cellStyle name="Percent 9 6 2 5 3" xfId="34887" xr:uid="{7B06E1C1-F23C-4068-9965-1DD8AF3631C7}"/>
    <cellStyle name="Percent 9 6 2 5 3 2" xfId="34888" xr:uid="{B6BE6992-E796-401B-8C58-7FDCE959DC61}"/>
    <cellStyle name="Percent 9 6 2 5 4" xfId="34889" xr:uid="{2CE92634-9172-40B3-BEC7-FF68D2792646}"/>
    <cellStyle name="Percent 9 6 2 6" xfId="34890" xr:uid="{9537DA1E-6CF5-4BE1-A80C-A661525A54A5}"/>
    <cellStyle name="Percent 9 6 2 6 2" xfId="34891" xr:uid="{B430CADA-C098-48E3-8C29-DDF0C97B47DB}"/>
    <cellStyle name="Percent 9 6 2 7" xfId="34892" xr:uid="{419A5F66-5830-4BC4-BD3A-E4F62910C33E}"/>
    <cellStyle name="Percent 9 6 2 7 2" xfId="34893" xr:uid="{326622F5-6885-428C-BB2F-E76980248A3C}"/>
    <cellStyle name="Percent 9 6 2 8" xfId="34894" xr:uid="{60B48393-804B-4C57-B856-997CC4D43006}"/>
    <cellStyle name="Percent 9 6 2 8 2" xfId="34895" xr:uid="{BB360343-33CA-4993-949E-D1ECDE4DA56C}"/>
    <cellStyle name="Percent 9 6 2 9" xfId="34896" xr:uid="{F70DEF73-3CC7-44E9-8592-9176A291D49E}"/>
    <cellStyle name="Percent 9 6 3" xfId="16412" xr:uid="{00000000-0005-0000-0000-000020400000}"/>
    <cellStyle name="Percent 9 6 3 2" xfId="16413" xr:uid="{00000000-0005-0000-0000-000021400000}"/>
    <cellStyle name="Percent 9 6 3 2 2" xfId="34899" xr:uid="{CBE85D42-3E03-4E18-98B7-E58F2B146924}"/>
    <cellStyle name="Percent 9 6 3 2 3" xfId="34898" xr:uid="{07D77AA5-4AE1-4208-8C21-DBFFF2CABC82}"/>
    <cellStyle name="Percent 9 6 3 3" xfId="16414" xr:uid="{00000000-0005-0000-0000-000022400000}"/>
    <cellStyle name="Percent 9 6 3 3 2" xfId="34901" xr:uid="{3E1348A6-80AD-40E1-BB28-111862204445}"/>
    <cellStyle name="Percent 9 6 3 3 3" xfId="34900" xr:uid="{A3DA775D-EF59-4F45-9BD7-05404209F4CA}"/>
    <cellStyle name="Percent 9 6 3 4" xfId="34902" xr:uid="{214CEEC1-A7EB-4426-907B-AF8807428583}"/>
    <cellStyle name="Percent 9 6 3 5" xfId="34903" xr:uid="{17247DE0-1982-4AED-BDDC-609346F5DFDA}"/>
    <cellStyle name="Percent 9 6 3 6" xfId="34897" xr:uid="{54AB976C-915B-45BB-824B-83C28C914232}"/>
    <cellStyle name="Percent 9 6 4" xfId="16415" xr:uid="{00000000-0005-0000-0000-000023400000}"/>
    <cellStyle name="Percent 9 6 4 2" xfId="34905" xr:uid="{7718FB0E-D55F-4DD2-94D6-D1C8F784483E}"/>
    <cellStyle name="Percent 9 6 4 2 2" xfId="34906" xr:uid="{4830E1F9-1490-4814-8E4A-E4835287D884}"/>
    <cellStyle name="Percent 9 6 4 3" xfId="34907" xr:uid="{9B520876-DB84-4A88-8ABD-265D29E253C7}"/>
    <cellStyle name="Percent 9 6 4 3 2" xfId="34908" xr:uid="{FCCF13A9-46D2-4AC4-9921-AD9BF06259D9}"/>
    <cellStyle name="Percent 9 6 4 4" xfId="34909" xr:uid="{2AB43E9A-7CB9-4328-B1C8-B5011EE52539}"/>
    <cellStyle name="Percent 9 6 4 5" xfId="34904" xr:uid="{3FB384B3-B01D-42FD-BF5F-DB4606733324}"/>
    <cellStyle name="Percent 9 6 5" xfId="16416" xr:uid="{00000000-0005-0000-0000-000024400000}"/>
    <cellStyle name="Percent 9 6 5 2" xfId="34911" xr:uid="{8F2B63F0-0654-461E-A9AF-449888974231}"/>
    <cellStyle name="Percent 9 6 5 2 2" xfId="34912" xr:uid="{62749580-C89A-4EC9-8479-D117BF5F1BB3}"/>
    <cellStyle name="Percent 9 6 5 3" xfId="34913" xr:uid="{AD88BAA9-19AE-4716-A160-72419E55F371}"/>
    <cellStyle name="Percent 9 6 5 3 2" xfId="34914" xr:uid="{0F40896E-D00C-475F-A4D0-D3213D82CC90}"/>
    <cellStyle name="Percent 9 6 5 4" xfId="34915" xr:uid="{122BFE84-BF39-46C9-94C0-0F20BF70DB21}"/>
    <cellStyle name="Percent 9 6 5 5" xfId="34910" xr:uid="{7DA3C494-8BEF-44EC-A973-96DE83E94985}"/>
    <cellStyle name="Percent 9 6 6" xfId="16417" xr:uid="{00000000-0005-0000-0000-000025400000}"/>
    <cellStyle name="Percent 9 6 6 2" xfId="34917" xr:uid="{D0CB7E67-C80B-4E3F-99F1-5D5F6E0C7841}"/>
    <cellStyle name="Percent 9 6 6 2 2" xfId="34918" xr:uid="{760381F5-AB30-4F30-A05D-14B45C042806}"/>
    <cellStyle name="Percent 9 6 6 3" xfId="34919" xr:uid="{71B9FA6B-FABD-4941-8861-B3CE25115245}"/>
    <cellStyle name="Percent 9 6 6 3 2" xfId="34920" xr:uid="{EA01A69C-ABAA-4222-81D8-03FDBAB519CA}"/>
    <cellStyle name="Percent 9 6 6 4" xfId="34921" xr:uid="{26B54155-9DA1-4F4B-89BC-757AFB68F792}"/>
    <cellStyle name="Percent 9 6 6 4 2" xfId="34922" xr:uid="{CA908CF9-69A5-4E3C-801A-9A240189A16C}"/>
    <cellStyle name="Percent 9 6 6 5" xfId="34923" xr:uid="{F9D25075-8AC2-4DE5-9E64-479F26936906}"/>
    <cellStyle name="Percent 9 6 6 6" xfId="34916" xr:uid="{BB8951C4-0245-431E-8DB9-2B3F5DB1EB0F}"/>
    <cellStyle name="Percent 9 6 7" xfId="34924" xr:uid="{E2E6DB93-69D9-44DE-9F0F-7C05A47F3A91}"/>
    <cellStyle name="Percent 9 6 7 2" xfId="34925" xr:uid="{DC00F8EB-AB9B-4476-B9CF-E500261FF9EC}"/>
    <cellStyle name="Percent 9 6 7 2 2" xfId="34926" xr:uid="{9A152F5A-405D-4641-933B-549205AAB6AE}"/>
    <cellStyle name="Percent 9 6 7 3" xfId="34927" xr:uid="{19F7160A-0416-4816-8216-488352569724}"/>
    <cellStyle name="Percent 9 6 7 3 2" xfId="34928" xr:uid="{69460536-D60F-41B0-86EC-2F9DDFDC7B59}"/>
    <cellStyle name="Percent 9 6 7 4" xfId="34929" xr:uid="{9F586CDB-6FC7-4BFF-80FE-E3E8BDD3C573}"/>
    <cellStyle name="Percent 9 6 8" xfId="34930" xr:uid="{C6653BD5-71B0-411E-9914-9CD52FFD81B6}"/>
    <cellStyle name="Percent 9 6 8 2" xfId="34931" xr:uid="{B6C247FA-426F-4DDA-AD05-44A2273083C6}"/>
    <cellStyle name="Percent 9 6 9" xfId="34932" xr:uid="{4680DA55-0F63-4A25-A0EC-607F2B9A2B20}"/>
    <cellStyle name="Percent 9 6 9 2" xfId="34933" xr:uid="{78508D2B-BAE5-4C46-8957-C688C3AEF9E7}"/>
    <cellStyle name="Percent 9 7" xfId="16418" xr:uid="{00000000-0005-0000-0000-000026400000}"/>
    <cellStyle name="Percent 9 7 10" xfId="34935" xr:uid="{E5676846-FF97-4D63-B590-D1D890116693}"/>
    <cellStyle name="Percent 9 7 10 2" xfId="34936" xr:uid="{E838019D-4646-4C9F-80E9-45EB13355F01}"/>
    <cellStyle name="Percent 9 7 11" xfId="34937" xr:uid="{6F708233-97CC-4467-B533-8EBD842D653D}"/>
    <cellStyle name="Percent 9 7 11 2" xfId="34938" xr:uid="{AD956774-5943-480D-821E-B24BC9E84B4B}"/>
    <cellStyle name="Percent 9 7 12" xfId="34939" xr:uid="{D43BDBC4-FA0F-49AF-8485-DFF3542E8761}"/>
    <cellStyle name="Percent 9 7 12 2" xfId="34940" xr:uid="{CD130CA0-8861-402E-8128-AD9B1DADAE23}"/>
    <cellStyle name="Percent 9 7 13" xfId="34941" xr:uid="{6228FF82-3308-46A7-9F95-89E46CEE534D}"/>
    <cellStyle name="Percent 9 7 14" xfId="34942" xr:uid="{9709FD10-D4DC-4F31-8F81-9A1D5C50E697}"/>
    <cellStyle name="Percent 9 7 15" xfId="34934" xr:uid="{59AEC040-254F-437C-932A-8A0529064452}"/>
    <cellStyle name="Percent 9 7 16" xfId="24820" xr:uid="{8D0D559E-DC51-44F3-B749-861045B83DA4}"/>
    <cellStyle name="Percent 9 7 17" xfId="23443" xr:uid="{AB5F72BD-4765-45B7-9999-1BEE238BCE2E}"/>
    <cellStyle name="Percent 9 7 18" xfId="22434" xr:uid="{62922D5F-D9C5-4F77-80E5-52AC86BF8333}"/>
    <cellStyle name="Percent 9 7 2" xfId="16419" xr:uid="{00000000-0005-0000-0000-000027400000}"/>
    <cellStyle name="Percent 9 7 2 10" xfId="34944" xr:uid="{028EB485-36CE-48D6-A7F9-8D123D172918}"/>
    <cellStyle name="Percent 9 7 2 11" xfId="34945" xr:uid="{14D05807-F352-4892-BBC1-1FA83C661F33}"/>
    <cellStyle name="Percent 9 7 2 12" xfId="34943" xr:uid="{EFCD149F-C14F-46A4-843F-FB81FBB106D9}"/>
    <cellStyle name="Percent 9 7 2 13" xfId="24821" xr:uid="{B845FB83-72B1-4200-BF37-7D9796C10753}"/>
    <cellStyle name="Percent 9 7 2 2" xfId="16420" xr:uid="{00000000-0005-0000-0000-000028400000}"/>
    <cellStyle name="Percent 9 7 2 2 2" xfId="34947" xr:uid="{B1EE3359-7243-4A11-8835-5A6543108D89}"/>
    <cellStyle name="Percent 9 7 2 2 2 2" xfId="34948" xr:uid="{8E20DE6E-7CDE-4FCE-B416-BA9040BDC00F}"/>
    <cellStyle name="Percent 9 7 2 2 3" xfId="34949" xr:uid="{59AB4314-6946-4764-82A6-5744E00913BF}"/>
    <cellStyle name="Percent 9 7 2 2 3 2" xfId="34950" xr:uid="{968D86B7-99AE-42CF-907A-50652465EB76}"/>
    <cellStyle name="Percent 9 7 2 2 4" xfId="34951" xr:uid="{561273D6-017B-4B34-9BAC-2F41FA443526}"/>
    <cellStyle name="Percent 9 7 2 2 5" xfId="34952" xr:uid="{F7310AB7-EF7C-4975-A671-78D8ED2AA096}"/>
    <cellStyle name="Percent 9 7 2 2 6" xfId="34946" xr:uid="{F9DD5122-5E1B-4195-AEAE-C5B973580AA3}"/>
    <cellStyle name="Percent 9 7 2 3" xfId="16421" xr:uid="{00000000-0005-0000-0000-000029400000}"/>
    <cellStyle name="Percent 9 7 2 3 2" xfId="34954" xr:uid="{1CDAE5D3-748F-4090-B953-F68E37A37504}"/>
    <cellStyle name="Percent 9 7 2 3 2 2" xfId="34955" xr:uid="{E96CF0DC-0205-4761-919E-5492CFC43327}"/>
    <cellStyle name="Percent 9 7 2 3 3" xfId="34956" xr:uid="{38B3EEFD-7834-46F9-B290-1240E54A5491}"/>
    <cellStyle name="Percent 9 7 2 3 3 2" xfId="34957" xr:uid="{D40F809D-FB54-4C5C-BADE-2BB57C0E1A86}"/>
    <cellStyle name="Percent 9 7 2 3 4" xfId="34958" xr:uid="{B0CB988A-EB09-41A1-BCC9-C4A83A425B5B}"/>
    <cellStyle name="Percent 9 7 2 3 5" xfId="34953" xr:uid="{68ABAC68-6E02-4D82-8037-28B310269556}"/>
    <cellStyle name="Percent 9 7 2 4" xfId="34959" xr:uid="{2FDFB7C9-01B0-4B71-8710-B050B9F5BF0D}"/>
    <cellStyle name="Percent 9 7 2 4 2" xfId="34960" xr:uid="{AA679D95-C4D4-4DE8-8011-6A63E4D3601E}"/>
    <cellStyle name="Percent 9 7 2 4 2 2" xfId="34961" xr:uid="{80F1F4FB-4F11-470A-BC1D-05BE5AD6DE30}"/>
    <cellStyle name="Percent 9 7 2 4 3" xfId="34962" xr:uid="{30C433CE-9D4F-4511-A28A-6C5B318BE039}"/>
    <cellStyle name="Percent 9 7 2 4 3 2" xfId="34963" xr:uid="{BD71E02A-0D8F-4EA5-A2E7-E67712B547FC}"/>
    <cellStyle name="Percent 9 7 2 4 4" xfId="34964" xr:uid="{E4323E6D-1A02-4AF1-B229-3DC0ECBF17AC}"/>
    <cellStyle name="Percent 9 7 2 5" xfId="34965" xr:uid="{CD5ED9CC-39EC-4267-AD7F-8B5B11561358}"/>
    <cellStyle name="Percent 9 7 2 5 2" xfId="34966" xr:uid="{A358A0A6-EA0E-43E1-82EC-3460BF5D1188}"/>
    <cellStyle name="Percent 9 7 2 5 2 2" xfId="34967" xr:uid="{CA7FDE84-5F01-4E1A-9A91-5BFD15A68789}"/>
    <cellStyle name="Percent 9 7 2 5 3" xfId="34968" xr:uid="{4C9E543A-9D36-44FE-98B7-70A74550F565}"/>
    <cellStyle name="Percent 9 7 2 5 3 2" xfId="34969" xr:uid="{DE495787-4BEB-4163-90D7-685C9EFD0D77}"/>
    <cellStyle name="Percent 9 7 2 5 4" xfId="34970" xr:uid="{66B64D0F-E390-493B-B941-0582F392A32A}"/>
    <cellStyle name="Percent 9 7 2 5 4 2" xfId="34971" xr:uid="{B757B425-E326-4231-8D74-9E903A898674}"/>
    <cellStyle name="Percent 9 7 2 5 5" xfId="34972" xr:uid="{C9AA7FCE-AA64-4F7A-9D58-37F539C5800A}"/>
    <cellStyle name="Percent 9 7 2 6" xfId="34973" xr:uid="{3D8555BA-00B4-443F-BD19-0AFAE8ABD312}"/>
    <cellStyle name="Percent 9 7 2 6 2" xfId="34974" xr:uid="{22869184-95A9-4F91-98E3-AF87182416C0}"/>
    <cellStyle name="Percent 9 7 2 6 2 2" xfId="34975" xr:uid="{B1C27430-0B6B-44E2-A911-FBD4277ECF5E}"/>
    <cellStyle name="Percent 9 7 2 6 3" xfId="34976" xr:uid="{5E66920B-721C-4942-9203-A118049874F4}"/>
    <cellStyle name="Percent 9 7 2 6 3 2" xfId="34977" xr:uid="{FE9C79BE-ABD5-4BAE-B217-BFE1F3E7781F}"/>
    <cellStyle name="Percent 9 7 2 6 4" xfId="34978" xr:uid="{C6156629-C2D3-4A06-8DAA-C43A7DABF097}"/>
    <cellStyle name="Percent 9 7 2 7" xfId="34979" xr:uid="{8F8427BE-DBB4-4FDB-8C0F-1B8E8FBE2E03}"/>
    <cellStyle name="Percent 9 7 2 7 2" xfId="34980" xr:uid="{150CA4F5-276C-4F6C-89F5-0B2920C68EDE}"/>
    <cellStyle name="Percent 9 7 2 8" xfId="34981" xr:uid="{F7FEFFE0-4BBD-4C0A-83F8-FC5BA771886D}"/>
    <cellStyle name="Percent 9 7 2 8 2" xfId="34982" xr:uid="{1ED7273F-201C-44B0-BAAA-4A522EECFE45}"/>
    <cellStyle name="Percent 9 7 2 9" xfId="34983" xr:uid="{C3BEE056-DB35-4426-BC6F-A26ECDB61D36}"/>
    <cellStyle name="Percent 9 7 2 9 2" xfId="34984" xr:uid="{FBB16604-C470-4A70-A4E5-7A33AC1197EA}"/>
    <cellStyle name="Percent 9 7 3" xfId="16422" xr:uid="{00000000-0005-0000-0000-00002A400000}"/>
    <cellStyle name="Percent 9 7 3 10" xfId="34986" xr:uid="{821597BF-A887-459A-A88E-6EA6F89CD353}"/>
    <cellStyle name="Percent 9 7 3 11" xfId="34987" xr:uid="{823D4434-F5E9-489A-97FC-6D999694A0D6}"/>
    <cellStyle name="Percent 9 7 3 12" xfId="34985" xr:uid="{4349A377-29B4-4197-8C33-476DAAC480BD}"/>
    <cellStyle name="Percent 9 7 3 13" xfId="24822" xr:uid="{30D71D31-ACDC-4BB2-9A70-7D70D55C5563}"/>
    <cellStyle name="Percent 9 7 3 2" xfId="16423" xr:uid="{00000000-0005-0000-0000-00002B400000}"/>
    <cellStyle name="Percent 9 7 3 2 2" xfId="34989" xr:uid="{94EE48DA-B74D-41CB-83EE-AC14031AD579}"/>
    <cellStyle name="Percent 9 7 3 2 2 2" xfId="34990" xr:uid="{06D36BB6-3604-4833-81DC-287B4565A69E}"/>
    <cellStyle name="Percent 9 7 3 2 3" xfId="34991" xr:uid="{59B7E740-9B74-4FA2-85A1-FC21722F2B74}"/>
    <cellStyle name="Percent 9 7 3 2 3 2" xfId="34992" xr:uid="{6DB7C099-B58F-4AF5-A69E-AA5569FB8696}"/>
    <cellStyle name="Percent 9 7 3 2 4" xfId="34993" xr:uid="{E9A0745F-8B0D-4538-A327-CAD5E7A2765B}"/>
    <cellStyle name="Percent 9 7 3 2 5" xfId="34994" xr:uid="{D2A9DF16-0D20-479D-8F03-0BFBBE408F88}"/>
    <cellStyle name="Percent 9 7 3 2 6" xfId="34988" xr:uid="{4ACFD175-0F8F-4417-B2EB-DB71E5A426BC}"/>
    <cellStyle name="Percent 9 7 3 3" xfId="16424" xr:uid="{00000000-0005-0000-0000-00002C400000}"/>
    <cellStyle name="Percent 9 7 3 3 2" xfId="34996" xr:uid="{B5B2FB8B-9850-43DF-961C-7FEB129B3EBD}"/>
    <cellStyle name="Percent 9 7 3 3 2 2" xfId="34997" xr:uid="{E246817F-3B30-44AC-B255-020AC043187E}"/>
    <cellStyle name="Percent 9 7 3 3 3" xfId="34998" xr:uid="{CBF7AF22-6338-48B0-A46C-6BD086A63A5E}"/>
    <cellStyle name="Percent 9 7 3 3 3 2" xfId="34999" xr:uid="{D9A0A869-0D5E-4B63-BCDA-DBD2A2C7CEDE}"/>
    <cellStyle name="Percent 9 7 3 3 4" xfId="35000" xr:uid="{3B8ADEEA-8065-4D0F-8546-520E929AEE9D}"/>
    <cellStyle name="Percent 9 7 3 3 5" xfId="34995" xr:uid="{E8D481CD-8A4E-405B-BDA6-17D03CFC6999}"/>
    <cellStyle name="Percent 9 7 3 4" xfId="35001" xr:uid="{24290685-DEF9-4652-BB07-59502490EFB8}"/>
    <cellStyle name="Percent 9 7 3 4 2" xfId="35002" xr:uid="{C994AB23-59B6-4548-A234-9E0B045E7AC3}"/>
    <cellStyle name="Percent 9 7 3 4 2 2" xfId="35003" xr:uid="{486C0AE5-89C2-4E11-B96E-0D8376C56A3A}"/>
    <cellStyle name="Percent 9 7 3 4 3" xfId="35004" xr:uid="{46802F98-71A3-4981-8960-2385222467FB}"/>
    <cellStyle name="Percent 9 7 3 4 3 2" xfId="35005" xr:uid="{E6D28FB9-2961-48BB-8268-A04BB010DE6E}"/>
    <cellStyle name="Percent 9 7 3 4 4" xfId="35006" xr:uid="{CF61E933-6458-44B5-AE3C-B6180B47B0A8}"/>
    <cellStyle name="Percent 9 7 3 5" xfId="35007" xr:uid="{C455739A-60FB-44F0-A7F1-504988A09E0A}"/>
    <cellStyle name="Percent 9 7 3 5 2" xfId="35008" xr:uid="{35C1DA3C-C1E8-4AC1-8ACC-E3611A0FA0CE}"/>
    <cellStyle name="Percent 9 7 3 5 2 2" xfId="35009" xr:uid="{45683F2D-8452-4600-B0E6-49A389B81F4A}"/>
    <cellStyle name="Percent 9 7 3 5 3" xfId="35010" xr:uid="{7FF40DCE-6A3C-4B87-884C-070B5B32DBD7}"/>
    <cellStyle name="Percent 9 7 3 5 3 2" xfId="35011" xr:uid="{B98FE0D7-D54C-4562-A78C-35B23FB8020A}"/>
    <cellStyle name="Percent 9 7 3 5 4" xfId="35012" xr:uid="{01C5945E-3B78-4975-9C88-DAA52A8CFC84}"/>
    <cellStyle name="Percent 9 7 3 5 4 2" xfId="35013" xr:uid="{BB81DFDC-27EA-4161-A5CA-A388E92A600E}"/>
    <cellStyle name="Percent 9 7 3 5 5" xfId="35014" xr:uid="{731F025B-6C39-46E4-91D0-EB08B4FDD705}"/>
    <cellStyle name="Percent 9 7 3 6" xfId="35015" xr:uid="{186543EB-33DF-422E-AC11-0135FA603F85}"/>
    <cellStyle name="Percent 9 7 3 6 2" xfId="35016" xr:uid="{1BF15AAB-594E-45C1-BB0C-0CA292FDDB1D}"/>
    <cellStyle name="Percent 9 7 3 6 2 2" xfId="35017" xr:uid="{78E367FE-87C9-4738-83BC-C5EBD8A6A4BC}"/>
    <cellStyle name="Percent 9 7 3 6 3" xfId="35018" xr:uid="{CC220090-2538-4A35-9568-BC339137F881}"/>
    <cellStyle name="Percent 9 7 3 6 3 2" xfId="35019" xr:uid="{78521BB1-1972-4018-A040-16A6611AE238}"/>
    <cellStyle name="Percent 9 7 3 6 4" xfId="35020" xr:uid="{304DC93B-BE36-4B2F-94BB-D0E3A1BE6487}"/>
    <cellStyle name="Percent 9 7 3 7" xfId="35021" xr:uid="{4D951673-A1C9-4ACB-B88B-B6D30E9E39D8}"/>
    <cellStyle name="Percent 9 7 3 7 2" xfId="35022" xr:uid="{70AEB6A8-8C7F-40B2-9A06-0313279DB893}"/>
    <cellStyle name="Percent 9 7 3 8" xfId="35023" xr:uid="{7274648D-E0B4-4A53-AFAA-187529FDCA66}"/>
    <cellStyle name="Percent 9 7 3 8 2" xfId="35024" xr:uid="{4DD38A53-8BA4-421B-9F1A-35849FBE8B78}"/>
    <cellStyle name="Percent 9 7 3 9" xfId="35025" xr:uid="{5BBBF81C-365B-4F72-9DE5-0AB137859F54}"/>
    <cellStyle name="Percent 9 7 3 9 2" xfId="35026" xr:uid="{E26629E7-E983-48AB-A028-A89375E84CD7}"/>
    <cellStyle name="Percent 9 7 4" xfId="16425" xr:uid="{00000000-0005-0000-0000-00002D400000}"/>
    <cellStyle name="Percent 9 7 4 10" xfId="35028" xr:uid="{595B82BF-BA70-4B92-8B4F-916C37CC817C}"/>
    <cellStyle name="Percent 9 7 4 11" xfId="35027" xr:uid="{94E057F1-16C2-4926-AAE7-FFA43F8639ED}"/>
    <cellStyle name="Percent 9 7 4 12" xfId="25754" xr:uid="{B087872F-20F6-497B-ACB5-8FE703DB3814}"/>
    <cellStyle name="Percent 9 7 4 2" xfId="16426" xr:uid="{00000000-0005-0000-0000-00002E400000}"/>
    <cellStyle name="Percent 9 7 4 2 2" xfId="35030" xr:uid="{F67F1676-51B8-485F-863B-6EC08A4B6622}"/>
    <cellStyle name="Percent 9 7 4 2 2 2" xfId="35031" xr:uid="{198B0F14-AF22-48BB-806A-E7814E085EC4}"/>
    <cellStyle name="Percent 9 7 4 2 3" xfId="35032" xr:uid="{2FD6F67B-A71C-4948-8B94-96B8BA0F7F09}"/>
    <cellStyle name="Percent 9 7 4 2 3 2" xfId="35033" xr:uid="{32AADD67-1074-4B54-9E84-55ABCCEC7923}"/>
    <cellStyle name="Percent 9 7 4 2 4" xfId="35034" xr:uid="{1D85FEBB-B106-43CF-9A76-D31D1D73E49F}"/>
    <cellStyle name="Percent 9 7 4 2 5" xfId="35029" xr:uid="{B28BBEDC-43CF-4B09-B66C-414FB266D49E}"/>
    <cellStyle name="Percent 9 7 4 3" xfId="16427" xr:uid="{00000000-0005-0000-0000-00002F400000}"/>
    <cellStyle name="Percent 9 7 4 3 2" xfId="35036" xr:uid="{DDCF4F14-D582-44F5-9AE7-4D6E81179217}"/>
    <cellStyle name="Percent 9 7 4 3 2 2" xfId="35037" xr:uid="{CEC76DD6-3995-4287-8603-451327CA23D5}"/>
    <cellStyle name="Percent 9 7 4 3 3" xfId="35038" xr:uid="{7A8C005B-5CEC-4CC0-9C1B-BD081724DE36}"/>
    <cellStyle name="Percent 9 7 4 3 3 2" xfId="35039" xr:uid="{1AAFB9A6-F10D-4505-A3DA-B391A092B7FB}"/>
    <cellStyle name="Percent 9 7 4 3 4" xfId="35040" xr:uid="{DF250FDD-CA4C-4AF4-B1E5-7B19021D363C}"/>
    <cellStyle name="Percent 9 7 4 3 5" xfId="35035" xr:uid="{FC3A689E-EE0E-4D57-BDEA-8C00CF9283EA}"/>
    <cellStyle name="Percent 9 7 4 4" xfId="35041" xr:uid="{3F37025C-A9D6-46F1-B686-75DA5B7366D6}"/>
    <cellStyle name="Percent 9 7 4 4 2" xfId="35042" xr:uid="{BBB8EAE4-8646-4A72-8E98-949A8EB3D2A0}"/>
    <cellStyle name="Percent 9 7 4 4 2 2" xfId="35043" xr:uid="{98D01D53-639D-4393-A173-F762571C0B05}"/>
    <cellStyle name="Percent 9 7 4 4 3" xfId="35044" xr:uid="{FFA6C726-AEAE-4F0F-99A0-CB48D50F6AE2}"/>
    <cellStyle name="Percent 9 7 4 4 3 2" xfId="35045" xr:uid="{28A3A446-9600-4C46-944B-AB4966110AD7}"/>
    <cellStyle name="Percent 9 7 4 4 4" xfId="35046" xr:uid="{017617D1-6FC1-4575-A5B9-F58A1791C895}"/>
    <cellStyle name="Percent 9 7 4 4 4 2" xfId="35047" xr:uid="{BF7DC29A-A900-4085-B27F-9703ED3D7C0B}"/>
    <cellStyle name="Percent 9 7 4 4 5" xfId="35048" xr:uid="{220B3D22-5A96-4422-957D-B4517C38FEA5}"/>
    <cellStyle name="Percent 9 7 4 5" xfId="35049" xr:uid="{9554841A-A0C6-4154-880D-7F7D16E50B53}"/>
    <cellStyle name="Percent 9 7 4 5 2" xfId="35050" xr:uid="{A9BF416A-9365-401F-89D4-10CDABBBE5B1}"/>
    <cellStyle name="Percent 9 7 4 5 2 2" xfId="35051" xr:uid="{B2133D1A-1DF6-4650-8DB7-8B07F1BEC603}"/>
    <cellStyle name="Percent 9 7 4 5 3" xfId="35052" xr:uid="{5434EA2D-DA13-498E-A640-B1CA0845444B}"/>
    <cellStyle name="Percent 9 7 4 5 3 2" xfId="35053" xr:uid="{A5E167DE-643F-43AD-8849-BBBECB5ABF45}"/>
    <cellStyle name="Percent 9 7 4 5 4" xfId="35054" xr:uid="{C807D80F-8592-4598-A3B6-AED027B065B8}"/>
    <cellStyle name="Percent 9 7 4 6" xfId="35055" xr:uid="{0692B24A-2D07-4241-B357-F6515D0E3EE2}"/>
    <cellStyle name="Percent 9 7 4 6 2" xfId="35056" xr:uid="{06ECEADF-2BB4-47E2-89EA-2CB4C3212D72}"/>
    <cellStyle name="Percent 9 7 4 7" xfId="35057" xr:uid="{241F007C-622A-4C69-A08C-695B8A191E5D}"/>
    <cellStyle name="Percent 9 7 4 7 2" xfId="35058" xr:uid="{1F372C20-90AF-40F1-ACA5-B1329AFFBEEA}"/>
    <cellStyle name="Percent 9 7 4 8" xfId="35059" xr:uid="{35B559E2-D2EF-4CB5-A37D-06BC5B20D662}"/>
    <cellStyle name="Percent 9 7 4 8 2" xfId="35060" xr:uid="{AC113057-17DC-4184-AAFD-D13273FC8F39}"/>
    <cellStyle name="Percent 9 7 4 9" xfId="35061" xr:uid="{EC42DCC7-7300-4048-AF64-59C24B73B068}"/>
    <cellStyle name="Percent 9 7 5" xfId="16428" xr:uid="{00000000-0005-0000-0000-000030400000}"/>
    <cellStyle name="Percent 9 7 5 2" xfId="16429" xr:uid="{00000000-0005-0000-0000-000031400000}"/>
    <cellStyle name="Percent 9 7 5 2 2" xfId="35064" xr:uid="{F78FA2E8-E404-44F8-AA6D-349E8609C140}"/>
    <cellStyle name="Percent 9 7 5 2 3" xfId="35063" xr:uid="{D86399E6-0B4A-4181-97C3-4191D6053C64}"/>
    <cellStyle name="Percent 9 7 5 3" xfId="16430" xr:uid="{00000000-0005-0000-0000-000032400000}"/>
    <cellStyle name="Percent 9 7 5 3 2" xfId="35066" xr:uid="{41D1B795-E569-428D-9847-551C3F38D9EE}"/>
    <cellStyle name="Percent 9 7 5 3 3" xfId="35065" xr:uid="{8820673C-97EA-40DA-BD62-FC10CE004091}"/>
    <cellStyle name="Percent 9 7 5 4" xfId="35067" xr:uid="{668EAEF7-9EBA-45D4-A5DF-1FDE73DA67EE}"/>
    <cellStyle name="Percent 9 7 5 5" xfId="35068" xr:uid="{2944A49E-4A97-4755-8FE0-9F78C55A1B31}"/>
    <cellStyle name="Percent 9 7 5 6" xfId="35062" xr:uid="{DE2D2E98-D270-4EDF-B106-A19BA3312C95}"/>
    <cellStyle name="Percent 9 7 6" xfId="16431" xr:uid="{00000000-0005-0000-0000-000033400000}"/>
    <cellStyle name="Percent 9 7 6 2" xfId="35070" xr:uid="{5BF0FC38-365F-4139-9E72-1053C4D883F1}"/>
    <cellStyle name="Percent 9 7 6 2 2" xfId="35071" xr:uid="{49A6C1E6-D8B6-48C4-91AF-A1D7ABA2E596}"/>
    <cellStyle name="Percent 9 7 6 3" xfId="35072" xr:uid="{58492D51-973B-415C-BAC8-30B2DD5DE296}"/>
    <cellStyle name="Percent 9 7 6 3 2" xfId="35073" xr:uid="{B0885593-C899-4B8A-9840-83B30608D707}"/>
    <cellStyle name="Percent 9 7 6 4" xfId="35074" xr:uid="{F4DD3B22-A8F2-4BA0-A48D-A9440C1B5DF5}"/>
    <cellStyle name="Percent 9 7 6 5" xfId="35069" xr:uid="{15BDB86A-CD8F-41B2-8854-73249D90BE82}"/>
    <cellStyle name="Percent 9 7 7" xfId="16432" xr:uid="{00000000-0005-0000-0000-000034400000}"/>
    <cellStyle name="Percent 9 7 7 2" xfId="35076" xr:uid="{C07C46C9-7012-463A-82FE-0DEB8B5B7373}"/>
    <cellStyle name="Percent 9 7 7 2 2" xfId="35077" xr:uid="{F3C9B917-D986-43A9-9E6D-77A4201BE11C}"/>
    <cellStyle name="Percent 9 7 7 3" xfId="35078" xr:uid="{A9D77F85-E21A-46C5-BAF1-D823FBBB9AF4}"/>
    <cellStyle name="Percent 9 7 7 3 2" xfId="35079" xr:uid="{81582CF3-62F0-4044-885B-4507666C67FB}"/>
    <cellStyle name="Percent 9 7 7 4" xfId="35080" xr:uid="{56D30804-9B02-4B1E-908E-0E368BE037BB}"/>
    <cellStyle name="Percent 9 7 7 5" xfId="35075" xr:uid="{BDEEEB54-32FE-4B7F-8808-67DA27895C6A}"/>
    <cellStyle name="Percent 9 7 8" xfId="16433" xr:uid="{00000000-0005-0000-0000-000035400000}"/>
    <cellStyle name="Percent 9 7 8 2" xfId="35082" xr:uid="{11BDCDD0-3091-4BF3-957A-8230B27C2063}"/>
    <cellStyle name="Percent 9 7 8 2 2" xfId="35083" xr:uid="{F0ACFE1E-51E2-49A9-9BCA-D98AEDB39069}"/>
    <cellStyle name="Percent 9 7 8 3" xfId="35084" xr:uid="{8703414C-0F8D-4B6C-8B44-E5BC7115C4FC}"/>
    <cellStyle name="Percent 9 7 8 3 2" xfId="35085" xr:uid="{ADE8C51E-7449-432E-ABC7-24FB45CF9062}"/>
    <cellStyle name="Percent 9 7 8 4" xfId="35086" xr:uid="{6D921388-993C-4550-BE43-A247BE8F5994}"/>
    <cellStyle name="Percent 9 7 8 4 2" xfId="35087" xr:uid="{EF920FB7-FF78-4ACC-B765-0E734D840127}"/>
    <cellStyle name="Percent 9 7 8 5" xfId="35088" xr:uid="{B6528968-C7FD-4590-B7CD-33C7476B612A}"/>
    <cellStyle name="Percent 9 7 8 6" xfId="35081" xr:uid="{DC374508-88FF-4E67-B333-CEE0F2F4AA0F}"/>
    <cellStyle name="Percent 9 7 9" xfId="35089" xr:uid="{B0AED26D-ADEB-4D7F-8769-D5CAFD5C01E7}"/>
    <cellStyle name="Percent 9 7 9 2" xfId="35090" xr:uid="{32E3C944-2556-4535-858B-DD987B4A16DC}"/>
    <cellStyle name="Percent 9 7 9 2 2" xfId="35091" xr:uid="{89FF2FA8-66B2-4A22-BA45-D02798E46072}"/>
    <cellStyle name="Percent 9 7 9 3" xfId="35092" xr:uid="{9C02DA3E-3D20-4E9F-A139-B34A20A4B5AA}"/>
    <cellStyle name="Percent 9 7 9 3 2" xfId="35093" xr:uid="{353EF49E-FA74-447B-AC76-39D81558506E}"/>
    <cellStyle name="Percent 9 7 9 4" xfId="35094" xr:uid="{52BBFB53-F0A0-43E5-9CEF-25899BDFA864}"/>
    <cellStyle name="Percent 9 8" xfId="16434" xr:uid="{00000000-0005-0000-0000-000036400000}"/>
    <cellStyle name="Percent 9 8 10" xfId="35096" xr:uid="{FEE088E0-0293-4AD1-97DE-04FCD5C1D87D}"/>
    <cellStyle name="Percent 9 8 10 2" xfId="35097" xr:uid="{D82202DD-2FCE-4463-870D-8BD278680B93}"/>
    <cellStyle name="Percent 9 8 11" xfId="35098" xr:uid="{2F707E0B-8A98-4DED-8902-7686E3BABD7C}"/>
    <cellStyle name="Percent 9 8 12" xfId="35099" xr:uid="{87EB52AD-1210-44FF-90FA-A0D7AA4A727B}"/>
    <cellStyle name="Percent 9 8 13" xfId="35095" xr:uid="{CFBC618D-C02E-4C51-9F75-E08EB770146C}"/>
    <cellStyle name="Percent 9 8 14" xfId="24823" xr:uid="{D7CBE355-2A8E-479E-AEBD-CC34E11828FF}"/>
    <cellStyle name="Percent 9 8 15" xfId="23444" xr:uid="{0ADB61A7-B798-4A8A-9EC0-DABEFCD4DAC0}"/>
    <cellStyle name="Percent 9 8 16" xfId="22435" xr:uid="{D33A3D79-01AE-4372-A228-50418A0E1405}"/>
    <cellStyle name="Percent 9 8 2" xfId="16435" xr:uid="{00000000-0005-0000-0000-000037400000}"/>
    <cellStyle name="Percent 9 8 2 10" xfId="35101" xr:uid="{0C011A1D-EDFF-4681-BC81-6AF5A3C6B4E9}"/>
    <cellStyle name="Percent 9 8 2 11" xfId="35100" xr:uid="{21897F08-1DE5-4284-9310-6E08869B05C0}"/>
    <cellStyle name="Percent 9 8 2 12" xfId="25755" xr:uid="{C53018D7-36D4-47BA-898F-B2AD6EA98A1D}"/>
    <cellStyle name="Percent 9 8 2 2" xfId="16436" xr:uid="{00000000-0005-0000-0000-000038400000}"/>
    <cellStyle name="Percent 9 8 2 2 2" xfId="35103" xr:uid="{1D194AC5-5427-48A7-BA81-014B6E074181}"/>
    <cellStyle name="Percent 9 8 2 2 2 2" xfId="35104" xr:uid="{3C71F6B1-2065-4008-B580-238006C3223D}"/>
    <cellStyle name="Percent 9 8 2 2 3" xfId="35105" xr:uid="{5ED1F36D-B0DE-46AE-9A5D-272CCACE02B8}"/>
    <cellStyle name="Percent 9 8 2 2 3 2" xfId="35106" xr:uid="{62B3E20F-A283-4962-8B3E-669C5BFF7A1A}"/>
    <cellStyle name="Percent 9 8 2 2 4" xfId="35107" xr:uid="{FAA6E5CD-E8D2-4A66-B616-D905E2B46315}"/>
    <cellStyle name="Percent 9 8 2 2 5" xfId="35102" xr:uid="{77E52624-3FE1-412E-A817-9649BF978CF9}"/>
    <cellStyle name="Percent 9 8 2 3" xfId="16437" xr:uid="{00000000-0005-0000-0000-000039400000}"/>
    <cellStyle name="Percent 9 8 2 3 2" xfId="35109" xr:uid="{3E8080E8-F6E4-4B47-ABFC-E47EC5ADDB9A}"/>
    <cellStyle name="Percent 9 8 2 3 2 2" xfId="35110" xr:uid="{FF2E287C-22F7-40F0-90E0-FE02DE96CBC1}"/>
    <cellStyle name="Percent 9 8 2 3 3" xfId="35111" xr:uid="{73A7560B-7D8A-4184-BA05-197C396D51E2}"/>
    <cellStyle name="Percent 9 8 2 3 3 2" xfId="35112" xr:uid="{9F3E597D-253E-4F2F-88A8-4A7248AEE375}"/>
    <cellStyle name="Percent 9 8 2 3 4" xfId="35113" xr:uid="{3EC2513D-CCB7-40F6-92E3-78396EA591FE}"/>
    <cellStyle name="Percent 9 8 2 3 5" xfId="35108" xr:uid="{F2002AFE-969F-431B-9EDB-366F1B19109F}"/>
    <cellStyle name="Percent 9 8 2 4" xfId="35114" xr:uid="{DD473460-6F33-4C4D-B2D5-D75C76A5984F}"/>
    <cellStyle name="Percent 9 8 2 4 2" xfId="35115" xr:uid="{87E553CF-C247-415A-8BD2-785B3BB32BBE}"/>
    <cellStyle name="Percent 9 8 2 4 2 2" xfId="35116" xr:uid="{208279D3-2623-4D86-AD8D-D7C980A91B64}"/>
    <cellStyle name="Percent 9 8 2 4 3" xfId="35117" xr:uid="{3545C814-5ECA-422D-97CC-43A5151C16A7}"/>
    <cellStyle name="Percent 9 8 2 4 3 2" xfId="35118" xr:uid="{723D73AC-E7AD-449F-8074-35A8A8AD4A7A}"/>
    <cellStyle name="Percent 9 8 2 4 4" xfId="35119" xr:uid="{5DFB37C9-3629-4D88-85BB-97161379D258}"/>
    <cellStyle name="Percent 9 8 2 4 4 2" xfId="35120" xr:uid="{6B7E0590-B8C8-4661-95AC-05B6EC5F26DA}"/>
    <cellStyle name="Percent 9 8 2 4 5" xfId="35121" xr:uid="{772456EB-25F8-40E6-A7C7-E72529ADD8A0}"/>
    <cellStyle name="Percent 9 8 2 5" xfId="35122" xr:uid="{58A0F44B-63B8-45AD-A465-8A83380DA28E}"/>
    <cellStyle name="Percent 9 8 2 5 2" xfId="35123" xr:uid="{4AEFD920-57F7-485A-A80D-828B39A35D7E}"/>
    <cellStyle name="Percent 9 8 2 5 2 2" xfId="35124" xr:uid="{D51AF194-E575-47E2-90BD-E760A9D6B91D}"/>
    <cellStyle name="Percent 9 8 2 5 3" xfId="35125" xr:uid="{71C6BB9A-461F-4E7E-AB55-591BB7823E0E}"/>
    <cellStyle name="Percent 9 8 2 5 3 2" xfId="35126" xr:uid="{78FCC852-D5C2-4B3B-8538-24CEA38DA8E4}"/>
    <cellStyle name="Percent 9 8 2 5 4" xfId="35127" xr:uid="{BC39B0AC-1004-44F5-BB1A-3FC745BEE38C}"/>
    <cellStyle name="Percent 9 8 2 6" xfId="35128" xr:uid="{B5120783-7AF8-4A3F-89DB-263455C9092F}"/>
    <cellStyle name="Percent 9 8 2 6 2" xfId="35129" xr:uid="{6CE3435D-0AD5-4F77-A2AA-F4C0BD69FC07}"/>
    <cellStyle name="Percent 9 8 2 7" xfId="35130" xr:uid="{0EA1AA27-06F3-4364-A1F5-BF2D852DDD9E}"/>
    <cellStyle name="Percent 9 8 2 7 2" xfId="35131" xr:uid="{F2B5A7BA-01BF-48A5-82B5-0DDD02B957D8}"/>
    <cellStyle name="Percent 9 8 2 8" xfId="35132" xr:uid="{3B314A35-EC9F-4DC2-99FE-FAF53D0D4569}"/>
    <cellStyle name="Percent 9 8 2 8 2" xfId="35133" xr:uid="{D6A66776-D17E-4F28-8A6E-CA5FC97B6B9E}"/>
    <cellStyle name="Percent 9 8 2 9" xfId="35134" xr:uid="{2E5DA304-7309-439A-BCC8-621A1907F065}"/>
    <cellStyle name="Percent 9 8 3" xfId="16438" xr:uid="{00000000-0005-0000-0000-00003A400000}"/>
    <cellStyle name="Percent 9 8 3 2" xfId="16439" xr:uid="{00000000-0005-0000-0000-00003B400000}"/>
    <cellStyle name="Percent 9 8 3 2 2" xfId="35137" xr:uid="{13DD462F-EAC4-4664-8E4C-690D72725BC5}"/>
    <cellStyle name="Percent 9 8 3 2 3" xfId="35136" xr:uid="{88AE48FD-6A55-4F9F-9556-BB84276A8625}"/>
    <cellStyle name="Percent 9 8 3 3" xfId="16440" xr:uid="{00000000-0005-0000-0000-00003C400000}"/>
    <cellStyle name="Percent 9 8 3 3 2" xfId="35139" xr:uid="{22F59940-9B1D-488F-A563-F37AC2A9F9FF}"/>
    <cellStyle name="Percent 9 8 3 3 3" xfId="35138" xr:uid="{714931EF-28AA-4EC8-B1CA-3C00B686877E}"/>
    <cellStyle name="Percent 9 8 3 4" xfId="35140" xr:uid="{F17B2190-FDDC-4BFA-AF50-55619E94A0BA}"/>
    <cellStyle name="Percent 9 8 3 5" xfId="35141" xr:uid="{E4B431B5-74D0-4BA5-8A54-27A8646773E0}"/>
    <cellStyle name="Percent 9 8 3 6" xfId="35135" xr:uid="{A2EA0763-0A7B-4004-947E-3016C572B903}"/>
    <cellStyle name="Percent 9 8 4" xfId="16441" xr:uid="{00000000-0005-0000-0000-00003D400000}"/>
    <cellStyle name="Percent 9 8 4 2" xfId="35143" xr:uid="{CFA3F778-4E79-4D0B-91FD-D7A2BD89B901}"/>
    <cellStyle name="Percent 9 8 4 2 2" xfId="35144" xr:uid="{CFEA3396-76DC-4AA7-8CA7-FF4FCD54CC4C}"/>
    <cellStyle name="Percent 9 8 4 3" xfId="35145" xr:uid="{A0DB0F5C-3FC8-4F95-AC4A-AD9844E9FE63}"/>
    <cellStyle name="Percent 9 8 4 3 2" xfId="35146" xr:uid="{55D68B9C-7062-4BBD-A2B0-502DBB9594CF}"/>
    <cellStyle name="Percent 9 8 4 4" xfId="35147" xr:uid="{4287D329-5467-4DB8-BD56-699E30B7AACF}"/>
    <cellStyle name="Percent 9 8 4 5" xfId="35142" xr:uid="{07277974-303F-4C22-889B-C5E2AA9B50E4}"/>
    <cellStyle name="Percent 9 8 5" xfId="16442" xr:uid="{00000000-0005-0000-0000-00003E400000}"/>
    <cellStyle name="Percent 9 8 5 2" xfId="35149" xr:uid="{5944BEED-116B-4797-A550-5F602E37BEE9}"/>
    <cellStyle name="Percent 9 8 5 2 2" xfId="35150" xr:uid="{BFA398A8-BE15-472C-BAFF-A4603848AA32}"/>
    <cellStyle name="Percent 9 8 5 3" xfId="35151" xr:uid="{B1F1B7DE-4CDB-47F3-AAFB-6D59A513A8E2}"/>
    <cellStyle name="Percent 9 8 5 3 2" xfId="35152" xr:uid="{8484D1CF-0AB3-43B6-83C5-DC8136585393}"/>
    <cellStyle name="Percent 9 8 5 4" xfId="35153" xr:uid="{5A26BBC6-AB07-4E7A-B1B7-21A8301CC4CA}"/>
    <cellStyle name="Percent 9 8 5 5" xfId="35148" xr:uid="{0DF3C144-CDD0-410E-AE09-E2E9A920AF4D}"/>
    <cellStyle name="Percent 9 8 6" xfId="16443" xr:uid="{00000000-0005-0000-0000-00003F400000}"/>
    <cellStyle name="Percent 9 8 6 2" xfId="35155" xr:uid="{454E2655-7FBA-4951-BD1C-374F8A2A842B}"/>
    <cellStyle name="Percent 9 8 6 2 2" xfId="35156" xr:uid="{6B27406E-7AD9-4692-BA54-5B26F1DCCFE7}"/>
    <cellStyle name="Percent 9 8 6 3" xfId="35157" xr:uid="{75FEB7A1-414A-43EC-A0AA-8A4F6231E9BB}"/>
    <cellStyle name="Percent 9 8 6 3 2" xfId="35158" xr:uid="{FBBE40DD-3B5B-4082-AEBF-1A18AE2AA086}"/>
    <cellStyle name="Percent 9 8 6 4" xfId="35159" xr:uid="{462933F1-A083-4946-9DDF-8FBB3166ECF3}"/>
    <cellStyle name="Percent 9 8 6 4 2" xfId="35160" xr:uid="{54118BBA-A1EC-486E-940C-AC777FAD1045}"/>
    <cellStyle name="Percent 9 8 6 5" xfId="35161" xr:uid="{D04A8848-42DE-4CAA-AC47-90ABDB6C4C9C}"/>
    <cellStyle name="Percent 9 8 6 6" xfId="35154" xr:uid="{793A35F8-BE75-4048-8072-FBAD63E8E5FE}"/>
    <cellStyle name="Percent 9 8 7" xfId="35162" xr:uid="{E2061F30-3A21-4142-A65C-797580AD9832}"/>
    <cellStyle name="Percent 9 8 7 2" xfId="35163" xr:uid="{35994B6C-1E0B-497A-AA49-268587EEC1CD}"/>
    <cellStyle name="Percent 9 8 7 2 2" xfId="35164" xr:uid="{3831346E-3EFE-4F24-96BB-281EA416917D}"/>
    <cellStyle name="Percent 9 8 7 3" xfId="35165" xr:uid="{0E0B44A3-B18F-4BC6-B06F-53E49F7DE4DF}"/>
    <cellStyle name="Percent 9 8 7 3 2" xfId="35166" xr:uid="{E7481D47-1562-4B78-B157-6D43F4AEF03E}"/>
    <cellStyle name="Percent 9 8 7 4" xfId="35167" xr:uid="{282D805B-C004-4B8A-AAAC-834E17D41CB0}"/>
    <cellStyle name="Percent 9 8 8" xfId="35168" xr:uid="{88FB89D1-A7EC-426C-BBBE-BD571B213CB0}"/>
    <cellStyle name="Percent 9 8 8 2" xfId="35169" xr:uid="{E3C92EC2-0587-41BB-B978-E0D76D0E35BC}"/>
    <cellStyle name="Percent 9 8 9" xfId="35170" xr:uid="{A497EF55-0752-49A1-9BD6-7DA9800E8C46}"/>
    <cellStyle name="Percent 9 8 9 2" xfId="35171" xr:uid="{3F828E1E-76B1-4E89-B608-D72111D1478F}"/>
    <cellStyle name="Percent 9 9" xfId="16444" xr:uid="{00000000-0005-0000-0000-000040400000}"/>
    <cellStyle name="Percent 9 9 10" xfId="35173" xr:uid="{88DEE5D0-F195-41DA-86B8-7DFF868C820A}"/>
    <cellStyle name="Percent 9 9 11" xfId="35174" xr:uid="{E09CE56C-B1A3-4695-97D7-6B56CB026446}"/>
    <cellStyle name="Percent 9 9 12" xfId="35172" xr:uid="{8C7FB94C-100A-4574-915B-D95E27BB5B56}"/>
    <cellStyle name="Percent 9 9 13" xfId="24824" xr:uid="{E9D235F6-BEA1-4A5A-88DE-B24CA51BA58D}"/>
    <cellStyle name="Percent 9 9 2" xfId="16445" xr:uid="{00000000-0005-0000-0000-000041400000}"/>
    <cellStyle name="Percent 9 9 2 2" xfId="35176" xr:uid="{B9422C62-0468-49DE-8078-03F86D278F6B}"/>
    <cellStyle name="Percent 9 9 2 2 2" xfId="35177" xr:uid="{AA86CC00-BBD3-4043-B41C-63117B09B0F3}"/>
    <cellStyle name="Percent 9 9 2 3" xfId="35178" xr:uid="{D3201714-C167-492F-BA3C-F760E5B872A7}"/>
    <cellStyle name="Percent 9 9 2 3 2" xfId="35179" xr:uid="{85B32317-1979-444D-8BBA-436042113E5A}"/>
    <cellStyle name="Percent 9 9 2 4" xfId="35180" xr:uid="{FDEF106F-9DC9-4535-B756-5890AE6E8410}"/>
    <cellStyle name="Percent 9 9 2 5" xfId="35181" xr:uid="{AE9D4029-23E0-4C0D-80BB-22A153429169}"/>
    <cellStyle name="Percent 9 9 2 6" xfId="35175" xr:uid="{1C2EC552-C466-4498-A8C7-2E660FA8A550}"/>
    <cellStyle name="Percent 9 9 3" xfId="16446" xr:uid="{00000000-0005-0000-0000-000042400000}"/>
    <cellStyle name="Percent 9 9 3 2" xfId="35183" xr:uid="{BEB8A5A3-CA35-4FCD-9A1F-019AEDBB41EF}"/>
    <cellStyle name="Percent 9 9 3 2 2" xfId="35184" xr:uid="{4568021E-FB4D-410E-8559-0987E561DB0B}"/>
    <cellStyle name="Percent 9 9 3 3" xfId="35185" xr:uid="{28CF07D7-E4EC-4DDA-BD5C-FA6B97120FFB}"/>
    <cellStyle name="Percent 9 9 3 3 2" xfId="35186" xr:uid="{DEECD011-0291-4B9C-B270-D9DBA00C124F}"/>
    <cellStyle name="Percent 9 9 3 4" xfId="35187" xr:uid="{78F728C8-B439-4750-A0AA-1BADBABEACF7}"/>
    <cellStyle name="Percent 9 9 3 5" xfId="35182" xr:uid="{67AEA5F0-D1D1-4BD0-B54F-A283E61CEC4D}"/>
    <cellStyle name="Percent 9 9 4" xfId="35188" xr:uid="{8715AFE9-B372-40BB-8F28-56451B28ADF6}"/>
    <cellStyle name="Percent 9 9 4 2" xfId="35189" xr:uid="{94564EEA-0895-413F-8119-76863557C0F5}"/>
    <cellStyle name="Percent 9 9 4 2 2" xfId="35190" xr:uid="{A52203CF-B887-4EFA-8421-66F0C7868FBB}"/>
    <cellStyle name="Percent 9 9 4 3" xfId="35191" xr:uid="{242CD148-E804-4C04-B86C-10456E217A84}"/>
    <cellStyle name="Percent 9 9 4 3 2" xfId="35192" xr:uid="{A2531D1A-46DE-4E98-B554-DB20D5C2E6AD}"/>
    <cellStyle name="Percent 9 9 4 4" xfId="35193" xr:uid="{01A88502-F1C5-4142-926E-6CFA41556FA8}"/>
    <cellStyle name="Percent 9 9 5" xfId="35194" xr:uid="{A7646D28-E0FF-4573-9D20-88A706D51ABF}"/>
    <cellStyle name="Percent 9 9 5 2" xfId="35195" xr:uid="{A8892A4C-1C75-460F-A76C-8E96444ECAA7}"/>
    <cellStyle name="Percent 9 9 5 2 2" xfId="35196" xr:uid="{B63301A9-90E5-48F0-9499-0C8308582244}"/>
    <cellStyle name="Percent 9 9 5 3" xfId="35197" xr:uid="{E1972458-AA3D-4C66-83BC-E8ACF9A201DB}"/>
    <cellStyle name="Percent 9 9 5 3 2" xfId="35198" xr:uid="{4B942EBE-5A22-440F-A40A-C7FD28848C89}"/>
    <cellStyle name="Percent 9 9 5 4" xfId="35199" xr:uid="{66599C67-7D2A-45FC-93D9-6200C5F786A8}"/>
    <cellStyle name="Percent 9 9 5 4 2" xfId="35200" xr:uid="{43A0FA6F-951E-4C40-8046-CD9EECA79AF6}"/>
    <cellStyle name="Percent 9 9 5 5" xfId="35201" xr:uid="{33918AD2-F083-4FCF-B52C-5A09DBAD0EBF}"/>
    <cellStyle name="Percent 9 9 6" xfId="35202" xr:uid="{250C651E-EED5-486D-9ECB-3092BBBB63BD}"/>
    <cellStyle name="Percent 9 9 6 2" xfId="35203" xr:uid="{EE62919C-CF80-486B-BC00-A16A84B5FEE5}"/>
    <cellStyle name="Percent 9 9 6 2 2" xfId="35204" xr:uid="{814870C2-6A1A-4B46-93B9-70F79E62E7CC}"/>
    <cellStyle name="Percent 9 9 6 3" xfId="35205" xr:uid="{5155EF81-DAAF-49CA-ADE7-B0854E75FC27}"/>
    <cellStyle name="Percent 9 9 6 3 2" xfId="35206" xr:uid="{2CF43DD9-2844-404D-8FDC-CA97204DCD3D}"/>
    <cellStyle name="Percent 9 9 6 4" xfId="35207" xr:uid="{2E1937DC-31E4-4B3D-A902-A059519F69A5}"/>
    <cellStyle name="Percent 9 9 7" xfId="35208" xr:uid="{BD94B1D1-7A97-4F92-AA90-5393B1314D78}"/>
    <cellStyle name="Percent 9 9 7 2" xfId="35209" xr:uid="{8F4A4DAC-621C-4D82-8123-C1C8C639640B}"/>
    <cellStyle name="Percent 9 9 8" xfId="35210" xr:uid="{50643C8F-7D7B-431B-9D9B-7814FF20C4E5}"/>
    <cellStyle name="Percent 9 9 8 2" xfId="35211" xr:uid="{199E5080-8D7B-445B-87CA-6C6D89A63EC4}"/>
    <cellStyle name="Percent 9 9 9" xfId="35212" xr:uid="{1D540C94-936E-4639-8501-DF2D92D45D5E}"/>
    <cellStyle name="Percent 9 9 9 2" xfId="35213" xr:uid="{3A99DA4A-1CB6-4641-88F5-CE703275329C}"/>
    <cellStyle name="Percentagem 2 2" xfId="16447" xr:uid="{00000000-0005-0000-0000-000043400000}"/>
    <cellStyle name="Percentagem 2 2 10" xfId="35215" xr:uid="{59428364-45A9-4B2F-9F04-49D805201577}"/>
    <cellStyle name="Percentagem 2 2 11" xfId="35216" xr:uid="{B2766F02-E432-491F-ACAA-66D4B54FDE11}"/>
    <cellStyle name="Percentagem 2 2 12" xfId="35214" xr:uid="{E8272BEE-1D75-4D9E-8554-CE043F090286}"/>
    <cellStyle name="Percentagem 2 2 13" xfId="24825" xr:uid="{AA569C87-9492-4503-8CDB-A16AA6943E1C}"/>
    <cellStyle name="Percentagem 2 2 2" xfId="16448" xr:uid="{00000000-0005-0000-0000-000044400000}"/>
    <cellStyle name="Percentagem 2 2 2 2" xfId="35218" xr:uid="{50A0486E-2B88-429F-AA2E-957AFEC12948}"/>
    <cellStyle name="Percentagem 2 2 2 2 2" xfId="35219" xr:uid="{4EF5EF5E-9C1F-456A-9742-B4F60D2D3F1A}"/>
    <cellStyle name="Percentagem 2 2 2 3" xfId="35220" xr:uid="{176703FF-160F-4053-9CBA-6BAB4C890561}"/>
    <cellStyle name="Percentagem 2 2 2 3 2" xfId="35221" xr:uid="{4B188E44-5CCC-4416-9487-96C87C40B1DD}"/>
    <cellStyle name="Percentagem 2 2 2 4" xfId="35222" xr:uid="{AE7DC527-C677-4C76-B27A-A7D8061CBD50}"/>
    <cellStyle name="Percentagem 2 2 2 5" xfId="35223" xr:uid="{8D3D7CB8-9253-4330-9CA8-1CDF37744A33}"/>
    <cellStyle name="Percentagem 2 2 2 6" xfId="35217" xr:uid="{7F2797CD-497A-42BE-85D8-6275175EC153}"/>
    <cellStyle name="Percentagem 2 2 3" xfId="16449" xr:uid="{00000000-0005-0000-0000-000045400000}"/>
    <cellStyle name="Percentagem 2 2 3 2" xfId="35225" xr:uid="{177BDA46-E4CA-4663-A514-705226C7B0A1}"/>
    <cellStyle name="Percentagem 2 2 3 2 2" xfId="35226" xr:uid="{B1F225DF-B24C-497B-A2F2-1366C1FF49EF}"/>
    <cellStyle name="Percentagem 2 2 3 3" xfId="35227" xr:uid="{8610F0B9-2A95-4DED-AFBA-1A21E8E57FA9}"/>
    <cellStyle name="Percentagem 2 2 3 3 2" xfId="35228" xr:uid="{5F9CEF91-D606-4267-A969-FEFA329A26CB}"/>
    <cellStyle name="Percentagem 2 2 3 4" xfId="35229" xr:uid="{23C7C290-CAF6-4FBF-A36A-79CBF1CA0A4F}"/>
    <cellStyle name="Percentagem 2 2 3 5" xfId="35224" xr:uid="{595286FB-19F1-4EAD-8EAB-AFDCC66CAA69}"/>
    <cellStyle name="Percentagem 2 2 4" xfId="35230" xr:uid="{43636A31-3306-417B-BC26-D188F6F3D0A4}"/>
    <cellStyle name="Percentagem 2 2 4 2" xfId="35231" xr:uid="{4F058AD7-ECC4-4AE3-A416-805E661612B8}"/>
    <cellStyle name="Percentagem 2 2 4 2 2" xfId="35232" xr:uid="{E7125721-0B68-4935-87A2-B52081B6E1D2}"/>
    <cellStyle name="Percentagem 2 2 4 3" xfId="35233" xr:uid="{1C74AB1E-F7E1-48F6-94A9-61C8E1D8DB0B}"/>
    <cellStyle name="Percentagem 2 2 4 3 2" xfId="35234" xr:uid="{D68B7985-DF53-4E74-98A5-5936880616E8}"/>
    <cellStyle name="Percentagem 2 2 4 4" xfId="35235" xr:uid="{8CF7F18C-5DBE-4970-AD7B-BE63212EBCED}"/>
    <cellStyle name="Percentagem 2 2 5" xfId="35236" xr:uid="{6F431403-41C5-44D6-A99C-B870C03F2833}"/>
    <cellStyle name="Percentagem 2 2 5 2" xfId="35237" xr:uid="{7DE3D870-81D8-4DEA-96AE-690C4E8EF641}"/>
    <cellStyle name="Percentagem 2 2 5 2 2" xfId="35238" xr:uid="{82190461-1570-4561-A3F8-2884FCDEC0FD}"/>
    <cellStyle name="Percentagem 2 2 5 3" xfId="35239" xr:uid="{F9598EA7-3BAD-4736-BBD8-CD097710266D}"/>
    <cellStyle name="Percentagem 2 2 5 3 2" xfId="35240" xr:uid="{F27C3BDF-3537-4409-AE34-13B5F8B586A3}"/>
    <cellStyle name="Percentagem 2 2 5 4" xfId="35241" xr:uid="{D94623F5-1AC3-4814-B1B0-C91243968503}"/>
    <cellStyle name="Percentagem 2 2 5 4 2" xfId="35242" xr:uid="{3F9DCEFE-90DA-4542-B89B-4C9178B4368D}"/>
    <cellStyle name="Percentagem 2 2 5 5" xfId="35243" xr:uid="{1D26C547-0C2D-4C2A-8954-DF0445CB19BC}"/>
    <cellStyle name="Percentagem 2 2 6" xfId="35244" xr:uid="{2D129AA8-3D0B-4B73-B971-A7F3620858E6}"/>
    <cellStyle name="Percentagem 2 2 6 2" xfId="35245" xr:uid="{46861C03-4155-484C-8A11-9B6A6160093C}"/>
    <cellStyle name="Percentagem 2 2 6 2 2" xfId="35246" xr:uid="{1F382766-91D6-4BE0-A14E-3306DC792DE8}"/>
    <cellStyle name="Percentagem 2 2 6 3" xfId="35247" xr:uid="{D3F70A08-4033-4637-864C-A98B905219E3}"/>
    <cellStyle name="Percentagem 2 2 6 3 2" xfId="35248" xr:uid="{BA269779-81A6-4ADF-94A8-1AE5BB5A71AA}"/>
    <cellStyle name="Percentagem 2 2 6 4" xfId="35249" xr:uid="{CC99E331-E48A-4D66-8A0F-F4E31C1C22C1}"/>
    <cellStyle name="Percentagem 2 2 7" xfId="35250" xr:uid="{61857CD2-1D25-4DA0-B2CD-1F223048464C}"/>
    <cellStyle name="Percentagem 2 2 7 2" xfId="35251" xr:uid="{C0F82BFA-A434-4464-A88B-F8DC8603F5AC}"/>
    <cellStyle name="Percentagem 2 2 8" xfId="35252" xr:uid="{CA13997A-FE46-4E7E-8AAC-702D7D4A7920}"/>
    <cellStyle name="Percentagem 2 2 8 2" xfId="35253" xr:uid="{120472AC-8690-455B-8EC0-7B66CF82BBF1}"/>
    <cellStyle name="Percentagem 2 2 9" xfId="35254" xr:uid="{C64CC3EF-8A52-49C9-A949-EF4643292141}"/>
    <cellStyle name="Percentagem 2 2 9 2" xfId="35255" xr:uid="{815C68BE-137E-40B1-A8B4-4301F4C71990}"/>
    <cellStyle name="Percentagem 2 3" xfId="16450" xr:uid="{00000000-0005-0000-0000-000046400000}"/>
    <cellStyle name="Percentagem 2 3 10" xfId="35257" xr:uid="{65A11831-1DCE-4605-BCDC-148052B50273}"/>
    <cellStyle name="Percentagem 2 3 11" xfId="35258" xr:uid="{C1F4EFD2-1C33-4025-82B8-45D293F0F218}"/>
    <cellStyle name="Percentagem 2 3 12" xfId="35256" xr:uid="{1F687292-EB01-4EED-BA1C-75625F7C9019}"/>
    <cellStyle name="Percentagem 2 3 13" xfId="24826" xr:uid="{671FF975-70A3-4281-B5A1-70D18951BC24}"/>
    <cellStyle name="Percentagem 2 3 2" xfId="16451" xr:uid="{00000000-0005-0000-0000-000047400000}"/>
    <cellStyle name="Percentagem 2 3 2 2" xfId="35260" xr:uid="{A749DF0E-FC6B-4E82-8FCE-85A3C06BB7E3}"/>
    <cellStyle name="Percentagem 2 3 2 2 2" xfId="35261" xr:uid="{75B93DD1-5497-4208-B4AD-05319353E262}"/>
    <cellStyle name="Percentagem 2 3 2 3" xfId="35262" xr:uid="{3756CD55-134D-488D-8883-F86CE7DFEA10}"/>
    <cellStyle name="Percentagem 2 3 2 3 2" xfId="35263" xr:uid="{35F111BA-B530-40DC-B90F-06919C9DD61D}"/>
    <cellStyle name="Percentagem 2 3 2 4" xfId="35264" xr:uid="{C62E02A8-40D9-4ABB-B0F9-3F2CB5CBFE2D}"/>
    <cellStyle name="Percentagem 2 3 2 5" xfId="35265" xr:uid="{65D3EECE-3FC0-4BBA-A7F4-922752FAF14D}"/>
    <cellStyle name="Percentagem 2 3 2 6" xfId="35259" xr:uid="{8F3D021D-77AC-49FA-A878-458F25527778}"/>
    <cellStyle name="Percentagem 2 3 3" xfId="16452" xr:uid="{00000000-0005-0000-0000-000048400000}"/>
    <cellStyle name="Percentagem 2 3 3 2" xfId="35267" xr:uid="{F03A68D4-89A1-4009-A313-73690ECFF681}"/>
    <cellStyle name="Percentagem 2 3 3 2 2" xfId="35268" xr:uid="{8E962257-9FEE-4C0D-A272-294E900D002D}"/>
    <cellStyle name="Percentagem 2 3 3 3" xfId="35269" xr:uid="{8A82B9B1-F8C6-4366-87E1-2E77012B6290}"/>
    <cellStyle name="Percentagem 2 3 3 3 2" xfId="35270" xr:uid="{98D6F65B-E3DE-4973-AC2F-F01AA372ABF6}"/>
    <cellStyle name="Percentagem 2 3 3 4" xfId="35271" xr:uid="{D50147B3-E5F8-4C10-BBA2-F0963F8B60FC}"/>
    <cellStyle name="Percentagem 2 3 3 5" xfId="35266" xr:uid="{B3DC92F6-82A2-4528-9EDD-227943B9BA10}"/>
    <cellStyle name="Percentagem 2 3 4" xfId="35272" xr:uid="{42AB26C5-A0EF-4E41-B1A2-0006C99B5B3E}"/>
    <cellStyle name="Percentagem 2 3 4 2" xfId="35273" xr:uid="{A4D323EB-9B28-4C16-8855-3D5AEF3C51F6}"/>
    <cellStyle name="Percentagem 2 3 4 2 2" xfId="35274" xr:uid="{94832F85-98D9-4999-A2A9-700C5DC9F053}"/>
    <cellStyle name="Percentagem 2 3 4 3" xfId="35275" xr:uid="{E3353556-B24F-4615-BF94-CF7151184C66}"/>
    <cellStyle name="Percentagem 2 3 4 3 2" xfId="35276" xr:uid="{0FC291A1-C4CA-465F-8755-B590F462ADA4}"/>
    <cellStyle name="Percentagem 2 3 4 4" xfId="35277" xr:uid="{E77208EA-17E8-4E17-84A0-596BC7F45625}"/>
    <cellStyle name="Percentagem 2 3 5" xfId="35278" xr:uid="{F6000308-1A50-46A8-AB51-4FF15B16810D}"/>
    <cellStyle name="Percentagem 2 3 5 2" xfId="35279" xr:uid="{E7DC8EE5-EA23-42F6-A3DC-B055F301FADB}"/>
    <cellStyle name="Percentagem 2 3 5 2 2" xfId="35280" xr:uid="{ADD53985-4EA1-41A2-ABED-E815314816FC}"/>
    <cellStyle name="Percentagem 2 3 5 3" xfId="35281" xr:uid="{F2F402FD-8EA7-4BE4-931A-6A0ACE041610}"/>
    <cellStyle name="Percentagem 2 3 5 3 2" xfId="35282" xr:uid="{51224051-F2D0-4762-B8E3-55244B34CD2E}"/>
    <cellStyle name="Percentagem 2 3 5 4" xfId="35283" xr:uid="{8D29291A-A8A8-4842-A48F-C4703BF23B63}"/>
    <cellStyle name="Percentagem 2 3 5 4 2" xfId="35284" xr:uid="{803E5054-7036-4B87-821A-51298160843A}"/>
    <cellStyle name="Percentagem 2 3 5 5" xfId="35285" xr:uid="{7E93EAE2-2A42-460F-B31A-23651342F3FD}"/>
    <cellStyle name="Percentagem 2 3 6" xfId="35286" xr:uid="{A288F1EC-7BE4-43DC-9D92-4F5CCA45A584}"/>
    <cellStyle name="Percentagem 2 3 6 2" xfId="35287" xr:uid="{8788D0BE-1059-4A2C-997B-8AC387CCED78}"/>
    <cellStyle name="Percentagem 2 3 6 2 2" xfId="35288" xr:uid="{DF83D7CF-858D-4FD9-BF1E-7EADF7569FD3}"/>
    <cellStyle name="Percentagem 2 3 6 3" xfId="35289" xr:uid="{003AF155-9DC7-4AA6-A1F3-74E08F07148A}"/>
    <cellStyle name="Percentagem 2 3 6 3 2" xfId="35290" xr:uid="{EE35DFDE-0D36-4905-8D65-23D0F34255E7}"/>
    <cellStyle name="Percentagem 2 3 6 4" xfId="35291" xr:uid="{B908770B-297E-4B2E-B43A-57884202D84F}"/>
    <cellStyle name="Percentagem 2 3 7" xfId="35292" xr:uid="{E4168DC8-2D3C-4D97-B159-8E8BE478280F}"/>
    <cellStyle name="Percentagem 2 3 7 2" xfId="35293" xr:uid="{A321D701-40E0-44A2-82E9-3C33CAD1A84C}"/>
    <cellStyle name="Percentagem 2 3 8" xfId="35294" xr:uid="{933AF2D7-220F-419A-BA36-472AFD88AF3A}"/>
    <cellStyle name="Percentagem 2 3 8 2" xfId="35295" xr:uid="{2E5786EF-A3A1-4651-87E5-5C0B8072C53B}"/>
    <cellStyle name="Percentagem 2 3 9" xfId="35296" xr:uid="{0FE480B9-CD03-4E01-ADFF-39E27A1CB3EF}"/>
    <cellStyle name="Percentagem 2 3 9 2" xfId="35297" xr:uid="{AD9873F6-0057-4A0B-B263-5AC35E1122B9}"/>
    <cellStyle name="Percentuale 10" xfId="43417" xr:uid="{546759A1-B19C-4A6A-A853-1E1D8E60FB6B}"/>
    <cellStyle name="Percentuale 2" xfId="43325" xr:uid="{F447E138-3EC3-4E1D-BC5D-DDAEDB20216B}"/>
    <cellStyle name="Percentuale 2 2" xfId="43326" xr:uid="{75FEA0D0-8CCD-4B29-967F-6F467BC07997}"/>
    <cellStyle name="Percentuale 2 2 2" xfId="43343" xr:uid="{B83F0686-4B13-4777-BFF9-079FEEBAFB05}"/>
    <cellStyle name="Percentuale 2 2 3" xfId="43342" xr:uid="{3A06E92E-2E9D-4ECE-9255-BC064BA74C14}"/>
    <cellStyle name="Percentuale 2 3" xfId="43344" xr:uid="{9F247D7E-4A69-48E3-8822-AFD4FB2D1005}"/>
    <cellStyle name="Percentuale 2 3 2" xfId="43377" xr:uid="{00562852-3068-464D-A4D4-C32CA2C6510F}"/>
    <cellStyle name="Percentuale 2 3 3" xfId="43393" xr:uid="{1C9664A0-C912-49E7-9397-AA1C6F471E63}"/>
    <cellStyle name="Percentuale 2 3 4" xfId="43418" xr:uid="{A49928F4-F65F-4B8A-9BB7-33281D0964B6}"/>
    <cellStyle name="Percentuale 2 3 5" xfId="43446" xr:uid="{3AF9DCD2-61AA-497C-ABCB-A463EE60FC57}"/>
    <cellStyle name="Percentuale 2 4" xfId="43345" xr:uid="{A09936B5-8DE0-43EE-B389-6BF64886E25D}"/>
    <cellStyle name="Percentuale 2 5" xfId="43447" xr:uid="{3F4CD759-0233-474E-9072-F640EAF1A90B}"/>
    <cellStyle name="Percentuale 2 6" xfId="43455" xr:uid="{C9D64C4A-EB90-4815-841C-BD22FF54FB5C}"/>
    <cellStyle name="Percentuale 3" xfId="43327" xr:uid="{EE7F0C33-CF51-4003-8464-893BC3C7F58C}"/>
    <cellStyle name="Percentuale 3 2" xfId="43328" xr:uid="{74357246-50D5-479D-A15E-9045236BBC95}"/>
    <cellStyle name="Percentuale 4" xfId="43329" xr:uid="{E2B15C1B-9C05-488F-8651-B8BF1A952F76}"/>
    <cellStyle name="Percentuale 4 2" xfId="43347" xr:uid="{5A2DFBBC-E308-47AD-A076-051195DBAC83}"/>
    <cellStyle name="Percentuale 4 2 2" xfId="43379" xr:uid="{96954C4F-AC9D-49EB-A02B-21149355A961}"/>
    <cellStyle name="Percentuale 4 2 3" xfId="43395" xr:uid="{39DD8CA3-75FF-43F6-99A2-E36726C08E78}"/>
    <cellStyle name="Percentuale 4 2 4" xfId="43420" xr:uid="{87C00EB2-B506-4F97-BFAB-B48135F88A41}"/>
    <cellStyle name="Percentuale 4 2 5" xfId="43449" xr:uid="{56E33742-D462-4A18-B9BD-0D28985BE67E}"/>
    <cellStyle name="Percentuale 4 3" xfId="43346" xr:uid="{B2CA4E7B-DF75-4A63-A412-E6CAA834EC59}"/>
    <cellStyle name="Percentuale 4 3 2" xfId="43380" xr:uid="{05AD2D53-7472-48EB-AA8C-16DF4037A400}"/>
    <cellStyle name="Percentuale 4 4" xfId="43363" xr:uid="{DD00D812-01D6-4AC0-B7EA-9B4C08F887B2}"/>
    <cellStyle name="Percentuale 4 4 2" xfId="43421" xr:uid="{85D9A32C-5CB0-418D-98D1-73643BCCD2F4}"/>
    <cellStyle name="Percentuale 4 5" xfId="43378" xr:uid="{55544ED4-6AD8-4959-9DF3-B2754580F824}"/>
    <cellStyle name="Percentuale 4 6" xfId="43394" xr:uid="{47D9C59A-0919-4DB6-87EA-ED54CF765765}"/>
    <cellStyle name="Percentuale 4 7" xfId="43419" xr:uid="{01BACDFD-B70B-4E58-B6B7-B026E91750E9}"/>
    <cellStyle name="Percentuale 4 8" xfId="43448" xr:uid="{ABC99C59-CB02-4B84-9684-5C624C1E657F}"/>
    <cellStyle name="Percentuale 5" xfId="43330" xr:uid="{D95A7CE9-162D-4DF6-9F97-6BD93C4B27DD}"/>
    <cellStyle name="Percentuale 5 2" xfId="43349" xr:uid="{4909646A-E632-4E7C-B716-84AF8A0ABEEA}"/>
    <cellStyle name="Percentuale 5 2 2" xfId="43450" xr:uid="{1E02CCE9-FA47-408A-B3AD-DA208D108444}"/>
    <cellStyle name="Percentuale 5 3" xfId="43350" xr:uid="{5719E24A-DCA8-44D4-88E8-B8535D621DAA}"/>
    <cellStyle name="Percentuale 5 4" xfId="43351" xr:uid="{BA78779B-0795-4C1A-B8D6-42E2BD610C53}"/>
    <cellStyle name="Percentuale 5 4 2" xfId="43381" xr:uid="{48A607A6-8C56-4790-9300-77363FEF7635}"/>
    <cellStyle name="Percentuale 5 5" xfId="43348" xr:uid="{6B17539A-0BFE-4F38-A6B2-2A31B80F45E0}"/>
    <cellStyle name="Percentuale 5 6" xfId="43451" xr:uid="{588AF308-28E4-4C9A-A588-0A94FE40B6AA}"/>
    <cellStyle name="Percentuale 6" xfId="43352" xr:uid="{8A677BF7-F5D8-4E1F-AB41-FC4BF34390CB}"/>
    <cellStyle name="Percentuale 6 2" xfId="43353" xr:uid="{9B698549-E3F4-4260-8C72-2B004652353A}"/>
    <cellStyle name="Percentuale 6 2 2" xfId="43382" xr:uid="{66842564-CCE3-4FFB-B737-7246537B2892}"/>
    <cellStyle name="Percentuale 6 3" xfId="43452" xr:uid="{1E28E126-F19E-4859-B29F-54E1A65B4895}"/>
    <cellStyle name="Percentuale 7" xfId="43354" xr:uid="{DC105F47-A8DA-49B0-AA47-755B424B993B}"/>
    <cellStyle name="Percentuale 7 2" xfId="43383" xr:uid="{C0772853-9C0E-48E2-928F-A00E254DD44C}"/>
    <cellStyle name="Percentuale 7 2 2" xfId="43454" xr:uid="{4E9DF9E7-083F-46F6-9492-B4197A4FDD5E}"/>
    <cellStyle name="Percentuale 7 3" xfId="43396" xr:uid="{2F75F79E-AF63-4840-BD33-A5745DF87FB0}"/>
    <cellStyle name="Percentuale 7 4" xfId="43422" xr:uid="{B69CE1BD-2F8B-4C2C-BA9C-D4FFD40AB706}"/>
    <cellStyle name="Percentuale 7 5" xfId="43453" xr:uid="{C0E93588-0E04-4F91-B0F0-F625EAA23597}"/>
    <cellStyle name="Percentuale 8" xfId="43355" xr:uid="{EFD3D5FA-0B28-481E-8DE7-C3A3498E9C18}"/>
    <cellStyle name="Percentuale 8 2" xfId="43356" xr:uid="{4945FDAC-9FDC-4513-93A6-2748D905631E}"/>
    <cellStyle name="Percentuale 8 3" xfId="43357" xr:uid="{08D5435D-A1EB-4852-8D9D-9A2435852192}"/>
    <cellStyle name="Percentuale 8 3 2" xfId="43384" xr:uid="{6F5643AA-7E59-4477-BC1B-0135D715B6F1}"/>
    <cellStyle name="Percentuale 9" xfId="43385" xr:uid="{CA3EC75B-3F7D-4E09-925D-F90D33D4EE08}"/>
    <cellStyle name="Percentuale 9 2" xfId="43423" xr:uid="{1B4AAD3A-7820-48E5-A258-134BA86ECBBF}"/>
    <cellStyle name="Pilkku_Layo9704" xfId="16453" xr:uid="{00000000-0005-0000-0000-000049400000}"/>
    <cellStyle name="Publication_style" xfId="23738" xr:uid="{948E9320-55AC-4DC5-9E8C-3F256641B0E3}"/>
    <cellStyle name="Pyör. luku_Layo9704" xfId="16454" xr:uid="{00000000-0005-0000-0000-00004A400000}"/>
    <cellStyle name="Pyör. valuutta_Layo9704" xfId="16455" xr:uid="{00000000-0005-0000-0000-00004B400000}"/>
    <cellStyle name="Refdb standard" xfId="23739" xr:uid="{4387E333-A9CA-4545-A980-01943DF5FAD3}"/>
    <cellStyle name="Refdb standard 2" xfId="23740" xr:uid="{23841551-A7A0-4936-A66C-E7B6D585ABD1}"/>
    <cellStyle name="Schlecht" xfId="16456" xr:uid="{00000000-0005-0000-0000-00004C400000}"/>
    <cellStyle name="Schlecht 10" xfId="35299" xr:uid="{1DC17152-933B-4639-95CD-E4B23BCB8DC4}"/>
    <cellStyle name="Schlecht 11" xfId="35300" xr:uid="{DF1E7B3E-EC93-4920-9D01-8C8D0CC7B2B3}"/>
    <cellStyle name="Schlecht 12" xfId="35298" xr:uid="{F7F5CE5A-0F3E-4D01-A720-240C958F0398}"/>
    <cellStyle name="Schlecht 13" xfId="24827" xr:uid="{17B69A43-2FFC-41FB-883F-F7EC3F4EBF91}"/>
    <cellStyle name="Schlecht 2" xfId="16457" xr:uid="{00000000-0005-0000-0000-00004D400000}"/>
    <cellStyle name="Schlecht 2 2" xfId="35302" xr:uid="{C934DB1A-0FC6-4229-93C0-4F1540AA3264}"/>
    <cellStyle name="Schlecht 2 2 2" xfId="35303" xr:uid="{27D1DCCB-548B-4ED2-B4B0-EC35B8A39EA8}"/>
    <cellStyle name="Schlecht 2 3" xfId="35304" xr:uid="{290539E2-E4B0-415F-A874-81FB2BDCFC11}"/>
    <cellStyle name="Schlecht 2 3 2" xfId="35305" xr:uid="{53E966C5-658E-41A9-87CA-432AFB886687}"/>
    <cellStyle name="Schlecht 2 4" xfId="35306" xr:uid="{B9172A15-966C-4709-9CFF-E9A7588BC6EF}"/>
    <cellStyle name="Schlecht 2 5" xfId="35307" xr:uid="{50505ABD-141D-4A00-B255-BC27C658458E}"/>
    <cellStyle name="Schlecht 2 6" xfId="35301" xr:uid="{1B3F36AB-B7DD-469D-9B53-3945D654C502}"/>
    <cellStyle name="Schlecht 3" xfId="16458" xr:uid="{00000000-0005-0000-0000-00004E400000}"/>
    <cellStyle name="Schlecht 3 2" xfId="35309" xr:uid="{74C5254E-95DD-4287-8DA3-081E887A4A56}"/>
    <cellStyle name="Schlecht 3 2 2" xfId="35310" xr:uid="{A7BF95BB-9705-45D9-BD7A-3E2CD200A321}"/>
    <cellStyle name="Schlecht 3 3" xfId="35311" xr:uid="{CBB03966-4C62-464B-BBD9-F34CC9A8F73B}"/>
    <cellStyle name="Schlecht 3 3 2" xfId="35312" xr:uid="{625E54CE-DD3F-46DD-99EB-B826F0AA63C1}"/>
    <cellStyle name="Schlecht 3 4" xfId="35313" xr:uid="{4DBD2FAD-96E5-4D40-A9F9-341B2B026EEE}"/>
    <cellStyle name="Schlecht 3 5" xfId="35308" xr:uid="{3FE1E0A9-54BA-4ACD-A348-3C240B574A53}"/>
    <cellStyle name="Schlecht 4" xfId="35314" xr:uid="{90C4E0E3-0FEC-41A7-8801-8BAF7504A4BF}"/>
    <cellStyle name="Schlecht 4 2" xfId="35315" xr:uid="{8A37E2A7-047D-4EC4-ABA1-6CD9B7DE5877}"/>
    <cellStyle name="Schlecht 4 2 2" xfId="35316" xr:uid="{EE2219BD-92C8-4FA9-B0C3-AB473A873655}"/>
    <cellStyle name="Schlecht 4 3" xfId="35317" xr:uid="{CD624E6E-494C-4216-A60A-382BF219B350}"/>
    <cellStyle name="Schlecht 4 3 2" xfId="35318" xr:uid="{C296CC30-B49C-49D4-B14E-6A30AB9DD246}"/>
    <cellStyle name="Schlecht 4 4" xfId="35319" xr:uid="{85E411C4-572F-48AF-A420-F011AA926AF6}"/>
    <cellStyle name="Schlecht 5" xfId="35320" xr:uid="{8D1D7CC7-A705-4DC2-9FFA-4D3802C2CF4B}"/>
    <cellStyle name="Schlecht 5 2" xfId="35321" xr:uid="{C15DE591-97B8-4E8B-82DE-DD7F34D07ABF}"/>
    <cellStyle name="Schlecht 5 2 2" xfId="35322" xr:uid="{47B7ECA2-1D51-41DC-B147-922E91C25462}"/>
    <cellStyle name="Schlecht 5 3" xfId="35323" xr:uid="{A4C3F2F4-76DD-4DBF-98D2-50886F117D1D}"/>
    <cellStyle name="Schlecht 5 3 2" xfId="35324" xr:uid="{BABD7F89-4EC2-4FE2-A34C-E80831146C4D}"/>
    <cellStyle name="Schlecht 5 4" xfId="35325" xr:uid="{FD1BD83F-C438-417D-83A4-D61D600C4590}"/>
    <cellStyle name="Schlecht 5 4 2" xfId="35326" xr:uid="{A9846530-52A1-4792-B9D2-2C150E473AC6}"/>
    <cellStyle name="Schlecht 5 5" xfId="35327" xr:uid="{DFA17896-84DE-424E-9464-3F96A5534FEB}"/>
    <cellStyle name="Schlecht 6" xfId="35328" xr:uid="{0E2D6425-DFE8-43B4-BB43-33A810CB2808}"/>
    <cellStyle name="Schlecht 6 2" xfId="35329" xr:uid="{EF1EDC38-F92C-4F29-8174-305427C1346A}"/>
    <cellStyle name="Schlecht 6 2 2" xfId="35330" xr:uid="{1F6EF4B4-9E26-4463-ADE0-5806C80D46E1}"/>
    <cellStyle name="Schlecht 6 3" xfId="35331" xr:uid="{3DC86939-A7A8-4E93-80CB-9A823897155A}"/>
    <cellStyle name="Schlecht 6 3 2" xfId="35332" xr:uid="{FBD7885E-0BB5-483D-B7E6-E9093D2B5F04}"/>
    <cellStyle name="Schlecht 6 4" xfId="35333" xr:uid="{26EA363E-CA6C-4C16-8FC4-C95F47A34059}"/>
    <cellStyle name="Schlecht 7" xfId="35334" xr:uid="{54D36D89-E4DD-47D7-84DD-7FC8D06595F7}"/>
    <cellStyle name="Schlecht 7 2" xfId="35335" xr:uid="{5F5BBF70-44F6-4707-8F1F-B35E4C44B297}"/>
    <cellStyle name="Schlecht 8" xfId="35336" xr:uid="{38A76E90-D77A-41F3-ADB4-CB4DB7EF5BBA}"/>
    <cellStyle name="Schlecht 8 2" xfId="35337" xr:uid="{2B857C05-5BBC-43D0-BDDD-4AC1D10AE93B}"/>
    <cellStyle name="Schlecht 9" xfId="35338" xr:uid="{6D2D0207-66E3-4B57-91EF-88581BD71C1E}"/>
    <cellStyle name="Schlecht 9 2" xfId="35339" xr:uid="{BE4E180E-78B9-46EC-9460-3F06F587C4F1}"/>
    <cellStyle name="Shade" xfId="16459" xr:uid="{00000000-0005-0000-0000-00004F400000}"/>
    <cellStyle name="Shade 10" xfId="35341" xr:uid="{3559B239-03AF-4AB2-B5E6-B15F0BAFC42D}"/>
    <cellStyle name="Shade 11" xfId="35342" xr:uid="{4A74884A-F356-4790-B903-60315005A46E}"/>
    <cellStyle name="Shade 12" xfId="35340" xr:uid="{C35FFD89-E584-4956-AD40-0D8B0838BF27}"/>
    <cellStyle name="Shade 13" xfId="24828" xr:uid="{F4451BC6-FF25-48B8-A8EE-3905C82D5567}"/>
    <cellStyle name="Shade 2" xfId="16460" xr:uid="{00000000-0005-0000-0000-000050400000}"/>
    <cellStyle name="Shade 2 2" xfId="35344" xr:uid="{EB63DE58-2ACD-44B2-A1ED-3849A471D24F}"/>
    <cellStyle name="Shade 2 2 2" xfId="35345" xr:uid="{57A444F5-7591-4ECE-A916-4DD431DB9D85}"/>
    <cellStyle name="Shade 2 3" xfId="35346" xr:uid="{229BEAF4-E71B-4879-900C-1431D0E28D01}"/>
    <cellStyle name="Shade 2 3 2" xfId="35347" xr:uid="{8F63582B-8E85-4354-96CE-C7A8D9D6CB56}"/>
    <cellStyle name="Shade 2 4" xfId="35348" xr:uid="{2DC8083A-8A8F-4CCD-B034-C54597F6A339}"/>
    <cellStyle name="Shade 2 5" xfId="35349" xr:uid="{439A80B6-CD77-41AB-86C1-AB2FE46525A6}"/>
    <cellStyle name="Shade 2 6" xfId="35343" xr:uid="{D1BD7B22-1143-436D-90FC-6117ADE059F9}"/>
    <cellStyle name="Shade 2 7" xfId="23741" xr:uid="{F6A973EA-4D8B-4459-9A3E-9F8EA7AFE521}"/>
    <cellStyle name="Shade 3" xfId="16461" xr:uid="{00000000-0005-0000-0000-000051400000}"/>
    <cellStyle name="Shade 3 2" xfId="35351" xr:uid="{D988F5FF-820C-4578-AFE9-100D80EE27F0}"/>
    <cellStyle name="Shade 3 2 2" xfId="35352" xr:uid="{569C5A43-3796-47FA-897F-F9F474EB4EEA}"/>
    <cellStyle name="Shade 3 3" xfId="35353" xr:uid="{5F782145-1F5D-49C2-BACB-E15CC7091B3C}"/>
    <cellStyle name="Shade 3 3 2" xfId="35354" xr:uid="{592BFFA3-470C-4025-AC02-C55AA2FD6CC9}"/>
    <cellStyle name="Shade 3 4" xfId="35355" xr:uid="{87461F90-44A2-4ED9-A9C7-62CBF00AEC19}"/>
    <cellStyle name="Shade 3 5" xfId="35350" xr:uid="{082A6C74-C163-4E54-AFAA-763F8C908D6B}"/>
    <cellStyle name="Shade 4" xfId="16462" xr:uid="{00000000-0005-0000-0000-000052400000}"/>
    <cellStyle name="Shade 4 2" xfId="35357" xr:uid="{9D5E2938-B00E-4BF7-A85C-1FCEA48361C3}"/>
    <cellStyle name="Shade 4 2 2" xfId="35358" xr:uid="{63B91F3E-6807-4927-A3C2-042A12B9A9D0}"/>
    <cellStyle name="Shade 4 3" xfId="35359" xr:uid="{D05BF10E-67AA-45A3-AA38-725C777922AB}"/>
    <cellStyle name="Shade 4 3 2" xfId="35360" xr:uid="{755C1819-726F-417E-8974-D3201D1A88B1}"/>
    <cellStyle name="Shade 4 4" xfId="35361" xr:uid="{B134220D-2EE6-43A9-97A2-24057BDF50F7}"/>
    <cellStyle name="Shade 4 5" xfId="35356" xr:uid="{30BB0559-FD51-4957-A17C-2F149F2639AA}"/>
    <cellStyle name="Shade 5" xfId="35362" xr:uid="{B8B8CCD4-6274-4609-AEC6-A88B9FFF10A8}"/>
    <cellStyle name="Shade 5 2" xfId="35363" xr:uid="{8730EA03-70BD-47B0-B6A1-3076D9738A0B}"/>
    <cellStyle name="Shade 5 2 2" xfId="35364" xr:uid="{F9DF9528-26EB-4A4C-9A40-86D4840E652A}"/>
    <cellStyle name="Shade 5 3" xfId="35365" xr:uid="{DC7E5A72-E28D-408C-BC58-08A08492D769}"/>
    <cellStyle name="Shade 5 3 2" xfId="35366" xr:uid="{619C22C0-8D0C-4432-9E1E-CA2ADA829852}"/>
    <cellStyle name="Shade 5 4" xfId="35367" xr:uid="{5AF21081-7268-40BA-AA60-04D8A677E4BE}"/>
    <cellStyle name="Shade 5 4 2" xfId="35368" xr:uid="{5CE9B88C-A77E-433E-898C-367C35BC5812}"/>
    <cellStyle name="Shade 5 5" xfId="35369" xr:uid="{90DCB8F9-315A-4090-B0A1-B6FFAE4D6F6A}"/>
    <cellStyle name="Shade 6" xfId="35370" xr:uid="{EC3CB8F2-20BD-41DE-B0BF-680F2498FF79}"/>
    <cellStyle name="Shade 6 2" xfId="35371" xr:uid="{F0671EAB-A109-44EE-8875-6C5B7DAAF95B}"/>
    <cellStyle name="Shade 6 2 2" xfId="35372" xr:uid="{236FBF18-5672-48C2-B2E5-348DD61B6758}"/>
    <cellStyle name="Shade 6 3" xfId="35373" xr:uid="{3DFB6A93-4F8E-433D-AF15-AD0902774B69}"/>
    <cellStyle name="Shade 6 3 2" xfId="35374" xr:uid="{FBE8571C-B6E8-4E97-A150-CAAAC6AAE2E9}"/>
    <cellStyle name="Shade 6 4" xfId="35375" xr:uid="{A359398E-4521-4DCE-9774-F696382EF677}"/>
    <cellStyle name="Shade 7" xfId="35376" xr:uid="{B6CFB638-A5C8-4CE2-83CD-A6E45F89F206}"/>
    <cellStyle name="Shade 7 2" xfId="35377" xr:uid="{EE915714-2D2F-4341-9B05-4E1B7D5FDC5F}"/>
    <cellStyle name="Shade 8" xfId="35378" xr:uid="{CA020801-1F3A-4F99-AE27-A4BD2E95BA06}"/>
    <cellStyle name="Shade 8 2" xfId="35379" xr:uid="{D2368BA7-A7DA-4B04-A109-446F9D7CF0E8}"/>
    <cellStyle name="Shade 9" xfId="35380" xr:uid="{4BD74B1A-D9D6-44ED-B411-04EE3DC2E636}"/>
    <cellStyle name="Shade 9 2" xfId="35381" xr:uid="{3454E509-D731-4446-9E65-1B3691D915F4}"/>
    <cellStyle name="source" xfId="16463" xr:uid="{00000000-0005-0000-0000-000053400000}"/>
    <cellStyle name="source 10" xfId="35383" xr:uid="{0E6B8126-77C7-439D-81F6-BAF049A1BD26}"/>
    <cellStyle name="source 11" xfId="35384" xr:uid="{E5BBC86C-0B40-421C-994B-5FED2B766221}"/>
    <cellStyle name="source 12" xfId="35382" xr:uid="{CFE0D009-F395-4737-9FCF-048B99A46AC5}"/>
    <cellStyle name="source 13" xfId="24225" xr:uid="{432C815C-1379-452F-A7AA-CBE9E68C1D58}"/>
    <cellStyle name="source 14" xfId="23445" xr:uid="{7276D0FF-6829-4B48-B1B5-958886ECBFE6}"/>
    <cellStyle name="source 15" xfId="22652" xr:uid="{BDCDAA25-1238-4F59-9667-4A946BA92063}"/>
    <cellStyle name="source 2" xfId="16464" xr:uid="{00000000-0005-0000-0000-000054400000}"/>
    <cellStyle name="source 2 2" xfId="16465" xr:uid="{00000000-0005-0000-0000-000055400000}"/>
    <cellStyle name="source 2 2 2" xfId="35387" xr:uid="{A2A6159E-DB23-4F70-A805-1C2EEE1CDF40}"/>
    <cellStyle name="source 2 2 3" xfId="35386" xr:uid="{3D9402B4-C878-442A-A411-3782B0D31691}"/>
    <cellStyle name="source 2 3" xfId="16466" xr:uid="{00000000-0005-0000-0000-000056400000}"/>
    <cellStyle name="source 2 3 2" xfId="35389" xr:uid="{2AE714C1-63C7-41CC-B856-CFA35D223A34}"/>
    <cellStyle name="source 2 3 3" xfId="35388" xr:uid="{7AD81272-D929-400A-B68E-668E533C16D9}"/>
    <cellStyle name="source 2 4" xfId="35390" xr:uid="{33E83C44-4CC4-49C6-8FFD-BACE0DD26785}"/>
    <cellStyle name="source 2 5" xfId="35391" xr:uid="{8502D8C6-452F-436B-AD08-60A0934D7D76}"/>
    <cellStyle name="source 2 6" xfId="35385" xr:uid="{2798B54A-D603-49DA-8996-8A8429AD0C40}"/>
    <cellStyle name="source 2 7" xfId="24829" xr:uid="{7097C7C0-C663-4686-8AA5-2F4A9D241DC2}"/>
    <cellStyle name="source 2 8" xfId="23446" xr:uid="{B2301594-C589-414C-8133-53EF5401D517}"/>
    <cellStyle name="source 2 9" xfId="22653" xr:uid="{30D0D1B4-75D5-42B3-B475-E40092594379}"/>
    <cellStyle name="source 3" xfId="16467" xr:uid="{00000000-0005-0000-0000-000057400000}"/>
    <cellStyle name="source 3 2" xfId="35393" xr:uid="{149F94CE-6426-4049-9E53-304395C93B80}"/>
    <cellStyle name="source 3 2 2" xfId="35394" xr:uid="{7119282F-2E58-4465-A691-03234B9DF14A}"/>
    <cellStyle name="source 3 3" xfId="35395" xr:uid="{C999CB32-BF6F-4CE2-829E-747C6582352E}"/>
    <cellStyle name="source 3 3 2" xfId="35396" xr:uid="{FA569159-BA48-47C6-BF40-57B1377B1831}"/>
    <cellStyle name="source 3 4" xfId="35397" xr:uid="{60EBADEE-E2DD-46C1-8326-68A2949FE47D}"/>
    <cellStyle name="source 3 5" xfId="35392" xr:uid="{DBF8E97B-5759-4627-A18B-F31AEC867E0E}"/>
    <cellStyle name="Source 3 6" xfId="23742" xr:uid="{DF873151-FB88-4660-AD3B-370A01DCF22D}"/>
    <cellStyle name="source 3 7" xfId="22654" xr:uid="{8FE51F98-2B5D-431B-8FB1-7A0710BEC6C6}"/>
    <cellStyle name="source 4" xfId="16468" xr:uid="{00000000-0005-0000-0000-000058400000}"/>
    <cellStyle name="source 4 2" xfId="35399" xr:uid="{D14E1824-4D7F-4005-A46A-2027E27E1F70}"/>
    <cellStyle name="source 4 2 2" xfId="35400" xr:uid="{37930DB8-EA56-4C82-B55E-7CDB638C091F}"/>
    <cellStyle name="source 4 3" xfId="35401" xr:uid="{133722DC-283A-4C06-BA91-19C8833B0992}"/>
    <cellStyle name="source 4 3 2" xfId="35402" xr:uid="{324D1EDB-D3D2-454D-A784-0FA79567D37B}"/>
    <cellStyle name="source 4 4" xfId="35403" xr:uid="{FB1D65B2-C710-4DCA-A827-B57AB2CBF495}"/>
    <cellStyle name="source 4 5" xfId="35398" xr:uid="{D753907A-1D9F-4987-BF02-DEF4C9E79452}"/>
    <cellStyle name="source 5" xfId="35404" xr:uid="{326419C8-D68E-4461-AD38-EC1DE325A0D3}"/>
    <cellStyle name="source 5 2" xfId="35405" xr:uid="{059761A2-639C-4447-8D8A-DF2891DE7113}"/>
    <cellStyle name="source 5 2 2" xfId="35406" xr:uid="{BCE76058-4BAD-454A-8400-C8EDB62FA89D}"/>
    <cellStyle name="source 5 3" xfId="35407" xr:uid="{FE35110E-949F-4C3C-9542-27A8E9FDFFCF}"/>
    <cellStyle name="source 5 3 2" xfId="35408" xr:uid="{ED5CED07-1E56-4857-956B-C48543D7BECD}"/>
    <cellStyle name="source 5 4" xfId="35409" xr:uid="{384D37BA-14EA-4470-91DF-62CF5457DDA2}"/>
    <cellStyle name="source 5 4 2" xfId="35410" xr:uid="{C49422AD-5057-4EDF-A54E-F4BCD5B44049}"/>
    <cellStyle name="source 5 5" xfId="35411" xr:uid="{9E0BCF54-E3CA-44E6-A73D-57E22B074C45}"/>
    <cellStyle name="source 6" xfId="35412" xr:uid="{ED92A31F-8D25-4025-A178-11AAF532C2C9}"/>
    <cellStyle name="source 6 2" xfId="35413" xr:uid="{2198F3EA-7A70-470D-990A-81E26E892D99}"/>
    <cellStyle name="source 6 2 2" xfId="35414" xr:uid="{25F6C525-5B73-4B8F-AABA-1F38B67F020F}"/>
    <cellStyle name="source 6 3" xfId="35415" xr:uid="{235D1AA4-C7B5-4348-8759-B2EAD9BD9A00}"/>
    <cellStyle name="source 6 3 2" xfId="35416" xr:uid="{A672D4EE-C053-48D1-B8BF-6F4B67B8562A}"/>
    <cellStyle name="source 6 4" xfId="35417" xr:uid="{FCC0A607-165E-48E8-8990-6F2D8E2AD55E}"/>
    <cellStyle name="source 7" xfId="35418" xr:uid="{4F4D4BD7-B9A2-4049-931F-22B76EF65485}"/>
    <cellStyle name="source 7 2" xfId="35419" xr:uid="{6CF59505-5C38-424C-B587-27D079169A58}"/>
    <cellStyle name="source 8" xfId="35420" xr:uid="{953A760D-4253-4D02-8CC5-414FFE6C2CEB}"/>
    <cellStyle name="source 8 2" xfId="35421" xr:uid="{1DA59405-E38B-4574-92A1-818AA1C9A0B0}"/>
    <cellStyle name="source 9" xfId="35422" xr:uid="{B2D738C4-4FA7-4608-AA6F-ECCD438CDB64}"/>
    <cellStyle name="source 9 2" xfId="35423" xr:uid="{965DDFC6-F9AA-4DB3-BBE9-D9252DC1D79F}"/>
    <cellStyle name="Standaard_Blad1" xfId="16469" xr:uid="{00000000-0005-0000-0000-000059400000}"/>
    <cellStyle name="Standard 2" xfId="16470" xr:uid="{00000000-0005-0000-0000-00005A400000}"/>
    <cellStyle name="Standard 2 10" xfId="35425" xr:uid="{69804664-BB0E-42CD-AD5A-A7A9AA675C31}"/>
    <cellStyle name="Standard 2 11" xfId="35424" xr:uid="{3D209540-9CCC-4058-8662-FEC89AD2310B}"/>
    <cellStyle name="Standard 2 12" xfId="24830" xr:uid="{76C0397B-BDB3-40BF-BDBC-F83EB906B6BB}"/>
    <cellStyle name="Standard 2 2" xfId="16471" xr:uid="{00000000-0005-0000-0000-00005B400000}"/>
    <cellStyle name="Standard 2 2 2" xfId="35427" xr:uid="{C69D333E-8DD2-4AE0-BDA7-72D127DEAB8F}"/>
    <cellStyle name="Standard 2 2 2 2" xfId="35428" xr:uid="{21715354-A40F-44E0-BE95-151441352BFF}"/>
    <cellStyle name="Standard 2 2 3" xfId="35429" xr:uid="{39E0E3CD-0397-44D2-A3D1-A3B9F02426F3}"/>
    <cellStyle name="Standard 2 2 3 2" xfId="35430" xr:uid="{363C878C-7A0D-4B36-91D9-76353C52DA75}"/>
    <cellStyle name="Standard 2 2 4" xfId="35431" xr:uid="{CB6227E2-7D85-4664-98E9-44B34C7B8A26}"/>
    <cellStyle name="Standard 2 2 5" xfId="35432" xr:uid="{6F336CA7-CB18-4993-95A7-DC788C049FD0}"/>
    <cellStyle name="Standard 2 2 6" xfId="35426" xr:uid="{0BA194AE-D233-4300-88C5-8FB168EDFC69}"/>
    <cellStyle name="Standard 2 3" xfId="16472" xr:uid="{00000000-0005-0000-0000-00005C400000}"/>
    <cellStyle name="Standard 2 3 2" xfId="35434" xr:uid="{495C9E39-865A-4B69-8DB3-18465B71580D}"/>
    <cellStyle name="Standard 2 3 2 2" xfId="35435" xr:uid="{2BB65926-7F90-401D-9B35-DF5AEAFEB874}"/>
    <cellStyle name="Standard 2 3 3" xfId="35436" xr:uid="{B5844B6B-DE9B-4608-858D-4EA0C8744BBB}"/>
    <cellStyle name="Standard 2 3 3 2" xfId="35437" xr:uid="{08F899E7-2317-471D-B0E4-325EE7FB1633}"/>
    <cellStyle name="Standard 2 3 4" xfId="35438" xr:uid="{66A8AA22-5959-48FD-995F-DC71EE97A7FC}"/>
    <cellStyle name="Standard 2 3 5" xfId="35433" xr:uid="{0024F8E1-EC27-4851-BC7A-54D806960562}"/>
    <cellStyle name="Standard 2 4" xfId="16473" xr:uid="{00000000-0005-0000-0000-00005D400000}"/>
    <cellStyle name="Standard 2 4 2" xfId="35440" xr:uid="{9B7544C8-45F0-48C0-B23A-C189964E5B93}"/>
    <cellStyle name="Standard 2 4 2 2" xfId="35441" xr:uid="{9B7F504F-AE81-446E-8002-E79938C955E3}"/>
    <cellStyle name="Standard 2 4 3" xfId="35442" xr:uid="{8D708620-1FF9-46A9-B983-3198C2E17CE8}"/>
    <cellStyle name="Standard 2 4 3 2" xfId="35443" xr:uid="{6713D897-C43B-44F3-9414-6396D1425A9C}"/>
    <cellStyle name="Standard 2 4 4" xfId="35444" xr:uid="{E56B1545-C845-478A-AE3D-0C13EE61C9F1}"/>
    <cellStyle name="Standard 2 4 4 2" xfId="35445" xr:uid="{237888B1-973D-45C3-AAEE-778F6DD89B01}"/>
    <cellStyle name="Standard 2 4 5" xfId="35446" xr:uid="{3A342DC1-9912-4DAB-843F-D2124FDF136C}"/>
    <cellStyle name="Standard 2 4 6" xfId="35439" xr:uid="{D4679132-F5E9-40C0-B9FB-F4EF33B1D3DB}"/>
    <cellStyle name="Standard 2 5" xfId="35447" xr:uid="{AAEE87D5-A462-4F31-BCFD-270240D042EB}"/>
    <cellStyle name="Standard 2 5 2" xfId="35448" xr:uid="{D9EE8B55-4E9A-4945-B20D-B5B01C593222}"/>
    <cellStyle name="Standard 2 5 2 2" xfId="35449" xr:uid="{A93EC722-05B7-454E-A45D-8E0657C76081}"/>
    <cellStyle name="Standard 2 5 3" xfId="35450" xr:uid="{15B521A1-67E9-4AB3-AA52-42BF7103ACCA}"/>
    <cellStyle name="Standard 2 5 3 2" xfId="35451" xr:uid="{45854539-4615-4526-9026-BBC010F404CD}"/>
    <cellStyle name="Standard 2 5 4" xfId="35452" xr:uid="{8B3C3FC6-8248-421B-8151-012A3EAAD8BC}"/>
    <cellStyle name="Standard 2 6" xfId="35453" xr:uid="{7A32DDC8-3CD9-42AA-97E1-E35DE70CA1C6}"/>
    <cellStyle name="Standard 2 6 2" xfId="35454" xr:uid="{D7364BEF-0A0D-44D6-8F32-9649FEB54939}"/>
    <cellStyle name="Standard 2 7" xfId="35455" xr:uid="{47DE71CD-BA24-48CE-A5D7-5240015D49DC}"/>
    <cellStyle name="Standard 2 7 2" xfId="35456" xr:uid="{2B6BB187-2FF2-4323-AB0A-179A4601F620}"/>
    <cellStyle name="Standard 2 8" xfId="35457" xr:uid="{87D834FE-941E-4705-8A26-8040A853997D}"/>
    <cellStyle name="Standard 2 8 2" xfId="35458" xr:uid="{B510C74F-BEF2-403D-AED5-5FFA1106CDBF}"/>
    <cellStyle name="Standard 2 9" xfId="35459" xr:uid="{7EEB6F92-B64F-4794-ABC8-19E67FAE2AB7}"/>
    <cellStyle name="Standard 3" xfId="16474" xr:uid="{00000000-0005-0000-0000-00005E400000}"/>
    <cellStyle name="Standard 3 10" xfId="35461" xr:uid="{98CED9E4-4C51-4516-A750-044EEB604FB0}"/>
    <cellStyle name="Standard 3 11" xfId="35460" xr:uid="{8151A374-2A1A-4FDD-B425-2BDA1E56E786}"/>
    <cellStyle name="Standard 3 12" xfId="24831" xr:uid="{26796239-0239-450A-A218-3FA63A1EB424}"/>
    <cellStyle name="Standard 3 2" xfId="16475" xr:uid="{00000000-0005-0000-0000-00005F400000}"/>
    <cellStyle name="Standard 3 2 2" xfId="35463" xr:uid="{69982C47-AC8A-4A91-A29F-5300985A3255}"/>
    <cellStyle name="Standard 3 2 2 2" xfId="35464" xr:uid="{3763B2A5-67BE-4D45-942C-F571BEB45567}"/>
    <cellStyle name="Standard 3 2 3" xfId="35465" xr:uid="{9A2B0E24-7083-4D05-985C-E3A5B65F3BCB}"/>
    <cellStyle name="Standard 3 2 3 2" xfId="35466" xr:uid="{8117781F-ECCA-45D5-9C96-7299F5A72B90}"/>
    <cellStyle name="Standard 3 2 4" xfId="35467" xr:uid="{D7175541-2CEA-4084-A3FA-AD00607BED3B}"/>
    <cellStyle name="Standard 3 2 5" xfId="35468" xr:uid="{BB8069D4-78F1-4610-A4D7-8885E604ADB3}"/>
    <cellStyle name="Standard 3 2 6" xfId="35462" xr:uid="{BD82B0D2-90D9-4C30-80CD-461D8FA4A785}"/>
    <cellStyle name="Standard 3 3" xfId="16476" xr:uid="{00000000-0005-0000-0000-000060400000}"/>
    <cellStyle name="Standard 3 3 2" xfId="35470" xr:uid="{63B7F9A5-D980-4E5B-9D54-8B2C3362E8C8}"/>
    <cellStyle name="Standard 3 3 2 2" xfId="35471" xr:uid="{2C6D4593-2948-445A-940A-696936E3743F}"/>
    <cellStyle name="Standard 3 3 3" xfId="35472" xr:uid="{8BDA0B01-5966-46AE-A1F1-4A4595BC7B44}"/>
    <cellStyle name="Standard 3 3 3 2" xfId="35473" xr:uid="{B2468413-390A-4D75-A8D0-FE606995D282}"/>
    <cellStyle name="Standard 3 3 4" xfId="35474" xr:uid="{00E43365-C032-4999-B00D-B8478E18F1CB}"/>
    <cellStyle name="Standard 3 3 5" xfId="35469" xr:uid="{D6EDD17C-5F6C-4582-9AC6-CF16DA75393F}"/>
    <cellStyle name="Standard 3 4" xfId="35475" xr:uid="{CE78731B-2687-4FCD-A067-4C488CD26FE3}"/>
    <cellStyle name="Standard 3 4 2" xfId="35476" xr:uid="{7265C25E-CB66-459F-8584-9E34A334656A}"/>
    <cellStyle name="Standard 3 4 2 2" xfId="35477" xr:uid="{B9A72FED-695C-467A-A8E9-5595DC126BCA}"/>
    <cellStyle name="Standard 3 4 3" xfId="35478" xr:uid="{C90BFBD9-FB46-4911-9D7F-4399D3AB7B17}"/>
    <cellStyle name="Standard 3 4 3 2" xfId="35479" xr:uid="{AFE1C6C8-1419-42C0-9241-67E5F87D56FB}"/>
    <cellStyle name="Standard 3 4 4" xfId="35480" xr:uid="{1C549F16-527D-4F1B-8BBC-D762766DEDC6}"/>
    <cellStyle name="Standard 3 4 4 2" xfId="35481" xr:uid="{505E3EBB-9DAF-4D0B-A770-90F15C3243E8}"/>
    <cellStyle name="Standard 3 4 5" xfId="35482" xr:uid="{0A4D41F6-9B90-4F3E-AA77-E1C8BD255858}"/>
    <cellStyle name="Standard 3 5" xfId="35483" xr:uid="{257C7B0C-F10F-4A54-8450-3ECFADE13CA4}"/>
    <cellStyle name="Standard 3 5 2" xfId="35484" xr:uid="{5EEE14BC-2A09-4577-B772-AFFE415BC7FD}"/>
    <cellStyle name="Standard 3 5 2 2" xfId="35485" xr:uid="{F3F6ADF8-150E-4B3C-85F0-1BAE5992AC34}"/>
    <cellStyle name="Standard 3 5 3" xfId="35486" xr:uid="{6E14913B-0018-49C9-9761-BF93BA317C08}"/>
    <cellStyle name="Standard 3 5 3 2" xfId="35487" xr:uid="{D33D3ADB-2616-45E4-9897-287C7D426D75}"/>
    <cellStyle name="Standard 3 5 4" xfId="35488" xr:uid="{D5DFC860-07B9-423C-9694-8C6D8752C48A}"/>
    <cellStyle name="Standard 3 6" xfId="35489" xr:uid="{8180C4B0-1A2C-4B14-AF99-A18909F3207C}"/>
    <cellStyle name="Standard 3 6 2" xfId="35490" xr:uid="{3C33AE6E-13D8-49DE-AC20-89987538F5FD}"/>
    <cellStyle name="Standard 3 7" xfId="35491" xr:uid="{3EB001FB-7D7D-4AE1-89E3-25041CABB1C3}"/>
    <cellStyle name="Standard 3 7 2" xfId="35492" xr:uid="{F5C35444-16AD-4DE4-8900-CDA19F990E67}"/>
    <cellStyle name="Standard 3 8" xfId="35493" xr:uid="{5D01AE94-0631-4CE8-BE54-1E867EE52A07}"/>
    <cellStyle name="Standard 3 8 2" xfId="35494" xr:uid="{06BF306B-47D2-4A9D-AB60-6728F828A2E9}"/>
    <cellStyle name="Standard 3 9" xfId="35495" xr:uid="{B443EBDB-E0A6-4748-AA49-E41EC0C1BECB}"/>
    <cellStyle name="Standard_cl_belg_whol_Aug04" xfId="43424" xr:uid="{CC881427-75A3-4075-A118-A917E62B8374}"/>
    <cellStyle name="Style 1" xfId="16477" xr:uid="{00000000-0005-0000-0000-000062400000}"/>
    <cellStyle name="Style 1 10" xfId="35497" xr:uid="{79909050-B27C-4EA7-A3C7-28578F8E5DA8}"/>
    <cellStyle name="Style 1 11" xfId="35498" xr:uid="{8660CC3D-4DB4-4208-AAF1-8AAF80FCF222}"/>
    <cellStyle name="Style 1 12" xfId="35496" xr:uid="{9E69764E-B07D-48BF-8B69-F0C0ED40C78F}"/>
    <cellStyle name="Style 1 13" xfId="24832" xr:uid="{6D7934B3-9402-40D5-87F9-DC1617447320}"/>
    <cellStyle name="Style 1 2" xfId="16478" xr:uid="{00000000-0005-0000-0000-000063400000}"/>
    <cellStyle name="Style 1 2 2" xfId="35500" xr:uid="{47F11FB8-1FFE-40C5-AD7F-DB1C7399F9AA}"/>
    <cellStyle name="Style 1 2 2 2" xfId="35501" xr:uid="{BF04199E-DA4A-4B62-B377-F930DB7041AE}"/>
    <cellStyle name="Style 1 2 3" xfId="35502" xr:uid="{A8400221-F977-4D26-8BA6-CFDF989409AC}"/>
    <cellStyle name="Style 1 2 3 2" xfId="35503" xr:uid="{26F66968-F409-4B53-8584-BD72E3279F0C}"/>
    <cellStyle name="Style 1 2 4" xfId="35504" xr:uid="{89121EFF-58A2-45D7-9E9F-83F42BE3C8E7}"/>
    <cellStyle name="Style 1 2 5" xfId="35505" xr:uid="{8F8CDBAC-8EF5-4A08-9153-EC7652D38E71}"/>
    <cellStyle name="Style 1 2 6" xfId="35499" xr:uid="{352BE2C7-141D-4CE0-B0F6-0D45459E53A2}"/>
    <cellStyle name="Style 1 2 7" xfId="23743" xr:uid="{AF2CFFA3-093E-42CD-B031-A9747845B75E}"/>
    <cellStyle name="Style 1 3" xfId="16479" xr:uid="{00000000-0005-0000-0000-000064400000}"/>
    <cellStyle name="Style 1 3 2" xfId="35507" xr:uid="{8D0F2040-448F-41EF-ABB8-0DCA1CA6B511}"/>
    <cellStyle name="Style 1 3 2 2" xfId="35508" xr:uid="{DE8E7A78-3C3B-452C-8C40-292E143D201A}"/>
    <cellStyle name="Style 1 3 3" xfId="35509" xr:uid="{B12B9452-C4BB-4F62-A522-F46CF2F628C1}"/>
    <cellStyle name="Style 1 3 3 2" xfId="35510" xr:uid="{6F2DAE17-1F76-4769-BA0F-4CF57051DCE9}"/>
    <cellStyle name="Style 1 3 4" xfId="35511" xr:uid="{CA51F961-D7F2-4716-9519-5C8377C99A96}"/>
    <cellStyle name="Style 1 3 5" xfId="35506" xr:uid="{72082138-DCA9-458B-AA7F-9B695427FBD6}"/>
    <cellStyle name="Style 1 4" xfId="35512" xr:uid="{B56AFC55-DFA9-4B9D-9AC0-E7CD7B469DDF}"/>
    <cellStyle name="Style 1 4 2" xfId="35513" xr:uid="{B3BAC867-11B3-426E-B2DF-B40E0D1EB1FE}"/>
    <cellStyle name="Style 1 4 2 2" xfId="35514" xr:uid="{DE923C75-ECBC-44C6-AD18-392851F357D1}"/>
    <cellStyle name="Style 1 4 3" xfId="35515" xr:uid="{C882884D-F1A7-4A5A-81D2-D6BBA6FCAFA0}"/>
    <cellStyle name="Style 1 4 3 2" xfId="35516" xr:uid="{C9EBA613-9E68-430B-903D-79A7B59A2054}"/>
    <cellStyle name="Style 1 4 4" xfId="35517" xr:uid="{8EE625FF-B1D9-4FD0-90C9-5D8835989735}"/>
    <cellStyle name="Style 1 5" xfId="35518" xr:uid="{CC19D53E-7801-4D6D-82C4-F04B8CD06C9D}"/>
    <cellStyle name="Style 1 5 2" xfId="35519" xr:uid="{A374A673-84C8-4CB1-A770-9FE2D1A2BF95}"/>
    <cellStyle name="Style 1 5 2 2" xfId="35520" xr:uid="{ACBA9313-A7C8-4602-8B15-843674CAFE88}"/>
    <cellStyle name="Style 1 5 3" xfId="35521" xr:uid="{32F4D110-037E-4A7B-B1FE-F87714D2039C}"/>
    <cellStyle name="Style 1 5 3 2" xfId="35522" xr:uid="{1AC32645-C856-4CBB-9F77-723D9B846DCF}"/>
    <cellStyle name="Style 1 5 4" xfId="35523" xr:uid="{C4ED4519-39FD-48AB-A590-B55783E4602C}"/>
    <cellStyle name="Style 1 5 4 2" xfId="35524" xr:uid="{9A176570-A330-4D0B-AC79-3C19E84679E7}"/>
    <cellStyle name="Style 1 5 5" xfId="35525" xr:uid="{BFA37718-905D-47B0-89D6-AFCEDBC12061}"/>
    <cellStyle name="Style 1 6" xfId="35526" xr:uid="{ADD59721-9580-48A9-A3E2-574ACAE7BB70}"/>
    <cellStyle name="Style 1 6 2" xfId="35527" xr:uid="{4B5B9B33-0144-4C08-9427-95A3B294E644}"/>
    <cellStyle name="Style 1 6 2 2" xfId="35528" xr:uid="{48129701-0C3B-4911-A47D-81EB7A553D5A}"/>
    <cellStyle name="Style 1 6 3" xfId="35529" xr:uid="{8FE3B52F-9EBA-4EB9-B8EA-58783250D7B8}"/>
    <cellStyle name="Style 1 6 3 2" xfId="35530" xr:uid="{58DF7F89-892C-4D9F-B07E-C27BF058BEA0}"/>
    <cellStyle name="Style 1 6 4" xfId="35531" xr:uid="{B37E1C72-3183-4717-B9D6-C66569B2601F}"/>
    <cellStyle name="Style 1 7" xfId="35532" xr:uid="{DADFC0B3-7093-49A2-8ACB-9B171F0F7F3F}"/>
    <cellStyle name="Style 1 7 2" xfId="35533" xr:uid="{3DC6BD2F-6A1E-4194-AFA7-A106B47DEF77}"/>
    <cellStyle name="Style 1 8" xfId="35534" xr:uid="{D5657D85-22EE-4A42-9F15-777617513B8E}"/>
    <cellStyle name="Style 1 8 2" xfId="35535" xr:uid="{938939F7-F755-454D-9E24-9707EE8D041C}"/>
    <cellStyle name="Style 1 9" xfId="35536" xr:uid="{2512AEA8-DB39-46C5-B504-9BC999B3FF6D}"/>
    <cellStyle name="Style 1 9 2" xfId="35537" xr:uid="{742DDFDA-AFF5-49F3-B6FA-306D50583103}"/>
    <cellStyle name="Style 103" xfId="16480" xr:uid="{00000000-0005-0000-0000-000065400000}"/>
    <cellStyle name="Style 103 2" xfId="16481" xr:uid="{00000000-0005-0000-0000-000066400000}"/>
    <cellStyle name="Style 103 2 2" xfId="16482" xr:uid="{00000000-0005-0000-0000-000067400000}"/>
    <cellStyle name="Style 103 2 2 2" xfId="24834" xr:uid="{2242AD36-E9CC-4B5E-B23F-48113DDE24B9}"/>
    <cellStyle name="Style 103 2 3" xfId="16483" xr:uid="{00000000-0005-0000-0000-000068400000}"/>
    <cellStyle name="Style 103 3" xfId="16484" xr:uid="{00000000-0005-0000-0000-000069400000}"/>
    <cellStyle name="Style 103 3 2" xfId="16485" xr:uid="{00000000-0005-0000-0000-00006A400000}"/>
    <cellStyle name="Style 103 3 2 2" xfId="24835" xr:uid="{1C41C8DD-53ED-4121-9A8D-97AF61E7A5FD}"/>
    <cellStyle name="Style 103 3 3" xfId="16486" xr:uid="{00000000-0005-0000-0000-00006B400000}"/>
    <cellStyle name="Style 103 4" xfId="16487" xr:uid="{00000000-0005-0000-0000-00006C400000}"/>
    <cellStyle name="Style 103 4 2" xfId="24833" xr:uid="{0011E120-303A-45C5-98E6-4B80794FC8DD}"/>
    <cellStyle name="Style 103 5" xfId="16488" xr:uid="{00000000-0005-0000-0000-00006D400000}"/>
    <cellStyle name="Style 104" xfId="16489" xr:uid="{00000000-0005-0000-0000-00006E400000}"/>
    <cellStyle name="Style 104 2" xfId="16490" xr:uid="{00000000-0005-0000-0000-00006F400000}"/>
    <cellStyle name="Style 104 2 2" xfId="16491" xr:uid="{00000000-0005-0000-0000-000070400000}"/>
    <cellStyle name="Style 104 2 2 2" xfId="24837" xr:uid="{393B95FB-E32E-484A-B01C-6292A5F60B4E}"/>
    <cellStyle name="Style 104 2 3" xfId="16492" xr:uid="{00000000-0005-0000-0000-000071400000}"/>
    <cellStyle name="Style 104 3" xfId="16493" xr:uid="{00000000-0005-0000-0000-000072400000}"/>
    <cellStyle name="Style 104 3 2" xfId="16494" xr:uid="{00000000-0005-0000-0000-000073400000}"/>
    <cellStyle name="Style 104 3 2 2" xfId="24838" xr:uid="{AABAB0B7-5E8C-46CE-873B-62F38EBB8EF5}"/>
    <cellStyle name="Style 104 3 3" xfId="16495" xr:uid="{00000000-0005-0000-0000-000074400000}"/>
    <cellStyle name="Style 104 4" xfId="16496" xr:uid="{00000000-0005-0000-0000-000075400000}"/>
    <cellStyle name="Style 104 4 2" xfId="24836" xr:uid="{598CE43D-BFFC-422C-A94D-BAFC0932BAFC}"/>
    <cellStyle name="Style 104 5" xfId="16497" xr:uid="{00000000-0005-0000-0000-000076400000}"/>
    <cellStyle name="Style 105" xfId="16498" xr:uid="{00000000-0005-0000-0000-000077400000}"/>
    <cellStyle name="Style 105 2" xfId="16499" xr:uid="{00000000-0005-0000-0000-000078400000}"/>
    <cellStyle name="Style 105 2 2" xfId="16500" xr:uid="{00000000-0005-0000-0000-000079400000}"/>
    <cellStyle name="Style 105 2 2 2" xfId="24840" xr:uid="{C4FF223F-6B57-46D5-B185-31C794FE0985}"/>
    <cellStyle name="Style 105 2 3" xfId="16501" xr:uid="{00000000-0005-0000-0000-00007A400000}"/>
    <cellStyle name="Style 105 3" xfId="16502" xr:uid="{00000000-0005-0000-0000-00007B400000}"/>
    <cellStyle name="Style 105 3 2" xfId="24839" xr:uid="{7D7661C6-1A05-48A0-B011-AED4DFED1F4F}"/>
    <cellStyle name="Style 105 4" xfId="16503" xr:uid="{00000000-0005-0000-0000-00007C400000}"/>
    <cellStyle name="Style 106" xfId="16504" xr:uid="{00000000-0005-0000-0000-00007D400000}"/>
    <cellStyle name="Style 106 2" xfId="16505" xr:uid="{00000000-0005-0000-0000-00007E400000}"/>
    <cellStyle name="Style 106 2 2" xfId="16506" xr:uid="{00000000-0005-0000-0000-00007F400000}"/>
    <cellStyle name="Style 106 2 2 2" xfId="24842" xr:uid="{2CDDFD0D-A094-43C0-BFFC-B4DD6B4A4919}"/>
    <cellStyle name="Style 106 2 3" xfId="16507" xr:uid="{00000000-0005-0000-0000-000080400000}"/>
    <cellStyle name="Style 106 3" xfId="16508" xr:uid="{00000000-0005-0000-0000-000081400000}"/>
    <cellStyle name="Style 106 3 2" xfId="24841" xr:uid="{429AF691-9AF7-42E2-ABC8-8C9891D7DDCE}"/>
    <cellStyle name="Style 106 4" xfId="16509" xr:uid="{00000000-0005-0000-0000-000082400000}"/>
    <cellStyle name="Style 107" xfId="16510" xr:uid="{00000000-0005-0000-0000-000083400000}"/>
    <cellStyle name="Style 107 2" xfId="16511" xr:uid="{00000000-0005-0000-0000-000084400000}"/>
    <cellStyle name="Style 107 2 2" xfId="16512" xr:uid="{00000000-0005-0000-0000-000085400000}"/>
    <cellStyle name="Style 107 2 2 2" xfId="24844" xr:uid="{FDEF73BC-3CBC-4B33-A95A-DC271440B32A}"/>
    <cellStyle name="Style 107 2 3" xfId="16513" xr:uid="{00000000-0005-0000-0000-000086400000}"/>
    <cellStyle name="Style 107 3" xfId="16514" xr:uid="{00000000-0005-0000-0000-000087400000}"/>
    <cellStyle name="Style 107 3 2" xfId="24843" xr:uid="{D634FE33-41EA-44E6-BFE3-A40E3B7C1290}"/>
    <cellStyle name="Style 107 4" xfId="16515" xr:uid="{00000000-0005-0000-0000-000088400000}"/>
    <cellStyle name="Style 108" xfId="16516" xr:uid="{00000000-0005-0000-0000-000089400000}"/>
    <cellStyle name="Style 108 2" xfId="16517" xr:uid="{00000000-0005-0000-0000-00008A400000}"/>
    <cellStyle name="Style 108 2 2" xfId="16518" xr:uid="{00000000-0005-0000-0000-00008B400000}"/>
    <cellStyle name="Style 108 2 2 2" xfId="24846" xr:uid="{12DF42F2-4C44-4018-A182-B4AF38D07C20}"/>
    <cellStyle name="Style 108 2 3" xfId="16519" xr:uid="{00000000-0005-0000-0000-00008C400000}"/>
    <cellStyle name="Style 108 3" xfId="16520" xr:uid="{00000000-0005-0000-0000-00008D400000}"/>
    <cellStyle name="Style 108 3 2" xfId="16521" xr:uid="{00000000-0005-0000-0000-00008E400000}"/>
    <cellStyle name="Style 108 3 2 2" xfId="24847" xr:uid="{BDF38C2C-9027-42BB-8299-5DC41AA62B10}"/>
    <cellStyle name="Style 108 3 3" xfId="16522" xr:uid="{00000000-0005-0000-0000-00008F400000}"/>
    <cellStyle name="Style 108 4" xfId="16523" xr:uid="{00000000-0005-0000-0000-000090400000}"/>
    <cellStyle name="Style 108 4 2" xfId="24845" xr:uid="{0D2BE911-732B-40DE-B491-98FDB0D60917}"/>
    <cellStyle name="Style 108 5" xfId="16524" xr:uid="{00000000-0005-0000-0000-000091400000}"/>
    <cellStyle name="Style 109" xfId="16525" xr:uid="{00000000-0005-0000-0000-000092400000}"/>
    <cellStyle name="Style 109 2" xfId="16526" xr:uid="{00000000-0005-0000-0000-000093400000}"/>
    <cellStyle name="Style 109 2 2" xfId="16527" xr:uid="{00000000-0005-0000-0000-000094400000}"/>
    <cellStyle name="Style 109 2 2 2" xfId="24849" xr:uid="{461B1539-76E5-4709-8D08-83BA6396DCD8}"/>
    <cellStyle name="Style 109 2 3" xfId="16528" xr:uid="{00000000-0005-0000-0000-000095400000}"/>
    <cellStyle name="Style 109 3" xfId="16529" xr:uid="{00000000-0005-0000-0000-000096400000}"/>
    <cellStyle name="Style 109 3 2" xfId="24848" xr:uid="{868223C8-2EE2-4ABC-A526-EE612A8E2474}"/>
    <cellStyle name="Style 109 4" xfId="16530" xr:uid="{00000000-0005-0000-0000-000097400000}"/>
    <cellStyle name="Style 110" xfId="16531" xr:uid="{00000000-0005-0000-0000-000098400000}"/>
    <cellStyle name="Style 110 2" xfId="16532" xr:uid="{00000000-0005-0000-0000-000099400000}"/>
    <cellStyle name="Style 110 2 2" xfId="16533" xr:uid="{00000000-0005-0000-0000-00009A400000}"/>
    <cellStyle name="Style 110 2 2 2" xfId="24851" xr:uid="{1825194F-3B89-47D6-A65F-D11EF5BACD57}"/>
    <cellStyle name="Style 110 2 3" xfId="16534" xr:uid="{00000000-0005-0000-0000-00009B400000}"/>
    <cellStyle name="Style 110 3" xfId="16535" xr:uid="{00000000-0005-0000-0000-00009C400000}"/>
    <cellStyle name="Style 110 3 2" xfId="24850" xr:uid="{87CCF56D-C373-4C9A-9A50-0E257D055FDB}"/>
    <cellStyle name="Style 110 4" xfId="16536" xr:uid="{00000000-0005-0000-0000-00009D400000}"/>
    <cellStyle name="Style 114" xfId="16537" xr:uid="{00000000-0005-0000-0000-00009E400000}"/>
    <cellStyle name="Style 114 2" xfId="16538" xr:uid="{00000000-0005-0000-0000-00009F400000}"/>
    <cellStyle name="Style 114 2 2" xfId="16539" xr:uid="{00000000-0005-0000-0000-0000A0400000}"/>
    <cellStyle name="Style 114 2 2 2" xfId="24853" xr:uid="{BB7B2C50-050E-4B46-9899-53659AD68102}"/>
    <cellStyle name="Style 114 2 3" xfId="16540" xr:uid="{00000000-0005-0000-0000-0000A1400000}"/>
    <cellStyle name="Style 114 3" xfId="16541" xr:uid="{00000000-0005-0000-0000-0000A2400000}"/>
    <cellStyle name="Style 114 3 2" xfId="16542" xr:uid="{00000000-0005-0000-0000-0000A3400000}"/>
    <cellStyle name="Style 114 3 2 2" xfId="24854" xr:uid="{097DA207-57E3-46AF-BBB3-4BA499ADB593}"/>
    <cellStyle name="Style 114 3 3" xfId="16543" xr:uid="{00000000-0005-0000-0000-0000A4400000}"/>
    <cellStyle name="Style 114 4" xfId="16544" xr:uid="{00000000-0005-0000-0000-0000A5400000}"/>
    <cellStyle name="Style 114 4 2" xfId="24852" xr:uid="{DEBF7FA9-2544-4C39-98EC-8A5E8B5B89FC}"/>
    <cellStyle name="Style 114 5" xfId="16545" xr:uid="{00000000-0005-0000-0000-0000A6400000}"/>
    <cellStyle name="Style 115" xfId="16546" xr:uid="{00000000-0005-0000-0000-0000A7400000}"/>
    <cellStyle name="Style 115 2" xfId="16547" xr:uid="{00000000-0005-0000-0000-0000A8400000}"/>
    <cellStyle name="Style 115 2 2" xfId="16548" xr:uid="{00000000-0005-0000-0000-0000A9400000}"/>
    <cellStyle name="Style 115 2 2 2" xfId="24856" xr:uid="{86CBCE4B-2261-4B48-8B6E-E614CD7C0C35}"/>
    <cellStyle name="Style 115 2 3" xfId="16549" xr:uid="{00000000-0005-0000-0000-0000AA400000}"/>
    <cellStyle name="Style 115 3" xfId="16550" xr:uid="{00000000-0005-0000-0000-0000AB400000}"/>
    <cellStyle name="Style 115 3 2" xfId="16551" xr:uid="{00000000-0005-0000-0000-0000AC400000}"/>
    <cellStyle name="Style 115 3 2 2" xfId="24857" xr:uid="{637FDCB6-046F-45C3-9627-AE6802A1B19F}"/>
    <cellStyle name="Style 115 3 3" xfId="16552" xr:uid="{00000000-0005-0000-0000-0000AD400000}"/>
    <cellStyle name="Style 115 4" xfId="16553" xr:uid="{00000000-0005-0000-0000-0000AE400000}"/>
    <cellStyle name="Style 115 4 2" xfId="24855" xr:uid="{334B8AAA-BF7D-4A94-9D92-23F64F31337F}"/>
    <cellStyle name="Style 115 5" xfId="16554" xr:uid="{00000000-0005-0000-0000-0000AF400000}"/>
    <cellStyle name="Style 116" xfId="16555" xr:uid="{00000000-0005-0000-0000-0000B0400000}"/>
    <cellStyle name="Style 116 2" xfId="16556" xr:uid="{00000000-0005-0000-0000-0000B1400000}"/>
    <cellStyle name="Style 116 2 2" xfId="16557" xr:uid="{00000000-0005-0000-0000-0000B2400000}"/>
    <cellStyle name="Style 116 2 2 2" xfId="24859" xr:uid="{96B71003-4954-4B89-AC87-BEA03663D645}"/>
    <cellStyle name="Style 116 2 3" xfId="16558" xr:uid="{00000000-0005-0000-0000-0000B3400000}"/>
    <cellStyle name="Style 116 3" xfId="16559" xr:uid="{00000000-0005-0000-0000-0000B4400000}"/>
    <cellStyle name="Style 116 3 2" xfId="24858" xr:uid="{DF3DF9CB-B06B-47AA-B7AD-EDAB23B5B427}"/>
    <cellStyle name="Style 116 4" xfId="16560" xr:uid="{00000000-0005-0000-0000-0000B5400000}"/>
    <cellStyle name="Style 117" xfId="16561" xr:uid="{00000000-0005-0000-0000-0000B6400000}"/>
    <cellStyle name="Style 117 2" xfId="16562" xr:uid="{00000000-0005-0000-0000-0000B7400000}"/>
    <cellStyle name="Style 117 2 2" xfId="16563" xr:uid="{00000000-0005-0000-0000-0000B8400000}"/>
    <cellStyle name="Style 117 2 2 2" xfId="24861" xr:uid="{9D1C4165-0CCE-40FC-A6D1-8805858D1AAA}"/>
    <cellStyle name="Style 117 2 3" xfId="16564" xr:uid="{00000000-0005-0000-0000-0000B9400000}"/>
    <cellStyle name="Style 117 3" xfId="16565" xr:uid="{00000000-0005-0000-0000-0000BA400000}"/>
    <cellStyle name="Style 117 3 2" xfId="24860" xr:uid="{DF42A2A7-57E0-43AF-B7D4-25823DF19D6B}"/>
    <cellStyle name="Style 117 4" xfId="16566" xr:uid="{00000000-0005-0000-0000-0000BB400000}"/>
    <cellStyle name="Style 118" xfId="16567" xr:uid="{00000000-0005-0000-0000-0000BC400000}"/>
    <cellStyle name="Style 118 2" xfId="16568" xr:uid="{00000000-0005-0000-0000-0000BD400000}"/>
    <cellStyle name="Style 118 2 2" xfId="16569" xr:uid="{00000000-0005-0000-0000-0000BE400000}"/>
    <cellStyle name="Style 118 2 2 2" xfId="24863" xr:uid="{28F59E4F-DF53-49D0-B0E1-ED153E298D65}"/>
    <cellStyle name="Style 118 2 3" xfId="16570" xr:uid="{00000000-0005-0000-0000-0000BF400000}"/>
    <cellStyle name="Style 118 3" xfId="16571" xr:uid="{00000000-0005-0000-0000-0000C0400000}"/>
    <cellStyle name="Style 118 3 2" xfId="24862" xr:uid="{46CA38A8-2215-43C6-9677-7BD84AB216C1}"/>
    <cellStyle name="Style 118 4" xfId="16572" xr:uid="{00000000-0005-0000-0000-0000C1400000}"/>
    <cellStyle name="Style 119" xfId="16573" xr:uid="{00000000-0005-0000-0000-0000C2400000}"/>
    <cellStyle name="Style 119 2" xfId="16574" xr:uid="{00000000-0005-0000-0000-0000C3400000}"/>
    <cellStyle name="Style 119 2 2" xfId="16575" xr:uid="{00000000-0005-0000-0000-0000C4400000}"/>
    <cellStyle name="Style 119 2 2 2" xfId="24865" xr:uid="{F316CEB8-A4F0-4E94-A0B0-F81033D2365C}"/>
    <cellStyle name="Style 119 2 3" xfId="16576" xr:uid="{00000000-0005-0000-0000-0000C5400000}"/>
    <cellStyle name="Style 119 3" xfId="16577" xr:uid="{00000000-0005-0000-0000-0000C6400000}"/>
    <cellStyle name="Style 119 3 2" xfId="16578" xr:uid="{00000000-0005-0000-0000-0000C7400000}"/>
    <cellStyle name="Style 119 3 2 2" xfId="24866" xr:uid="{5D1733F0-D607-4DCE-BD0D-705A54923ACF}"/>
    <cellStyle name="Style 119 3 3" xfId="16579" xr:uid="{00000000-0005-0000-0000-0000C8400000}"/>
    <cellStyle name="Style 119 4" xfId="16580" xr:uid="{00000000-0005-0000-0000-0000C9400000}"/>
    <cellStyle name="Style 119 4 2" xfId="24864" xr:uid="{98F92A77-5C4A-4C2F-A350-31ED5E2A2911}"/>
    <cellStyle name="Style 119 5" xfId="16581" xr:uid="{00000000-0005-0000-0000-0000CA400000}"/>
    <cellStyle name="Style 120" xfId="16582" xr:uid="{00000000-0005-0000-0000-0000CB400000}"/>
    <cellStyle name="Style 120 2" xfId="16583" xr:uid="{00000000-0005-0000-0000-0000CC400000}"/>
    <cellStyle name="Style 120 2 2" xfId="16584" xr:uid="{00000000-0005-0000-0000-0000CD400000}"/>
    <cellStyle name="Style 120 2 2 2" xfId="24868" xr:uid="{C3839FFC-38DF-450A-A9C8-9A869C8B360A}"/>
    <cellStyle name="Style 120 2 3" xfId="16585" xr:uid="{00000000-0005-0000-0000-0000CE400000}"/>
    <cellStyle name="Style 120 3" xfId="16586" xr:uid="{00000000-0005-0000-0000-0000CF400000}"/>
    <cellStyle name="Style 120 3 2" xfId="24867" xr:uid="{65526A5B-01F5-4AA8-8E63-8088488F6DC0}"/>
    <cellStyle name="Style 120 4" xfId="16587" xr:uid="{00000000-0005-0000-0000-0000D0400000}"/>
    <cellStyle name="Style 121" xfId="16588" xr:uid="{00000000-0005-0000-0000-0000D1400000}"/>
    <cellStyle name="Style 121 2" xfId="16589" xr:uid="{00000000-0005-0000-0000-0000D2400000}"/>
    <cellStyle name="Style 121 2 2" xfId="16590" xr:uid="{00000000-0005-0000-0000-0000D3400000}"/>
    <cellStyle name="Style 121 2 2 2" xfId="24870" xr:uid="{92FB944C-6295-4A4E-B689-6887F5284AE3}"/>
    <cellStyle name="Style 121 2 3" xfId="16591" xr:uid="{00000000-0005-0000-0000-0000D4400000}"/>
    <cellStyle name="Style 121 3" xfId="16592" xr:uid="{00000000-0005-0000-0000-0000D5400000}"/>
    <cellStyle name="Style 121 3 2" xfId="24869" xr:uid="{28C3873C-26EB-439E-A4B0-6EE0A142B3B1}"/>
    <cellStyle name="Style 121 4" xfId="16593" xr:uid="{00000000-0005-0000-0000-0000D6400000}"/>
    <cellStyle name="Style 126" xfId="16594" xr:uid="{00000000-0005-0000-0000-0000D7400000}"/>
    <cellStyle name="Style 126 2" xfId="16595" xr:uid="{00000000-0005-0000-0000-0000D8400000}"/>
    <cellStyle name="Style 126 2 2" xfId="16596" xr:uid="{00000000-0005-0000-0000-0000D9400000}"/>
    <cellStyle name="Style 126 2 2 2" xfId="24872" xr:uid="{AB95BB80-BBDA-48C6-8021-AAF90ED0EAA7}"/>
    <cellStyle name="Style 126 2 3" xfId="16597" xr:uid="{00000000-0005-0000-0000-0000DA400000}"/>
    <cellStyle name="Style 126 3" xfId="16598" xr:uid="{00000000-0005-0000-0000-0000DB400000}"/>
    <cellStyle name="Style 126 3 2" xfId="16599" xr:uid="{00000000-0005-0000-0000-0000DC400000}"/>
    <cellStyle name="Style 126 3 2 2" xfId="24873" xr:uid="{924538DF-3354-452E-9201-ACA87D6C887A}"/>
    <cellStyle name="Style 126 3 3" xfId="16600" xr:uid="{00000000-0005-0000-0000-0000DD400000}"/>
    <cellStyle name="Style 126 4" xfId="16601" xr:uid="{00000000-0005-0000-0000-0000DE400000}"/>
    <cellStyle name="Style 126 4 2" xfId="24871" xr:uid="{1BFD8891-71E8-4A21-B9CA-D2C13109B7D5}"/>
    <cellStyle name="Style 126 5" xfId="16602" xr:uid="{00000000-0005-0000-0000-0000DF400000}"/>
    <cellStyle name="Style 127" xfId="16603" xr:uid="{00000000-0005-0000-0000-0000E0400000}"/>
    <cellStyle name="Style 127 2" xfId="16604" xr:uid="{00000000-0005-0000-0000-0000E1400000}"/>
    <cellStyle name="Style 127 2 2" xfId="16605" xr:uid="{00000000-0005-0000-0000-0000E2400000}"/>
    <cellStyle name="Style 127 2 2 2" xfId="24875" xr:uid="{63EF9D8C-97C6-49ED-AFD0-1C8A9F905387}"/>
    <cellStyle name="Style 127 2 3" xfId="16606" xr:uid="{00000000-0005-0000-0000-0000E3400000}"/>
    <cellStyle name="Style 127 3" xfId="16607" xr:uid="{00000000-0005-0000-0000-0000E4400000}"/>
    <cellStyle name="Style 127 3 2" xfId="24874" xr:uid="{67E1FFC4-732E-42A5-8C33-389FE19F453A}"/>
    <cellStyle name="Style 127 4" xfId="16608" xr:uid="{00000000-0005-0000-0000-0000E5400000}"/>
    <cellStyle name="Style 128" xfId="16609" xr:uid="{00000000-0005-0000-0000-0000E6400000}"/>
    <cellStyle name="Style 128 2" xfId="16610" xr:uid="{00000000-0005-0000-0000-0000E7400000}"/>
    <cellStyle name="Style 128 2 2" xfId="16611" xr:uid="{00000000-0005-0000-0000-0000E8400000}"/>
    <cellStyle name="Style 128 2 2 2" xfId="24877" xr:uid="{378B954F-A491-4A0B-8651-68315676760D}"/>
    <cellStyle name="Style 128 2 3" xfId="16612" xr:uid="{00000000-0005-0000-0000-0000E9400000}"/>
    <cellStyle name="Style 128 3" xfId="16613" xr:uid="{00000000-0005-0000-0000-0000EA400000}"/>
    <cellStyle name="Style 128 3 2" xfId="24876" xr:uid="{5A0CC79E-F4CA-4CA6-BC51-C073BFE3D2C9}"/>
    <cellStyle name="Style 128 4" xfId="16614" xr:uid="{00000000-0005-0000-0000-0000EB400000}"/>
    <cellStyle name="Style 129" xfId="16615" xr:uid="{00000000-0005-0000-0000-0000EC400000}"/>
    <cellStyle name="Style 129 2" xfId="16616" xr:uid="{00000000-0005-0000-0000-0000ED400000}"/>
    <cellStyle name="Style 129 2 2" xfId="16617" xr:uid="{00000000-0005-0000-0000-0000EE400000}"/>
    <cellStyle name="Style 129 2 2 2" xfId="24879" xr:uid="{3D9E43B2-5F70-47B0-8FA0-5219EE991C70}"/>
    <cellStyle name="Style 129 2 3" xfId="16618" xr:uid="{00000000-0005-0000-0000-0000EF400000}"/>
    <cellStyle name="Style 129 3" xfId="16619" xr:uid="{00000000-0005-0000-0000-0000F0400000}"/>
    <cellStyle name="Style 129 3 2" xfId="24878" xr:uid="{2959816C-EC64-42B4-8DB7-0AFCCEE51AA0}"/>
    <cellStyle name="Style 129 4" xfId="16620" xr:uid="{00000000-0005-0000-0000-0000F1400000}"/>
    <cellStyle name="Style 130" xfId="16621" xr:uid="{00000000-0005-0000-0000-0000F2400000}"/>
    <cellStyle name="Style 130 2" xfId="16622" xr:uid="{00000000-0005-0000-0000-0000F3400000}"/>
    <cellStyle name="Style 130 2 2" xfId="16623" xr:uid="{00000000-0005-0000-0000-0000F4400000}"/>
    <cellStyle name="Style 130 2 2 2" xfId="24881" xr:uid="{E2324C77-BF5A-424A-B932-BD1E18E1389A}"/>
    <cellStyle name="Style 130 2 3" xfId="16624" xr:uid="{00000000-0005-0000-0000-0000F5400000}"/>
    <cellStyle name="Style 130 3" xfId="16625" xr:uid="{00000000-0005-0000-0000-0000F6400000}"/>
    <cellStyle name="Style 130 3 2" xfId="16626" xr:uid="{00000000-0005-0000-0000-0000F7400000}"/>
    <cellStyle name="Style 130 3 2 2" xfId="24882" xr:uid="{A16B147D-160C-4BCF-8AFB-528C95CE20CC}"/>
    <cellStyle name="Style 130 3 3" xfId="16627" xr:uid="{00000000-0005-0000-0000-0000F8400000}"/>
    <cellStyle name="Style 130 4" xfId="16628" xr:uid="{00000000-0005-0000-0000-0000F9400000}"/>
    <cellStyle name="Style 130 4 2" xfId="24880" xr:uid="{3169ECA4-A1FF-4645-A1D8-A927C3E59B94}"/>
    <cellStyle name="Style 130 5" xfId="16629" xr:uid="{00000000-0005-0000-0000-0000FA400000}"/>
    <cellStyle name="Style 131" xfId="16630" xr:uid="{00000000-0005-0000-0000-0000FB400000}"/>
    <cellStyle name="Style 131 2" xfId="16631" xr:uid="{00000000-0005-0000-0000-0000FC400000}"/>
    <cellStyle name="Style 131 2 2" xfId="16632" xr:uid="{00000000-0005-0000-0000-0000FD400000}"/>
    <cellStyle name="Style 131 2 2 2" xfId="24884" xr:uid="{CE72AD42-305F-4D3C-AB8C-799ABEA3882D}"/>
    <cellStyle name="Style 131 2 3" xfId="16633" xr:uid="{00000000-0005-0000-0000-0000FE400000}"/>
    <cellStyle name="Style 131 3" xfId="16634" xr:uid="{00000000-0005-0000-0000-0000FF400000}"/>
    <cellStyle name="Style 131 3 2" xfId="24883" xr:uid="{EA4245BE-9FE5-4EB9-9D4F-20366A454ACD}"/>
    <cellStyle name="Style 131 4" xfId="16635" xr:uid="{00000000-0005-0000-0000-000000410000}"/>
    <cellStyle name="Style 132" xfId="16636" xr:uid="{00000000-0005-0000-0000-000001410000}"/>
    <cellStyle name="Style 132 2" xfId="16637" xr:uid="{00000000-0005-0000-0000-000002410000}"/>
    <cellStyle name="Style 132 2 2" xfId="16638" xr:uid="{00000000-0005-0000-0000-000003410000}"/>
    <cellStyle name="Style 132 2 2 2" xfId="24886" xr:uid="{7774F366-6954-4DBC-9160-08F3D52F3085}"/>
    <cellStyle name="Style 132 2 3" xfId="16639" xr:uid="{00000000-0005-0000-0000-000004410000}"/>
    <cellStyle name="Style 132 3" xfId="16640" xr:uid="{00000000-0005-0000-0000-000005410000}"/>
    <cellStyle name="Style 132 3 2" xfId="24885" xr:uid="{A89F73AB-5300-48EF-B4D0-F685063DB7B4}"/>
    <cellStyle name="Style 132 4" xfId="16641" xr:uid="{00000000-0005-0000-0000-000006410000}"/>
    <cellStyle name="Style 137" xfId="16642" xr:uid="{00000000-0005-0000-0000-000007410000}"/>
    <cellStyle name="Style 137 2" xfId="16643" xr:uid="{00000000-0005-0000-0000-000008410000}"/>
    <cellStyle name="Style 137 2 2" xfId="16644" xr:uid="{00000000-0005-0000-0000-000009410000}"/>
    <cellStyle name="Style 137 2 2 2" xfId="24888" xr:uid="{87697067-BD05-475C-AB4C-CE205609FECC}"/>
    <cellStyle name="Style 137 2 3" xfId="16645" xr:uid="{00000000-0005-0000-0000-00000A410000}"/>
    <cellStyle name="Style 137 3" xfId="16646" xr:uid="{00000000-0005-0000-0000-00000B410000}"/>
    <cellStyle name="Style 137 3 2" xfId="16647" xr:uid="{00000000-0005-0000-0000-00000C410000}"/>
    <cellStyle name="Style 137 3 2 2" xfId="24889" xr:uid="{B4F31549-3808-467E-AF1F-C7B94DB61D2C}"/>
    <cellStyle name="Style 137 3 3" xfId="16648" xr:uid="{00000000-0005-0000-0000-00000D410000}"/>
    <cellStyle name="Style 137 4" xfId="16649" xr:uid="{00000000-0005-0000-0000-00000E410000}"/>
    <cellStyle name="Style 137 4 2" xfId="24887" xr:uid="{6DD39803-DD8B-45DD-BD3C-41C783547AA3}"/>
    <cellStyle name="Style 137 5" xfId="16650" xr:uid="{00000000-0005-0000-0000-00000F410000}"/>
    <cellStyle name="Style 138" xfId="16651" xr:uid="{00000000-0005-0000-0000-000010410000}"/>
    <cellStyle name="Style 138 2" xfId="16652" xr:uid="{00000000-0005-0000-0000-000011410000}"/>
    <cellStyle name="Style 138 2 2" xfId="16653" xr:uid="{00000000-0005-0000-0000-000012410000}"/>
    <cellStyle name="Style 138 2 2 2" xfId="24891" xr:uid="{4EE0D1E3-C8F3-4952-82DD-F974B787A54A}"/>
    <cellStyle name="Style 138 2 3" xfId="16654" xr:uid="{00000000-0005-0000-0000-000013410000}"/>
    <cellStyle name="Style 138 3" xfId="16655" xr:uid="{00000000-0005-0000-0000-000014410000}"/>
    <cellStyle name="Style 138 3 2" xfId="24890" xr:uid="{E7F395FC-DF1A-4295-985D-8DE6915428AE}"/>
    <cellStyle name="Style 138 4" xfId="16656" xr:uid="{00000000-0005-0000-0000-000015410000}"/>
    <cellStyle name="Style 139" xfId="16657" xr:uid="{00000000-0005-0000-0000-000016410000}"/>
    <cellStyle name="Style 139 2" xfId="16658" xr:uid="{00000000-0005-0000-0000-000017410000}"/>
    <cellStyle name="Style 139 2 2" xfId="16659" xr:uid="{00000000-0005-0000-0000-000018410000}"/>
    <cellStyle name="Style 139 2 2 2" xfId="24893" xr:uid="{60D3544E-2668-4476-A2F6-AFCC98D08B00}"/>
    <cellStyle name="Style 139 2 3" xfId="16660" xr:uid="{00000000-0005-0000-0000-000019410000}"/>
    <cellStyle name="Style 139 3" xfId="16661" xr:uid="{00000000-0005-0000-0000-00001A410000}"/>
    <cellStyle name="Style 139 3 2" xfId="24892" xr:uid="{F19D9AC0-2B31-4D09-83A7-6AF79024352F}"/>
    <cellStyle name="Style 139 4" xfId="16662" xr:uid="{00000000-0005-0000-0000-00001B410000}"/>
    <cellStyle name="Style 140" xfId="16663" xr:uid="{00000000-0005-0000-0000-00001C410000}"/>
    <cellStyle name="Style 140 2" xfId="16664" xr:uid="{00000000-0005-0000-0000-00001D410000}"/>
    <cellStyle name="Style 140 2 2" xfId="16665" xr:uid="{00000000-0005-0000-0000-00001E410000}"/>
    <cellStyle name="Style 140 2 2 2" xfId="24895" xr:uid="{52A19BC6-51E8-4F3A-A988-636708D9641E}"/>
    <cellStyle name="Style 140 2 3" xfId="16666" xr:uid="{00000000-0005-0000-0000-00001F410000}"/>
    <cellStyle name="Style 140 3" xfId="16667" xr:uid="{00000000-0005-0000-0000-000020410000}"/>
    <cellStyle name="Style 140 3 2" xfId="24894" xr:uid="{B5CDB0D2-A5EC-400C-B5E5-1A0A03266C2C}"/>
    <cellStyle name="Style 140 4" xfId="16668" xr:uid="{00000000-0005-0000-0000-000021410000}"/>
    <cellStyle name="Style 141" xfId="16669" xr:uid="{00000000-0005-0000-0000-000022410000}"/>
    <cellStyle name="Style 141 2" xfId="16670" xr:uid="{00000000-0005-0000-0000-000023410000}"/>
    <cellStyle name="Style 141 2 2" xfId="16671" xr:uid="{00000000-0005-0000-0000-000024410000}"/>
    <cellStyle name="Style 141 2 2 2" xfId="24897" xr:uid="{16CCD387-31C3-484B-8CE5-62169DA4409F}"/>
    <cellStyle name="Style 141 2 3" xfId="16672" xr:uid="{00000000-0005-0000-0000-000025410000}"/>
    <cellStyle name="Style 141 3" xfId="16673" xr:uid="{00000000-0005-0000-0000-000026410000}"/>
    <cellStyle name="Style 141 3 2" xfId="16674" xr:uid="{00000000-0005-0000-0000-000027410000}"/>
    <cellStyle name="Style 141 3 2 2" xfId="24898" xr:uid="{0B114331-BAAC-4678-BF1B-A3A1A661E218}"/>
    <cellStyle name="Style 141 3 3" xfId="16675" xr:uid="{00000000-0005-0000-0000-000028410000}"/>
    <cellStyle name="Style 141 4" xfId="16676" xr:uid="{00000000-0005-0000-0000-000029410000}"/>
    <cellStyle name="Style 141 4 2" xfId="24896" xr:uid="{64D7111B-5D90-4CD2-AA32-841AD9E75A97}"/>
    <cellStyle name="Style 141 5" xfId="16677" xr:uid="{00000000-0005-0000-0000-00002A410000}"/>
    <cellStyle name="Style 142" xfId="16678" xr:uid="{00000000-0005-0000-0000-00002B410000}"/>
    <cellStyle name="Style 142 2" xfId="16679" xr:uid="{00000000-0005-0000-0000-00002C410000}"/>
    <cellStyle name="Style 142 2 2" xfId="16680" xr:uid="{00000000-0005-0000-0000-00002D410000}"/>
    <cellStyle name="Style 142 2 2 2" xfId="24900" xr:uid="{74224E14-FEFE-4115-879A-B939BACD1CA6}"/>
    <cellStyle name="Style 142 2 3" xfId="16681" xr:uid="{00000000-0005-0000-0000-00002E410000}"/>
    <cellStyle name="Style 142 3" xfId="16682" xr:uid="{00000000-0005-0000-0000-00002F410000}"/>
    <cellStyle name="Style 142 3 2" xfId="24899" xr:uid="{7F5D89AB-3ED9-45E3-B772-228849FF8AE0}"/>
    <cellStyle name="Style 142 4" xfId="16683" xr:uid="{00000000-0005-0000-0000-000030410000}"/>
    <cellStyle name="Style 143" xfId="16684" xr:uid="{00000000-0005-0000-0000-000031410000}"/>
    <cellStyle name="Style 143 2" xfId="16685" xr:uid="{00000000-0005-0000-0000-000032410000}"/>
    <cellStyle name="Style 143 2 2" xfId="16686" xr:uid="{00000000-0005-0000-0000-000033410000}"/>
    <cellStyle name="Style 143 2 2 2" xfId="24902" xr:uid="{E67A8597-C36A-4BC6-8949-EBD58574D3C6}"/>
    <cellStyle name="Style 143 2 3" xfId="16687" xr:uid="{00000000-0005-0000-0000-000034410000}"/>
    <cellStyle name="Style 143 3" xfId="16688" xr:uid="{00000000-0005-0000-0000-000035410000}"/>
    <cellStyle name="Style 143 3 2" xfId="24901" xr:uid="{1D29EB5D-8B8A-4134-9677-4A5E98798EB1}"/>
    <cellStyle name="Style 143 4" xfId="16689" xr:uid="{00000000-0005-0000-0000-000036410000}"/>
    <cellStyle name="Style 148" xfId="16690" xr:uid="{00000000-0005-0000-0000-000037410000}"/>
    <cellStyle name="Style 148 2" xfId="16691" xr:uid="{00000000-0005-0000-0000-000038410000}"/>
    <cellStyle name="Style 148 2 2" xfId="16692" xr:uid="{00000000-0005-0000-0000-000039410000}"/>
    <cellStyle name="Style 148 2 2 2" xfId="24904" xr:uid="{34690CED-571F-46A0-B047-D68D9A58EC4D}"/>
    <cellStyle name="Style 148 2 3" xfId="16693" xr:uid="{00000000-0005-0000-0000-00003A410000}"/>
    <cellStyle name="Style 148 3" xfId="16694" xr:uid="{00000000-0005-0000-0000-00003B410000}"/>
    <cellStyle name="Style 148 3 2" xfId="16695" xr:uid="{00000000-0005-0000-0000-00003C410000}"/>
    <cellStyle name="Style 148 3 2 2" xfId="24905" xr:uid="{3124FD85-2E26-41D1-A2FF-9747F8F9C848}"/>
    <cellStyle name="Style 148 3 3" xfId="16696" xr:uid="{00000000-0005-0000-0000-00003D410000}"/>
    <cellStyle name="Style 148 4" xfId="16697" xr:uid="{00000000-0005-0000-0000-00003E410000}"/>
    <cellStyle name="Style 148 4 2" xfId="24903" xr:uid="{2A191F51-ECE5-409E-B547-23AD5EC97406}"/>
    <cellStyle name="Style 148 5" xfId="16698" xr:uid="{00000000-0005-0000-0000-00003F410000}"/>
    <cellStyle name="Style 149" xfId="16699" xr:uid="{00000000-0005-0000-0000-000040410000}"/>
    <cellStyle name="Style 149 2" xfId="16700" xr:uid="{00000000-0005-0000-0000-000041410000}"/>
    <cellStyle name="Style 149 2 2" xfId="16701" xr:uid="{00000000-0005-0000-0000-000042410000}"/>
    <cellStyle name="Style 149 2 2 2" xfId="24907" xr:uid="{7B1C61AA-E5B3-4344-B6AF-09E3034D5C0A}"/>
    <cellStyle name="Style 149 2 3" xfId="16702" xr:uid="{00000000-0005-0000-0000-000043410000}"/>
    <cellStyle name="Style 149 3" xfId="16703" xr:uid="{00000000-0005-0000-0000-000044410000}"/>
    <cellStyle name="Style 149 3 2" xfId="24906" xr:uid="{318FEBBA-135C-42F8-BCC8-9CC33BD3FB2B}"/>
    <cellStyle name="Style 149 4" xfId="16704" xr:uid="{00000000-0005-0000-0000-000045410000}"/>
    <cellStyle name="Style 150" xfId="16705" xr:uid="{00000000-0005-0000-0000-000046410000}"/>
    <cellStyle name="Style 150 2" xfId="16706" xr:uid="{00000000-0005-0000-0000-000047410000}"/>
    <cellStyle name="Style 150 2 2" xfId="16707" xr:uid="{00000000-0005-0000-0000-000048410000}"/>
    <cellStyle name="Style 150 2 2 2" xfId="24909" xr:uid="{E24C1274-AF90-4A57-A9EB-D1E15AC0C11A}"/>
    <cellStyle name="Style 150 2 3" xfId="16708" xr:uid="{00000000-0005-0000-0000-000049410000}"/>
    <cellStyle name="Style 150 3" xfId="16709" xr:uid="{00000000-0005-0000-0000-00004A410000}"/>
    <cellStyle name="Style 150 3 2" xfId="24908" xr:uid="{2FF31204-9377-49BB-9BA7-0B2473A8A2DD}"/>
    <cellStyle name="Style 150 4" xfId="16710" xr:uid="{00000000-0005-0000-0000-00004B410000}"/>
    <cellStyle name="Style 151" xfId="16711" xr:uid="{00000000-0005-0000-0000-00004C410000}"/>
    <cellStyle name="Style 151 2" xfId="16712" xr:uid="{00000000-0005-0000-0000-00004D410000}"/>
    <cellStyle name="Style 151 2 2" xfId="16713" xr:uid="{00000000-0005-0000-0000-00004E410000}"/>
    <cellStyle name="Style 151 2 2 2" xfId="24911" xr:uid="{D8B62ECE-49EB-4147-935E-928058F4B26A}"/>
    <cellStyle name="Style 151 2 3" xfId="16714" xr:uid="{00000000-0005-0000-0000-00004F410000}"/>
    <cellStyle name="Style 151 3" xfId="16715" xr:uid="{00000000-0005-0000-0000-000050410000}"/>
    <cellStyle name="Style 151 3 2" xfId="24910" xr:uid="{5A874ED9-EBC8-499C-BC04-B0B36C2367C9}"/>
    <cellStyle name="Style 151 4" xfId="16716" xr:uid="{00000000-0005-0000-0000-000051410000}"/>
    <cellStyle name="Style 152" xfId="16717" xr:uid="{00000000-0005-0000-0000-000052410000}"/>
    <cellStyle name="Style 152 2" xfId="16718" xr:uid="{00000000-0005-0000-0000-000053410000}"/>
    <cellStyle name="Style 152 2 2" xfId="16719" xr:uid="{00000000-0005-0000-0000-000054410000}"/>
    <cellStyle name="Style 152 2 2 2" xfId="24913" xr:uid="{498F66C5-F6D4-4BD4-8969-A634D7119A22}"/>
    <cellStyle name="Style 152 2 3" xfId="16720" xr:uid="{00000000-0005-0000-0000-000055410000}"/>
    <cellStyle name="Style 152 3" xfId="16721" xr:uid="{00000000-0005-0000-0000-000056410000}"/>
    <cellStyle name="Style 152 3 2" xfId="16722" xr:uid="{00000000-0005-0000-0000-000057410000}"/>
    <cellStyle name="Style 152 3 2 2" xfId="24914" xr:uid="{A3636E58-DCBD-4DE3-80B5-9A9C004F5A83}"/>
    <cellStyle name="Style 152 3 3" xfId="16723" xr:uid="{00000000-0005-0000-0000-000058410000}"/>
    <cellStyle name="Style 152 4" xfId="16724" xr:uid="{00000000-0005-0000-0000-000059410000}"/>
    <cellStyle name="Style 152 4 2" xfId="24912" xr:uid="{04B5C539-12E2-48AD-88DC-79937227279D}"/>
    <cellStyle name="Style 152 5" xfId="16725" xr:uid="{00000000-0005-0000-0000-00005A410000}"/>
    <cellStyle name="Style 153" xfId="16726" xr:uid="{00000000-0005-0000-0000-00005B410000}"/>
    <cellStyle name="Style 153 2" xfId="16727" xr:uid="{00000000-0005-0000-0000-00005C410000}"/>
    <cellStyle name="Style 153 2 2" xfId="16728" xr:uid="{00000000-0005-0000-0000-00005D410000}"/>
    <cellStyle name="Style 153 2 2 2" xfId="24916" xr:uid="{E6609223-8565-41FD-BEFB-ABE8436FA0A1}"/>
    <cellStyle name="Style 153 2 3" xfId="16729" xr:uid="{00000000-0005-0000-0000-00005E410000}"/>
    <cellStyle name="Style 153 3" xfId="16730" xr:uid="{00000000-0005-0000-0000-00005F410000}"/>
    <cellStyle name="Style 153 3 2" xfId="24915" xr:uid="{AE49431D-2535-4047-99CC-12F5167C6579}"/>
    <cellStyle name="Style 153 4" xfId="16731" xr:uid="{00000000-0005-0000-0000-000060410000}"/>
    <cellStyle name="Style 154" xfId="16732" xr:uid="{00000000-0005-0000-0000-000061410000}"/>
    <cellStyle name="Style 154 2" xfId="16733" xr:uid="{00000000-0005-0000-0000-000062410000}"/>
    <cellStyle name="Style 154 2 2" xfId="16734" xr:uid="{00000000-0005-0000-0000-000063410000}"/>
    <cellStyle name="Style 154 2 2 2" xfId="24918" xr:uid="{117695B4-2BF3-4195-B6B3-7F50C2390D9B}"/>
    <cellStyle name="Style 154 2 3" xfId="16735" xr:uid="{00000000-0005-0000-0000-000064410000}"/>
    <cellStyle name="Style 154 3" xfId="16736" xr:uid="{00000000-0005-0000-0000-000065410000}"/>
    <cellStyle name="Style 154 3 2" xfId="24917" xr:uid="{CBF8A9B7-0F08-4B8A-91F1-9446A36436FA}"/>
    <cellStyle name="Style 154 4" xfId="16737" xr:uid="{00000000-0005-0000-0000-000066410000}"/>
    <cellStyle name="Style 159" xfId="16738" xr:uid="{00000000-0005-0000-0000-000067410000}"/>
    <cellStyle name="Style 159 2" xfId="16739" xr:uid="{00000000-0005-0000-0000-000068410000}"/>
    <cellStyle name="Style 159 2 2" xfId="16740" xr:uid="{00000000-0005-0000-0000-000069410000}"/>
    <cellStyle name="Style 159 2 2 2" xfId="24920" xr:uid="{BB74A652-5AF9-4D26-9B52-AFF7E405A686}"/>
    <cellStyle name="Style 159 2 3" xfId="16741" xr:uid="{00000000-0005-0000-0000-00006A410000}"/>
    <cellStyle name="Style 159 3" xfId="16742" xr:uid="{00000000-0005-0000-0000-00006B410000}"/>
    <cellStyle name="Style 159 3 2" xfId="16743" xr:uid="{00000000-0005-0000-0000-00006C410000}"/>
    <cellStyle name="Style 159 3 2 2" xfId="24921" xr:uid="{34896987-91A9-4856-9E16-CE19C56D3D4D}"/>
    <cellStyle name="Style 159 3 3" xfId="16744" xr:uid="{00000000-0005-0000-0000-00006D410000}"/>
    <cellStyle name="Style 159 4" xfId="16745" xr:uid="{00000000-0005-0000-0000-00006E410000}"/>
    <cellStyle name="Style 159 4 2" xfId="24919" xr:uid="{4E60BC64-99AC-480D-98D2-76A1E279382A}"/>
    <cellStyle name="Style 159 5" xfId="16746" xr:uid="{00000000-0005-0000-0000-00006F410000}"/>
    <cellStyle name="Style 160" xfId="16747" xr:uid="{00000000-0005-0000-0000-000070410000}"/>
    <cellStyle name="Style 160 2" xfId="16748" xr:uid="{00000000-0005-0000-0000-000071410000}"/>
    <cellStyle name="Style 160 2 2" xfId="16749" xr:uid="{00000000-0005-0000-0000-000072410000}"/>
    <cellStyle name="Style 160 2 2 2" xfId="24923" xr:uid="{91DFB039-1326-4383-BE12-9AFC0DC8D6D2}"/>
    <cellStyle name="Style 160 2 3" xfId="16750" xr:uid="{00000000-0005-0000-0000-000073410000}"/>
    <cellStyle name="Style 160 3" xfId="16751" xr:uid="{00000000-0005-0000-0000-000074410000}"/>
    <cellStyle name="Style 160 3 2" xfId="24922" xr:uid="{7026C96D-771B-4A94-A804-D7AD47F8A913}"/>
    <cellStyle name="Style 160 4" xfId="16752" xr:uid="{00000000-0005-0000-0000-000075410000}"/>
    <cellStyle name="Style 161" xfId="16753" xr:uid="{00000000-0005-0000-0000-000076410000}"/>
    <cellStyle name="Style 161 2" xfId="16754" xr:uid="{00000000-0005-0000-0000-000077410000}"/>
    <cellStyle name="Style 161 2 2" xfId="16755" xr:uid="{00000000-0005-0000-0000-000078410000}"/>
    <cellStyle name="Style 161 2 2 2" xfId="24925" xr:uid="{A36BCD8C-240E-47B2-A4DC-E2A7D7804CDC}"/>
    <cellStyle name="Style 161 2 3" xfId="16756" xr:uid="{00000000-0005-0000-0000-000079410000}"/>
    <cellStyle name="Style 161 3" xfId="16757" xr:uid="{00000000-0005-0000-0000-00007A410000}"/>
    <cellStyle name="Style 161 3 2" xfId="24924" xr:uid="{2C1324DC-06D9-4BC5-BBCF-F85F1CCF3BD4}"/>
    <cellStyle name="Style 161 4" xfId="16758" xr:uid="{00000000-0005-0000-0000-00007B410000}"/>
    <cellStyle name="Style 162" xfId="16759" xr:uid="{00000000-0005-0000-0000-00007C410000}"/>
    <cellStyle name="Style 162 2" xfId="16760" xr:uid="{00000000-0005-0000-0000-00007D410000}"/>
    <cellStyle name="Style 162 2 2" xfId="16761" xr:uid="{00000000-0005-0000-0000-00007E410000}"/>
    <cellStyle name="Style 162 2 2 2" xfId="24927" xr:uid="{893F778F-11FE-445A-A919-8E50970AD7AD}"/>
    <cellStyle name="Style 162 2 3" xfId="16762" xr:uid="{00000000-0005-0000-0000-00007F410000}"/>
    <cellStyle name="Style 162 3" xfId="16763" xr:uid="{00000000-0005-0000-0000-000080410000}"/>
    <cellStyle name="Style 162 3 2" xfId="24926" xr:uid="{362B05C2-7222-4F28-8F3C-F21B4C5CB0F6}"/>
    <cellStyle name="Style 162 4" xfId="16764" xr:uid="{00000000-0005-0000-0000-000081410000}"/>
    <cellStyle name="Style 163" xfId="16765" xr:uid="{00000000-0005-0000-0000-000082410000}"/>
    <cellStyle name="Style 163 2" xfId="16766" xr:uid="{00000000-0005-0000-0000-000083410000}"/>
    <cellStyle name="Style 163 2 2" xfId="16767" xr:uid="{00000000-0005-0000-0000-000084410000}"/>
    <cellStyle name="Style 163 2 2 2" xfId="24929" xr:uid="{8DC5097B-8B6A-49A0-9353-55BB3C503CE9}"/>
    <cellStyle name="Style 163 2 3" xfId="16768" xr:uid="{00000000-0005-0000-0000-000085410000}"/>
    <cellStyle name="Style 163 3" xfId="16769" xr:uid="{00000000-0005-0000-0000-000086410000}"/>
    <cellStyle name="Style 163 3 2" xfId="16770" xr:uid="{00000000-0005-0000-0000-000087410000}"/>
    <cellStyle name="Style 163 3 2 2" xfId="24930" xr:uid="{B29BBF62-A81B-4373-A8FE-15DC61C541D6}"/>
    <cellStyle name="Style 163 3 3" xfId="16771" xr:uid="{00000000-0005-0000-0000-000088410000}"/>
    <cellStyle name="Style 163 4" xfId="16772" xr:uid="{00000000-0005-0000-0000-000089410000}"/>
    <cellStyle name="Style 163 4 2" xfId="24928" xr:uid="{9A92EBEB-AC40-438A-922A-164860FE4140}"/>
    <cellStyle name="Style 163 5" xfId="16773" xr:uid="{00000000-0005-0000-0000-00008A410000}"/>
    <cellStyle name="Style 164" xfId="16774" xr:uid="{00000000-0005-0000-0000-00008B410000}"/>
    <cellStyle name="Style 164 2" xfId="16775" xr:uid="{00000000-0005-0000-0000-00008C410000}"/>
    <cellStyle name="Style 164 2 2" xfId="16776" xr:uid="{00000000-0005-0000-0000-00008D410000}"/>
    <cellStyle name="Style 164 2 2 2" xfId="24932" xr:uid="{18374A44-36F2-4AD5-B9AF-7BDAFD8D8A0E}"/>
    <cellStyle name="Style 164 2 3" xfId="16777" xr:uid="{00000000-0005-0000-0000-00008E410000}"/>
    <cellStyle name="Style 164 3" xfId="16778" xr:uid="{00000000-0005-0000-0000-00008F410000}"/>
    <cellStyle name="Style 164 3 2" xfId="24931" xr:uid="{840856F0-FA82-4731-BB6B-FF35C53DEEA3}"/>
    <cellStyle name="Style 164 4" xfId="16779" xr:uid="{00000000-0005-0000-0000-000090410000}"/>
    <cellStyle name="Style 165" xfId="16780" xr:uid="{00000000-0005-0000-0000-000091410000}"/>
    <cellStyle name="Style 165 2" xfId="16781" xr:uid="{00000000-0005-0000-0000-000092410000}"/>
    <cellStyle name="Style 165 2 2" xfId="16782" xr:uid="{00000000-0005-0000-0000-000093410000}"/>
    <cellStyle name="Style 165 2 2 2" xfId="24934" xr:uid="{84B3AB7B-0086-4359-A3A9-72D553C88EF5}"/>
    <cellStyle name="Style 165 2 3" xfId="16783" xr:uid="{00000000-0005-0000-0000-000094410000}"/>
    <cellStyle name="Style 165 3" xfId="16784" xr:uid="{00000000-0005-0000-0000-000095410000}"/>
    <cellStyle name="Style 165 3 2" xfId="24933" xr:uid="{59CA3E16-7355-43C0-AD9A-C9543395E66B}"/>
    <cellStyle name="Style 165 4" xfId="16785" xr:uid="{00000000-0005-0000-0000-000096410000}"/>
    <cellStyle name="Style 21" xfId="16786" xr:uid="{00000000-0005-0000-0000-000097410000}"/>
    <cellStyle name="Style 21 10" xfId="35539" xr:uid="{15500D67-E3FE-4A48-BF0A-1446F546D5C7}"/>
    <cellStyle name="Style 21 10 2" xfId="35540" xr:uid="{23898285-4297-4317-91CA-2613608C4663}"/>
    <cellStyle name="Style 21 11" xfId="35541" xr:uid="{F74A8D78-71FA-4507-A55A-B85249C70A96}"/>
    <cellStyle name="Style 21 12" xfId="35542" xr:uid="{196197A6-F8CA-47D8-A1FB-394B29AF0093}"/>
    <cellStyle name="Style 21 13" xfId="35538" xr:uid="{8395DC04-CD54-4E4F-BA41-8F1675DDA42E}"/>
    <cellStyle name="Style 21 14" xfId="24209" xr:uid="{683F255A-1F3B-447E-8B96-7E45E81E525A}"/>
    <cellStyle name="Style 21 15" xfId="23447" xr:uid="{B571C800-A287-47AC-BC44-A175EBF17C18}"/>
    <cellStyle name="Style 21 16" xfId="22436" xr:uid="{59185299-874D-4B03-A792-F16E93CB0A72}"/>
    <cellStyle name="Style 21 2" xfId="16787" xr:uid="{00000000-0005-0000-0000-000098410000}"/>
    <cellStyle name="Style 21 2 10" xfId="35544" xr:uid="{F77C8410-9ECE-4642-A0BB-F29B5C95CF30}"/>
    <cellStyle name="Style 21 2 11" xfId="35545" xr:uid="{5649263B-7BA9-42EC-AA44-49764E2B4438}"/>
    <cellStyle name="Style 21 2 12" xfId="35543" xr:uid="{09868F16-624C-4654-990F-A2EA35BE63D2}"/>
    <cellStyle name="Style 21 2 13" xfId="24210" xr:uid="{FF45E246-010A-431C-BA30-E34A8AF3EFB0}"/>
    <cellStyle name="Style 21 2 14" xfId="23448" xr:uid="{341D279A-AA18-4FB7-B9DF-9DBABB6A99A2}"/>
    <cellStyle name="Style 21 2 15" xfId="22437" xr:uid="{56A645BB-1F94-4F9C-ABDF-B3A10FAA2E53}"/>
    <cellStyle name="Style 21 2 2" xfId="16788" xr:uid="{00000000-0005-0000-0000-000099410000}"/>
    <cellStyle name="Style 21 2 2 2" xfId="16789" xr:uid="{00000000-0005-0000-0000-00009A410000}"/>
    <cellStyle name="Style 21 2 2 2 2" xfId="35548" xr:uid="{8B6369EA-E3BE-4733-B09D-642B039C1049}"/>
    <cellStyle name="Style 21 2 2 2 3" xfId="35547" xr:uid="{FA807B6B-6F2C-4D25-9128-CFFFA97D854B}"/>
    <cellStyle name="Style 21 2 2 2 4" xfId="23747" xr:uid="{F43CA10C-EED4-473A-98CF-DC017DDDAC73}"/>
    <cellStyle name="Style 21 2 2 3" xfId="16790" xr:uid="{00000000-0005-0000-0000-00009B410000}"/>
    <cellStyle name="Style 21 2 2 3 2" xfId="35550" xr:uid="{E4DEF173-E747-4B51-8E9B-D41DB5450C7A}"/>
    <cellStyle name="Style 21 2 2 3 3" xfId="35549" xr:uid="{DF42644A-0B5A-464A-BD85-69E1E5F63861}"/>
    <cellStyle name="Style 21 2 2 3 4" xfId="23746" xr:uid="{CB2E2775-BCAD-4099-9D21-4A2946BDDF1E}"/>
    <cellStyle name="Style 21 2 2 4" xfId="16791" xr:uid="{00000000-0005-0000-0000-00009C410000}"/>
    <cellStyle name="Style 21 2 2 4 2" xfId="35551" xr:uid="{73DA5A05-4DD4-4F57-8F49-951A000CC7E9}"/>
    <cellStyle name="Style 21 2 2 5" xfId="35552" xr:uid="{89A11461-BEE1-41B4-A6FF-58324F70E7B6}"/>
    <cellStyle name="Style 21 2 2 6" xfId="35546" xr:uid="{330C37C3-7D62-488D-B385-54E4E0FB07DC}"/>
    <cellStyle name="Style 21 2 2 7" xfId="24937" xr:uid="{541DD247-13C8-48DA-A37D-612533899CFC}"/>
    <cellStyle name="Style 21 2 2 8" xfId="23449" xr:uid="{BAECCE34-42F5-4AB6-BD7E-5F9D105FDD4A}"/>
    <cellStyle name="Style 21 2 2 9" xfId="22438" xr:uid="{7A3AC54F-16D3-408D-94A4-E031E9FD2C0C}"/>
    <cellStyle name="Style 21 2 3" xfId="16792" xr:uid="{00000000-0005-0000-0000-00009D410000}"/>
    <cellStyle name="Style 21 2 3 2" xfId="16793" xr:uid="{00000000-0005-0000-0000-00009E410000}"/>
    <cellStyle name="Style 21 2 3 2 2" xfId="35555" xr:uid="{9F712906-59AA-40C6-A4C0-8FCEFDEF0BAA}"/>
    <cellStyle name="Style 21 2 3 2 3" xfId="35554" xr:uid="{ECE52286-DEC1-4790-A916-6D8B740E97F5}"/>
    <cellStyle name="Style 21 2 3 3" xfId="16794" xr:uid="{00000000-0005-0000-0000-00009F410000}"/>
    <cellStyle name="Style 21 2 3 3 2" xfId="35557" xr:uid="{0F467B85-796C-45E2-BF28-B4F993E1E30E}"/>
    <cellStyle name="Style 21 2 3 3 3" xfId="35556" xr:uid="{3A5EA57F-AEBA-49B6-9262-86C418CE59EE}"/>
    <cellStyle name="Style 21 2 3 4" xfId="16795" xr:uid="{00000000-0005-0000-0000-0000A0410000}"/>
    <cellStyle name="Style 21 2 3 4 2" xfId="35558" xr:uid="{398B2E57-EEDE-459F-9ADA-2EC1BF11DFDD}"/>
    <cellStyle name="Style 21 2 3 5" xfId="35553" xr:uid="{0A96A068-5E12-4C95-8B0D-181FB662AD1C}"/>
    <cellStyle name="Style 21 2 3 6" xfId="24936" xr:uid="{1C64EFA1-049F-4470-845D-9DEC6D20FEE3}"/>
    <cellStyle name="Style 21 2 4" xfId="16796" xr:uid="{00000000-0005-0000-0000-0000A1410000}"/>
    <cellStyle name="Style 21 2 4 2" xfId="35560" xr:uid="{61307C46-7B7E-43C1-B5DE-C2B2123200FB}"/>
    <cellStyle name="Style 21 2 4 2 2" xfId="35561" xr:uid="{AB8AEC7A-8CB4-4099-8675-CEF459B063ED}"/>
    <cellStyle name="Style 21 2 4 3" xfId="35562" xr:uid="{9C2DF07B-1C95-4AA1-9EF8-806038A2FA18}"/>
    <cellStyle name="Style 21 2 4 3 2" xfId="35563" xr:uid="{0EC47AEF-C517-4FFD-BF44-B006F0B0EA94}"/>
    <cellStyle name="Style 21 2 4 4" xfId="35564" xr:uid="{5ED3692B-0F00-4192-AFC0-42180CB386B6}"/>
    <cellStyle name="Style 21 2 4 5" xfId="35559" xr:uid="{4D37C112-947F-47D1-BB1F-B71926623254}"/>
    <cellStyle name="Style 21 2 4 6" xfId="23745" xr:uid="{8C87AB45-47B5-499A-995A-E277AD84A4AA}"/>
    <cellStyle name="Style 21 2 5" xfId="16797" xr:uid="{00000000-0005-0000-0000-0000A2410000}"/>
    <cellStyle name="Style 21 2 5 2" xfId="35566" xr:uid="{AC459A4F-1B29-4811-85F8-FAFD81C4B8EC}"/>
    <cellStyle name="Style 21 2 5 2 2" xfId="35567" xr:uid="{52EF99D7-483A-487E-8BD6-EDBC2B0D8FC5}"/>
    <cellStyle name="Style 21 2 5 3" xfId="35568" xr:uid="{AFA35166-0ABA-47DD-B898-DDCDA5A6CC4B}"/>
    <cellStyle name="Style 21 2 5 3 2" xfId="35569" xr:uid="{0FC4C98D-6B66-46D5-AA38-3DDFE505E200}"/>
    <cellStyle name="Style 21 2 5 4" xfId="35570" xr:uid="{BE66CA6A-50D1-4DF1-882A-2CC61640A276}"/>
    <cellStyle name="Style 21 2 5 4 2" xfId="35571" xr:uid="{B717E817-8864-4A86-BC05-9632C950BD4C}"/>
    <cellStyle name="Style 21 2 5 5" xfId="35572" xr:uid="{47B290E4-1280-4C09-A8A7-A78901D55CA5}"/>
    <cellStyle name="Style 21 2 5 6" xfId="35565" xr:uid="{12FB8D27-53E7-4F47-91B5-D97BF35632D3}"/>
    <cellStyle name="Style 21 2 6" xfId="16798" xr:uid="{00000000-0005-0000-0000-0000A3410000}"/>
    <cellStyle name="Style 21 2 6 2" xfId="35574" xr:uid="{F6D15BC7-DFE2-4261-866F-D4D17930CB9E}"/>
    <cellStyle name="Style 21 2 6 2 2" xfId="35575" xr:uid="{18CBAC54-F0DE-4D0B-990F-2B78D52CA1D4}"/>
    <cellStyle name="Style 21 2 6 3" xfId="35576" xr:uid="{300A4AD7-BB70-488A-BE62-BA7236DC67CF}"/>
    <cellStyle name="Style 21 2 6 3 2" xfId="35577" xr:uid="{1C1AF7A8-E29D-4DA3-81E4-84C48632608C}"/>
    <cellStyle name="Style 21 2 6 4" xfId="35578" xr:uid="{947F89B2-2181-495D-AE6F-29EF90276D8B}"/>
    <cellStyle name="Style 21 2 6 5" xfId="35573" xr:uid="{4B7A27C6-64D8-406C-9B79-388C9594F8E3}"/>
    <cellStyle name="Style 21 2 7" xfId="35579" xr:uid="{DE312D48-A3CD-4015-9000-E139ED340CE4}"/>
    <cellStyle name="Style 21 2 7 2" xfId="35580" xr:uid="{E93B3F79-4848-4A71-BE86-AB48531B3BBC}"/>
    <cellStyle name="Style 21 2 8" xfId="35581" xr:uid="{C82D48E5-1C38-424D-A17D-3ECCE8EA32CA}"/>
    <cellStyle name="Style 21 2 8 2" xfId="35582" xr:uid="{8D9F2EB7-C463-406C-8A8D-5D516668013D}"/>
    <cellStyle name="Style 21 2 9" xfId="35583" xr:uid="{B5CBDF71-D33E-4020-8530-B55DE077B027}"/>
    <cellStyle name="Style 21 2 9 2" xfId="35584" xr:uid="{21FBCE9C-F28D-4651-BA29-96A19E20CFA9}"/>
    <cellStyle name="Style 21 3" xfId="16799" xr:uid="{00000000-0005-0000-0000-0000A4410000}"/>
    <cellStyle name="Style 21 3 2" xfId="16800" xr:uid="{00000000-0005-0000-0000-0000A5410000}"/>
    <cellStyle name="Style 21 3 2 2" xfId="16801" xr:uid="{00000000-0005-0000-0000-0000A6410000}"/>
    <cellStyle name="Style 21 3 2 2 2" xfId="35587" xr:uid="{50A66FA2-1147-4493-8A8C-F69283FDC6C0}"/>
    <cellStyle name="Style 21 3 2 2 3" xfId="23749" xr:uid="{E4275835-4DE4-4FA4-9F77-F0FF601F0F90}"/>
    <cellStyle name="Style 21 3 2 3" xfId="16802" xr:uid="{00000000-0005-0000-0000-0000A7410000}"/>
    <cellStyle name="Style 21 3 2 3 2" xfId="35586" xr:uid="{4C239997-529E-4453-B24C-C460EE2073D0}"/>
    <cellStyle name="Style 21 3 2 4" xfId="25756" xr:uid="{E1A98954-4F3C-49EF-9A96-2F617386F581}"/>
    <cellStyle name="Style 21 3 3" xfId="16803" xr:uid="{00000000-0005-0000-0000-0000A8410000}"/>
    <cellStyle name="Style 21 3 3 2" xfId="35589" xr:uid="{02380323-57B6-4CB0-8947-A3DD35F37AF9}"/>
    <cellStyle name="Style 21 3 3 3" xfId="35588" xr:uid="{9C9B6C5F-D2BF-44F9-8172-CDB6AEFEE3CC}"/>
    <cellStyle name="Style 21 3 4" xfId="16804" xr:uid="{00000000-0005-0000-0000-0000A9410000}"/>
    <cellStyle name="Style 21 3 4 2" xfId="35590" xr:uid="{EC3D2335-A2F4-46AB-98BB-FE07AD487062}"/>
    <cellStyle name="Style 21 3 4 3" xfId="23748" xr:uid="{EAEF8613-21F9-4EB9-8D2C-FED3EA2D0149}"/>
    <cellStyle name="Style 21 3 5" xfId="16805" xr:uid="{00000000-0005-0000-0000-0000AA410000}"/>
    <cellStyle name="Style 21 3 5 2" xfId="35591" xr:uid="{4B62D7C5-FF4A-4C93-92D1-54AAA34FB211}"/>
    <cellStyle name="Style 21 3 6" xfId="35585" xr:uid="{F6B637C7-8B79-479F-AAF4-1EE96F034E99}"/>
    <cellStyle name="Style 21 3 7" xfId="24938" xr:uid="{40C732CF-580D-4F0D-9790-E28446A64744}"/>
    <cellStyle name="Style 21 3 8" xfId="23450" xr:uid="{53342741-7F5E-4EBA-9D72-979B22C93815}"/>
    <cellStyle name="Style 21 3 9" xfId="22439" xr:uid="{C4B4F62A-6E9D-449F-B7EE-CCF58C4E3A6F}"/>
    <cellStyle name="Style 21 4" xfId="16806" xr:uid="{00000000-0005-0000-0000-0000AB410000}"/>
    <cellStyle name="Style 21 4 2" xfId="16807" xr:uid="{00000000-0005-0000-0000-0000AC410000}"/>
    <cellStyle name="Style 21 4 2 2" xfId="35594" xr:uid="{23A1D413-5D03-4F66-90EF-D4A93D894258}"/>
    <cellStyle name="Style 21 4 2 3" xfId="35593" xr:uid="{9822E89A-1664-487A-A9AE-55EF2B63886A}"/>
    <cellStyle name="Style 21 4 3" xfId="16808" xr:uid="{00000000-0005-0000-0000-0000AD410000}"/>
    <cellStyle name="Style 21 4 3 2" xfId="35596" xr:uid="{69164565-E839-4E40-A118-26A7B6D26D63}"/>
    <cellStyle name="Style 21 4 3 3" xfId="35595" xr:uid="{58816F36-5E81-4EBE-87A4-ACEAE03B33DD}"/>
    <cellStyle name="Style 21 4 4" xfId="16809" xr:uid="{00000000-0005-0000-0000-0000AE410000}"/>
    <cellStyle name="Style 21 4 4 2" xfId="35597" xr:uid="{3F54CCAA-DABA-41C5-B104-B01E1EA4F083}"/>
    <cellStyle name="Style 21 4 5" xfId="35592" xr:uid="{E1D04B8B-F04A-4031-B046-770C4C135B78}"/>
    <cellStyle name="Style 21 4 6" xfId="24939" xr:uid="{2A0517D7-9A5F-44C9-94E2-900307C69C00}"/>
    <cellStyle name="Style 21 5" xfId="16810" xr:uid="{00000000-0005-0000-0000-0000AF410000}"/>
    <cellStyle name="Style 21 5 2" xfId="16811" xr:uid="{00000000-0005-0000-0000-0000B0410000}"/>
    <cellStyle name="Style 21 5 2 2" xfId="35600" xr:uid="{48B165A8-2B22-4800-AD54-AD5A56AF072F}"/>
    <cellStyle name="Style 21 5 2 3" xfId="35599" xr:uid="{71A6F1C0-0201-41FA-8D5E-8FCCB0E6B500}"/>
    <cellStyle name="Style 21 5 3" xfId="16812" xr:uid="{00000000-0005-0000-0000-0000B1410000}"/>
    <cellStyle name="Style 21 5 3 2" xfId="35602" xr:uid="{E014E5BB-2ADF-4011-AD54-CB2BB7A13266}"/>
    <cellStyle name="Style 21 5 3 3" xfId="35601" xr:uid="{C9FC3D45-A7E6-49C3-9837-AFDA16CFBC4C}"/>
    <cellStyle name="Style 21 5 4" xfId="35603" xr:uid="{8A6733C1-C149-4291-9EC6-1AF8B0E9B6A0}"/>
    <cellStyle name="Style 21 5 5" xfId="35598" xr:uid="{4C83F265-6E41-40F9-BF99-26A7148F6CED}"/>
    <cellStyle name="Style 21 5 6" xfId="24935" xr:uid="{A325531C-2E89-4B66-ABB2-78666D1284FF}"/>
    <cellStyle name="Style 21 6" xfId="16813" xr:uid="{00000000-0005-0000-0000-0000B2410000}"/>
    <cellStyle name="Style 21 6 2" xfId="35605" xr:uid="{2DF945D5-412F-48A6-818F-E39092315990}"/>
    <cellStyle name="Style 21 6 2 2" xfId="35606" xr:uid="{2EA9783D-DA23-479A-8255-C19AFDB0B13D}"/>
    <cellStyle name="Style 21 6 3" xfId="35607" xr:uid="{7A7FFCE2-FEE4-4076-980B-9A5AC04CABF6}"/>
    <cellStyle name="Style 21 6 3 2" xfId="35608" xr:uid="{C3829E90-8C6C-43E5-BA44-B5864603E55A}"/>
    <cellStyle name="Style 21 6 4" xfId="35609" xr:uid="{5B9A6848-DCE0-44F9-B1EF-0EB230A337A6}"/>
    <cellStyle name="Style 21 6 4 2" xfId="35610" xr:uid="{4FD75CCE-7BB2-4E77-8970-2259B72AE97F}"/>
    <cellStyle name="Style 21 6 5" xfId="35611" xr:uid="{BEB4E062-EEAF-4F64-B621-3AC65A21C604}"/>
    <cellStyle name="Style 21 6 6" xfId="35604" xr:uid="{6087348D-98A7-4309-A1FC-B7318419554E}"/>
    <cellStyle name="Style 21 6 7" xfId="23744" xr:uid="{96C0FB7E-606B-4F97-86B6-9D506FEE0150}"/>
    <cellStyle name="Style 21 7" xfId="16814" xr:uid="{00000000-0005-0000-0000-0000B3410000}"/>
    <cellStyle name="Style 21 7 2" xfId="35613" xr:uid="{AFD0C0DB-F902-4BE5-B2C4-B83767270FBD}"/>
    <cellStyle name="Style 21 7 2 2" xfId="35614" xr:uid="{3AB587EA-7263-448B-BDC9-1DC0B8773A7F}"/>
    <cellStyle name="Style 21 7 3" xfId="35615" xr:uid="{A8461D94-FD3F-425A-874F-E35553B767F0}"/>
    <cellStyle name="Style 21 7 3 2" xfId="35616" xr:uid="{2F9E2EED-328D-440C-8FE3-F713DB655FA7}"/>
    <cellStyle name="Style 21 7 4" xfId="35617" xr:uid="{FEB3B4C9-B1D6-4497-AFCB-87AB38A35ADF}"/>
    <cellStyle name="Style 21 7 5" xfId="35612" xr:uid="{BBA2D95C-FE59-44B5-9E7E-4EA83EA2C2EE}"/>
    <cellStyle name="Style 21 8" xfId="16815" xr:uid="{00000000-0005-0000-0000-0000B4410000}"/>
    <cellStyle name="Style 21 8 2" xfId="35619" xr:uid="{CB09ADBD-1D35-4A9D-BC42-5105DC7FBEB2}"/>
    <cellStyle name="Style 21 8 3" xfId="35618" xr:uid="{956F30FD-A9E3-467F-8BB5-5352C1EFA0DF}"/>
    <cellStyle name="Style 21 9" xfId="35620" xr:uid="{EAD2F3EE-9B33-4390-BE90-DAC5DD10A294}"/>
    <cellStyle name="Style 21 9 2" xfId="35621" xr:uid="{4FF96200-CCA7-4402-9770-0E5A5BFF7E44}"/>
    <cellStyle name="Style 22" xfId="16816" xr:uid="{00000000-0005-0000-0000-0000B5410000}"/>
    <cellStyle name="Style 22 10" xfId="35623" xr:uid="{4EBABBF9-F75A-40C8-A79C-CD5C705129C9}"/>
    <cellStyle name="Style 22 11" xfId="35624" xr:uid="{482BC7F2-1A24-4AE8-B6E3-0E2F72E790C6}"/>
    <cellStyle name="Style 22 12" xfId="35622" xr:uid="{95FCE06A-3953-4E7E-B26D-47C136575D10}"/>
    <cellStyle name="Style 22 13" xfId="24211" xr:uid="{A3952334-0435-4DFA-B16C-3EC6FECDEBB1}"/>
    <cellStyle name="Style 22 14" xfId="23451" xr:uid="{0E14E1BB-2B8A-4EBE-B09E-06F4964257A6}"/>
    <cellStyle name="Style 22 15" xfId="22440" xr:uid="{052863A7-149B-4DC1-9725-6380FA389305}"/>
    <cellStyle name="Style 22 2" xfId="16817" xr:uid="{00000000-0005-0000-0000-0000B6410000}"/>
    <cellStyle name="Style 22 2 2" xfId="16818" xr:uid="{00000000-0005-0000-0000-0000B7410000}"/>
    <cellStyle name="Style 22 2 2 2" xfId="35627" xr:uid="{13EEE71D-7D88-4F82-9848-2C5C650FEB8B}"/>
    <cellStyle name="Style 22 2 2 3" xfId="35626" xr:uid="{7DB1F796-05E4-4711-83C4-110EEEE1952D}"/>
    <cellStyle name="Style 22 2 2 4" xfId="23752" xr:uid="{33A088EE-A3D6-4D7A-B21C-DC387793D1EB}"/>
    <cellStyle name="Style 22 2 3" xfId="16819" xr:uid="{00000000-0005-0000-0000-0000B8410000}"/>
    <cellStyle name="Style 22 2 3 2" xfId="35629" xr:uid="{A7129C0B-C0B9-4196-9703-E3C2F2680481}"/>
    <cellStyle name="Style 22 2 3 3" xfId="35628" xr:uid="{56B3F715-7871-42C0-8470-960A8AC910FC}"/>
    <cellStyle name="Style 22 2 3 4" xfId="23751" xr:uid="{06C06A04-DD15-41BB-9336-ADF8DC77CD27}"/>
    <cellStyle name="Style 22 2 4" xfId="35630" xr:uid="{E92A64AA-92E0-4988-B111-EA3788B4AEDB}"/>
    <cellStyle name="Style 22 2 5" xfId="35631" xr:uid="{FED45753-CC01-45F7-8423-E7113A1D22AF}"/>
    <cellStyle name="Style 22 2 6" xfId="35625" xr:uid="{FC4A760F-7883-4F15-B2D9-FC25B668C7E3}"/>
    <cellStyle name="Style 22 2 7" xfId="24941" xr:uid="{ED75434C-1D8A-4CE4-BC26-8B27B2DF92F7}"/>
    <cellStyle name="Style 22 3" xfId="16820" xr:uid="{00000000-0005-0000-0000-0000B9410000}"/>
    <cellStyle name="Style 22 3 2" xfId="16821" xr:uid="{00000000-0005-0000-0000-0000BA410000}"/>
    <cellStyle name="Style 22 3 2 2" xfId="35634" xr:uid="{C4B5559C-5C82-4772-9BCB-B5448B17C1D4}"/>
    <cellStyle name="Style 22 3 2 3" xfId="35633" xr:uid="{3BA72FDC-E489-4CE6-9EEA-E26A96E78CB3}"/>
    <cellStyle name="Style 22 3 2 4" xfId="23753" xr:uid="{29546FCC-3484-4076-952E-CBD0C7DE7662}"/>
    <cellStyle name="Style 22 3 3" xfId="16822" xr:uid="{00000000-0005-0000-0000-0000BB410000}"/>
    <cellStyle name="Style 22 3 3 2" xfId="35636" xr:uid="{75C92D5C-41D4-4034-B103-50F48BB3DF8C}"/>
    <cellStyle name="Style 22 3 3 3" xfId="35635" xr:uid="{4A74E083-1278-4CC0-9C1E-C22854F6FB31}"/>
    <cellStyle name="Style 22 3 4" xfId="35637" xr:uid="{8AFD7173-244C-4D9E-A686-F380503D83CD}"/>
    <cellStyle name="Style 22 3 5" xfId="35632" xr:uid="{70D68759-0F22-4C91-9112-477BD5ECE93A}"/>
    <cellStyle name="Style 22 3 6" xfId="24940" xr:uid="{A55434EB-D24F-43CB-BEED-53201DC1CBC3}"/>
    <cellStyle name="Style 22 4" xfId="16823" xr:uid="{00000000-0005-0000-0000-0000BC410000}"/>
    <cellStyle name="Style 22 4 2" xfId="35639" xr:uid="{1D346E91-8056-4CDC-B162-497A9B1F3EC6}"/>
    <cellStyle name="Style 22 4 2 2" xfId="35640" xr:uid="{C60D9494-FEA2-4824-AD2E-EFA68F66B0C3}"/>
    <cellStyle name="Style 22 4 3" xfId="35641" xr:uid="{7BBFFE86-3A81-4FD5-B829-63B7D6A378DE}"/>
    <cellStyle name="Style 22 4 3 2" xfId="35642" xr:uid="{63B7B0B2-5FB0-4F23-ABD9-BB2E61102BE7}"/>
    <cellStyle name="Style 22 4 4" xfId="35643" xr:uid="{7B41BF25-9325-49BA-A10D-44960A544A57}"/>
    <cellStyle name="Style 22 4 5" xfId="35638" xr:uid="{DB63F393-C7B4-41E9-BBD3-FEB0AA31E3CC}"/>
    <cellStyle name="Style 22 4 6" xfId="23750" xr:uid="{B3A34174-6E4E-48DC-A5EC-114F77AF3AF4}"/>
    <cellStyle name="Style 22 5" xfId="16824" xr:uid="{00000000-0005-0000-0000-0000BD410000}"/>
    <cellStyle name="Style 22 5 2" xfId="35645" xr:uid="{66907889-552D-46EB-AE27-FB0A5F787E00}"/>
    <cellStyle name="Style 22 5 2 2" xfId="35646" xr:uid="{97043EA5-64B2-4F34-BD6E-94C14458B4D5}"/>
    <cellStyle name="Style 22 5 3" xfId="35647" xr:uid="{8FCABAFC-9D36-4A7E-8A9D-D9A7A466EAE9}"/>
    <cellStyle name="Style 22 5 3 2" xfId="35648" xr:uid="{373B6CCA-D179-40F9-A47D-3C899ABDD231}"/>
    <cellStyle name="Style 22 5 4" xfId="35649" xr:uid="{8796D10E-168F-43A1-BF87-2E2B8A048487}"/>
    <cellStyle name="Style 22 5 4 2" xfId="35650" xr:uid="{5016FDD9-FD21-4C34-ACD6-5FAFE7FDE6F7}"/>
    <cellStyle name="Style 22 5 5" xfId="35651" xr:uid="{4D84B851-0EE8-4988-A446-69A0948295BB}"/>
    <cellStyle name="Style 22 5 6" xfId="35644" xr:uid="{1ECFE683-B3EA-4E24-B736-884E0DC9EF43}"/>
    <cellStyle name="Style 22 6" xfId="16825" xr:uid="{00000000-0005-0000-0000-0000BE410000}"/>
    <cellStyle name="Style 22 6 2" xfId="35653" xr:uid="{1196C5CC-5A2B-4CD8-B841-23923F960630}"/>
    <cellStyle name="Style 22 6 2 2" xfId="35654" xr:uid="{8A5A46E0-79BA-436F-8830-279048EA19B7}"/>
    <cellStyle name="Style 22 6 3" xfId="35655" xr:uid="{7AFC6BCC-7240-43C3-A980-4AD7055A1F69}"/>
    <cellStyle name="Style 22 6 3 2" xfId="35656" xr:uid="{037FFB39-3075-4142-ADD3-1FDFB2232927}"/>
    <cellStyle name="Style 22 6 4" xfId="35657" xr:uid="{C3D8A26E-9061-406B-BDB8-87348904CA6B}"/>
    <cellStyle name="Style 22 6 5" xfId="35652" xr:uid="{D8D326A7-4DE6-4B0A-8F62-23254B9B3B21}"/>
    <cellStyle name="Style 22 7" xfId="35658" xr:uid="{F670D21E-F006-436D-8A77-61663190D035}"/>
    <cellStyle name="Style 22 7 2" xfId="35659" xr:uid="{3E9E0576-23EA-4A4F-980C-42BC72EB3775}"/>
    <cellStyle name="Style 22 8" xfId="35660" xr:uid="{D8B66F5A-2816-48E2-B3F4-E13E45796FF1}"/>
    <cellStyle name="Style 22 8 2" xfId="35661" xr:uid="{8C20E11C-2DF7-492A-9A96-8FDE6B3F60B9}"/>
    <cellStyle name="Style 22 9" xfId="35662" xr:uid="{0A3E88DF-F57B-4536-BE50-AB499F2D08CB}"/>
    <cellStyle name="Style 22 9 2" xfId="35663" xr:uid="{8235E100-D000-45D1-A8FF-A63F716309B1}"/>
    <cellStyle name="Style 23" xfId="16826" xr:uid="{00000000-0005-0000-0000-0000BF410000}"/>
    <cellStyle name="Style 23 10" xfId="35665" xr:uid="{C93D053F-1A19-4098-A12C-E3C04AF01589}"/>
    <cellStyle name="Style 23 11" xfId="35666" xr:uid="{CBA3A15F-1CE9-4F90-BE6F-DF988DA37CB1}"/>
    <cellStyle name="Style 23 12" xfId="35664" xr:uid="{04EEA2B5-908B-4219-A796-45296D24CB1E}"/>
    <cellStyle name="Style 23 13" xfId="24212" xr:uid="{43595B2C-1447-4684-875B-57233A2538E2}"/>
    <cellStyle name="Style 23 14" xfId="23452" xr:uid="{87D5B9DE-50D1-45D6-9074-B33991D7BE74}"/>
    <cellStyle name="Style 23 15" xfId="22441" xr:uid="{454F3A6C-AE8C-4711-9AB9-39CC13CA0524}"/>
    <cellStyle name="Style 23 2" xfId="16827" xr:uid="{00000000-0005-0000-0000-0000C0410000}"/>
    <cellStyle name="Style 23 2 2" xfId="16828" xr:uid="{00000000-0005-0000-0000-0000C1410000}"/>
    <cellStyle name="Style 23 2 2 2" xfId="35669" xr:uid="{BB561DAB-8782-442E-A7AE-FB085947F35A}"/>
    <cellStyle name="Style 23 2 2 3" xfId="35668" xr:uid="{E9C5A682-B975-4F4A-983A-F551D2D61F3C}"/>
    <cellStyle name="Style 23 2 3" xfId="16829" xr:uid="{00000000-0005-0000-0000-0000C2410000}"/>
    <cellStyle name="Style 23 2 3 2" xfId="35671" xr:uid="{811D9F7D-F128-47EA-B2F2-BFCCFB4C5610}"/>
    <cellStyle name="Style 23 2 3 3" xfId="35670" xr:uid="{546FE1F9-C77B-4DF2-9BF1-595C9612EA45}"/>
    <cellStyle name="Style 23 2 4" xfId="35672" xr:uid="{A7B37929-F26B-4817-A734-9A7F41023A35}"/>
    <cellStyle name="Style 23 2 5" xfId="35673" xr:uid="{0FAA1734-DE60-4B90-80F6-434AF91FAE29}"/>
    <cellStyle name="Style 23 2 6" xfId="35667" xr:uid="{39E40328-8F30-4903-97B3-7D5B75481FD2}"/>
    <cellStyle name="Style 23 2 7" xfId="24943" xr:uid="{B19980F5-1D93-485F-8608-0ACE4449A1EE}"/>
    <cellStyle name="Style 23 3" xfId="16830" xr:uid="{00000000-0005-0000-0000-0000C3410000}"/>
    <cellStyle name="Style 23 3 2" xfId="16831" xr:uid="{00000000-0005-0000-0000-0000C4410000}"/>
    <cellStyle name="Style 23 3 2 2" xfId="35676" xr:uid="{6EE5862F-42BA-421C-8B13-312668AA2A46}"/>
    <cellStyle name="Style 23 3 2 3" xfId="35675" xr:uid="{192DC717-1058-4FD2-805E-0E7D9BAAC9D4}"/>
    <cellStyle name="Style 23 3 3" xfId="16832" xr:uid="{00000000-0005-0000-0000-0000C5410000}"/>
    <cellStyle name="Style 23 3 3 2" xfId="35678" xr:uid="{AA85ED35-DACA-49D8-8F33-7AB220623E37}"/>
    <cellStyle name="Style 23 3 3 3" xfId="35677" xr:uid="{3859E613-7655-45E4-BA1C-0605796BDD95}"/>
    <cellStyle name="Style 23 3 4" xfId="35679" xr:uid="{37C295E3-5B45-450F-95B9-F52B7F7B3D24}"/>
    <cellStyle name="Style 23 3 5" xfId="35674" xr:uid="{7940F7BC-4BA8-4BE6-BD6E-0E90EA50553B}"/>
    <cellStyle name="Style 23 3 6" xfId="24942" xr:uid="{4897768C-E387-4E79-9F77-24D1DCD8575C}"/>
    <cellStyle name="Style 23 4" xfId="16833" xr:uid="{00000000-0005-0000-0000-0000C6410000}"/>
    <cellStyle name="Style 23 4 2" xfId="35681" xr:uid="{6131CD80-43D1-43D0-8494-5CAF191E4E1B}"/>
    <cellStyle name="Style 23 4 2 2" xfId="35682" xr:uid="{DA4C3EA4-3545-4463-8390-B0980C1F1DFE}"/>
    <cellStyle name="Style 23 4 3" xfId="35683" xr:uid="{AE30AF16-FE86-4842-886C-AE295C3878AB}"/>
    <cellStyle name="Style 23 4 3 2" xfId="35684" xr:uid="{3426CCC4-38CA-4281-A02D-8E755965E5FD}"/>
    <cellStyle name="Style 23 4 4" xfId="35685" xr:uid="{8812CF10-193A-44D3-89EE-DED6BC21F948}"/>
    <cellStyle name="Style 23 4 5" xfId="35680" xr:uid="{597DCEBE-5342-42A4-8D16-3634D652DBB1}"/>
    <cellStyle name="Style 23 4 6" xfId="23754" xr:uid="{5D16E9E8-4EB7-4C0F-8FAE-922714EB364E}"/>
    <cellStyle name="Style 23 5" xfId="16834" xr:uid="{00000000-0005-0000-0000-0000C7410000}"/>
    <cellStyle name="Style 23 5 2" xfId="35687" xr:uid="{EBB36C69-21FA-4FA4-9BFE-1041542E4A51}"/>
    <cellStyle name="Style 23 5 2 2" xfId="35688" xr:uid="{30FF9DB7-BE59-4C6F-8C20-2666CD5C2FB0}"/>
    <cellStyle name="Style 23 5 3" xfId="35689" xr:uid="{DEE887A9-14D5-432D-AE5A-D24BABEEB060}"/>
    <cellStyle name="Style 23 5 3 2" xfId="35690" xr:uid="{46F200DB-58A0-4070-A7B2-10853FB8FA60}"/>
    <cellStyle name="Style 23 5 4" xfId="35691" xr:uid="{11381DC7-5E63-4B1C-94A4-646722AF0F3E}"/>
    <cellStyle name="Style 23 5 4 2" xfId="35692" xr:uid="{6883337C-ED46-4153-9758-C216ABC5FDA8}"/>
    <cellStyle name="Style 23 5 5" xfId="35693" xr:uid="{73E750A5-2B66-4DE2-89CB-14461CE72F7B}"/>
    <cellStyle name="Style 23 5 6" xfId="35686" xr:uid="{1BD31C44-CABD-4281-984A-20CC1BFCA1BB}"/>
    <cellStyle name="Style 23 6" xfId="16835" xr:uid="{00000000-0005-0000-0000-0000C8410000}"/>
    <cellStyle name="Style 23 6 2" xfId="35695" xr:uid="{B802F905-8FF0-40F6-8C08-7AF13505458D}"/>
    <cellStyle name="Style 23 6 2 2" xfId="35696" xr:uid="{D64A50A2-FEEC-4F92-8E40-F8E0271EB912}"/>
    <cellStyle name="Style 23 6 3" xfId="35697" xr:uid="{1A07D724-D148-4035-985D-8910BE21B100}"/>
    <cellStyle name="Style 23 6 3 2" xfId="35698" xr:uid="{52A0D37F-4F47-4D45-BE0E-62CB0A3176D4}"/>
    <cellStyle name="Style 23 6 4" xfId="35699" xr:uid="{95DB663B-6500-42DA-A74B-F949B7177415}"/>
    <cellStyle name="Style 23 6 5" xfId="35694" xr:uid="{AA6A8B5A-B9A8-4263-A425-CAAEE750BECB}"/>
    <cellStyle name="Style 23 7" xfId="35700" xr:uid="{770E2FE1-5988-462B-9539-660224A21C53}"/>
    <cellStyle name="Style 23 7 2" xfId="35701" xr:uid="{EBE0806B-D19F-4021-8BF5-4C433BCB8F07}"/>
    <cellStyle name="Style 23 8" xfId="35702" xr:uid="{B15DFC98-ADA2-4DF0-9DFE-2855C0A4A3A6}"/>
    <cellStyle name="Style 23 8 2" xfId="35703" xr:uid="{ED71716B-B64A-4B8C-BD1F-3166E48E9799}"/>
    <cellStyle name="Style 23 9" xfId="35704" xr:uid="{E7534E1F-A034-4192-B246-DBF6AEC6E1AA}"/>
    <cellStyle name="Style 23 9 2" xfId="35705" xr:uid="{3B98EFF4-0DCB-4B2A-A8CE-25DA975C0E70}"/>
    <cellStyle name="Style 24" xfId="16836" xr:uid="{00000000-0005-0000-0000-0000C9410000}"/>
    <cellStyle name="Style 24 10" xfId="35707" xr:uid="{F2FCE0FB-0741-476E-9EA3-63B5683364AB}"/>
    <cellStyle name="Style 24 11" xfId="35708" xr:uid="{3D227EED-CCA0-4F38-8161-A41E53400598}"/>
    <cellStyle name="Style 24 12" xfId="35706" xr:uid="{D62A4673-2E8C-4EC7-A308-960B923E6195}"/>
    <cellStyle name="Style 24 13" xfId="24213" xr:uid="{48F1E18D-C79C-45DB-BEB6-D728952823B2}"/>
    <cellStyle name="Style 24 14" xfId="23453" xr:uid="{744312E3-C586-440D-A5B7-9CCA6C8A7A97}"/>
    <cellStyle name="Style 24 15" xfId="22442" xr:uid="{08E58C32-0C9C-4489-9DC6-983F72148937}"/>
    <cellStyle name="Style 24 2" xfId="16837" xr:uid="{00000000-0005-0000-0000-0000CA410000}"/>
    <cellStyle name="Style 24 2 2" xfId="16838" xr:uid="{00000000-0005-0000-0000-0000CB410000}"/>
    <cellStyle name="Style 24 2 2 2" xfId="35711" xr:uid="{EA6F2AC2-A92A-41A7-96AF-F117168F39CE}"/>
    <cellStyle name="Style 24 2 2 3" xfId="35710" xr:uid="{9392F2DC-1EC1-4529-A3BF-D6D1EC208970}"/>
    <cellStyle name="Style 24 2 2 4" xfId="23757" xr:uid="{64C61400-5AD7-4C1D-BD43-B3B239720715}"/>
    <cellStyle name="Style 24 2 3" xfId="16839" xr:uid="{00000000-0005-0000-0000-0000CC410000}"/>
    <cellStyle name="Style 24 2 3 2" xfId="35713" xr:uid="{D4CE2730-1B5B-411F-A146-B11A3D83B425}"/>
    <cellStyle name="Style 24 2 3 3" xfId="35712" xr:uid="{1470CBA8-29C6-42F0-8A99-E36C7D634514}"/>
    <cellStyle name="Style 24 2 3 4" xfId="23756" xr:uid="{88696441-E323-41C3-919C-DAD1C1CFBA36}"/>
    <cellStyle name="Style 24 2 4" xfId="35714" xr:uid="{02B67E38-E599-4ED9-93C0-1451EB8E6D10}"/>
    <cellStyle name="Style 24 2 5" xfId="35715" xr:uid="{719F1EE2-4FD5-436C-89C3-FFC12062EB04}"/>
    <cellStyle name="Style 24 2 6" xfId="35709" xr:uid="{775855CC-E11C-4C41-9D8C-9FA8FFE5D0ED}"/>
    <cellStyle name="Style 24 2 7" xfId="24945" xr:uid="{81AFBE07-297A-47F7-9DCD-6F96655AE66A}"/>
    <cellStyle name="Style 24 3" xfId="16840" xr:uid="{00000000-0005-0000-0000-0000CD410000}"/>
    <cellStyle name="Style 24 3 2" xfId="16841" xr:uid="{00000000-0005-0000-0000-0000CE410000}"/>
    <cellStyle name="Style 24 3 2 2" xfId="35718" xr:uid="{1D97F5EB-96E0-4C61-8105-9571CA10BCFF}"/>
    <cellStyle name="Style 24 3 2 3" xfId="35717" xr:uid="{62A1256F-B7AD-4FC9-B3DD-D326903CED92}"/>
    <cellStyle name="Style 24 3 2 4" xfId="23758" xr:uid="{D4049C91-AB69-437E-94D0-F8C6597EF4C7}"/>
    <cellStyle name="Style 24 3 3" xfId="16842" xr:uid="{00000000-0005-0000-0000-0000CF410000}"/>
    <cellStyle name="Style 24 3 3 2" xfId="35720" xr:uid="{AA422D19-900A-46B2-86AE-B890AC2EDB9B}"/>
    <cellStyle name="Style 24 3 3 3" xfId="35719" xr:uid="{5CEF8869-8E92-46FE-9676-B64154440FCE}"/>
    <cellStyle name="Style 24 3 4" xfId="35721" xr:uid="{89A7E013-45A5-41DA-8D70-E37AC9B6757B}"/>
    <cellStyle name="Style 24 3 5" xfId="35716" xr:uid="{724591E2-7F92-4C5C-8478-4A07B3DA9936}"/>
    <cellStyle name="Style 24 3 6" xfId="24944" xr:uid="{619F861F-5FA5-4E66-AADF-25522EF1F212}"/>
    <cellStyle name="Style 24 4" xfId="16843" xr:uid="{00000000-0005-0000-0000-0000D0410000}"/>
    <cellStyle name="Style 24 4 2" xfId="35723" xr:uid="{0F20C3A8-44B3-4379-930A-D105A61956C1}"/>
    <cellStyle name="Style 24 4 2 2" xfId="35724" xr:uid="{778ADEC3-6801-4321-889A-0EF6B65DBEE7}"/>
    <cellStyle name="Style 24 4 3" xfId="35725" xr:uid="{E26DE37E-06F1-4D87-8629-8D799E82AE6D}"/>
    <cellStyle name="Style 24 4 3 2" xfId="35726" xr:uid="{E95E86D9-4CFE-4763-B6A4-9B1D64EF9ACE}"/>
    <cellStyle name="Style 24 4 4" xfId="35727" xr:uid="{EEDDC0C0-CD74-4F27-BED7-3D9F8730C81A}"/>
    <cellStyle name="Style 24 4 5" xfId="35722" xr:uid="{1278CD34-BA60-4068-B501-769A6395D449}"/>
    <cellStyle name="Style 24 4 6" xfId="23755" xr:uid="{DB10416E-E0CE-415D-A5EA-B3C55A0E8002}"/>
    <cellStyle name="Style 24 5" xfId="16844" xr:uid="{00000000-0005-0000-0000-0000D1410000}"/>
    <cellStyle name="Style 24 5 2" xfId="35729" xr:uid="{DD53D360-0BD9-4A26-93A5-A57726973485}"/>
    <cellStyle name="Style 24 5 2 2" xfId="35730" xr:uid="{F9DE8307-99B8-4739-A057-4617CE75AEE1}"/>
    <cellStyle name="Style 24 5 3" xfId="35731" xr:uid="{08DF77B1-53CF-44BA-A49E-3A8EA1587C9F}"/>
    <cellStyle name="Style 24 5 3 2" xfId="35732" xr:uid="{053C657F-E7FD-4A39-9EE3-80BCA8F7D499}"/>
    <cellStyle name="Style 24 5 4" xfId="35733" xr:uid="{6D698C18-25E0-4302-A153-21806BEB568D}"/>
    <cellStyle name="Style 24 5 4 2" xfId="35734" xr:uid="{299177E4-3086-4B9F-B2E5-07AA8221C166}"/>
    <cellStyle name="Style 24 5 5" xfId="35735" xr:uid="{7458B930-4585-4459-873E-5082F17DD3E9}"/>
    <cellStyle name="Style 24 5 6" xfId="35728" xr:uid="{4B2F2B5F-BD9A-4A28-9AE3-BC319E0FDE9D}"/>
    <cellStyle name="Style 24 6" xfId="16845" xr:uid="{00000000-0005-0000-0000-0000D2410000}"/>
    <cellStyle name="Style 24 6 2" xfId="35737" xr:uid="{FDD7E0EA-316E-4E36-97ED-9BC1D5CEF1ED}"/>
    <cellStyle name="Style 24 6 2 2" xfId="35738" xr:uid="{256AC656-42D4-4B2D-A4A8-E898256F0DCB}"/>
    <cellStyle name="Style 24 6 3" xfId="35739" xr:uid="{35A5F8E6-B4B8-47B3-ADBA-4F3478899FB5}"/>
    <cellStyle name="Style 24 6 3 2" xfId="35740" xr:uid="{8FCAE6FF-068E-4BFF-854E-17E09423594D}"/>
    <cellStyle name="Style 24 6 4" xfId="35741" xr:uid="{1A7035FC-2BC1-4CAC-A922-89C4A75DC999}"/>
    <cellStyle name="Style 24 6 5" xfId="35736" xr:uid="{60B10AF7-B362-4BF9-8AC0-8688FC78A5F0}"/>
    <cellStyle name="Style 24 7" xfId="35742" xr:uid="{848B34E3-7E7A-45A7-AE1D-950A32177AD5}"/>
    <cellStyle name="Style 24 7 2" xfId="35743" xr:uid="{2AA392BF-3FEA-4263-8371-D731E4AE70A8}"/>
    <cellStyle name="Style 24 8" xfId="35744" xr:uid="{B3C3BBA5-333D-403D-8392-3FE9CEC1E627}"/>
    <cellStyle name="Style 24 8 2" xfId="35745" xr:uid="{9122410F-6EEE-47D6-B90E-2CC85A352B49}"/>
    <cellStyle name="Style 24 9" xfId="35746" xr:uid="{B0A8049E-3DE9-44BE-81D8-727AC431ACC1}"/>
    <cellStyle name="Style 24 9 2" xfId="35747" xr:uid="{F5EEBDC6-BE33-4069-B94A-5594400C7BC4}"/>
    <cellStyle name="Style 25" xfId="16846" xr:uid="{00000000-0005-0000-0000-0000D3410000}"/>
    <cellStyle name="Style 25 10" xfId="35749" xr:uid="{F4D741E0-092B-47A8-A3B9-C0EF637EDD33}"/>
    <cellStyle name="Style 25 10 2" xfId="35750" xr:uid="{B6FE15BD-8005-468E-A44F-D5E44DACE06B}"/>
    <cellStyle name="Style 25 11" xfId="35751" xr:uid="{72BBF6D1-5E94-45C4-B97D-BCC92BD4B255}"/>
    <cellStyle name="Style 25 12" xfId="35752" xr:uid="{5D46B373-6677-4EA9-B285-2610FB551F83}"/>
    <cellStyle name="Style 25 13" xfId="35748" xr:uid="{9F69E79D-3C41-4F64-86DC-18B2E4A0A8CF}"/>
    <cellStyle name="Style 25 14" xfId="24214" xr:uid="{3EB0CA33-CEEA-4FA6-B084-F8A3DFF262C4}"/>
    <cellStyle name="Style 25 15" xfId="23454" xr:uid="{7650D362-B8B3-44A1-953D-3C90360C77EE}"/>
    <cellStyle name="Style 25 16" xfId="22443" xr:uid="{8126BD5D-3BD0-420D-AE7B-0AE82A7D8A42}"/>
    <cellStyle name="Style 25 2" xfId="16847" xr:uid="{00000000-0005-0000-0000-0000D4410000}"/>
    <cellStyle name="Style 25 2 10" xfId="35754" xr:uid="{4542F7A0-7524-494E-AD44-1E7358F8248B}"/>
    <cellStyle name="Style 25 2 11" xfId="35755" xr:uid="{DEBF047D-F180-47F6-8191-8E45CE2EA6AB}"/>
    <cellStyle name="Style 25 2 12" xfId="35753" xr:uid="{6056DAB7-ABB1-4CE8-844E-89ECAB9B885D}"/>
    <cellStyle name="Style 25 2 13" xfId="24215" xr:uid="{CD86EEEE-476F-474B-A60D-43201B62EB7F}"/>
    <cellStyle name="Style 25 2 14" xfId="23455" xr:uid="{94F0E9C0-388F-4A8A-A91A-8DD35D4BC366}"/>
    <cellStyle name="Style 25 2 15" xfId="22444" xr:uid="{183622D9-7356-46F3-9829-838F131622E0}"/>
    <cellStyle name="Style 25 2 2" xfId="16848" xr:uid="{00000000-0005-0000-0000-0000D5410000}"/>
    <cellStyle name="Style 25 2 2 2" xfId="16849" xr:uid="{00000000-0005-0000-0000-0000D6410000}"/>
    <cellStyle name="Style 25 2 2 2 2" xfId="35758" xr:uid="{CA13E281-2BB4-4AA2-AE11-8B41847D9F75}"/>
    <cellStyle name="Style 25 2 2 2 3" xfId="35757" xr:uid="{D1C46E72-6C48-4747-BEB8-2CD1F8BBF700}"/>
    <cellStyle name="Style 25 2 2 2 4" xfId="23762" xr:uid="{9D287FBA-36A4-4307-9980-28E8F47C3CEC}"/>
    <cellStyle name="Style 25 2 2 3" xfId="16850" xr:uid="{00000000-0005-0000-0000-0000D7410000}"/>
    <cellStyle name="Style 25 2 2 3 2" xfId="35760" xr:uid="{9486301E-9CD4-4C60-B7B4-DF95F5A58855}"/>
    <cellStyle name="Style 25 2 2 3 3" xfId="35759" xr:uid="{9865E953-9936-4AC8-A368-669B7154857C}"/>
    <cellStyle name="Style 25 2 2 3 4" xfId="23761" xr:uid="{4AD8A0E4-BD36-4E71-996E-669A6BBC2D51}"/>
    <cellStyle name="Style 25 2 2 4" xfId="16851" xr:uid="{00000000-0005-0000-0000-0000D8410000}"/>
    <cellStyle name="Style 25 2 2 4 2" xfId="35761" xr:uid="{8FBD9776-500F-4940-A0AA-55C0A5BF7B8D}"/>
    <cellStyle name="Style 25 2 2 5" xfId="35762" xr:uid="{08E5747E-6222-4873-9C2F-8743C2510519}"/>
    <cellStyle name="Style 25 2 2 6" xfId="35756" xr:uid="{47C9081D-FDF0-4B3C-81F3-7B505889E5B7}"/>
    <cellStyle name="Style 25 2 2 7" xfId="25757" xr:uid="{6BA0DDE6-E2AA-4B9D-BFEA-EEB33580544F}"/>
    <cellStyle name="Style 25 2 2 8" xfId="23456" xr:uid="{808EC601-3229-4567-9CBE-E88F7FDDED74}"/>
    <cellStyle name="Style 25 2 2 9" xfId="22445" xr:uid="{37816807-4261-40BD-855F-E522C3DECF3B}"/>
    <cellStyle name="Style 25 2 3" xfId="16852" xr:uid="{00000000-0005-0000-0000-0000D9410000}"/>
    <cellStyle name="Style 25 2 3 2" xfId="35764" xr:uid="{03E35B0E-42B1-49E3-8488-2231EDFD25C7}"/>
    <cellStyle name="Style 25 2 3 2 2" xfId="35765" xr:uid="{71A4392E-FC32-4CB1-896B-BF35F68AADDF}"/>
    <cellStyle name="Style 25 2 3 3" xfId="35766" xr:uid="{5CF83298-BBE3-41E4-ADF9-F553CC750A9F}"/>
    <cellStyle name="Style 25 2 3 3 2" xfId="35767" xr:uid="{BFF1BD80-4EDE-450D-B387-3B3E009DCEB0}"/>
    <cellStyle name="Style 25 2 3 4" xfId="35768" xr:uid="{DA9A957E-DB2A-43BF-8DB0-AC1E9AAEB416}"/>
    <cellStyle name="Style 25 2 3 5" xfId="35763" xr:uid="{932A7CB4-F1AB-441C-A728-AB7F91E499AC}"/>
    <cellStyle name="Style 25 2 3 6" xfId="23760" xr:uid="{1143C9B6-666F-4029-91C4-64AAC338D279}"/>
    <cellStyle name="Style 25 2 4" xfId="16853" xr:uid="{00000000-0005-0000-0000-0000DA410000}"/>
    <cellStyle name="Style 25 2 4 2" xfId="35770" xr:uid="{D30A547B-48EE-448E-BDD6-DABB3BCB781E}"/>
    <cellStyle name="Style 25 2 4 2 2" xfId="35771" xr:uid="{5FA39AB5-D620-4258-82A3-C099FD34942A}"/>
    <cellStyle name="Style 25 2 4 3" xfId="35772" xr:uid="{DE173DC9-F97D-4F00-842A-3E71B5714009}"/>
    <cellStyle name="Style 25 2 4 3 2" xfId="35773" xr:uid="{5BEFC79C-155C-4A87-82A3-201B04021624}"/>
    <cellStyle name="Style 25 2 4 4" xfId="35774" xr:uid="{4DE461A8-B8CD-4478-94DF-72EB80CC5B0D}"/>
    <cellStyle name="Style 25 2 4 5" xfId="35769" xr:uid="{37C0D369-5D06-4A90-9F79-815B583D757D}"/>
    <cellStyle name="Style 25 2 5" xfId="16854" xr:uid="{00000000-0005-0000-0000-0000DB410000}"/>
    <cellStyle name="Style 25 2 5 2" xfId="35776" xr:uid="{0AD48E6A-A116-4855-A960-4F8BED40BF4D}"/>
    <cellStyle name="Style 25 2 5 2 2" xfId="35777" xr:uid="{1E7D2DBD-7B55-4C61-B6CE-9EDB8D76F7EA}"/>
    <cellStyle name="Style 25 2 5 3" xfId="35778" xr:uid="{DAFD441B-6F89-4B35-9C0D-E06E4722A955}"/>
    <cellStyle name="Style 25 2 5 3 2" xfId="35779" xr:uid="{B7B17FB9-E374-4312-AA5E-0E3142D22A30}"/>
    <cellStyle name="Style 25 2 5 4" xfId="35780" xr:uid="{727DE473-E417-4977-8055-90F9E65FC105}"/>
    <cellStyle name="Style 25 2 5 4 2" xfId="35781" xr:uid="{62A6BE03-8917-478C-8E23-33387519CF51}"/>
    <cellStyle name="Style 25 2 5 5" xfId="35782" xr:uid="{B8410500-06CD-40C1-9D14-3B6D9EB909BD}"/>
    <cellStyle name="Style 25 2 5 6" xfId="35775" xr:uid="{892D6CC8-ADC9-4AF4-B9F0-34384540045C}"/>
    <cellStyle name="Style 25 2 6" xfId="16855" xr:uid="{00000000-0005-0000-0000-0000DC410000}"/>
    <cellStyle name="Style 25 2 6 2" xfId="35784" xr:uid="{EA6032A8-0919-4810-A848-6C60A54CF0C9}"/>
    <cellStyle name="Style 25 2 6 2 2" xfId="35785" xr:uid="{3D73A387-549E-406B-A6D7-E31E634E2612}"/>
    <cellStyle name="Style 25 2 6 3" xfId="35786" xr:uid="{5F206746-F785-42F2-8145-5293E1607A7E}"/>
    <cellStyle name="Style 25 2 6 3 2" xfId="35787" xr:uid="{3F6730B4-7922-4BE0-B141-439C62ACB29E}"/>
    <cellStyle name="Style 25 2 6 4" xfId="35788" xr:uid="{C15A96BD-E7C6-4921-90A4-7983511E7774}"/>
    <cellStyle name="Style 25 2 6 5" xfId="35783" xr:uid="{D771AC3F-0907-4D15-801F-3E18F14EDC74}"/>
    <cellStyle name="Style 25 2 7" xfId="35789" xr:uid="{50D00304-3DCC-4FF9-84BB-53C19B12837B}"/>
    <cellStyle name="Style 25 2 7 2" xfId="35790" xr:uid="{A255B7A5-1A5F-4884-ADEA-596FE4BC82DE}"/>
    <cellStyle name="Style 25 2 8" xfId="35791" xr:uid="{7D6D9932-D07E-4D1F-80FE-00E545731463}"/>
    <cellStyle name="Style 25 2 8 2" xfId="35792" xr:uid="{A54303CB-0152-441D-A954-6AC810421B78}"/>
    <cellStyle name="Style 25 2 9" xfId="35793" xr:uid="{5DCBF2EA-0E5A-446D-BE5B-B7F99F14FC1A}"/>
    <cellStyle name="Style 25 2 9 2" xfId="35794" xr:uid="{9AD1DE7C-E75B-4442-A5DA-DA9E8E2DD59F}"/>
    <cellStyle name="Style 25 3" xfId="16856" xr:uid="{00000000-0005-0000-0000-0000DD410000}"/>
    <cellStyle name="Style 25 3 2" xfId="16857" xr:uid="{00000000-0005-0000-0000-0000DE410000}"/>
    <cellStyle name="Style 25 3 2 2" xfId="16858" xr:uid="{00000000-0005-0000-0000-0000DF410000}"/>
    <cellStyle name="Style 25 3 2 2 2" xfId="35797" xr:uid="{FD9BFD1F-4E38-45AE-8C22-BB2F39D891D5}"/>
    <cellStyle name="Style 25 3 2 2 3" xfId="23764" xr:uid="{D0E893C0-6328-4D91-B1D4-B9A3CDEAAFB5}"/>
    <cellStyle name="Style 25 3 2 3" xfId="16859" xr:uid="{00000000-0005-0000-0000-0000E0410000}"/>
    <cellStyle name="Style 25 3 2 3 2" xfId="35796" xr:uid="{D89AF7F9-DCBF-4283-9A0F-99E86A17DD68}"/>
    <cellStyle name="Style 25 3 2 4" xfId="25758" xr:uid="{85207DA4-199A-47FB-BFAA-7BB8C611DC0D}"/>
    <cellStyle name="Style 25 3 3" xfId="16860" xr:uid="{00000000-0005-0000-0000-0000E1410000}"/>
    <cellStyle name="Style 25 3 3 2" xfId="35799" xr:uid="{75874A87-2F13-490B-AD91-F8035D130177}"/>
    <cellStyle name="Style 25 3 3 3" xfId="35798" xr:uid="{8EE0098D-4AE2-49E3-891A-4C06DF4F76AA}"/>
    <cellStyle name="Style 25 3 4" xfId="16861" xr:uid="{00000000-0005-0000-0000-0000E2410000}"/>
    <cellStyle name="Style 25 3 4 2" xfId="35800" xr:uid="{BCA904A9-BD46-4FC8-8F8B-F9E8882D2982}"/>
    <cellStyle name="Style 25 3 4 3" xfId="23763" xr:uid="{801C2450-7CA0-47A6-B036-DD8F7B8B3161}"/>
    <cellStyle name="Style 25 3 5" xfId="16862" xr:uid="{00000000-0005-0000-0000-0000E3410000}"/>
    <cellStyle name="Style 25 3 5 2" xfId="35801" xr:uid="{622A3D30-A7DD-4889-AFB8-706BDEDB3B4B}"/>
    <cellStyle name="Style 25 3 6" xfId="35795" xr:uid="{85682858-B5A4-4910-B071-43045F7C8F1E}"/>
    <cellStyle name="Style 25 3 7" xfId="24947" xr:uid="{19AEBAB9-7B24-4710-85D2-CAA327AAD5DB}"/>
    <cellStyle name="Style 25 3 8" xfId="23457" xr:uid="{B3B7B392-93BD-4FC0-88E7-F24417C1A28A}"/>
    <cellStyle name="Style 25 3 9" xfId="22446" xr:uid="{CDC542F3-57EB-4C8D-AE43-4781DBDF5DAE}"/>
    <cellStyle name="Style 25 4" xfId="16863" xr:uid="{00000000-0005-0000-0000-0000E4410000}"/>
    <cellStyle name="Style 25 4 2" xfId="16864" xr:uid="{00000000-0005-0000-0000-0000E5410000}"/>
    <cellStyle name="Style 25 4 2 2" xfId="35804" xr:uid="{B6C30B3B-B138-4ECE-AE8E-6150501F6335}"/>
    <cellStyle name="Style 25 4 2 3" xfId="35803" xr:uid="{9F9694D2-45FC-46B5-9286-180DC173BD33}"/>
    <cellStyle name="Style 25 4 3" xfId="16865" xr:uid="{00000000-0005-0000-0000-0000E6410000}"/>
    <cellStyle name="Style 25 4 3 2" xfId="35806" xr:uid="{93281FB5-BD3F-491D-BFAD-5D13FFCEC221}"/>
    <cellStyle name="Style 25 4 3 3" xfId="35805" xr:uid="{B17594B5-B6D3-40A5-B907-ED6667446531}"/>
    <cellStyle name="Style 25 4 4" xfId="16866" xr:uid="{00000000-0005-0000-0000-0000E7410000}"/>
    <cellStyle name="Style 25 4 4 2" xfId="35807" xr:uid="{FE7E5AF4-B365-4B3A-80D1-3976C1810A98}"/>
    <cellStyle name="Style 25 4 5" xfId="35802" xr:uid="{1FBC25DC-D4B4-4D86-B18F-2CB12485932B}"/>
    <cellStyle name="Style 25 4 6" xfId="24946" xr:uid="{C66566A0-92CB-475A-82FC-23AAA71B82B1}"/>
    <cellStyle name="Style 25 5" xfId="16867" xr:uid="{00000000-0005-0000-0000-0000E8410000}"/>
    <cellStyle name="Style 25 5 2" xfId="35809" xr:uid="{861FCDB5-6910-4B64-88CA-724F4F9FD33F}"/>
    <cellStyle name="Style 25 5 2 2" xfId="35810" xr:uid="{A375A18A-7D48-45C0-A8F9-B3932D5B1D2B}"/>
    <cellStyle name="Style 25 5 3" xfId="35811" xr:uid="{8CF8C96F-0970-4847-B7B9-2FD6D3B70036}"/>
    <cellStyle name="Style 25 5 3 2" xfId="35812" xr:uid="{8FB25FC1-0846-4B7E-A436-1A084ACD763F}"/>
    <cellStyle name="Style 25 5 4" xfId="35813" xr:uid="{D840F4D7-E0AE-476A-A2DF-F0ADB1D30612}"/>
    <cellStyle name="Style 25 5 5" xfId="35808" xr:uid="{EA1D3A7E-8120-49C8-BF6E-50A2F6F472C4}"/>
    <cellStyle name="Style 25 5 6" xfId="23759" xr:uid="{5D9D2EBF-F65C-492B-9AC2-46D485C986D5}"/>
    <cellStyle name="Style 25 6" xfId="16868" xr:uid="{00000000-0005-0000-0000-0000E9410000}"/>
    <cellStyle name="Style 25 6 2" xfId="35815" xr:uid="{17D1D6BF-A0F4-4AD0-A18B-E49445FDEAA5}"/>
    <cellStyle name="Style 25 6 2 2" xfId="35816" xr:uid="{5E101511-230F-478C-B7B6-C555FF660CD8}"/>
    <cellStyle name="Style 25 6 3" xfId="35817" xr:uid="{963D720A-9584-4880-ADD5-AE653C6E00B7}"/>
    <cellStyle name="Style 25 6 3 2" xfId="35818" xr:uid="{19380C94-680C-40E8-AE38-D3BE8C85F7DB}"/>
    <cellStyle name="Style 25 6 4" xfId="35819" xr:uid="{B7771FC7-47EB-4515-A32C-FDD51A0CFFCD}"/>
    <cellStyle name="Style 25 6 4 2" xfId="35820" xr:uid="{B567B3D0-3D90-4C9D-9667-B5226302FCE1}"/>
    <cellStyle name="Style 25 6 5" xfId="35821" xr:uid="{E5180316-7B45-42A1-957C-0C1425174020}"/>
    <cellStyle name="Style 25 6 6" xfId="35814" xr:uid="{8C1A3384-3ACF-43E7-9530-187578F0AF9C}"/>
    <cellStyle name="Style 25 7" xfId="16869" xr:uid="{00000000-0005-0000-0000-0000EA410000}"/>
    <cellStyle name="Style 25 7 2" xfId="35823" xr:uid="{753E33AC-088F-467C-9EF8-686FAA520449}"/>
    <cellStyle name="Style 25 7 2 2" xfId="35824" xr:uid="{31C60835-8CDB-4DFF-AB68-E3BBDBFDFD7B}"/>
    <cellStyle name="Style 25 7 3" xfId="35825" xr:uid="{D33A727F-6BD9-4F65-8271-B6BA9F704511}"/>
    <cellStyle name="Style 25 7 3 2" xfId="35826" xr:uid="{E6E1804F-0258-41EC-93A7-C780EB4CC204}"/>
    <cellStyle name="Style 25 7 4" xfId="35827" xr:uid="{5033E49B-C4D5-4589-8E18-C06D8A78B913}"/>
    <cellStyle name="Style 25 7 5" xfId="35822" xr:uid="{5B7CD626-AA92-4155-AF75-68D870D0D877}"/>
    <cellStyle name="Style 25 8" xfId="35828" xr:uid="{52F5C13B-432C-4B9D-B519-A710AAE9F0E8}"/>
    <cellStyle name="Style 25 8 2" xfId="35829" xr:uid="{1200DE46-CF5D-472D-87DF-6903869A3123}"/>
    <cellStyle name="Style 25 9" xfId="35830" xr:uid="{317E3105-ECBE-486B-9CB2-4A48A305B250}"/>
    <cellStyle name="Style 25 9 2" xfId="35831" xr:uid="{DA2E2E01-F1EA-4D5D-AF2E-6CDEB20A1965}"/>
    <cellStyle name="Style 26" xfId="16870" xr:uid="{00000000-0005-0000-0000-0000EB410000}"/>
    <cellStyle name="Style 26 10" xfId="35833" xr:uid="{E89770AF-AAA9-42A1-B5FF-9E6D6E906944}"/>
    <cellStyle name="Style 26 11" xfId="35834" xr:uid="{35AF7503-1722-42FB-ACF3-7CC98D778837}"/>
    <cellStyle name="Style 26 12" xfId="35832" xr:uid="{464315FC-732C-4328-9E80-4541E66DFA3B}"/>
    <cellStyle name="Style 26 13" xfId="24216" xr:uid="{5D6EE3A1-DBAC-4C2A-AD95-0D692B4F8AA4}"/>
    <cellStyle name="Style 26 14" xfId="23458" xr:uid="{CAA28DF4-01E4-47CB-9A91-E00911E84A3D}"/>
    <cellStyle name="Style 26 15" xfId="22447" xr:uid="{760CFA31-8BE0-428B-8DD1-E3D420D1113D}"/>
    <cellStyle name="Style 26 2" xfId="16871" xr:uid="{00000000-0005-0000-0000-0000EC410000}"/>
    <cellStyle name="Style 26 2 2" xfId="16872" xr:uid="{00000000-0005-0000-0000-0000ED410000}"/>
    <cellStyle name="Style 26 2 2 2" xfId="35837" xr:uid="{676BBB2F-647D-4A16-B6E8-150372AEF7AB}"/>
    <cellStyle name="Style 26 2 2 3" xfId="35836" xr:uid="{273962E7-5569-43C0-B9B3-6577D9CA03E5}"/>
    <cellStyle name="Style 26 2 3" xfId="16873" xr:uid="{00000000-0005-0000-0000-0000EE410000}"/>
    <cellStyle name="Style 26 2 3 2" xfId="35839" xr:uid="{B947295E-6578-431B-9036-8099EBD82913}"/>
    <cellStyle name="Style 26 2 3 3" xfId="35838" xr:uid="{C3FD1CA5-42D0-4C1B-9D30-73579ACD11D8}"/>
    <cellStyle name="Style 26 2 4" xfId="35840" xr:uid="{3C8B4CB0-D6A6-4839-99DD-060C1D09B668}"/>
    <cellStyle name="Style 26 2 5" xfId="35841" xr:uid="{F9F7E930-2CBE-4B82-BF6E-66CA6D8CD6CF}"/>
    <cellStyle name="Style 26 2 6" xfId="35835" xr:uid="{DBA6BFB5-7979-41D5-B50F-3C69BD62072F}"/>
    <cellStyle name="Style 26 2 7" xfId="24949" xr:uid="{E018E91B-0958-46BF-A666-990897ED702F}"/>
    <cellStyle name="Style 26 3" xfId="16874" xr:uid="{00000000-0005-0000-0000-0000EF410000}"/>
    <cellStyle name="Style 26 3 2" xfId="16875" xr:uid="{00000000-0005-0000-0000-0000F0410000}"/>
    <cellStyle name="Style 26 3 2 2" xfId="35844" xr:uid="{C04E8972-EAC9-481E-B04D-CAF1FB340485}"/>
    <cellStyle name="Style 26 3 2 3" xfId="35843" xr:uid="{2DACCBE8-04CB-4B4C-95A8-0D22BC9111BF}"/>
    <cellStyle name="Style 26 3 3" xfId="16876" xr:uid="{00000000-0005-0000-0000-0000F1410000}"/>
    <cellStyle name="Style 26 3 3 2" xfId="35846" xr:uid="{0D4643B3-3887-4EA3-A625-4DDD8F8012F1}"/>
    <cellStyle name="Style 26 3 3 3" xfId="35845" xr:uid="{8F98608A-FDA1-4A19-B330-72D842A756EF}"/>
    <cellStyle name="Style 26 3 4" xfId="35847" xr:uid="{3A424F1E-052A-40A4-B44D-1DFBBBC121A5}"/>
    <cellStyle name="Style 26 3 5" xfId="35842" xr:uid="{0E832369-ED21-4A71-B80D-880847AF6F78}"/>
    <cellStyle name="Style 26 3 6" xfId="24948" xr:uid="{D641A377-A1FC-44EF-AFB7-A0DC8B6444B5}"/>
    <cellStyle name="Style 26 4" xfId="16877" xr:uid="{00000000-0005-0000-0000-0000F2410000}"/>
    <cellStyle name="Style 26 4 2" xfId="35849" xr:uid="{98A04E67-FAE3-4F90-A7C8-0706638C9747}"/>
    <cellStyle name="Style 26 4 2 2" xfId="35850" xr:uid="{5D582EA7-A32E-4872-A682-00F5D917A225}"/>
    <cellStyle name="Style 26 4 3" xfId="35851" xr:uid="{8E9BB01D-0698-4E8A-8C47-91F5697D6EF9}"/>
    <cellStyle name="Style 26 4 3 2" xfId="35852" xr:uid="{353319A9-7097-411A-B583-8367885DC055}"/>
    <cellStyle name="Style 26 4 4" xfId="35853" xr:uid="{5C28C92F-1F66-4D7C-BDFD-EE479021E84F}"/>
    <cellStyle name="Style 26 4 5" xfId="35848" xr:uid="{04DA53E5-1D61-487D-8005-0CC478E0A70D}"/>
    <cellStyle name="Style 26 4 6" xfId="23765" xr:uid="{06BA8B7A-7C97-4F6F-9AF1-FCE12D40C984}"/>
    <cellStyle name="Style 26 5" xfId="16878" xr:uid="{00000000-0005-0000-0000-0000F3410000}"/>
    <cellStyle name="Style 26 5 2" xfId="35855" xr:uid="{248EA902-BA15-4AE0-92F0-568D0DEC3C22}"/>
    <cellStyle name="Style 26 5 2 2" xfId="35856" xr:uid="{CEA0B14C-24C1-456E-92EF-6A83FB477F3E}"/>
    <cellStyle name="Style 26 5 3" xfId="35857" xr:uid="{D2E5D2A5-0344-4ABA-9B6B-E335BEF28AE0}"/>
    <cellStyle name="Style 26 5 3 2" xfId="35858" xr:uid="{C84F4C35-67F2-4FEC-A40E-47CE56FF902D}"/>
    <cellStyle name="Style 26 5 4" xfId="35859" xr:uid="{95C57A42-BC30-46A7-812B-7ACBDC62EF0C}"/>
    <cellStyle name="Style 26 5 4 2" xfId="35860" xr:uid="{2F4EA6CD-3F6E-4E77-AD66-CC4F483AB501}"/>
    <cellStyle name="Style 26 5 5" xfId="35861" xr:uid="{8185DBF3-CB2F-49F1-80DE-F93A387FA6F1}"/>
    <cellStyle name="Style 26 5 6" xfId="35854" xr:uid="{EF1DA969-57CA-4E58-B0D1-B1AD608D6CF4}"/>
    <cellStyle name="Style 26 6" xfId="16879" xr:uid="{00000000-0005-0000-0000-0000F4410000}"/>
    <cellStyle name="Style 26 6 2" xfId="35863" xr:uid="{FF9544E2-0AE3-4011-87D9-9F151F414142}"/>
    <cellStyle name="Style 26 6 2 2" xfId="35864" xr:uid="{68F49226-8B29-4C0C-B4E7-9FE3E41CFC0D}"/>
    <cellStyle name="Style 26 6 3" xfId="35865" xr:uid="{62FA7E93-C4C9-4919-9CE4-81DF2E1D3652}"/>
    <cellStyle name="Style 26 6 3 2" xfId="35866" xr:uid="{2F92D881-3246-4151-B6EE-7DB8FCBF9243}"/>
    <cellStyle name="Style 26 6 4" xfId="35867" xr:uid="{3AAE2DE9-E9A8-496E-AF35-1065888B6076}"/>
    <cellStyle name="Style 26 6 5" xfId="35862" xr:uid="{2707ED6B-91DB-409C-A8F5-BA321E6FFA4E}"/>
    <cellStyle name="Style 26 7" xfId="35868" xr:uid="{5A0647FB-7CCC-4B6C-A0C5-1311807E8405}"/>
    <cellStyle name="Style 26 7 2" xfId="35869" xr:uid="{DF3774DF-F3BF-4814-AD14-4A9D10EB5C74}"/>
    <cellStyle name="Style 26 8" xfId="35870" xr:uid="{5B1A79F3-CB0C-4D97-8131-62F5711367AD}"/>
    <cellStyle name="Style 26 8 2" xfId="35871" xr:uid="{BFEBFA94-C946-4808-8B10-BEBF8AF120B2}"/>
    <cellStyle name="Style 26 9" xfId="35872" xr:uid="{513C3E2B-3992-4030-8B6C-C88255D44BF7}"/>
    <cellStyle name="Style 26 9 2" xfId="35873" xr:uid="{34C5688F-8ADC-4068-B01D-D2A49DF796B2}"/>
    <cellStyle name="Style 27" xfId="16880" xr:uid="{00000000-0005-0000-0000-0000F5410000}"/>
    <cellStyle name="Style 27 2" xfId="16881" xr:uid="{00000000-0005-0000-0000-0000F6410000}"/>
    <cellStyle name="Style 27 2 2" xfId="16882" xr:uid="{00000000-0005-0000-0000-0000F7410000}"/>
    <cellStyle name="Style 27 2 2 2" xfId="24951" xr:uid="{83502174-16C8-4B97-A91F-A3CD352C470D}"/>
    <cellStyle name="Style 27 2 3" xfId="16883" xr:uid="{00000000-0005-0000-0000-0000F8410000}"/>
    <cellStyle name="Style 27 3" xfId="16884" xr:uid="{00000000-0005-0000-0000-0000F9410000}"/>
    <cellStyle name="Style 27 3 2" xfId="24950" xr:uid="{90045BDA-7184-41C8-8D74-602A5ACC51F5}"/>
    <cellStyle name="Style 27 4" xfId="16885" xr:uid="{00000000-0005-0000-0000-0000FA410000}"/>
    <cellStyle name="Style 35" xfId="16886" xr:uid="{00000000-0005-0000-0000-0000FB410000}"/>
    <cellStyle name="Style 35 2" xfId="16887" xr:uid="{00000000-0005-0000-0000-0000FC410000}"/>
    <cellStyle name="Style 35 2 2" xfId="16888" xr:uid="{00000000-0005-0000-0000-0000FD410000}"/>
    <cellStyle name="Style 35 2 2 2" xfId="24953" xr:uid="{CFC83032-6366-4F0B-AA93-AD82F9767A8B}"/>
    <cellStyle name="Style 35 2 3" xfId="16889" xr:uid="{00000000-0005-0000-0000-0000FE410000}"/>
    <cellStyle name="Style 35 3" xfId="16890" xr:uid="{00000000-0005-0000-0000-0000FF410000}"/>
    <cellStyle name="Style 35 3 2" xfId="16891" xr:uid="{00000000-0005-0000-0000-000000420000}"/>
    <cellStyle name="Style 35 3 2 2" xfId="24954" xr:uid="{DB0723FD-0D54-489A-BD1D-FE2ED0634D14}"/>
    <cellStyle name="Style 35 3 3" xfId="16892" xr:uid="{00000000-0005-0000-0000-000001420000}"/>
    <cellStyle name="Style 35 4" xfId="16893" xr:uid="{00000000-0005-0000-0000-000002420000}"/>
    <cellStyle name="Style 35 4 2" xfId="24952" xr:uid="{556678B6-C397-4F9F-91C5-A85B1F3EF3FF}"/>
    <cellStyle name="Style 35 5" xfId="16894" xr:uid="{00000000-0005-0000-0000-000003420000}"/>
    <cellStyle name="Style 36" xfId="16895" xr:uid="{00000000-0005-0000-0000-000004420000}"/>
    <cellStyle name="Style 36 2" xfId="16896" xr:uid="{00000000-0005-0000-0000-000005420000}"/>
    <cellStyle name="Style 36 2 2" xfId="16897" xr:uid="{00000000-0005-0000-0000-000006420000}"/>
    <cellStyle name="Style 36 2 2 2" xfId="24956" xr:uid="{4D1983C4-0356-414E-9EEA-D55FEB46975B}"/>
    <cellStyle name="Style 36 2 3" xfId="16898" xr:uid="{00000000-0005-0000-0000-000007420000}"/>
    <cellStyle name="Style 36 3" xfId="16899" xr:uid="{00000000-0005-0000-0000-000008420000}"/>
    <cellStyle name="Style 36 3 2" xfId="24955" xr:uid="{504B9FC5-20B0-45F3-BB48-13BF6EA884B8}"/>
    <cellStyle name="Style 36 4" xfId="16900" xr:uid="{00000000-0005-0000-0000-000009420000}"/>
    <cellStyle name="Style 37" xfId="16901" xr:uid="{00000000-0005-0000-0000-00000A420000}"/>
    <cellStyle name="Style 37 2" xfId="16902" xr:uid="{00000000-0005-0000-0000-00000B420000}"/>
    <cellStyle name="Style 37 2 2" xfId="16903" xr:uid="{00000000-0005-0000-0000-00000C420000}"/>
    <cellStyle name="Style 37 2 2 2" xfId="24958" xr:uid="{C4294716-7379-457D-912A-8930C4250606}"/>
    <cellStyle name="Style 37 2 3" xfId="16904" xr:uid="{00000000-0005-0000-0000-00000D420000}"/>
    <cellStyle name="Style 37 3" xfId="16905" xr:uid="{00000000-0005-0000-0000-00000E420000}"/>
    <cellStyle name="Style 37 3 2" xfId="24957" xr:uid="{51BA91E2-2CBF-4118-9DF6-77BDF9E9F292}"/>
    <cellStyle name="Style 37 4" xfId="16906" xr:uid="{00000000-0005-0000-0000-00000F420000}"/>
    <cellStyle name="Style 38" xfId="16907" xr:uid="{00000000-0005-0000-0000-000010420000}"/>
    <cellStyle name="Style 38 2" xfId="16908" xr:uid="{00000000-0005-0000-0000-000011420000}"/>
    <cellStyle name="Style 38 2 2" xfId="16909" xr:uid="{00000000-0005-0000-0000-000012420000}"/>
    <cellStyle name="Style 38 2 2 2" xfId="24960" xr:uid="{F2843712-0FB9-4151-A472-12434FE3EB53}"/>
    <cellStyle name="Style 38 2 3" xfId="16910" xr:uid="{00000000-0005-0000-0000-000013420000}"/>
    <cellStyle name="Style 38 3" xfId="16911" xr:uid="{00000000-0005-0000-0000-000014420000}"/>
    <cellStyle name="Style 38 3 2" xfId="24959" xr:uid="{C764AF98-1276-4342-862A-B51A49E82910}"/>
    <cellStyle name="Style 38 4" xfId="16912" xr:uid="{00000000-0005-0000-0000-000015420000}"/>
    <cellStyle name="Style 39" xfId="16913" xr:uid="{00000000-0005-0000-0000-000016420000}"/>
    <cellStyle name="Style 39 2" xfId="16914" xr:uid="{00000000-0005-0000-0000-000017420000}"/>
    <cellStyle name="Style 39 2 2" xfId="16915" xr:uid="{00000000-0005-0000-0000-000018420000}"/>
    <cellStyle name="Style 39 2 2 2" xfId="24962" xr:uid="{B2488F74-CFAB-425E-BEC5-C5EE24D00C55}"/>
    <cellStyle name="Style 39 2 3" xfId="16916" xr:uid="{00000000-0005-0000-0000-000019420000}"/>
    <cellStyle name="Style 39 3" xfId="16917" xr:uid="{00000000-0005-0000-0000-00001A420000}"/>
    <cellStyle name="Style 39 3 2" xfId="16918" xr:uid="{00000000-0005-0000-0000-00001B420000}"/>
    <cellStyle name="Style 39 3 2 2" xfId="24963" xr:uid="{B7F3E261-8F00-4E04-8DA4-1D69F6CCB9D9}"/>
    <cellStyle name="Style 39 3 3" xfId="16919" xr:uid="{00000000-0005-0000-0000-00001C420000}"/>
    <cellStyle name="Style 39 4" xfId="16920" xr:uid="{00000000-0005-0000-0000-00001D420000}"/>
    <cellStyle name="Style 39 4 2" xfId="24961" xr:uid="{DCA7EEBB-6E64-412E-B890-6E0EA8377FBC}"/>
    <cellStyle name="Style 39 5" xfId="16921" xr:uid="{00000000-0005-0000-0000-00001E420000}"/>
    <cellStyle name="Style 40" xfId="16922" xr:uid="{00000000-0005-0000-0000-00001F420000}"/>
    <cellStyle name="Style 40 2" xfId="16923" xr:uid="{00000000-0005-0000-0000-000020420000}"/>
    <cellStyle name="Style 40 2 2" xfId="16924" xr:uid="{00000000-0005-0000-0000-000021420000}"/>
    <cellStyle name="Style 40 2 2 2" xfId="24965" xr:uid="{4944F8AC-7D6B-421A-951B-F17F740BB02E}"/>
    <cellStyle name="Style 40 2 3" xfId="16925" xr:uid="{00000000-0005-0000-0000-000022420000}"/>
    <cellStyle name="Style 40 3" xfId="16926" xr:uid="{00000000-0005-0000-0000-000023420000}"/>
    <cellStyle name="Style 40 3 2" xfId="24964" xr:uid="{345B34B1-5AE9-486F-8A28-74D14C1CB249}"/>
    <cellStyle name="Style 40 4" xfId="16927" xr:uid="{00000000-0005-0000-0000-000024420000}"/>
    <cellStyle name="Style 41" xfId="16928" xr:uid="{00000000-0005-0000-0000-000025420000}"/>
    <cellStyle name="Style 41 2" xfId="16929" xr:uid="{00000000-0005-0000-0000-000026420000}"/>
    <cellStyle name="Style 41 2 2" xfId="16930" xr:uid="{00000000-0005-0000-0000-000027420000}"/>
    <cellStyle name="Style 41 2 2 2" xfId="24967" xr:uid="{3D41D9B0-FEED-434F-A43A-5B5BFFB29B7A}"/>
    <cellStyle name="Style 41 2 3" xfId="16931" xr:uid="{00000000-0005-0000-0000-000028420000}"/>
    <cellStyle name="Style 41 3" xfId="16932" xr:uid="{00000000-0005-0000-0000-000029420000}"/>
    <cellStyle name="Style 41 3 2" xfId="24966" xr:uid="{544B38B4-D745-4A05-9DC1-7F28224063B5}"/>
    <cellStyle name="Style 41 4" xfId="16933" xr:uid="{00000000-0005-0000-0000-00002A420000}"/>
    <cellStyle name="Style 46" xfId="16934" xr:uid="{00000000-0005-0000-0000-00002B420000}"/>
    <cellStyle name="Style 46 2" xfId="16935" xr:uid="{00000000-0005-0000-0000-00002C420000}"/>
    <cellStyle name="Style 46 2 2" xfId="16936" xr:uid="{00000000-0005-0000-0000-00002D420000}"/>
    <cellStyle name="Style 46 2 2 2" xfId="24969" xr:uid="{D40A9C38-D67D-410E-901A-F711C29F458E}"/>
    <cellStyle name="Style 46 2 3" xfId="16937" xr:uid="{00000000-0005-0000-0000-00002E420000}"/>
    <cellStyle name="Style 46 3" xfId="16938" xr:uid="{00000000-0005-0000-0000-00002F420000}"/>
    <cellStyle name="Style 46 3 2" xfId="16939" xr:uid="{00000000-0005-0000-0000-000030420000}"/>
    <cellStyle name="Style 46 3 2 2" xfId="24970" xr:uid="{1DF67C75-02D7-49D2-83FC-254C9AEB48B4}"/>
    <cellStyle name="Style 46 3 3" xfId="16940" xr:uid="{00000000-0005-0000-0000-000031420000}"/>
    <cellStyle name="Style 46 4" xfId="16941" xr:uid="{00000000-0005-0000-0000-000032420000}"/>
    <cellStyle name="Style 46 4 2" xfId="24968" xr:uid="{B9A844C7-72F0-4C5B-A320-36716B4A0F57}"/>
    <cellStyle name="Style 46 5" xfId="16942" xr:uid="{00000000-0005-0000-0000-000033420000}"/>
    <cellStyle name="Style 47" xfId="16943" xr:uid="{00000000-0005-0000-0000-000034420000}"/>
    <cellStyle name="Style 47 2" xfId="16944" xr:uid="{00000000-0005-0000-0000-000035420000}"/>
    <cellStyle name="Style 47 2 2" xfId="16945" xr:uid="{00000000-0005-0000-0000-000036420000}"/>
    <cellStyle name="Style 47 2 2 2" xfId="24972" xr:uid="{80E59A67-B852-44F0-AECD-02A9D71F1539}"/>
    <cellStyle name="Style 47 2 3" xfId="16946" xr:uid="{00000000-0005-0000-0000-000037420000}"/>
    <cellStyle name="Style 47 3" xfId="16947" xr:uid="{00000000-0005-0000-0000-000038420000}"/>
    <cellStyle name="Style 47 3 2" xfId="24971" xr:uid="{21425541-4D11-434A-A3B3-33DCFAB2A3A8}"/>
    <cellStyle name="Style 47 4" xfId="16948" xr:uid="{00000000-0005-0000-0000-000039420000}"/>
    <cellStyle name="Style 48" xfId="16949" xr:uid="{00000000-0005-0000-0000-00003A420000}"/>
    <cellStyle name="Style 48 2" xfId="16950" xr:uid="{00000000-0005-0000-0000-00003B420000}"/>
    <cellStyle name="Style 48 2 2" xfId="16951" xr:uid="{00000000-0005-0000-0000-00003C420000}"/>
    <cellStyle name="Style 48 2 2 2" xfId="24974" xr:uid="{88FBBDF8-6422-484E-97A0-8CBDCA343B47}"/>
    <cellStyle name="Style 48 2 3" xfId="16952" xr:uid="{00000000-0005-0000-0000-00003D420000}"/>
    <cellStyle name="Style 48 3" xfId="16953" xr:uid="{00000000-0005-0000-0000-00003E420000}"/>
    <cellStyle name="Style 48 3 2" xfId="24973" xr:uid="{2C674AC5-BB44-44DC-82F6-BDB8CFC76652}"/>
    <cellStyle name="Style 48 4" xfId="16954" xr:uid="{00000000-0005-0000-0000-00003F420000}"/>
    <cellStyle name="Style 49" xfId="16955" xr:uid="{00000000-0005-0000-0000-000040420000}"/>
    <cellStyle name="Style 49 2" xfId="16956" xr:uid="{00000000-0005-0000-0000-000041420000}"/>
    <cellStyle name="Style 49 2 2" xfId="16957" xr:uid="{00000000-0005-0000-0000-000042420000}"/>
    <cellStyle name="Style 49 2 2 2" xfId="24976" xr:uid="{40D752CB-2BEE-441E-8352-B3E3A93DF777}"/>
    <cellStyle name="Style 49 2 3" xfId="16958" xr:uid="{00000000-0005-0000-0000-000043420000}"/>
    <cellStyle name="Style 49 3" xfId="16959" xr:uid="{00000000-0005-0000-0000-000044420000}"/>
    <cellStyle name="Style 49 3 2" xfId="24975" xr:uid="{DCE7EF47-51E9-4386-89E5-2E3F44DEC285}"/>
    <cellStyle name="Style 49 4" xfId="16960" xr:uid="{00000000-0005-0000-0000-000045420000}"/>
    <cellStyle name="Style 50" xfId="16961" xr:uid="{00000000-0005-0000-0000-000046420000}"/>
    <cellStyle name="Style 50 2" xfId="16962" xr:uid="{00000000-0005-0000-0000-000047420000}"/>
    <cellStyle name="Style 50 2 2" xfId="16963" xr:uid="{00000000-0005-0000-0000-000048420000}"/>
    <cellStyle name="Style 50 2 2 2" xfId="24978" xr:uid="{9A9B77AB-CEF5-4992-8C4C-9068740F7A3B}"/>
    <cellStyle name="Style 50 2 3" xfId="16964" xr:uid="{00000000-0005-0000-0000-000049420000}"/>
    <cellStyle name="Style 50 3" xfId="16965" xr:uid="{00000000-0005-0000-0000-00004A420000}"/>
    <cellStyle name="Style 50 3 2" xfId="16966" xr:uid="{00000000-0005-0000-0000-00004B420000}"/>
    <cellStyle name="Style 50 3 2 2" xfId="24979" xr:uid="{9BB3E426-1795-44E0-9C26-A5702AD9682A}"/>
    <cellStyle name="Style 50 3 3" xfId="16967" xr:uid="{00000000-0005-0000-0000-00004C420000}"/>
    <cellStyle name="Style 50 4" xfId="16968" xr:uid="{00000000-0005-0000-0000-00004D420000}"/>
    <cellStyle name="Style 50 4 2" xfId="24977" xr:uid="{D026DE46-D389-40D2-85C2-C9FE9D02D810}"/>
    <cellStyle name="Style 50 5" xfId="16969" xr:uid="{00000000-0005-0000-0000-00004E420000}"/>
    <cellStyle name="Style 51" xfId="16970" xr:uid="{00000000-0005-0000-0000-00004F420000}"/>
    <cellStyle name="Style 51 2" xfId="16971" xr:uid="{00000000-0005-0000-0000-000050420000}"/>
    <cellStyle name="Style 51 2 2" xfId="16972" xr:uid="{00000000-0005-0000-0000-000051420000}"/>
    <cellStyle name="Style 51 2 2 2" xfId="24981" xr:uid="{63297192-33BC-44B0-AF7D-C0F01F5E1C71}"/>
    <cellStyle name="Style 51 2 3" xfId="16973" xr:uid="{00000000-0005-0000-0000-000052420000}"/>
    <cellStyle name="Style 51 3" xfId="16974" xr:uid="{00000000-0005-0000-0000-000053420000}"/>
    <cellStyle name="Style 51 3 2" xfId="24980" xr:uid="{4E996994-0969-4E71-A255-511E81764984}"/>
    <cellStyle name="Style 51 4" xfId="16975" xr:uid="{00000000-0005-0000-0000-000054420000}"/>
    <cellStyle name="Style 52" xfId="16976" xr:uid="{00000000-0005-0000-0000-000055420000}"/>
    <cellStyle name="Style 52 2" xfId="16977" xr:uid="{00000000-0005-0000-0000-000056420000}"/>
    <cellStyle name="Style 52 2 2" xfId="16978" xr:uid="{00000000-0005-0000-0000-000057420000}"/>
    <cellStyle name="Style 52 2 2 2" xfId="24983" xr:uid="{A0E8DF54-9482-4F03-A9A1-DEE1D7EB49B8}"/>
    <cellStyle name="Style 52 2 3" xfId="16979" xr:uid="{00000000-0005-0000-0000-000058420000}"/>
    <cellStyle name="Style 52 3" xfId="16980" xr:uid="{00000000-0005-0000-0000-000059420000}"/>
    <cellStyle name="Style 52 3 2" xfId="24982" xr:uid="{697C8D3F-C95F-4AD1-ACD3-5EC463F018AC}"/>
    <cellStyle name="Style 52 4" xfId="16981" xr:uid="{00000000-0005-0000-0000-00005A420000}"/>
    <cellStyle name="Style 58" xfId="16982" xr:uid="{00000000-0005-0000-0000-00005B420000}"/>
    <cellStyle name="Style 58 2" xfId="16983" xr:uid="{00000000-0005-0000-0000-00005C420000}"/>
    <cellStyle name="Style 58 2 2" xfId="16984" xr:uid="{00000000-0005-0000-0000-00005D420000}"/>
    <cellStyle name="Style 58 2 2 2" xfId="24985" xr:uid="{550EF291-21F4-44AC-8EE7-D3203AA32A8C}"/>
    <cellStyle name="Style 58 2 3" xfId="16985" xr:uid="{00000000-0005-0000-0000-00005E420000}"/>
    <cellStyle name="Style 58 3" xfId="16986" xr:uid="{00000000-0005-0000-0000-00005F420000}"/>
    <cellStyle name="Style 58 3 2" xfId="16987" xr:uid="{00000000-0005-0000-0000-000060420000}"/>
    <cellStyle name="Style 58 3 2 2" xfId="24986" xr:uid="{DEEA2C75-F97E-43ED-8B29-6CFF502E7CED}"/>
    <cellStyle name="Style 58 3 3" xfId="16988" xr:uid="{00000000-0005-0000-0000-000061420000}"/>
    <cellStyle name="Style 58 4" xfId="16989" xr:uid="{00000000-0005-0000-0000-000062420000}"/>
    <cellStyle name="Style 58 4 2" xfId="24984" xr:uid="{DC02F8C8-8FDE-4B8D-8478-6D6563874087}"/>
    <cellStyle name="Style 58 5" xfId="16990" xr:uid="{00000000-0005-0000-0000-000063420000}"/>
    <cellStyle name="Style 59" xfId="16991" xr:uid="{00000000-0005-0000-0000-000064420000}"/>
    <cellStyle name="Style 59 2" xfId="16992" xr:uid="{00000000-0005-0000-0000-000065420000}"/>
    <cellStyle name="Style 59 2 2" xfId="16993" xr:uid="{00000000-0005-0000-0000-000066420000}"/>
    <cellStyle name="Style 59 2 2 2" xfId="24988" xr:uid="{DCF60053-CC36-4F5C-AFC5-04777F029D8F}"/>
    <cellStyle name="Style 59 2 3" xfId="16994" xr:uid="{00000000-0005-0000-0000-000067420000}"/>
    <cellStyle name="Style 59 3" xfId="16995" xr:uid="{00000000-0005-0000-0000-000068420000}"/>
    <cellStyle name="Style 59 3 2" xfId="24987" xr:uid="{1A8B7EFA-7A29-46F8-8DCA-18E0F7414796}"/>
    <cellStyle name="Style 59 4" xfId="16996" xr:uid="{00000000-0005-0000-0000-000069420000}"/>
    <cellStyle name="Style 60" xfId="16997" xr:uid="{00000000-0005-0000-0000-00006A420000}"/>
    <cellStyle name="Style 60 2" xfId="16998" xr:uid="{00000000-0005-0000-0000-00006B420000}"/>
    <cellStyle name="Style 60 2 2" xfId="16999" xr:uid="{00000000-0005-0000-0000-00006C420000}"/>
    <cellStyle name="Style 60 2 2 2" xfId="24990" xr:uid="{8DB205D3-2339-4F75-8C28-227293B7185C}"/>
    <cellStyle name="Style 60 2 3" xfId="17000" xr:uid="{00000000-0005-0000-0000-00006D420000}"/>
    <cellStyle name="Style 60 3" xfId="17001" xr:uid="{00000000-0005-0000-0000-00006E420000}"/>
    <cellStyle name="Style 60 3 2" xfId="24989" xr:uid="{80483B58-72BA-43ED-9209-C431FCF1113A}"/>
    <cellStyle name="Style 60 4" xfId="17002" xr:uid="{00000000-0005-0000-0000-00006F420000}"/>
    <cellStyle name="Style 61" xfId="17003" xr:uid="{00000000-0005-0000-0000-000070420000}"/>
    <cellStyle name="Style 61 2" xfId="17004" xr:uid="{00000000-0005-0000-0000-000071420000}"/>
    <cellStyle name="Style 61 2 2" xfId="17005" xr:uid="{00000000-0005-0000-0000-000072420000}"/>
    <cellStyle name="Style 61 2 2 2" xfId="24992" xr:uid="{0B19ACC6-82FF-470F-A1F7-083DD25782C8}"/>
    <cellStyle name="Style 61 2 3" xfId="17006" xr:uid="{00000000-0005-0000-0000-000073420000}"/>
    <cellStyle name="Style 61 3" xfId="17007" xr:uid="{00000000-0005-0000-0000-000074420000}"/>
    <cellStyle name="Style 61 3 2" xfId="24991" xr:uid="{54BCFBD4-5D1C-4095-9334-A4260AC545D5}"/>
    <cellStyle name="Style 61 4" xfId="17008" xr:uid="{00000000-0005-0000-0000-000075420000}"/>
    <cellStyle name="Style 62" xfId="17009" xr:uid="{00000000-0005-0000-0000-000076420000}"/>
    <cellStyle name="Style 62 2" xfId="17010" xr:uid="{00000000-0005-0000-0000-000077420000}"/>
    <cellStyle name="Style 62 2 2" xfId="17011" xr:uid="{00000000-0005-0000-0000-000078420000}"/>
    <cellStyle name="Style 62 2 2 2" xfId="24994" xr:uid="{87D13029-B8C2-4897-9DB7-50D647EEBA34}"/>
    <cellStyle name="Style 62 2 3" xfId="17012" xr:uid="{00000000-0005-0000-0000-000079420000}"/>
    <cellStyle name="Style 62 3" xfId="17013" xr:uid="{00000000-0005-0000-0000-00007A420000}"/>
    <cellStyle name="Style 62 3 2" xfId="17014" xr:uid="{00000000-0005-0000-0000-00007B420000}"/>
    <cellStyle name="Style 62 3 2 2" xfId="24995" xr:uid="{1FB28DD8-64EA-475B-84B8-FDB665CA85F8}"/>
    <cellStyle name="Style 62 3 3" xfId="17015" xr:uid="{00000000-0005-0000-0000-00007C420000}"/>
    <cellStyle name="Style 62 4" xfId="17016" xr:uid="{00000000-0005-0000-0000-00007D420000}"/>
    <cellStyle name="Style 62 4 2" xfId="24993" xr:uid="{4A33B139-82EA-4E1F-9E1D-3B6F3AFB0A62}"/>
    <cellStyle name="Style 62 5" xfId="17017" xr:uid="{00000000-0005-0000-0000-00007E420000}"/>
    <cellStyle name="Style 63" xfId="17018" xr:uid="{00000000-0005-0000-0000-00007F420000}"/>
    <cellStyle name="Style 63 2" xfId="17019" xr:uid="{00000000-0005-0000-0000-000080420000}"/>
    <cellStyle name="Style 63 2 2" xfId="17020" xr:uid="{00000000-0005-0000-0000-000081420000}"/>
    <cellStyle name="Style 63 2 2 2" xfId="24997" xr:uid="{3D56D8CA-7ADF-49DE-9C03-00DF30410D61}"/>
    <cellStyle name="Style 63 2 3" xfId="17021" xr:uid="{00000000-0005-0000-0000-000082420000}"/>
    <cellStyle name="Style 63 3" xfId="17022" xr:uid="{00000000-0005-0000-0000-000083420000}"/>
    <cellStyle name="Style 63 3 2" xfId="24996" xr:uid="{5586D2B1-6DCD-4587-BD28-DAB091AF1F1B}"/>
    <cellStyle name="Style 63 4" xfId="17023" xr:uid="{00000000-0005-0000-0000-000084420000}"/>
    <cellStyle name="Style 64" xfId="17024" xr:uid="{00000000-0005-0000-0000-000085420000}"/>
    <cellStyle name="Style 64 2" xfId="17025" xr:uid="{00000000-0005-0000-0000-000086420000}"/>
    <cellStyle name="Style 64 2 2" xfId="17026" xr:uid="{00000000-0005-0000-0000-000087420000}"/>
    <cellStyle name="Style 64 2 2 2" xfId="24999" xr:uid="{9D4CEFE5-8D98-4357-AA66-0CB4608E817F}"/>
    <cellStyle name="Style 64 2 3" xfId="17027" xr:uid="{00000000-0005-0000-0000-000088420000}"/>
    <cellStyle name="Style 64 3" xfId="17028" xr:uid="{00000000-0005-0000-0000-000089420000}"/>
    <cellStyle name="Style 64 3 2" xfId="24998" xr:uid="{8E71AA9A-1132-46C1-8B24-0877203324FE}"/>
    <cellStyle name="Style 64 4" xfId="17029" xr:uid="{00000000-0005-0000-0000-00008A420000}"/>
    <cellStyle name="Style 69" xfId="17030" xr:uid="{00000000-0005-0000-0000-00008B420000}"/>
    <cellStyle name="Style 69 2" xfId="17031" xr:uid="{00000000-0005-0000-0000-00008C420000}"/>
    <cellStyle name="Style 69 2 2" xfId="17032" xr:uid="{00000000-0005-0000-0000-00008D420000}"/>
    <cellStyle name="Style 69 2 2 2" xfId="25001" xr:uid="{7B312E03-EC30-45F9-8078-AA6BC4F90DE0}"/>
    <cellStyle name="Style 69 2 3" xfId="17033" xr:uid="{00000000-0005-0000-0000-00008E420000}"/>
    <cellStyle name="Style 69 3" xfId="17034" xr:uid="{00000000-0005-0000-0000-00008F420000}"/>
    <cellStyle name="Style 69 3 2" xfId="17035" xr:uid="{00000000-0005-0000-0000-000090420000}"/>
    <cellStyle name="Style 69 3 2 2" xfId="25002" xr:uid="{2E8864F4-1AD0-4705-B89F-C1969376AEAE}"/>
    <cellStyle name="Style 69 3 3" xfId="17036" xr:uid="{00000000-0005-0000-0000-000091420000}"/>
    <cellStyle name="Style 69 4" xfId="17037" xr:uid="{00000000-0005-0000-0000-000092420000}"/>
    <cellStyle name="Style 69 4 2" xfId="25000" xr:uid="{438EDC2A-D9A2-455E-BBE1-F57C86D18D9E}"/>
    <cellStyle name="Style 69 5" xfId="17038" xr:uid="{00000000-0005-0000-0000-000093420000}"/>
    <cellStyle name="Style 70" xfId="17039" xr:uid="{00000000-0005-0000-0000-000094420000}"/>
    <cellStyle name="Style 70 2" xfId="17040" xr:uid="{00000000-0005-0000-0000-000095420000}"/>
    <cellStyle name="Style 70 2 2" xfId="17041" xr:uid="{00000000-0005-0000-0000-000096420000}"/>
    <cellStyle name="Style 70 2 2 2" xfId="25004" xr:uid="{B1703F4F-F86D-4E68-BBEE-F3D02FA8396C}"/>
    <cellStyle name="Style 70 2 3" xfId="17042" xr:uid="{00000000-0005-0000-0000-000097420000}"/>
    <cellStyle name="Style 70 3" xfId="17043" xr:uid="{00000000-0005-0000-0000-000098420000}"/>
    <cellStyle name="Style 70 3 2" xfId="25003" xr:uid="{632555EA-B5BE-4816-9FC9-12251242AFD5}"/>
    <cellStyle name="Style 70 4" xfId="17044" xr:uid="{00000000-0005-0000-0000-000099420000}"/>
    <cellStyle name="Style 71" xfId="17045" xr:uid="{00000000-0005-0000-0000-00009A420000}"/>
    <cellStyle name="Style 71 2" xfId="17046" xr:uid="{00000000-0005-0000-0000-00009B420000}"/>
    <cellStyle name="Style 71 2 2" xfId="17047" xr:uid="{00000000-0005-0000-0000-00009C420000}"/>
    <cellStyle name="Style 71 2 2 2" xfId="25006" xr:uid="{C7E6A9D0-CEB7-4D08-B35C-1CB4B5855C15}"/>
    <cellStyle name="Style 71 2 3" xfId="17048" xr:uid="{00000000-0005-0000-0000-00009D420000}"/>
    <cellStyle name="Style 71 3" xfId="17049" xr:uid="{00000000-0005-0000-0000-00009E420000}"/>
    <cellStyle name="Style 71 3 2" xfId="25005" xr:uid="{DEBA7A05-4497-41B7-A60B-EE23DDEC4C4C}"/>
    <cellStyle name="Style 71 4" xfId="17050" xr:uid="{00000000-0005-0000-0000-00009F420000}"/>
    <cellStyle name="Style 72" xfId="17051" xr:uid="{00000000-0005-0000-0000-0000A0420000}"/>
    <cellStyle name="Style 72 2" xfId="17052" xr:uid="{00000000-0005-0000-0000-0000A1420000}"/>
    <cellStyle name="Style 72 2 2" xfId="17053" xr:uid="{00000000-0005-0000-0000-0000A2420000}"/>
    <cellStyle name="Style 72 2 2 2" xfId="25008" xr:uid="{5E9F8402-1645-4D0D-996A-8B7C262DD672}"/>
    <cellStyle name="Style 72 2 3" xfId="17054" xr:uid="{00000000-0005-0000-0000-0000A3420000}"/>
    <cellStyle name="Style 72 3" xfId="17055" xr:uid="{00000000-0005-0000-0000-0000A4420000}"/>
    <cellStyle name="Style 72 3 2" xfId="25007" xr:uid="{2D724B50-E29F-4D84-A6AC-F97A73E62C49}"/>
    <cellStyle name="Style 72 4" xfId="17056" xr:uid="{00000000-0005-0000-0000-0000A5420000}"/>
    <cellStyle name="Style 73" xfId="17057" xr:uid="{00000000-0005-0000-0000-0000A6420000}"/>
    <cellStyle name="Style 73 2" xfId="17058" xr:uid="{00000000-0005-0000-0000-0000A7420000}"/>
    <cellStyle name="Style 73 2 2" xfId="17059" xr:uid="{00000000-0005-0000-0000-0000A8420000}"/>
    <cellStyle name="Style 73 2 2 2" xfId="25010" xr:uid="{48FCF220-CD87-4301-98B1-6733A916D936}"/>
    <cellStyle name="Style 73 2 3" xfId="17060" xr:uid="{00000000-0005-0000-0000-0000A9420000}"/>
    <cellStyle name="Style 73 3" xfId="17061" xr:uid="{00000000-0005-0000-0000-0000AA420000}"/>
    <cellStyle name="Style 73 3 2" xfId="17062" xr:uid="{00000000-0005-0000-0000-0000AB420000}"/>
    <cellStyle name="Style 73 3 2 2" xfId="25011" xr:uid="{94E4B819-6B7C-4BE6-B827-0B6503C059E9}"/>
    <cellStyle name="Style 73 3 3" xfId="17063" xr:uid="{00000000-0005-0000-0000-0000AC420000}"/>
    <cellStyle name="Style 73 4" xfId="17064" xr:uid="{00000000-0005-0000-0000-0000AD420000}"/>
    <cellStyle name="Style 73 4 2" xfId="25009" xr:uid="{DC0268E1-5B47-4876-9857-DA97FB2BE69E}"/>
    <cellStyle name="Style 73 5" xfId="17065" xr:uid="{00000000-0005-0000-0000-0000AE420000}"/>
    <cellStyle name="Style 74" xfId="17066" xr:uid="{00000000-0005-0000-0000-0000AF420000}"/>
    <cellStyle name="Style 74 2" xfId="17067" xr:uid="{00000000-0005-0000-0000-0000B0420000}"/>
    <cellStyle name="Style 74 2 2" xfId="17068" xr:uid="{00000000-0005-0000-0000-0000B1420000}"/>
    <cellStyle name="Style 74 2 2 2" xfId="25013" xr:uid="{6442CABB-5D5D-47D4-A912-9C2B703BBE05}"/>
    <cellStyle name="Style 74 2 3" xfId="17069" xr:uid="{00000000-0005-0000-0000-0000B2420000}"/>
    <cellStyle name="Style 74 3" xfId="17070" xr:uid="{00000000-0005-0000-0000-0000B3420000}"/>
    <cellStyle name="Style 74 3 2" xfId="25012" xr:uid="{CF1F7853-0EA7-4DF7-AE09-5A45CF312416}"/>
    <cellStyle name="Style 74 4" xfId="17071" xr:uid="{00000000-0005-0000-0000-0000B4420000}"/>
    <cellStyle name="Style 75" xfId="17072" xr:uid="{00000000-0005-0000-0000-0000B5420000}"/>
    <cellStyle name="Style 75 2" xfId="17073" xr:uid="{00000000-0005-0000-0000-0000B6420000}"/>
    <cellStyle name="Style 75 2 2" xfId="17074" xr:uid="{00000000-0005-0000-0000-0000B7420000}"/>
    <cellStyle name="Style 75 2 2 2" xfId="25015" xr:uid="{7A7FFE7A-0930-48D5-BDE3-8FFA861AFF07}"/>
    <cellStyle name="Style 75 2 3" xfId="17075" xr:uid="{00000000-0005-0000-0000-0000B8420000}"/>
    <cellStyle name="Style 75 3" xfId="17076" xr:uid="{00000000-0005-0000-0000-0000B9420000}"/>
    <cellStyle name="Style 75 3 2" xfId="25014" xr:uid="{03C51C0D-9EC1-425D-A995-59067FB0C5F8}"/>
    <cellStyle name="Style 75 4" xfId="17077" xr:uid="{00000000-0005-0000-0000-0000BA420000}"/>
    <cellStyle name="Style 80" xfId="17078" xr:uid="{00000000-0005-0000-0000-0000BB420000}"/>
    <cellStyle name="Style 80 2" xfId="17079" xr:uid="{00000000-0005-0000-0000-0000BC420000}"/>
    <cellStyle name="Style 80 2 2" xfId="17080" xr:uid="{00000000-0005-0000-0000-0000BD420000}"/>
    <cellStyle name="Style 80 2 2 2" xfId="25017" xr:uid="{5460C916-6846-48BB-A418-2107BB33696C}"/>
    <cellStyle name="Style 80 2 3" xfId="17081" xr:uid="{00000000-0005-0000-0000-0000BE420000}"/>
    <cellStyle name="Style 80 3" xfId="17082" xr:uid="{00000000-0005-0000-0000-0000BF420000}"/>
    <cellStyle name="Style 80 3 2" xfId="17083" xr:uid="{00000000-0005-0000-0000-0000C0420000}"/>
    <cellStyle name="Style 80 3 2 2" xfId="25018" xr:uid="{C34C7476-6B58-482C-8E36-DD97F61D2461}"/>
    <cellStyle name="Style 80 3 3" xfId="17084" xr:uid="{00000000-0005-0000-0000-0000C1420000}"/>
    <cellStyle name="Style 80 4" xfId="17085" xr:uid="{00000000-0005-0000-0000-0000C2420000}"/>
    <cellStyle name="Style 80 4 2" xfId="25016" xr:uid="{30AD8C07-4FA9-42DF-B17D-95480C2A5DB7}"/>
    <cellStyle name="Style 80 5" xfId="17086" xr:uid="{00000000-0005-0000-0000-0000C3420000}"/>
    <cellStyle name="Style 81" xfId="17087" xr:uid="{00000000-0005-0000-0000-0000C4420000}"/>
    <cellStyle name="Style 81 2" xfId="17088" xr:uid="{00000000-0005-0000-0000-0000C5420000}"/>
    <cellStyle name="Style 81 2 2" xfId="17089" xr:uid="{00000000-0005-0000-0000-0000C6420000}"/>
    <cellStyle name="Style 81 2 2 2" xfId="25020" xr:uid="{032A7F17-80AB-4BA3-8DBE-7A5C6A6F6C2E}"/>
    <cellStyle name="Style 81 2 3" xfId="17090" xr:uid="{00000000-0005-0000-0000-0000C7420000}"/>
    <cellStyle name="Style 81 3" xfId="17091" xr:uid="{00000000-0005-0000-0000-0000C8420000}"/>
    <cellStyle name="Style 81 3 2" xfId="17092" xr:uid="{00000000-0005-0000-0000-0000C9420000}"/>
    <cellStyle name="Style 81 3 2 2" xfId="25021" xr:uid="{DC1E96C4-001D-47CD-9C75-1095DAA1AEDB}"/>
    <cellStyle name="Style 81 3 3" xfId="17093" xr:uid="{00000000-0005-0000-0000-0000CA420000}"/>
    <cellStyle name="Style 81 4" xfId="17094" xr:uid="{00000000-0005-0000-0000-0000CB420000}"/>
    <cellStyle name="Style 81 4 2" xfId="25019" xr:uid="{767AAFFA-3AE7-4788-BF50-C3B5C55E5AA0}"/>
    <cellStyle name="Style 81 5" xfId="17095" xr:uid="{00000000-0005-0000-0000-0000CC420000}"/>
    <cellStyle name="Style 82" xfId="17096" xr:uid="{00000000-0005-0000-0000-0000CD420000}"/>
    <cellStyle name="Style 82 2" xfId="17097" xr:uid="{00000000-0005-0000-0000-0000CE420000}"/>
    <cellStyle name="Style 82 2 2" xfId="17098" xr:uid="{00000000-0005-0000-0000-0000CF420000}"/>
    <cellStyle name="Style 82 2 2 2" xfId="25023" xr:uid="{AC8D2FBF-CB0B-4687-A9C2-58ED2DAD2ACC}"/>
    <cellStyle name="Style 82 2 3" xfId="17099" xr:uid="{00000000-0005-0000-0000-0000D0420000}"/>
    <cellStyle name="Style 82 3" xfId="17100" xr:uid="{00000000-0005-0000-0000-0000D1420000}"/>
    <cellStyle name="Style 82 3 2" xfId="25022" xr:uid="{F15B44EC-9457-422E-A7EB-7D1750F82664}"/>
    <cellStyle name="Style 82 4" xfId="17101" xr:uid="{00000000-0005-0000-0000-0000D2420000}"/>
    <cellStyle name="Style 83" xfId="17102" xr:uid="{00000000-0005-0000-0000-0000D3420000}"/>
    <cellStyle name="Style 83 2" xfId="17103" xr:uid="{00000000-0005-0000-0000-0000D4420000}"/>
    <cellStyle name="Style 83 2 2" xfId="17104" xr:uid="{00000000-0005-0000-0000-0000D5420000}"/>
    <cellStyle name="Style 83 2 2 2" xfId="25025" xr:uid="{016D0E15-4949-4A58-BCBC-F4B76C92D95E}"/>
    <cellStyle name="Style 83 2 3" xfId="17105" xr:uid="{00000000-0005-0000-0000-0000D6420000}"/>
    <cellStyle name="Style 83 3" xfId="17106" xr:uid="{00000000-0005-0000-0000-0000D7420000}"/>
    <cellStyle name="Style 83 3 2" xfId="25024" xr:uid="{46B26CF6-9686-441F-A7F8-ACF47478C7AD}"/>
    <cellStyle name="Style 83 4" xfId="17107" xr:uid="{00000000-0005-0000-0000-0000D8420000}"/>
    <cellStyle name="Style 84" xfId="17108" xr:uid="{00000000-0005-0000-0000-0000D9420000}"/>
    <cellStyle name="Style 84 2" xfId="17109" xr:uid="{00000000-0005-0000-0000-0000DA420000}"/>
    <cellStyle name="Style 84 2 2" xfId="17110" xr:uid="{00000000-0005-0000-0000-0000DB420000}"/>
    <cellStyle name="Style 84 2 2 2" xfId="25027" xr:uid="{11B26F41-8DC4-461C-A46C-3CA849E73C6E}"/>
    <cellStyle name="Style 84 2 3" xfId="17111" xr:uid="{00000000-0005-0000-0000-0000DC420000}"/>
    <cellStyle name="Style 84 3" xfId="17112" xr:uid="{00000000-0005-0000-0000-0000DD420000}"/>
    <cellStyle name="Style 84 3 2" xfId="25026" xr:uid="{E57A8886-22B6-47FE-8B0F-136D8A68974B}"/>
    <cellStyle name="Style 84 4" xfId="17113" xr:uid="{00000000-0005-0000-0000-0000DE420000}"/>
    <cellStyle name="Style 85" xfId="17114" xr:uid="{00000000-0005-0000-0000-0000DF420000}"/>
    <cellStyle name="Style 85 2" xfId="17115" xr:uid="{00000000-0005-0000-0000-0000E0420000}"/>
    <cellStyle name="Style 85 2 2" xfId="17116" xr:uid="{00000000-0005-0000-0000-0000E1420000}"/>
    <cellStyle name="Style 85 2 2 2" xfId="25029" xr:uid="{32920B45-61D3-4014-B212-3EA5672FE478}"/>
    <cellStyle name="Style 85 2 3" xfId="17117" xr:uid="{00000000-0005-0000-0000-0000E2420000}"/>
    <cellStyle name="Style 85 3" xfId="17118" xr:uid="{00000000-0005-0000-0000-0000E3420000}"/>
    <cellStyle name="Style 85 3 2" xfId="17119" xr:uid="{00000000-0005-0000-0000-0000E4420000}"/>
    <cellStyle name="Style 85 3 2 2" xfId="25030" xr:uid="{B7F2183B-6A27-476E-8957-A1E25145F4F1}"/>
    <cellStyle name="Style 85 3 3" xfId="17120" xr:uid="{00000000-0005-0000-0000-0000E5420000}"/>
    <cellStyle name="Style 85 4" xfId="17121" xr:uid="{00000000-0005-0000-0000-0000E6420000}"/>
    <cellStyle name="Style 85 4 2" xfId="25028" xr:uid="{B8A693B4-D30C-45D2-8C8A-4A2A56B4EEBF}"/>
    <cellStyle name="Style 85 5" xfId="17122" xr:uid="{00000000-0005-0000-0000-0000E7420000}"/>
    <cellStyle name="Style 86" xfId="17123" xr:uid="{00000000-0005-0000-0000-0000E8420000}"/>
    <cellStyle name="Style 86 2" xfId="17124" xr:uid="{00000000-0005-0000-0000-0000E9420000}"/>
    <cellStyle name="Style 86 2 2" xfId="17125" xr:uid="{00000000-0005-0000-0000-0000EA420000}"/>
    <cellStyle name="Style 86 2 2 2" xfId="25032" xr:uid="{F1333D4C-EB75-4148-8837-CED8DD4E5FF8}"/>
    <cellStyle name="Style 86 2 3" xfId="17126" xr:uid="{00000000-0005-0000-0000-0000EB420000}"/>
    <cellStyle name="Style 86 3" xfId="17127" xr:uid="{00000000-0005-0000-0000-0000EC420000}"/>
    <cellStyle name="Style 86 3 2" xfId="25031" xr:uid="{93468B8D-5C19-417B-9A73-442112B4D27E}"/>
    <cellStyle name="Style 86 4" xfId="17128" xr:uid="{00000000-0005-0000-0000-0000ED420000}"/>
    <cellStyle name="Style 87" xfId="17129" xr:uid="{00000000-0005-0000-0000-0000EE420000}"/>
    <cellStyle name="Style 87 2" xfId="17130" xr:uid="{00000000-0005-0000-0000-0000EF420000}"/>
    <cellStyle name="Style 87 2 2" xfId="17131" xr:uid="{00000000-0005-0000-0000-0000F0420000}"/>
    <cellStyle name="Style 87 2 2 2" xfId="25034" xr:uid="{AA6669BD-9E67-48A2-811B-B50B75C418F5}"/>
    <cellStyle name="Style 87 2 3" xfId="17132" xr:uid="{00000000-0005-0000-0000-0000F1420000}"/>
    <cellStyle name="Style 87 3" xfId="17133" xr:uid="{00000000-0005-0000-0000-0000F2420000}"/>
    <cellStyle name="Style 87 3 2" xfId="25033" xr:uid="{0FB16A93-9E6F-4C6F-B050-3246341FDD2E}"/>
    <cellStyle name="Style 87 4" xfId="17134" xr:uid="{00000000-0005-0000-0000-0000F3420000}"/>
    <cellStyle name="Style 93" xfId="17135" xr:uid="{00000000-0005-0000-0000-0000F4420000}"/>
    <cellStyle name="Style 93 2" xfId="17136" xr:uid="{00000000-0005-0000-0000-0000F5420000}"/>
    <cellStyle name="Style 93 2 2" xfId="17137" xr:uid="{00000000-0005-0000-0000-0000F6420000}"/>
    <cellStyle name="Style 93 2 2 2" xfId="25036" xr:uid="{3070F2A9-34B8-47DB-AFCD-6DA73275C5B0}"/>
    <cellStyle name="Style 93 2 3" xfId="17138" xr:uid="{00000000-0005-0000-0000-0000F7420000}"/>
    <cellStyle name="Style 93 3" xfId="17139" xr:uid="{00000000-0005-0000-0000-0000F8420000}"/>
    <cellStyle name="Style 93 3 2" xfId="17140" xr:uid="{00000000-0005-0000-0000-0000F9420000}"/>
    <cellStyle name="Style 93 3 2 2" xfId="25037" xr:uid="{FF593429-7DF4-4E78-87FE-E36464A57086}"/>
    <cellStyle name="Style 93 3 3" xfId="17141" xr:uid="{00000000-0005-0000-0000-0000FA420000}"/>
    <cellStyle name="Style 93 4" xfId="17142" xr:uid="{00000000-0005-0000-0000-0000FB420000}"/>
    <cellStyle name="Style 93 4 2" xfId="25035" xr:uid="{C847CC7D-07F4-437A-93F1-DA9AA5689046}"/>
    <cellStyle name="Style 93 5" xfId="17143" xr:uid="{00000000-0005-0000-0000-0000FC420000}"/>
    <cellStyle name="Style 94" xfId="17144" xr:uid="{00000000-0005-0000-0000-0000FD420000}"/>
    <cellStyle name="Style 94 2" xfId="17145" xr:uid="{00000000-0005-0000-0000-0000FE420000}"/>
    <cellStyle name="Style 94 2 2" xfId="17146" xr:uid="{00000000-0005-0000-0000-0000FF420000}"/>
    <cellStyle name="Style 94 2 2 2" xfId="25039" xr:uid="{14902F4E-FD85-4363-B881-CFF2AF59D33C}"/>
    <cellStyle name="Style 94 2 3" xfId="17147" xr:uid="{00000000-0005-0000-0000-000000430000}"/>
    <cellStyle name="Style 94 3" xfId="17148" xr:uid="{00000000-0005-0000-0000-000001430000}"/>
    <cellStyle name="Style 94 3 2" xfId="25038" xr:uid="{8DA4236F-0B3A-48C1-872C-C24A0C942801}"/>
    <cellStyle name="Style 94 4" xfId="17149" xr:uid="{00000000-0005-0000-0000-000002430000}"/>
    <cellStyle name="Style 95" xfId="17150" xr:uid="{00000000-0005-0000-0000-000003430000}"/>
    <cellStyle name="Style 95 2" xfId="17151" xr:uid="{00000000-0005-0000-0000-000004430000}"/>
    <cellStyle name="Style 95 2 2" xfId="17152" xr:uid="{00000000-0005-0000-0000-000005430000}"/>
    <cellStyle name="Style 95 2 2 2" xfId="25041" xr:uid="{952548AF-F4C6-4B3D-9495-349A4D5656FA}"/>
    <cellStyle name="Style 95 2 3" xfId="17153" xr:uid="{00000000-0005-0000-0000-000006430000}"/>
    <cellStyle name="Style 95 3" xfId="17154" xr:uid="{00000000-0005-0000-0000-000007430000}"/>
    <cellStyle name="Style 95 3 2" xfId="25040" xr:uid="{1534B4D1-0723-41ED-9EE9-30B90D112D62}"/>
    <cellStyle name="Style 95 4" xfId="17155" xr:uid="{00000000-0005-0000-0000-000008430000}"/>
    <cellStyle name="Style 96" xfId="17156" xr:uid="{00000000-0005-0000-0000-000009430000}"/>
    <cellStyle name="Style 96 2" xfId="17157" xr:uid="{00000000-0005-0000-0000-00000A430000}"/>
    <cellStyle name="Style 96 2 2" xfId="17158" xr:uid="{00000000-0005-0000-0000-00000B430000}"/>
    <cellStyle name="Style 96 2 2 2" xfId="25043" xr:uid="{20C09862-56D0-411F-B14F-1E22B61639E4}"/>
    <cellStyle name="Style 96 2 3" xfId="17159" xr:uid="{00000000-0005-0000-0000-00000C430000}"/>
    <cellStyle name="Style 96 3" xfId="17160" xr:uid="{00000000-0005-0000-0000-00000D430000}"/>
    <cellStyle name="Style 96 3 2" xfId="25042" xr:uid="{6516C990-520D-4AF7-98C9-D2C674FED241}"/>
    <cellStyle name="Style 96 4" xfId="17161" xr:uid="{00000000-0005-0000-0000-00000E430000}"/>
    <cellStyle name="Style 97" xfId="17162" xr:uid="{00000000-0005-0000-0000-00000F430000}"/>
    <cellStyle name="Style 97 2" xfId="17163" xr:uid="{00000000-0005-0000-0000-000010430000}"/>
    <cellStyle name="Style 97 2 2" xfId="17164" xr:uid="{00000000-0005-0000-0000-000011430000}"/>
    <cellStyle name="Style 97 2 2 2" xfId="25045" xr:uid="{F1221CE7-C6CC-4F67-AB7B-77A08CA9DDEA}"/>
    <cellStyle name="Style 97 2 3" xfId="17165" xr:uid="{00000000-0005-0000-0000-000012430000}"/>
    <cellStyle name="Style 97 3" xfId="17166" xr:uid="{00000000-0005-0000-0000-000013430000}"/>
    <cellStyle name="Style 97 3 2" xfId="17167" xr:uid="{00000000-0005-0000-0000-000014430000}"/>
    <cellStyle name="Style 97 3 2 2" xfId="25046" xr:uid="{3CB57507-7AE8-4631-87C2-5F4EF77B9B24}"/>
    <cellStyle name="Style 97 3 3" xfId="17168" xr:uid="{00000000-0005-0000-0000-000015430000}"/>
    <cellStyle name="Style 97 4" xfId="17169" xr:uid="{00000000-0005-0000-0000-000016430000}"/>
    <cellStyle name="Style 97 4 2" xfId="25044" xr:uid="{6E4E11AF-0CAE-4F06-8D1E-3EDDA474652A}"/>
    <cellStyle name="Style 97 5" xfId="17170" xr:uid="{00000000-0005-0000-0000-000017430000}"/>
    <cellStyle name="Style 98" xfId="17171" xr:uid="{00000000-0005-0000-0000-000018430000}"/>
    <cellStyle name="Style 98 2" xfId="17172" xr:uid="{00000000-0005-0000-0000-000019430000}"/>
    <cellStyle name="Style 98 2 2" xfId="17173" xr:uid="{00000000-0005-0000-0000-00001A430000}"/>
    <cellStyle name="Style 98 2 2 2" xfId="25048" xr:uid="{497A2FA9-877F-4E6D-8617-42998EF7BA63}"/>
    <cellStyle name="Style 98 2 3" xfId="17174" xr:uid="{00000000-0005-0000-0000-00001B430000}"/>
    <cellStyle name="Style 98 3" xfId="17175" xr:uid="{00000000-0005-0000-0000-00001C430000}"/>
    <cellStyle name="Style 98 3 2" xfId="25047" xr:uid="{512A24A6-8D47-4BCD-BAE8-761C52B25EAC}"/>
    <cellStyle name="Style 98 4" xfId="17176" xr:uid="{00000000-0005-0000-0000-00001D430000}"/>
    <cellStyle name="Style 99" xfId="17177" xr:uid="{00000000-0005-0000-0000-00001E430000}"/>
    <cellStyle name="Style 99 2" xfId="17178" xr:uid="{00000000-0005-0000-0000-00001F430000}"/>
    <cellStyle name="Style 99 2 2" xfId="17179" xr:uid="{00000000-0005-0000-0000-000020430000}"/>
    <cellStyle name="Style 99 2 2 2" xfId="25050" xr:uid="{47320795-EDE6-41B4-B7B9-C505318C6182}"/>
    <cellStyle name="Style 99 2 3" xfId="17180" xr:uid="{00000000-0005-0000-0000-000021430000}"/>
    <cellStyle name="Style 99 3" xfId="17181" xr:uid="{00000000-0005-0000-0000-000022430000}"/>
    <cellStyle name="Style 99 3 2" xfId="25049" xr:uid="{BC99CBB1-0129-4DD8-AA0C-7083FDE8C33F}"/>
    <cellStyle name="Style 99 4" xfId="17182" xr:uid="{00000000-0005-0000-0000-000023430000}"/>
    <cellStyle name="Table" xfId="18446" xr:uid="{6014E5E8-1D18-4147-9E92-7A8310409910}"/>
    <cellStyle name="Table heading" xfId="23766" xr:uid="{AAA4B286-0114-4E46-9060-F449C25AFF28}"/>
    <cellStyle name="tableau | cellule | normal | decimal 1" xfId="17183" xr:uid="{00000000-0005-0000-0000-000024430000}"/>
    <cellStyle name="tableau | cellule | normal | decimal 1 10" xfId="35875" xr:uid="{67385CF8-9E25-4D4C-B789-8DF9BCC88E78}"/>
    <cellStyle name="tableau | cellule | normal | decimal 1 11" xfId="35876" xr:uid="{B39587D7-F624-4E35-8DD9-258D21FF33D6}"/>
    <cellStyle name="tableau | cellule | normal | decimal 1 12" xfId="35874" xr:uid="{6060448F-F0EC-4459-8CDD-3C84C82CF1C2}"/>
    <cellStyle name="tableau | cellule | normal | decimal 1 13" xfId="24226" xr:uid="{52491F1F-93AB-4CD1-BC24-964E89167A97}"/>
    <cellStyle name="tableau | cellule | normal | decimal 1 14" xfId="23459" xr:uid="{5FD24732-F9AC-4694-A6C6-A0CE379EC30F}"/>
    <cellStyle name="tableau | cellule | normal | decimal 1 15" xfId="22655" xr:uid="{7B7CF368-F166-4396-94C0-3FF4FEC7D339}"/>
    <cellStyle name="tableau | cellule | normal | decimal 1 2" xfId="17184" xr:uid="{00000000-0005-0000-0000-000025430000}"/>
    <cellStyle name="tableau | cellule | normal | decimal 1 2 2" xfId="35878" xr:uid="{B3B72567-DC03-488E-9AFC-3E08644EB191}"/>
    <cellStyle name="tableau | cellule | normal | decimal 1 2 2 2" xfId="35879" xr:uid="{76122DFB-C72E-4AF4-ADC7-71499B862910}"/>
    <cellStyle name="tableau | cellule | normal | decimal 1 2 3" xfId="35880" xr:uid="{2C3183C5-3E50-4D54-BC05-EA056F4522C7}"/>
    <cellStyle name="tableau | cellule | normal | decimal 1 2 3 2" xfId="35881" xr:uid="{5EF69435-398B-408F-B9AF-287F32B9CADA}"/>
    <cellStyle name="tableau | cellule | normal | decimal 1 2 4" xfId="35882" xr:uid="{9A2521C6-851E-4C8B-9B92-DC9E59ECAA6F}"/>
    <cellStyle name="tableau | cellule | normal | decimal 1 2 5" xfId="35883" xr:uid="{F48EBD88-72C8-4C94-960A-0F397B2E2657}"/>
    <cellStyle name="tableau | cellule | normal | decimal 1 2 6" xfId="35877" xr:uid="{72970059-596A-4050-BAFE-CA22AB2036B9}"/>
    <cellStyle name="tableau | cellule | normal | decimal 1 3" xfId="17185" xr:uid="{00000000-0005-0000-0000-000026430000}"/>
    <cellStyle name="tableau | cellule | normal | decimal 1 3 2" xfId="35885" xr:uid="{B802350D-6986-4EBF-8FB0-3F0F26368F46}"/>
    <cellStyle name="tableau | cellule | normal | decimal 1 3 2 2" xfId="35886" xr:uid="{4FF93D40-154C-401B-B54D-6C7CA9BF92B8}"/>
    <cellStyle name="tableau | cellule | normal | decimal 1 3 3" xfId="35887" xr:uid="{05B2E8FA-483E-4D67-BE83-78FC558DCDA7}"/>
    <cellStyle name="tableau | cellule | normal | decimal 1 3 3 2" xfId="35888" xr:uid="{8354C007-A1E6-4475-9493-907AB50D02DF}"/>
    <cellStyle name="tableau | cellule | normal | decimal 1 3 4" xfId="35889" xr:uid="{638CE39D-5B01-443F-9CEF-F0A331E13317}"/>
    <cellStyle name="tableau | cellule | normal | decimal 1 3 5" xfId="35884" xr:uid="{7D3307C2-7756-41D4-9605-CB44D767CFBC}"/>
    <cellStyle name="tableau | cellule | normal | decimal 1 4" xfId="35890" xr:uid="{89BD94A2-A998-4093-B3EB-ABDB52F92FA4}"/>
    <cellStyle name="tableau | cellule | normal | decimal 1 4 2" xfId="35891" xr:uid="{93F3FBA1-4680-460C-A005-FE9413AD9942}"/>
    <cellStyle name="tableau | cellule | normal | decimal 1 4 2 2" xfId="35892" xr:uid="{A708FEE7-222A-4AE8-A176-7E867FEB875B}"/>
    <cellStyle name="tableau | cellule | normal | decimal 1 4 3" xfId="35893" xr:uid="{AB2C39B5-3C97-4109-A395-AF44444CB891}"/>
    <cellStyle name="tableau | cellule | normal | decimal 1 4 3 2" xfId="35894" xr:uid="{7CFB132D-52ED-4B8B-A1BC-657BD99E2A3F}"/>
    <cellStyle name="tableau | cellule | normal | decimal 1 4 4" xfId="35895" xr:uid="{297F2BFF-7559-485F-95D3-8394C288067D}"/>
    <cellStyle name="tableau | cellule | normal | decimal 1 5" xfId="35896" xr:uid="{8D891C72-B5FE-4B10-ADEE-8AB26424E93A}"/>
    <cellStyle name="tableau | cellule | normal | decimal 1 5 2" xfId="35897" xr:uid="{50118666-E994-4218-9C71-C84699B58298}"/>
    <cellStyle name="tableau | cellule | normal | decimal 1 5 2 2" xfId="35898" xr:uid="{B6AED731-80E2-4640-8D46-77EF24138E31}"/>
    <cellStyle name="tableau | cellule | normal | decimal 1 5 3" xfId="35899" xr:uid="{1E272ECD-82D7-4D21-8160-10C8F1F209DE}"/>
    <cellStyle name="tableau | cellule | normal | decimal 1 5 3 2" xfId="35900" xr:uid="{26DD3FB8-AEB0-4390-80C2-0290589568EF}"/>
    <cellStyle name="tableau | cellule | normal | decimal 1 5 4" xfId="35901" xr:uid="{10E89A49-7FE4-4769-8307-A14FF5534757}"/>
    <cellStyle name="tableau | cellule | normal | decimal 1 5 4 2" xfId="35902" xr:uid="{98A6E638-9DDB-48AE-AD6F-38281522167F}"/>
    <cellStyle name="tableau | cellule | normal | decimal 1 5 5" xfId="35903" xr:uid="{EADA8476-1D35-4117-A573-DF3C65EA3A11}"/>
    <cellStyle name="tableau | cellule | normal | decimal 1 6" xfId="35904" xr:uid="{9E40006E-E7DC-451B-B3DC-D802A5C33E52}"/>
    <cellStyle name="tableau | cellule | normal | decimal 1 6 2" xfId="35905" xr:uid="{4E9E7C74-137C-4E31-9EB8-51C498BF4A8B}"/>
    <cellStyle name="tableau | cellule | normal | decimal 1 6 2 2" xfId="35906" xr:uid="{7C2FBFED-0125-4205-A075-798DB531BFF9}"/>
    <cellStyle name="tableau | cellule | normal | decimal 1 6 3" xfId="35907" xr:uid="{A349E8BF-3BF7-40F4-901C-D472B3FF5A0E}"/>
    <cellStyle name="tableau | cellule | normal | decimal 1 6 3 2" xfId="35908" xr:uid="{98280142-7734-4811-BD3C-D9BA038BF31E}"/>
    <cellStyle name="tableau | cellule | normal | decimal 1 6 4" xfId="35909" xr:uid="{873D9B0B-3E8C-498E-8677-9479883243F4}"/>
    <cellStyle name="tableau | cellule | normal | decimal 1 7" xfId="35910" xr:uid="{C5CC4576-C153-4DE6-A67B-725330EE05B5}"/>
    <cellStyle name="tableau | cellule | normal | decimal 1 7 2" xfId="35911" xr:uid="{9431F981-1C99-4635-9DBC-F68C159A0DEA}"/>
    <cellStyle name="tableau | cellule | normal | decimal 1 8" xfId="35912" xr:uid="{2944BFE0-5429-4087-84D5-E3A08CB9F070}"/>
    <cellStyle name="tableau | cellule | normal | decimal 1 8 2" xfId="35913" xr:uid="{A6BE0703-4BCD-458E-8F37-5DC58575C8FF}"/>
    <cellStyle name="tableau | cellule | normal | decimal 1 9" xfId="35914" xr:uid="{34EE551B-F53B-4465-955E-954D7EEDA364}"/>
    <cellStyle name="tableau | cellule | normal | decimal 1 9 2" xfId="35915" xr:uid="{25E16EA4-A474-4389-844F-565B4556DCCA}"/>
    <cellStyle name="tableau | cellule | normal | pourcentage | decimal 1" xfId="17186" xr:uid="{00000000-0005-0000-0000-000027430000}"/>
    <cellStyle name="tableau | cellule | normal | pourcentage | decimal 1 10" xfId="35917" xr:uid="{138B317E-0767-4414-9B44-657533B4A56A}"/>
    <cellStyle name="tableau | cellule | normal | pourcentage | decimal 1 11" xfId="35918" xr:uid="{8160160B-C252-4208-896E-248898D0C6D3}"/>
    <cellStyle name="tableau | cellule | normal | pourcentage | decimal 1 12" xfId="35916" xr:uid="{99FB3344-45A3-4503-A2C7-BDC0AEEDD520}"/>
    <cellStyle name="tableau | cellule | normal | pourcentage | decimal 1 13" xfId="24227" xr:uid="{19BEA8BF-35A9-4EBC-810B-7AC4D629723A}"/>
    <cellStyle name="tableau | cellule | normal | pourcentage | decimal 1 14" xfId="23460" xr:uid="{5733131D-779B-407A-A853-7E35CEE3024C}"/>
    <cellStyle name="tableau | cellule | normal | pourcentage | decimal 1 15" xfId="22656" xr:uid="{F632DBB6-FA26-4C87-A2A9-4D9498E107FC}"/>
    <cellStyle name="tableau | cellule | normal | pourcentage | decimal 1 2" xfId="17187" xr:uid="{00000000-0005-0000-0000-000028430000}"/>
    <cellStyle name="tableau | cellule | normal | pourcentage | decimal 1 2 2" xfId="35920" xr:uid="{95263A16-FEB5-4C0E-9732-EBB77545961F}"/>
    <cellStyle name="tableau | cellule | normal | pourcentage | decimal 1 2 2 2" xfId="35921" xr:uid="{EB431FAA-AAB7-420B-AFEA-8D6C8C2F1CA7}"/>
    <cellStyle name="tableau | cellule | normal | pourcentage | decimal 1 2 3" xfId="35922" xr:uid="{B5B320EE-0CDB-49B2-9AAE-B2A10C1C6428}"/>
    <cellStyle name="tableau | cellule | normal | pourcentage | decimal 1 2 3 2" xfId="35923" xr:uid="{92C36F73-1B5B-428A-88AE-6A20006ED692}"/>
    <cellStyle name="tableau | cellule | normal | pourcentage | decimal 1 2 4" xfId="35924" xr:uid="{17FF8D3D-17EF-45BA-BD01-1D32CD1C3102}"/>
    <cellStyle name="tableau | cellule | normal | pourcentage | decimal 1 2 5" xfId="35925" xr:uid="{B758B457-9500-420F-851B-6DBBAE38CEEE}"/>
    <cellStyle name="tableau | cellule | normal | pourcentage | decimal 1 2 6" xfId="35919" xr:uid="{E126BDD2-E32B-446D-B3E0-DA0A2AD2CD13}"/>
    <cellStyle name="tableau | cellule | normal | pourcentage | decimal 1 3" xfId="17188" xr:uid="{00000000-0005-0000-0000-000029430000}"/>
    <cellStyle name="tableau | cellule | normal | pourcentage | decimal 1 3 2" xfId="35927" xr:uid="{0E126D43-3D4B-4E1C-AAF3-E37D5AED7EE8}"/>
    <cellStyle name="tableau | cellule | normal | pourcentage | decimal 1 3 2 2" xfId="35928" xr:uid="{97417283-911F-45FD-BD3A-AF2BF3EDCF21}"/>
    <cellStyle name="tableau | cellule | normal | pourcentage | decimal 1 3 3" xfId="35929" xr:uid="{3B2AC0F4-DDDD-4D91-968A-FAB2BE21D939}"/>
    <cellStyle name="tableau | cellule | normal | pourcentage | decimal 1 3 3 2" xfId="35930" xr:uid="{CD8895B6-60EC-47CA-A923-4511D2D44AEE}"/>
    <cellStyle name="tableau | cellule | normal | pourcentage | decimal 1 3 4" xfId="35931" xr:uid="{C33C111C-1E60-47CE-A42E-EAF6683BFCBE}"/>
    <cellStyle name="tableau | cellule | normal | pourcentage | decimal 1 3 5" xfId="35926" xr:uid="{4C93EB97-2FF8-4C24-B2DB-41FACF3E4604}"/>
    <cellStyle name="tableau | cellule | normal | pourcentage | decimal 1 4" xfId="35932" xr:uid="{C6844387-79C4-41DF-BBE9-04266C0516D3}"/>
    <cellStyle name="tableau | cellule | normal | pourcentage | decimal 1 4 2" xfId="35933" xr:uid="{577EEB6D-8722-4DAA-A345-8C6372C3C2EB}"/>
    <cellStyle name="tableau | cellule | normal | pourcentage | decimal 1 4 2 2" xfId="35934" xr:uid="{391A14DE-8AEB-4A5B-9E9C-554263A29454}"/>
    <cellStyle name="tableau | cellule | normal | pourcentage | decimal 1 4 3" xfId="35935" xr:uid="{B17DA99E-002E-4CD5-B554-A428A32610B5}"/>
    <cellStyle name="tableau | cellule | normal | pourcentage | decimal 1 4 3 2" xfId="35936" xr:uid="{772EBCE2-ADCF-47FD-8A37-3FB7588ED7A8}"/>
    <cellStyle name="tableau | cellule | normal | pourcentage | decimal 1 4 4" xfId="35937" xr:uid="{B947DBCF-BD70-401A-92B8-A5FE1F0C16DB}"/>
    <cellStyle name="tableau | cellule | normal | pourcentage | decimal 1 5" xfId="35938" xr:uid="{2BFEF68D-84AC-4F62-B1D7-CB42A3B99270}"/>
    <cellStyle name="tableau | cellule | normal | pourcentage | decimal 1 5 2" xfId="35939" xr:uid="{D3A82915-666E-49C6-A4DE-405D2459452A}"/>
    <cellStyle name="tableau | cellule | normal | pourcentage | decimal 1 5 2 2" xfId="35940" xr:uid="{90671818-DAE0-405E-A17E-77163C3D8D24}"/>
    <cellStyle name="tableau | cellule | normal | pourcentage | decimal 1 5 3" xfId="35941" xr:uid="{B9C49090-C2EF-4A60-B8CB-8BFC577AEC64}"/>
    <cellStyle name="tableau | cellule | normal | pourcentage | decimal 1 5 3 2" xfId="35942" xr:uid="{C18469E0-FF37-4E9C-BCC0-38A742BAB69C}"/>
    <cellStyle name="tableau | cellule | normal | pourcentage | decimal 1 5 4" xfId="35943" xr:uid="{21A560D9-CD9C-4368-AE7C-9E7156D59A8D}"/>
    <cellStyle name="tableau | cellule | normal | pourcentage | decimal 1 5 4 2" xfId="35944" xr:uid="{008E4431-5659-49BB-8B65-F4236D3796D7}"/>
    <cellStyle name="tableau | cellule | normal | pourcentage | decimal 1 5 5" xfId="35945" xr:uid="{B8361A2E-7CFC-46C1-802C-431D2F2AD2C4}"/>
    <cellStyle name="tableau | cellule | normal | pourcentage | decimal 1 6" xfId="35946" xr:uid="{3FE7EDD8-B01E-4504-8164-2AED58FB2E79}"/>
    <cellStyle name="tableau | cellule | normal | pourcentage | decimal 1 6 2" xfId="35947" xr:uid="{EA981083-C2D6-4A60-AD06-ADA49A59E4CE}"/>
    <cellStyle name="tableau | cellule | normal | pourcentage | decimal 1 6 2 2" xfId="35948" xr:uid="{CDD39D4F-3862-4690-94B4-D9C67DD4118D}"/>
    <cellStyle name="tableau | cellule | normal | pourcentage | decimal 1 6 3" xfId="35949" xr:uid="{1500AF8A-11BB-4C08-9609-EA7BF4FF7487}"/>
    <cellStyle name="tableau | cellule | normal | pourcentage | decimal 1 6 3 2" xfId="35950" xr:uid="{0D0EEAA2-78B2-4548-96AC-64CF15EE2C1E}"/>
    <cellStyle name="tableau | cellule | normal | pourcentage | decimal 1 6 4" xfId="35951" xr:uid="{CCE2B5CC-273B-4E02-AC5C-B826C16F44CA}"/>
    <cellStyle name="tableau | cellule | normal | pourcentage | decimal 1 7" xfId="35952" xr:uid="{1B544E9F-1B40-4133-A8DF-E367323EBEB6}"/>
    <cellStyle name="tableau | cellule | normal | pourcentage | decimal 1 7 2" xfId="35953" xr:uid="{12A1AD61-FD38-4A85-93BD-F8CDCDA5D1DF}"/>
    <cellStyle name="tableau | cellule | normal | pourcentage | decimal 1 8" xfId="35954" xr:uid="{82F14D1C-5E55-4668-9FAD-01D5557C74F7}"/>
    <cellStyle name="tableau | cellule | normal | pourcentage | decimal 1 8 2" xfId="35955" xr:uid="{C2AC0927-E3FC-4930-B19A-6EDA16B0AE88}"/>
    <cellStyle name="tableau | cellule | normal | pourcentage | decimal 1 9" xfId="35956" xr:uid="{67198EEA-A517-4D0E-AE8C-B38BE2DB572A}"/>
    <cellStyle name="tableau | cellule | normal | pourcentage | decimal 1 9 2" xfId="35957" xr:uid="{F57C766C-6699-4423-BB3D-75C3747A9FA0}"/>
    <cellStyle name="tableau | cellule | total | decimal 1" xfId="17189" xr:uid="{00000000-0005-0000-0000-00002A430000}"/>
    <cellStyle name="tableau | cellule | total | decimal 1 10" xfId="35959" xr:uid="{A696D609-0B41-4C9E-941E-D304639E0D9F}"/>
    <cellStyle name="tableau | cellule | total | decimal 1 11" xfId="35960" xr:uid="{D2FBA9F1-0468-46A8-9C57-F34B916EA22A}"/>
    <cellStyle name="tableau | cellule | total | decimal 1 12" xfId="35958" xr:uid="{3B308649-6889-4ED0-87C1-3AD80617C6EF}"/>
    <cellStyle name="tableau | cellule | total | decimal 1 13" xfId="24228" xr:uid="{226B61EF-1CA8-4065-A493-BF518CE30862}"/>
    <cellStyle name="tableau | cellule | total | decimal 1 14" xfId="23461" xr:uid="{43F4F0AE-D2F3-4D69-8453-FECFB769AC61}"/>
    <cellStyle name="tableau | cellule | total | decimal 1 15" xfId="22657" xr:uid="{1CCE9681-C66C-4104-9F74-AE55422258C2}"/>
    <cellStyle name="tableau | cellule | total | decimal 1 2" xfId="17190" xr:uid="{00000000-0005-0000-0000-00002B430000}"/>
    <cellStyle name="tableau | cellule | total | decimal 1 2 2" xfId="35962" xr:uid="{EAB0466B-116F-4B0E-A857-42FD00B4F70A}"/>
    <cellStyle name="tableau | cellule | total | decimal 1 2 2 2" xfId="35963" xr:uid="{A05BF7C5-756B-44D7-AA33-1CC62B3B9836}"/>
    <cellStyle name="tableau | cellule | total | decimal 1 2 3" xfId="35964" xr:uid="{83864A19-CC17-4F11-9AEC-FAF68D457903}"/>
    <cellStyle name="tableau | cellule | total | decimal 1 2 3 2" xfId="35965" xr:uid="{65AA8DAC-5320-4518-B2FF-97C997DF993D}"/>
    <cellStyle name="tableau | cellule | total | decimal 1 2 4" xfId="35966" xr:uid="{8A9B68D7-6F17-4261-810B-91BCB28B5B9D}"/>
    <cellStyle name="tableau | cellule | total | decimal 1 2 5" xfId="35967" xr:uid="{0E001692-3D95-4EE0-A7B1-6AD067FF902B}"/>
    <cellStyle name="tableau | cellule | total | decimal 1 2 6" xfId="35961" xr:uid="{9B14D60B-9FB5-411F-AACB-9B408CA09089}"/>
    <cellStyle name="tableau | cellule | total | decimal 1 3" xfId="17191" xr:uid="{00000000-0005-0000-0000-00002C430000}"/>
    <cellStyle name="tableau | cellule | total | decimal 1 3 2" xfId="35969" xr:uid="{00DCD688-F344-4BBB-9D56-3CBB19234379}"/>
    <cellStyle name="tableau | cellule | total | decimal 1 3 2 2" xfId="35970" xr:uid="{11130E73-050C-4568-B46B-E73544C99BAA}"/>
    <cellStyle name="tableau | cellule | total | decimal 1 3 3" xfId="35971" xr:uid="{6FC9B422-CC19-4F3B-8E0B-2830D7755280}"/>
    <cellStyle name="tableau | cellule | total | decimal 1 3 3 2" xfId="35972" xr:uid="{54CD5ACC-2EFC-4040-8201-87A9BF65C94D}"/>
    <cellStyle name="tableau | cellule | total | decimal 1 3 4" xfId="35973" xr:uid="{E4746434-98CE-4C74-88FC-E52982A042C7}"/>
    <cellStyle name="tableau | cellule | total | decimal 1 3 5" xfId="35968" xr:uid="{68A0E791-E66D-40D2-91FA-0859C31659B2}"/>
    <cellStyle name="tableau | cellule | total | decimal 1 4" xfId="35974" xr:uid="{812EC7C5-2319-43BF-A26B-1746C5E310C9}"/>
    <cellStyle name="tableau | cellule | total | decimal 1 4 2" xfId="35975" xr:uid="{B06D1B1E-6F51-4A89-81B8-B3D887CDB3E5}"/>
    <cellStyle name="tableau | cellule | total | decimal 1 4 2 2" xfId="35976" xr:uid="{74A7DD14-600E-4FE2-B37B-9F78F2DC9D79}"/>
    <cellStyle name="tableau | cellule | total | decimal 1 4 3" xfId="35977" xr:uid="{F7BBDA40-C45D-4027-990E-15296C273B13}"/>
    <cellStyle name="tableau | cellule | total | decimal 1 4 3 2" xfId="35978" xr:uid="{6607D706-0CC7-441B-BECF-1F3AE54EA30A}"/>
    <cellStyle name="tableau | cellule | total | decimal 1 4 4" xfId="35979" xr:uid="{B46F3A8F-9D72-413E-AE14-1CEA1F32E864}"/>
    <cellStyle name="tableau | cellule | total | decimal 1 5" xfId="35980" xr:uid="{A77A7563-240A-4D1C-95DD-56AEDBCACAE6}"/>
    <cellStyle name="tableau | cellule | total | decimal 1 5 2" xfId="35981" xr:uid="{A1427025-CD72-4521-9AE2-D20B06E725C0}"/>
    <cellStyle name="tableau | cellule | total | decimal 1 5 2 2" xfId="35982" xr:uid="{B0D370E4-C30E-432C-AB3F-086508A5CD6A}"/>
    <cellStyle name="tableau | cellule | total | decimal 1 5 3" xfId="35983" xr:uid="{B1691F18-F091-4F22-92C8-260DAA4F34E4}"/>
    <cellStyle name="tableau | cellule | total | decimal 1 5 3 2" xfId="35984" xr:uid="{A9A62A17-69A8-435A-A281-35B052537906}"/>
    <cellStyle name="tableau | cellule | total | decimal 1 5 4" xfId="35985" xr:uid="{5F4C7E22-3D8E-4150-833A-1FB2E52725C0}"/>
    <cellStyle name="tableau | cellule | total | decimal 1 5 4 2" xfId="35986" xr:uid="{F7E72C6F-BC7C-428A-8038-88BF06CD62E7}"/>
    <cellStyle name="tableau | cellule | total | decimal 1 5 5" xfId="35987" xr:uid="{D52E6E17-5F13-4E56-A3A7-884C32D4900E}"/>
    <cellStyle name="tableau | cellule | total | decimal 1 6" xfId="35988" xr:uid="{D239A4FB-C1FF-477B-AAF2-6FEA647E24FB}"/>
    <cellStyle name="tableau | cellule | total | decimal 1 6 2" xfId="35989" xr:uid="{EBE53C09-CA5E-4CDC-829B-9F3589FFF745}"/>
    <cellStyle name="tableau | cellule | total | decimal 1 6 2 2" xfId="35990" xr:uid="{8FE049AB-42AB-43D5-AE52-7984A50924A9}"/>
    <cellStyle name="tableau | cellule | total | decimal 1 6 3" xfId="35991" xr:uid="{6A3628E1-1A4C-47B5-81EF-38DCC42C38D6}"/>
    <cellStyle name="tableau | cellule | total | decimal 1 6 3 2" xfId="35992" xr:uid="{24332A1F-3D06-46CB-A08E-03625D0EBB16}"/>
    <cellStyle name="tableau | cellule | total | decimal 1 6 4" xfId="35993" xr:uid="{5FA39FE8-F758-4E8B-BF14-6DBE977F34E7}"/>
    <cellStyle name="tableau | cellule | total | decimal 1 7" xfId="35994" xr:uid="{67B5ABF4-A70A-492C-94A8-96E8AF07575C}"/>
    <cellStyle name="tableau | cellule | total | decimal 1 7 2" xfId="35995" xr:uid="{6BD57B9E-7A76-400A-B090-EBB5EB26439B}"/>
    <cellStyle name="tableau | cellule | total | decimal 1 8" xfId="35996" xr:uid="{7A62EA8B-CF5F-4117-A7E2-0FFA2F71C064}"/>
    <cellStyle name="tableau | cellule | total | decimal 1 8 2" xfId="35997" xr:uid="{3324BB34-B164-40EE-8D66-275A8A3B1F78}"/>
    <cellStyle name="tableau | cellule | total | decimal 1 9" xfId="35998" xr:uid="{0605162F-A472-4DF7-90B1-A45BB12293A0}"/>
    <cellStyle name="tableau | cellule | total | decimal 1 9 2" xfId="35999" xr:uid="{66082F3F-8509-4D4A-882A-74FB6BA9BD1D}"/>
    <cellStyle name="tableau | coin superieur gauche" xfId="17192" xr:uid="{00000000-0005-0000-0000-00002D430000}"/>
    <cellStyle name="tableau | coin superieur gauche 10" xfId="36001" xr:uid="{4EA0A704-92EE-4B3B-B0C4-2C7192E513CD}"/>
    <cellStyle name="tableau | coin superieur gauche 11" xfId="36002" xr:uid="{AF6ABE1E-B0C7-4C18-B00B-5A99AC9005DA}"/>
    <cellStyle name="tableau | coin superieur gauche 12" xfId="36000" xr:uid="{B1403AC9-DD17-4732-B240-757E82FDE1F7}"/>
    <cellStyle name="tableau | coin superieur gauche 13" xfId="24229" xr:uid="{C268A259-BA39-4C77-A145-B6C2A25BCE71}"/>
    <cellStyle name="tableau | coin superieur gauche 14" xfId="23462" xr:uid="{D523C033-730A-419F-A607-649FC97C4658}"/>
    <cellStyle name="tableau | coin superieur gauche 15" xfId="22658" xr:uid="{9D96282B-A04C-4CFC-B637-838C7F6A360C}"/>
    <cellStyle name="tableau | coin superieur gauche 2" xfId="17193" xr:uid="{00000000-0005-0000-0000-00002E430000}"/>
    <cellStyle name="tableau | coin superieur gauche 2 2" xfId="36004" xr:uid="{C8C112AC-7FDF-4278-A97A-D5B07BE9C102}"/>
    <cellStyle name="tableau | coin superieur gauche 2 2 2" xfId="36005" xr:uid="{15CD6068-417D-4AEF-A423-8A1331D770BB}"/>
    <cellStyle name="tableau | coin superieur gauche 2 3" xfId="36006" xr:uid="{A85FB159-3D58-402C-B007-A654B8C1E91B}"/>
    <cellStyle name="tableau | coin superieur gauche 2 3 2" xfId="36007" xr:uid="{708917DA-5B63-41E4-B63C-8285726F7387}"/>
    <cellStyle name="tableau | coin superieur gauche 2 4" xfId="36008" xr:uid="{E9A1F55A-7C15-42B8-91A8-0C34938BA0D7}"/>
    <cellStyle name="tableau | coin superieur gauche 2 5" xfId="36009" xr:uid="{80DD6F71-9519-40A7-A560-876282F97439}"/>
    <cellStyle name="tableau | coin superieur gauche 2 6" xfId="36003" xr:uid="{8B6E5D35-5E42-48FE-9498-97DD096C64F8}"/>
    <cellStyle name="tableau | coin superieur gauche 3" xfId="17194" xr:uid="{00000000-0005-0000-0000-00002F430000}"/>
    <cellStyle name="tableau | coin superieur gauche 3 2" xfId="36011" xr:uid="{F2BE7027-E127-43AA-A403-9BE5B74C1848}"/>
    <cellStyle name="tableau | coin superieur gauche 3 2 2" xfId="36012" xr:uid="{8EF8EB79-F50D-4FD7-A880-0053B287D48B}"/>
    <cellStyle name="tableau | coin superieur gauche 3 3" xfId="36013" xr:uid="{9E30D91D-61D9-4982-9CD1-54E3973E0FCC}"/>
    <cellStyle name="tableau | coin superieur gauche 3 3 2" xfId="36014" xr:uid="{9CAEFCD1-3CB7-494B-9097-BA05C6E42C48}"/>
    <cellStyle name="tableau | coin superieur gauche 3 4" xfId="36015" xr:uid="{4FA0AE50-B70E-439A-AE4D-C073A11499AC}"/>
    <cellStyle name="tableau | coin superieur gauche 3 5" xfId="36010" xr:uid="{FB573C8C-84A9-42A9-A679-A224081FF5EB}"/>
    <cellStyle name="tableau | coin superieur gauche 4" xfId="36016" xr:uid="{D535F888-B21A-4754-8624-72F160565D01}"/>
    <cellStyle name="tableau | coin superieur gauche 4 2" xfId="36017" xr:uid="{EDDA9C76-FA5E-432E-BBB5-16BF7F04C157}"/>
    <cellStyle name="tableau | coin superieur gauche 4 2 2" xfId="36018" xr:uid="{EFD3F244-6BFC-4533-92A7-1D71E9B326FE}"/>
    <cellStyle name="tableau | coin superieur gauche 4 3" xfId="36019" xr:uid="{597E2B4E-8952-4DD2-B950-9961789155EF}"/>
    <cellStyle name="tableau | coin superieur gauche 4 3 2" xfId="36020" xr:uid="{475CEF9E-CCAF-45AB-A83B-0891CFC19050}"/>
    <cellStyle name="tableau | coin superieur gauche 4 4" xfId="36021" xr:uid="{E03282EA-6019-439C-BD3E-4AE35BE45DBC}"/>
    <cellStyle name="tableau | coin superieur gauche 5" xfId="36022" xr:uid="{AE661D96-6479-4694-90A6-270DCD7777AA}"/>
    <cellStyle name="tableau | coin superieur gauche 5 2" xfId="36023" xr:uid="{9B56E597-69BB-490A-B7D7-1207361C2E8D}"/>
    <cellStyle name="tableau | coin superieur gauche 5 2 2" xfId="36024" xr:uid="{E916F00C-28CE-47AF-BD12-35681285CAA9}"/>
    <cellStyle name="tableau | coin superieur gauche 5 3" xfId="36025" xr:uid="{1812123C-DDEE-4628-B575-10C7EDF89922}"/>
    <cellStyle name="tableau | coin superieur gauche 5 3 2" xfId="36026" xr:uid="{42877EDE-4B0E-4E3E-8A06-D8FAE1FEFDD1}"/>
    <cellStyle name="tableau | coin superieur gauche 5 4" xfId="36027" xr:uid="{DA57EAC7-113A-4C1E-A498-4CBA10CD9A4D}"/>
    <cellStyle name="tableau | coin superieur gauche 5 4 2" xfId="36028" xr:uid="{AF19A624-E402-4CF6-AF0C-A1F2D9DCBB21}"/>
    <cellStyle name="tableau | coin superieur gauche 5 5" xfId="36029" xr:uid="{B0F63654-4E53-49FD-B95A-5434CAA420F5}"/>
    <cellStyle name="tableau | coin superieur gauche 6" xfId="36030" xr:uid="{EF1F3E38-CF8F-48CE-91B6-86217C5F535B}"/>
    <cellStyle name="tableau | coin superieur gauche 6 2" xfId="36031" xr:uid="{AC6274C8-7D69-469F-B3BE-B05A55BCD683}"/>
    <cellStyle name="tableau | coin superieur gauche 6 2 2" xfId="36032" xr:uid="{75ED9A76-AE7A-4EFF-880D-192B3DAD4F5A}"/>
    <cellStyle name="tableau | coin superieur gauche 6 3" xfId="36033" xr:uid="{81B693F4-48AC-4223-9207-1EB26E8DD250}"/>
    <cellStyle name="tableau | coin superieur gauche 6 3 2" xfId="36034" xr:uid="{ECB5FB52-2081-437A-A178-56D883CF56BA}"/>
    <cellStyle name="tableau | coin superieur gauche 6 4" xfId="36035" xr:uid="{E9E10FFE-A5FB-4C05-BB5D-702C978092AB}"/>
    <cellStyle name="tableau | coin superieur gauche 7" xfId="36036" xr:uid="{062BCAA0-EC2B-46A6-AD74-0226891D86DD}"/>
    <cellStyle name="tableau | coin superieur gauche 7 2" xfId="36037" xr:uid="{3A01D053-39E8-4D91-B937-5241092C9C98}"/>
    <cellStyle name="tableau | coin superieur gauche 8" xfId="36038" xr:uid="{DF8F95C1-E8C3-4A8F-83DD-980B36ED8014}"/>
    <cellStyle name="tableau | coin superieur gauche 8 2" xfId="36039" xr:uid="{1C3707EE-2574-44CF-B98D-4347FAF4F418}"/>
    <cellStyle name="tableau | coin superieur gauche 9" xfId="36040" xr:uid="{FCA24593-8697-49F8-B3F1-A567A3BF8A1D}"/>
    <cellStyle name="tableau | coin superieur gauche 9 2" xfId="36041" xr:uid="{7382B379-A2B1-4BB1-AF02-740AC8E536D6}"/>
    <cellStyle name="tableau | entete-colonne | series" xfId="17195" xr:uid="{00000000-0005-0000-0000-000030430000}"/>
    <cellStyle name="tableau | entete-colonne | series 10" xfId="36043" xr:uid="{69A53E7D-DF96-4AEE-A59D-CE6E81D6656D}"/>
    <cellStyle name="tableau | entete-colonne | series 11" xfId="36044" xr:uid="{33781ABC-A3DD-4763-BEE3-F01A11BDEFC8}"/>
    <cellStyle name="tableau | entete-colonne | series 12" xfId="36042" xr:uid="{28643A26-B2A7-4EDA-B68F-349B70EA7614}"/>
    <cellStyle name="tableau | entete-colonne | series 13" xfId="24230" xr:uid="{C95A1C2F-22F7-4CEC-8C49-402E34723103}"/>
    <cellStyle name="tableau | entete-colonne | series 14" xfId="23463" xr:uid="{1F863744-A090-484D-8330-7007C1B2D2EA}"/>
    <cellStyle name="tableau | entete-colonne | series 15" xfId="22659" xr:uid="{F6679EE0-3153-40F8-AD19-1B3F31AF5B28}"/>
    <cellStyle name="tableau | entete-colonne | series 2" xfId="17196" xr:uid="{00000000-0005-0000-0000-000031430000}"/>
    <cellStyle name="tableau | entete-colonne | series 2 2" xfId="36046" xr:uid="{8ACFB76C-4DB9-4D61-AE24-086134744F8D}"/>
    <cellStyle name="tableau | entete-colonne | series 2 2 2" xfId="36047" xr:uid="{8F845C6B-36A8-496B-893C-448C0ADFA73B}"/>
    <cellStyle name="tableau | entete-colonne | series 2 3" xfId="36048" xr:uid="{940DE9E8-A3D9-4233-B930-24B32B81FD8E}"/>
    <cellStyle name="tableau | entete-colonne | series 2 3 2" xfId="36049" xr:uid="{B21C7BF7-7506-456E-9EDE-A74A7FA64518}"/>
    <cellStyle name="tableau | entete-colonne | series 2 4" xfId="36050" xr:uid="{6952B5F8-EC40-4F2C-A191-3E72E58BB3F8}"/>
    <cellStyle name="tableau | entete-colonne | series 2 5" xfId="36051" xr:uid="{C280E372-DBB6-4FFA-981A-3BAD0BBC4778}"/>
    <cellStyle name="tableau | entete-colonne | series 2 6" xfId="36045" xr:uid="{4A1833F1-16F8-4CB3-B104-6E155CAA2418}"/>
    <cellStyle name="tableau | entete-colonne | series 3" xfId="17197" xr:uid="{00000000-0005-0000-0000-000032430000}"/>
    <cellStyle name="tableau | entete-colonne | series 3 2" xfId="36053" xr:uid="{7193935B-2918-4C19-BA58-54989593B172}"/>
    <cellStyle name="tableau | entete-colonne | series 3 2 2" xfId="36054" xr:uid="{8F5116B1-E159-4344-B4FD-3AF57F561A2F}"/>
    <cellStyle name="tableau | entete-colonne | series 3 3" xfId="36055" xr:uid="{16CD3674-BDB9-4FCB-A504-6E70C06EDE58}"/>
    <cellStyle name="tableau | entete-colonne | series 3 3 2" xfId="36056" xr:uid="{AE1066E1-FCAC-42DC-9C66-F6235F51A235}"/>
    <cellStyle name="tableau | entete-colonne | series 3 4" xfId="36057" xr:uid="{D7DC1C11-7B91-4857-89F4-7ED4F6C9B021}"/>
    <cellStyle name="tableau | entete-colonne | series 3 5" xfId="36052" xr:uid="{4C330C92-C445-4196-8077-194A757131FE}"/>
    <cellStyle name="tableau | entete-colonne | series 4" xfId="36058" xr:uid="{BAFBD5E7-6CA1-4623-8727-DB4DA59CE739}"/>
    <cellStyle name="tableau | entete-colonne | series 4 2" xfId="36059" xr:uid="{3E3CE031-D87E-475B-B7A8-C5AE6A2E17FD}"/>
    <cellStyle name="tableau | entete-colonne | series 4 2 2" xfId="36060" xr:uid="{55DD2D4E-13B6-43B1-9D9F-207963DBD146}"/>
    <cellStyle name="tableau | entete-colonne | series 4 3" xfId="36061" xr:uid="{167BDD7D-C1FA-4C41-9541-5B617FE40D54}"/>
    <cellStyle name="tableau | entete-colonne | series 4 3 2" xfId="36062" xr:uid="{C474B32E-02B2-433C-BD79-028D927CB428}"/>
    <cellStyle name="tableau | entete-colonne | series 4 4" xfId="36063" xr:uid="{4899FF5F-AF00-4811-9A29-E95ED5F720E3}"/>
    <cellStyle name="tableau | entete-colonne | series 5" xfId="36064" xr:uid="{66993CB1-FEF5-4968-98CA-A1EA4F937B98}"/>
    <cellStyle name="tableau | entete-colonne | series 5 2" xfId="36065" xr:uid="{536EEA7C-3B1E-452A-B5F2-D8989098FC83}"/>
    <cellStyle name="tableau | entete-colonne | series 5 2 2" xfId="36066" xr:uid="{B15340EE-AF4D-4B1D-ACCA-EBEDF494A448}"/>
    <cellStyle name="tableau | entete-colonne | series 5 3" xfId="36067" xr:uid="{A8A0C172-8CAC-4F10-81E1-A3CBFF8D4BEA}"/>
    <cellStyle name="tableau | entete-colonne | series 5 3 2" xfId="36068" xr:uid="{3AC9E858-B2FC-4BBB-887D-5B58C5E8F0B5}"/>
    <cellStyle name="tableau | entete-colonne | series 5 4" xfId="36069" xr:uid="{3F90CAC0-0F00-4F3B-99FB-441C2DDBFB25}"/>
    <cellStyle name="tableau | entete-colonne | series 5 4 2" xfId="36070" xr:uid="{6D2DBC5B-1CE3-43C6-8B10-FE6E77D8C88F}"/>
    <cellStyle name="tableau | entete-colonne | series 5 5" xfId="36071" xr:uid="{34932A1A-59DF-4D9B-A7EB-26C53BA93D9C}"/>
    <cellStyle name="tableau | entete-colonne | series 6" xfId="36072" xr:uid="{5E6CAE03-F9A0-4927-AA20-56561D35113D}"/>
    <cellStyle name="tableau | entete-colonne | series 6 2" xfId="36073" xr:uid="{912EBF4B-980B-45EB-8E37-D0249D497DA5}"/>
    <cellStyle name="tableau | entete-colonne | series 6 2 2" xfId="36074" xr:uid="{CF85CE68-7847-4344-B0A6-6DD2FCC5402C}"/>
    <cellStyle name="tableau | entete-colonne | series 6 3" xfId="36075" xr:uid="{C76A1EAC-FB20-44D3-8862-8191B1BF7DDD}"/>
    <cellStyle name="tableau | entete-colonne | series 6 3 2" xfId="36076" xr:uid="{30539098-C235-46F5-8D8C-C66B280B6AFB}"/>
    <cellStyle name="tableau | entete-colonne | series 6 4" xfId="36077" xr:uid="{3D1BB9BE-0384-42AE-83FC-8B059B9CD330}"/>
    <cellStyle name="tableau | entete-colonne | series 7" xfId="36078" xr:uid="{34737F84-5D36-4567-925C-2AB4D7310A06}"/>
    <cellStyle name="tableau | entete-colonne | series 7 2" xfId="36079" xr:uid="{A6C740DF-1943-49CC-9745-1EF7B3FA94D1}"/>
    <cellStyle name="tableau | entete-colonne | series 8" xfId="36080" xr:uid="{C6A6C76C-D2C9-40C8-993E-D35A7EF05252}"/>
    <cellStyle name="tableau | entete-colonne | series 8 2" xfId="36081" xr:uid="{A5A5D83C-BB22-4489-A69B-8B2332A3A185}"/>
    <cellStyle name="tableau | entete-colonne | series 9" xfId="36082" xr:uid="{202A54DD-2CA4-4175-AF56-DC5BEF15FBBF}"/>
    <cellStyle name="tableau | entete-colonne | series 9 2" xfId="36083" xr:uid="{28D6BB6A-9FBC-4138-A0A0-9E2DAF05B9D1}"/>
    <cellStyle name="tableau | entete-ligne | normal" xfId="17198" xr:uid="{00000000-0005-0000-0000-000033430000}"/>
    <cellStyle name="tableau | entete-ligne | normal 10" xfId="36085" xr:uid="{C684B941-F2E0-4259-886B-B9AA985E0F15}"/>
    <cellStyle name="tableau | entete-ligne | normal 11" xfId="36086" xr:uid="{5B1C2205-6B9B-4C32-8D4F-32C6AE1065DA}"/>
    <cellStyle name="tableau | entete-ligne | normal 12" xfId="36084" xr:uid="{1C2FF37B-117E-4E5A-B16D-45C2505CE4A0}"/>
    <cellStyle name="tableau | entete-ligne | normal 13" xfId="24231" xr:uid="{75A89774-FCC7-4F21-9254-AF91ACAB1B61}"/>
    <cellStyle name="tableau | entete-ligne | normal 14" xfId="23464" xr:uid="{05DB5298-634E-4F8D-BFBA-C5F73B970F9C}"/>
    <cellStyle name="tableau | entete-ligne | normal 15" xfId="22660" xr:uid="{A584FD5C-9578-4B3B-89C9-2D2FEA68C49F}"/>
    <cellStyle name="tableau | entete-ligne | normal 2" xfId="17199" xr:uid="{00000000-0005-0000-0000-000034430000}"/>
    <cellStyle name="tableau | entete-ligne | normal 2 2" xfId="36088" xr:uid="{23F33A9C-7B30-4FDF-8B10-9E5AA52CA20C}"/>
    <cellStyle name="tableau | entete-ligne | normal 2 2 2" xfId="36089" xr:uid="{67F3F381-9D8F-462A-A285-BB65B0A9F2B2}"/>
    <cellStyle name="tableau | entete-ligne | normal 2 3" xfId="36090" xr:uid="{D4F9BA1D-DC58-43F3-AE1E-ABBBBBEFB95E}"/>
    <cellStyle name="tableau | entete-ligne | normal 2 3 2" xfId="36091" xr:uid="{75B459F5-F34C-47A2-8B4F-B6EC50079622}"/>
    <cellStyle name="tableau | entete-ligne | normal 2 4" xfId="36092" xr:uid="{9C2598A3-6F12-463F-ADA1-9F80C568C3CE}"/>
    <cellStyle name="tableau | entete-ligne | normal 2 5" xfId="36093" xr:uid="{49C29259-114C-4D6E-A71A-CB13E5C845B4}"/>
    <cellStyle name="tableau | entete-ligne | normal 2 6" xfId="36087" xr:uid="{5F14DAC5-8BC0-446D-9D5A-84689238C783}"/>
    <cellStyle name="tableau | entete-ligne | normal 3" xfId="17200" xr:uid="{00000000-0005-0000-0000-000035430000}"/>
    <cellStyle name="tableau | entete-ligne | normal 3 2" xfId="36095" xr:uid="{5CED12B7-4130-4BD4-BB84-1C3FC52A3FC1}"/>
    <cellStyle name="tableau | entete-ligne | normal 3 2 2" xfId="36096" xr:uid="{1555DC78-8950-4ADF-A408-F75B85CF194E}"/>
    <cellStyle name="tableau | entete-ligne | normal 3 3" xfId="36097" xr:uid="{028E516E-DD71-42E5-9497-BB205F1B3F12}"/>
    <cellStyle name="tableau | entete-ligne | normal 3 3 2" xfId="36098" xr:uid="{3435192D-C515-40FD-B276-9A06A1F57F54}"/>
    <cellStyle name="tableau | entete-ligne | normal 3 4" xfId="36099" xr:uid="{AC03D8A5-9790-45C0-8CBF-AF773ECA2DAF}"/>
    <cellStyle name="tableau | entete-ligne | normal 3 5" xfId="36094" xr:uid="{D321D052-56EB-4596-A317-6974BFC6BF49}"/>
    <cellStyle name="tableau | entete-ligne | normal 4" xfId="36100" xr:uid="{F0AE8FEE-C5F0-4D20-8ACD-3E749708ACDF}"/>
    <cellStyle name="tableau | entete-ligne | normal 4 2" xfId="36101" xr:uid="{4747F68F-79D2-4A8E-98DE-2B058AB19078}"/>
    <cellStyle name="tableau | entete-ligne | normal 4 2 2" xfId="36102" xr:uid="{A40E674E-8589-44D6-A079-703DCE0D43CD}"/>
    <cellStyle name="tableau | entete-ligne | normal 4 3" xfId="36103" xr:uid="{53B8C9C9-5B5E-4E59-9B95-BC29F438896D}"/>
    <cellStyle name="tableau | entete-ligne | normal 4 3 2" xfId="36104" xr:uid="{300ACFF1-57A3-4E8C-A006-E1D0019E5134}"/>
    <cellStyle name="tableau | entete-ligne | normal 4 4" xfId="36105" xr:uid="{6010A780-A455-4DA6-9AF0-F2FD18BDD859}"/>
    <cellStyle name="tableau | entete-ligne | normal 5" xfId="36106" xr:uid="{BDC4EE8C-42E8-4662-A4DF-87F47B8627DA}"/>
    <cellStyle name="tableau | entete-ligne | normal 5 2" xfId="36107" xr:uid="{8BE535B2-5871-44D6-9775-0A31A120D303}"/>
    <cellStyle name="tableau | entete-ligne | normal 5 2 2" xfId="36108" xr:uid="{5DAC9E13-BC33-457A-9853-5B2EDF921983}"/>
    <cellStyle name="tableau | entete-ligne | normal 5 3" xfId="36109" xr:uid="{808B293C-F180-40E2-ADB3-912BE5E2C0D5}"/>
    <cellStyle name="tableau | entete-ligne | normal 5 3 2" xfId="36110" xr:uid="{DABFDE3A-063D-4B61-A9E1-A815F0FA78F9}"/>
    <cellStyle name="tableau | entete-ligne | normal 5 4" xfId="36111" xr:uid="{655CF69A-FF6F-426E-AB1C-EAB8A38B4EE2}"/>
    <cellStyle name="tableau | entete-ligne | normal 5 4 2" xfId="36112" xr:uid="{36378B1F-ACAA-4A56-AD98-151ABB70C650}"/>
    <cellStyle name="tableau | entete-ligne | normal 5 5" xfId="36113" xr:uid="{BF39B60E-A1F1-4911-B558-7B6FEB160DA1}"/>
    <cellStyle name="tableau | entete-ligne | normal 6" xfId="36114" xr:uid="{D5FBC071-FCAF-4F2A-87ED-7D9791B9347A}"/>
    <cellStyle name="tableau | entete-ligne | normal 6 2" xfId="36115" xr:uid="{BE1F2AEC-9627-4EB5-884D-00E04C2F97F8}"/>
    <cellStyle name="tableau | entete-ligne | normal 6 2 2" xfId="36116" xr:uid="{F1480445-C957-48B5-B397-0D8F7C18DDB6}"/>
    <cellStyle name="tableau | entete-ligne | normal 6 3" xfId="36117" xr:uid="{18AA3B9E-3377-4889-B450-BBBF7B306B28}"/>
    <cellStyle name="tableau | entete-ligne | normal 6 3 2" xfId="36118" xr:uid="{B500556C-0172-46D1-B340-78BD79B15DFF}"/>
    <cellStyle name="tableau | entete-ligne | normal 6 4" xfId="36119" xr:uid="{277D03D2-3621-42A8-921C-FFB376AF4C1D}"/>
    <cellStyle name="tableau | entete-ligne | normal 7" xfId="36120" xr:uid="{8A2896C8-FEA8-4DE0-8755-C39EE5CD8522}"/>
    <cellStyle name="tableau | entete-ligne | normal 7 2" xfId="36121" xr:uid="{D9AEA288-27A1-4BC4-8A54-5F4162A3569F}"/>
    <cellStyle name="tableau | entete-ligne | normal 8" xfId="36122" xr:uid="{B9061FB2-149A-4D25-A730-498BF1CA8FD8}"/>
    <cellStyle name="tableau | entete-ligne | normal 8 2" xfId="36123" xr:uid="{EF2C5B13-19F7-4FE7-8192-BBBA44197897}"/>
    <cellStyle name="tableau | entete-ligne | normal 9" xfId="36124" xr:uid="{29EE5450-B3DE-4A37-A4A4-E4EE715CEBC4}"/>
    <cellStyle name="tableau | entete-ligne | normal 9 2" xfId="36125" xr:uid="{4B635C58-7888-4B2C-874F-DBDE0D32A08A}"/>
    <cellStyle name="tableau | entete-ligne | total" xfId="17201" xr:uid="{00000000-0005-0000-0000-000036430000}"/>
    <cellStyle name="tableau | entete-ligne | total 10" xfId="36127" xr:uid="{4BB17D43-74A2-4216-AA21-737A92FACAD7}"/>
    <cellStyle name="tableau | entete-ligne | total 11" xfId="36128" xr:uid="{29B5651E-A39F-4EA8-9571-3B44A18DA7FC}"/>
    <cellStyle name="tableau | entete-ligne | total 12" xfId="36126" xr:uid="{67371A13-7F71-475E-B4CE-0390BBC39427}"/>
    <cellStyle name="tableau | entete-ligne | total 13" xfId="24232" xr:uid="{9D513C6E-28C8-47D0-A0F0-F745A87EBF03}"/>
    <cellStyle name="tableau | entete-ligne | total 14" xfId="23465" xr:uid="{A38B3B12-4AE7-44AE-8A1D-2CB20A7199A0}"/>
    <cellStyle name="tableau | entete-ligne | total 15" xfId="22661" xr:uid="{E7E6C5AD-B4B7-456A-B794-1B268B6179D9}"/>
    <cellStyle name="tableau | entete-ligne | total 2" xfId="17202" xr:uid="{00000000-0005-0000-0000-000037430000}"/>
    <cellStyle name="tableau | entete-ligne | total 2 2" xfId="36130" xr:uid="{A868E0BD-4357-4C3F-8036-746BFE714A24}"/>
    <cellStyle name="tableau | entete-ligne | total 2 2 2" xfId="36131" xr:uid="{A2B52E20-F3DE-4420-BC24-64E4279D9CC7}"/>
    <cellStyle name="tableau | entete-ligne | total 2 3" xfId="36132" xr:uid="{79ED54B4-DFD8-403E-93BE-516FCB1DA292}"/>
    <cellStyle name="tableau | entete-ligne | total 2 3 2" xfId="36133" xr:uid="{D3958303-1530-4504-A5DA-98AF9444C81B}"/>
    <cellStyle name="tableau | entete-ligne | total 2 4" xfId="36134" xr:uid="{E3CA0EDE-C8B6-42CF-869D-1EDFE01E8BF0}"/>
    <cellStyle name="tableau | entete-ligne | total 2 5" xfId="36135" xr:uid="{119375D6-6434-4DA4-95D2-75B2C0EFEDB9}"/>
    <cellStyle name="tableau | entete-ligne | total 2 6" xfId="36129" xr:uid="{2C38CBCF-2F86-4D5D-8A74-939332248BC0}"/>
    <cellStyle name="tableau | entete-ligne | total 3" xfId="17203" xr:uid="{00000000-0005-0000-0000-000038430000}"/>
    <cellStyle name="tableau | entete-ligne | total 3 2" xfId="36137" xr:uid="{4A0CA6D1-E3E4-49EC-9B3E-47F8CA730D73}"/>
    <cellStyle name="tableau | entete-ligne | total 3 2 2" xfId="36138" xr:uid="{7C4376FE-007E-4E69-9C2B-13351511CF76}"/>
    <cellStyle name="tableau | entete-ligne | total 3 3" xfId="36139" xr:uid="{D892B74F-A7DC-486E-950C-08E5ACEEA1C1}"/>
    <cellStyle name="tableau | entete-ligne | total 3 3 2" xfId="36140" xr:uid="{807F1BE5-9803-45DE-A5AD-0184095ECEFD}"/>
    <cellStyle name="tableau | entete-ligne | total 3 4" xfId="36141" xr:uid="{992EEFCE-C8FA-4F20-BBC6-73EFA0A280C2}"/>
    <cellStyle name="tableau | entete-ligne | total 3 5" xfId="36136" xr:uid="{C105939D-E7B1-425C-809A-46C15161DE2C}"/>
    <cellStyle name="tableau | entete-ligne | total 4" xfId="36142" xr:uid="{6240ED76-401F-452F-97DF-EAE2077146ED}"/>
    <cellStyle name="tableau | entete-ligne | total 4 2" xfId="36143" xr:uid="{999A1EBA-C874-4A90-8D4C-9CC361D17D36}"/>
    <cellStyle name="tableau | entete-ligne | total 4 2 2" xfId="36144" xr:uid="{495AE42F-5094-4AAF-A72A-2F87FA892E84}"/>
    <cellStyle name="tableau | entete-ligne | total 4 3" xfId="36145" xr:uid="{878C8EFD-C7F2-4A18-8D6E-94B3411529BB}"/>
    <cellStyle name="tableau | entete-ligne | total 4 3 2" xfId="36146" xr:uid="{2909BCE0-35BF-4575-BBF2-069DB8EC6008}"/>
    <cellStyle name="tableau | entete-ligne | total 4 4" xfId="36147" xr:uid="{CCDB8C79-94C1-4D2B-AFDB-537380F26DB8}"/>
    <cellStyle name="tableau | entete-ligne | total 5" xfId="36148" xr:uid="{64A1B8D8-7CA1-41A5-A56B-71A26C28DF80}"/>
    <cellStyle name="tableau | entete-ligne | total 5 2" xfId="36149" xr:uid="{F6D6CF5D-CE03-499F-BC80-141855658D6B}"/>
    <cellStyle name="tableau | entete-ligne | total 5 2 2" xfId="36150" xr:uid="{7F4EE6FC-C8B0-489E-9922-0A6C5B18D6BD}"/>
    <cellStyle name="tableau | entete-ligne | total 5 3" xfId="36151" xr:uid="{E4E874AB-188B-4F5F-8D50-C015CE851896}"/>
    <cellStyle name="tableau | entete-ligne | total 5 3 2" xfId="36152" xr:uid="{FA1782BA-6E13-4789-8285-1D70A3009EBD}"/>
    <cellStyle name="tableau | entete-ligne | total 5 4" xfId="36153" xr:uid="{FCBA22E6-F1B7-4A40-8FC7-9C9BBE64A2D5}"/>
    <cellStyle name="tableau | entete-ligne | total 5 4 2" xfId="36154" xr:uid="{77DC1D7A-D56F-401A-91AA-019F831B6B6B}"/>
    <cellStyle name="tableau | entete-ligne | total 5 5" xfId="36155" xr:uid="{A9A6AC0C-1DF1-4316-8079-99A7E0EEF678}"/>
    <cellStyle name="tableau | entete-ligne | total 6" xfId="36156" xr:uid="{01A72D5F-D920-4B5C-BD0F-109940FB64E8}"/>
    <cellStyle name="tableau | entete-ligne | total 6 2" xfId="36157" xr:uid="{2A31AC0D-12B5-43F5-9564-B4279B8A4ECC}"/>
    <cellStyle name="tableau | entete-ligne | total 6 2 2" xfId="36158" xr:uid="{2E369A46-FC8E-4DE9-805F-1E1B374113CB}"/>
    <cellStyle name="tableau | entete-ligne | total 6 3" xfId="36159" xr:uid="{B947FD58-885C-4412-868C-CD2718A6740F}"/>
    <cellStyle name="tableau | entete-ligne | total 6 3 2" xfId="36160" xr:uid="{572B5E6D-BFDD-4C07-BC77-722FC9788B8A}"/>
    <cellStyle name="tableau | entete-ligne | total 6 4" xfId="36161" xr:uid="{047B26BD-EE06-4BD2-8018-01926D1857B1}"/>
    <cellStyle name="tableau | entete-ligne | total 7" xfId="36162" xr:uid="{5083A16E-6E01-4CE7-9359-C1238BE42766}"/>
    <cellStyle name="tableau | entete-ligne | total 7 2" xfId="36163" xr:uid="{2A70D4AD-3BFB-4F56-BB84-8DA46C0C6A90}"/>
    <cellStyle name="tableau | entete-ligne | total 8" xfId="36164" xr:uid="{8D85EDE5-AD51-4C3C-8F85-D95482687076}"/>
    <cellStyle name="tableau | entete-ligne | total 8 2" xfId="36165" xr:uid="{9D1CE9CB-7939-4744-8B16-B2D2D923BD96}"/>
    <cellStyle name="tableau | entete-ligne | total 9" xfId="36166" xr:uid="{44135E77-C8B1-46A5-B44C-1C425C154C25}"/>
    <cellStyle name="tableau | entete-ligne | total 9 2" xfId="36167" xr:uid="{07FFDD7F-B31C-497C-8A1D-11FCC436A41C}"/>
    <cellStyle name="tableau | ligne-titre | niveau1" xfId="17204" xr:uid="{00000000-0005-0000-0000-000039430000}"/>
    <cellStyle name="tableau | ligne-titre | niveau1 10" xfId="36169" xr:uid="{1064703C-A954-4C2E-8BB6-6A1248C404CE}"/>
    <cellStyle name="tableau | ligne-titre | niveau1 11" xfId="36170" xr:uid="{B40AF9A7-4AE0-433A-BEF9-238214EA5FE9}"/>
    <cellStyle name="tableau | ligne-titre | niveau1 12" xfId="36168" xr:uid="{655C99E9-618C-4F58-8221-9B1D9B764F3D}"/>
    <cellStyle name="tableau | ligne-titre | niveau1 13" xfId="24233" xr:uid="{FDA90EC6-C90B-4598-8418-D76B3EDB4CFC}"/>
    <cellStyle name="tableau | ligne-titre | niveau1 14" xfId="23466" xr:uid="{1A0F0962-7BF2-4E52-942E-64D999056FB6}"/>
    <cellStyle name="tableau | ligne-titre | niveau1 15" xfId="22662" xr:uid="{83630F92-55DB-4C8D-BBC3-3D22624CE332}"/>
    <cellStyle name="tableau | ligne-titre | niveau1 2" xfId="17205" xr:uid="{00000000-0005-0000-0000-00003A430000}"/>
    <cellStyle name="tableau | ligne-titre | niveau1 2 2" xfId="36172" xr:uid="{107C0513-755D-4703-9A9D-73A8F0BF3F84}"/>
    <cellStyle name="tableau | ligne-titre | niveau1 2 2 2" xfId="36173" xr:uid="{5D4EB557-5BC2-44BE-A9D7-B63C78672AE3}"/>
    <cellStyle name="tableau | ligne-titre | niveau1 2 3" xfId="36174" xr:uid="{28B5E1F5-303C-4478-8DCA-8E77402DC21C}"/>
    <cellStyle name="tableau | ligne-titre | niveau1 2 3 2" xfId="36175" xr:uid="{6341FABB-5BFA-4E79-B8EC-D5E6A0D0BB1E}"/>
    <cellStyle name="tableau | ligne-titre | niveau1 2 4" xfId="36176" xr:uid="{7EFEA9E1-8871-4DF6-8206-D3241AFF6A5A}"/>
    <cellStyle name="tableau | ligne-titre | niveau1 2 5" xfId="36177" xr:uid="{5593BC9A-708D-4767-830A-3F62337CD496}"/>
    <cellStyle name="tableau | ligne-titre | niveau1 2 6" xfId="36171" xr:uid="{C8A67390-65B4-4D39-A391-7319B073CDEC}"/>
    <cellStyle name="tableau | ligne-titre | niveau1 3" xfId="17206" xr:uid="{00000000-0005-0000-0000-00003B430000}"/>
    <cellStyle name="tableau | ligne-titre | niveau1 3 2" xfId="36179" xr:uid="{468F3525-89C3-4E32-A26A-9860396A4AF7}"/>
    <cellStyle name="tableau | ligne-titre | niveau1 3 2 2" xfId="36180" xr:uid="{8227D113-6BEC-4F0B-929D-5DE1AF768BBA}"/>
    <cellStyle name="tableau | ligne-titre | niveau1 3 3" xfId="36181" xr:uid="{888108F9-7E54-4B1E-859D-323FC35C8F74}"/>
    <cellStyle name="tableau | ligne-titre | niveau1 3 3 2" xfId="36182" xr:uid="{A4CEBBD2-7FD7-49DF-9C9F-85BBCF348B64}"/>
    <cellStyle name="tableau | ligne-titre | niveau1 3 4" xfId="36183" xr:uid="{A8125F4C-56E5-4FBC-A337-A8F0309C72C9}"/>
    <cellStyle name="tableau | ligne-titre | niveau1 3 5" xfId="36178" xr:uid="{616680C0-CB3D-45AC-BECA-92E428CF7C07}"/>
    <cellStyle name="tableau | ligne-titre | niveau1 4" xfId="36184" xr:uid="{FFE578C6-7355-43EB-B59E-63356EE9330B}"/>
    <cellStyle name="tableau | ligne-titre | niveau1 4 2" xfId="36185" xr:uid="{F7557C98-FF31-4180-A7FA-7DA943B5E856}"/>
    <cellStyle name="tableau | ligne-titre | niveau1 4 2 2" xfId="36186" xr:uid="{0209913D-3551-48C8-BED2-7AD12AED7B46}"/>
    <cellStyle name="tableau | ligne-titre | niveau1 4 3" xfId="36187" xr:uid="{FB59ECB7-C0A5-4F49-901B-C75F397F3D5B}"/>
    <cellStyle name="tableau | ligne-titre | niveau1 4 3 2" xfId="36188" xr:uid="{C5387858-686F-488C-9291-9FF62F970451}"/>
    <cellStyle name="tableau | ligne-titre | niveau1 4 4" xfId="36189" xr:uid="{44E3AE6D-3791-42D6-AFD2-01126A994076}"/>
    <cellStyle name="tableau | ligne-titre | niveau1 5" xfId="36190" xr:uid="{01E57241-AC73-4CB0-A2DD-DD3FFA16909E}"/>
    <cellStyle name="tableau | ligne-titre | niveau1 5 2" xfId="36191" xr:uid="{F39E5306-B9D9-4ADE-A64E-AB47BBDCEB95}"/>
    <cellStyle name="tableau | ligne-titre | niveau1 5 2 2" xfId="36192" xr:uid="{41A5885D-B990-4DBA-895F-5B9F301AF985}"/>
    <cellStyle name="tableau | ligne-titre | niveau1 5 3" xfId="36193" xr:uid="{9EC28897-C717-4051-AF4D-C5C7DEA70242}"/>
    <cellStyle name="tableau | ligne-titre | niveau1 5 3 2" xfId="36194" xr:uid="{F828464D-6FFC-4F5C-B8AB-359E70C93E78}"/>
    <cellStyle name="tableau | ligne-titre | niveau1 5 4" xfId="36195" xr:uid="{D8BD1A53-13EE-4563-A79D-7B1F7F02A3D2}"/>
    <cellStyle name="tableau | ligne-titre | niveau1 5 4 2" xfId="36196" xr:uid="{7E2EF2CE-DCF9-4A8C-85EF-83B271224E55}"/>
    <cellStyle name="tableau | ligne-titre | niveau1 5 5" xfId="36197" xr:uid="{2F435075-2BF9-47F3-A01C-E1DA7C0633A6}"/>
    <cellStyle name="tableau | ligne-titre | niveau1 6" xfId="36198" xr:uid="{0D53DEAF-0921-4C88-8275-769C68325A41}"/>
    <cellStyle name="tableau | ligne-titre | niveau1 6 2" xfId="36199" xr:uid="{B8FA2A8D-D8AB-4B7C-882D-51481FD48722}"/>
    <cellStyle name="tableau | ligne-titre | niveau1 6 2 2" xfId="36200" xr:uid="{DADF3E7E-9862-4040-B4B1-DB0753805841}"/>
    <cellStyle name="tableau | ligne-titre | niveau1 6 3" xfId="36201" xr:uid="{91C1D063-59EB-4266-A3FF-803628356F2D}"/>
    <cellStyle name="tableau | ligne-titre | niveau1 6 3 2" xfId="36202" xr:uid="{82A91174-BAB6-4414-A1D0-6BB475DD91F8}"/>
    <cellStyle name="tableau | ligne-titre | niveau1 6 4" xfId="36203" xr:uid="{81917833-6ADD-42A9-A113-CB9BCBCC0738}"/>
    <cellStyle name="tableau | ligne-titre | niveau1 7" xfId="36204" xr:uid="{15E55B33-BEEB-4D27-95B8-CA0F5A8DC5CE}"/>
    <cellStyle name="tableau | ligne-titre | niveau1 7 2" xfId="36205" xr:uid="{AC4CAE16-FD56-47BD-BD9F-DCE7EE9AED1B}"/>
    <cellStyle name="tableau | ligne-titre | niveau1 8" xfId="36206" xr:uid="{02DA4994-19E9-4E5D-951E-49BD6A19F3CC}"/>
    <cellStyle name="tableau | ligne-titre | niveau1 8 2" xfId="36207" xr:uid="{340540F3-CD7E-401E-A988-A5A5A6F2773E}"/>
    <cellStyle name="tableau | ligne-titre | niveau1 9" xfId="36208" xr:uid="{34314DDB-653F-4E7D-9578-AB00BCA40B19}"/>
    <cellStyle name="tableau | ligne-titre | niveau1 9 2" xfId="36209" xr:uid="{24A83DE3-D9E3-42B3-AB6E-3E111299ADF8}"/>
    <cellStyle name="tableau | ligne-titre | niveau2" xfId="17207" xr:uid="{00000000-0005-0000-0000-00003C430000}"/>
    <cellStyle name="tableau | ligne-titre | niveau2 10" xfId="36211" xr:uid="{75E3FC39-2407-44F0-8D38-CFCF103BAA31}"/>
    <cellStyle name="tableau | ligne-titre | niveau2 11" xfId="36212" xr:uid="{DDB20CA0-0761-4D2C-A31D-341CE22C928E}"/>
    <cellStyle name="tableau | ligne-titre | niveau2 12" xfId="36210" xr:uid="{7F6CE0AC-BBAD-446E-AD88-DADDF2A60265}"/>
    <cellStyle name="tableau | ligne-titre | niveau2 13" xfId="24234" xr:uid="{C519E892-376D-42FB-AA90-279B003AC353}"/>
    <cellStyle name="tableau | ligne-titre | niveau2 14" xfId="23467" xr:uid="{0486D220-CFA1-4743-BF8A-CD7FDEA86F84}"/>
    <cellStyle name="tableau | ligne-titre | niveau2 15" xfId="22663" xr:uid="{DCFF36E2-A68B-4D32-8A49-3A12F4C4AC05}"/>
    <cellStyle name="tableau | ligne-titre | niveau2 2" xfId="17208" xr:uid="{00000000-0005-0000-0000-00003D430000}"/>
    <cellStyle name="tableau | ligne-titre | niveau2 2 2" xfId="36214" xr:uid="{A6945EB8-E3B7-436C-844F-0B1CC1CEFB40}"/>
    <cellStyle name="tableau | ligne-titre | niveau2 2 2 2" xfId="36215" xr:uid="{7BEEB409-02F3-4A75-A864-ADA0EC778B9A}"/>
    <cellStyle name="tableau | ligne-titre | niveau2 2 3" xfId="36216" xr:uid="{3D5D1E7A-3EC6-4D0B-9674-DA97FC5D59CE}"/>
    <cellStyle name="tableau | ligne-titre | niveau2 2 3 2" xfId="36217" xr:uid="{41215028-2670-40C9-A930-A16262955681}"/>
    <cellStyle name="tableau | ligne-titre | niveau2 2 4" xfId="36218" xr:uid="{B90CEFCF-6A94-4E37-B011-B17518A774BE}"/>
    <cellStyle name="tableau | ligne-titre | niveau2 2 5" xfId="36219" xr:uid="{A033722F-9D2F-46F0-98D2-052092506418}"/>
    <cellStyle name="tableau | ligne-titre | niveau2 2 6" xfId="36213" xr:uid="{7626D8AE-FF96-40E3-BCB0-B999464B95A3}"/>
    <cellStyle name="tableau | ligne-titre | niveau2 3" xfId="17209" xr:uid="{00000000-0005-0000-0000-00003E430000}"/>
    <cellStyle name="tableau | ligne-titre | niveau2 3 2" xfId="36221" xr:uid="{7A3A239A-EEFB-48C5-A68A-D59835CC43AA}"/>
    <cellStyle name="tableau | ligne-titre | niveau2 3 2 2" xfId="36222" xr:uid="{A5630220-AFCA-4925-BB66-DE5A7B0D1133}"/>
    <cellStyle name="tableau | ligne-titre | niveau2 3 3" xfId="36223" xr:uid="{E0C94562-C5A3-4D42-8693-AEDDF6F4B879}"/>
    <cellStyle name="tableau | ligne-titre | niveau2 3 3 2" xfId="36224" xr:uid="{639729BC-9CC1-4E74-A55C-E5F78E4EFC69}"/>
    <cellStyle name="tableau | ligne-titre | niveau2 3 4" xfId="36225" xr:uid="{4120E8DA-27F6-45D4-8E42-7215C8F4E063}"/>
    <cellStyle name="tableau | ligne-titre | niveau2 3 5" xfId="36220" xr:uid="{22F66F71-1C91-4303-8E7A-28F894A8D41F}"/>
    <cellStyle name="tableau | ligne-titre | niveau2 4" xfId="36226" xr:uid="{21D007BB-B6E3-4737-B954-A9A34648A50A}"/>
    <cellStyle name="tableau | ligne-titre | niveau2 4 2" xfId="36227" xr:uid="{3DC3E8D1-2FDA-4209-9904-E64D697A901C}"/>
    <cellStyle name="tableau | ligne-titre | niveau2 4 2 2" xfId="36228" xr:uid="{F43414AA-EFEA-43D4-80F9-CE3905A32A08}"/>
    <cellStyle name="tableau | ligne-titre | niveau2 4 3" xfId="36229" xr:uid="{7E7D69E7-5254-4D48-A4F0-D08CD7AD7E1D}"/>
    <cellStyle name="tableau | ligne-titre | niveau2 4 3 2" xfId="36230" xr:uid="{2C4B964F-CEBC-410A-A046-A46E04D4A61C}"/>
    <cellStyle name="tableau | ligne-titre | niveau2 4 4" xfId="36231" xr:uid="{D25F9EF6-01C8-497A-8DB7-E08F1D08686F}"/>
    <cellStyle name="tableau | ligne-titre | niveau2 5" xfId="36232" xr:uid="{764B068F-19CF-4C75-86CC-3F88B3620D57}"/>
    <cellStyle name="tableau | ligne-titre | niveau2 5 2" xfId="36233" xr:uid="{394895D1-43CA-4771-AA46-4FE3A5688B75}"/>
    <cellStyle name="tableau | ligne-titre | niveau2 5 2 2" xfId="36234" xr:uid="{1AA6EA51-259D-4E3A-B3AD-72B7DEDF3D32}"/>
    <cellStyle name="tableau | ligne-titre | niveau2 5 3" xfId="36235" xr:uid="{7D1FFFCF-DD56-4F70-8CBA-678EC9D1BBBE}"/>
    <cellStyle name="tableau | ligne-titre | niveau2 5 3 2" xfId="36236" xr:uid="{F02C3547-CFCA-424E-9DD3-5EE3009436D1}"/>
    <cellStyle name="tableau | ligne-titre | niveau2 5 4" xfId="36237" xr:uid="{F25784D6-ACD5-4488-BEF9-AD22ED91817A}"/>
    <cellStyle name="tableau | ligne-titre | niveau2 5 4 2" xfId="36238" xr:uid="{F40F4F16-3B95-4E69-BF12-C2227924D90B}"/>
    <cellStyle name="tableau | ligne-titre | niveau2 5 5" xfId="36239" xr:uid="{EB6ACA5A-E2C0-42C2-9CDF-F1E7448A9099}"/>
    <cellStyle name="tableau | ligne-titre | niveau2 6" xfId="36240" xr:uid="{A1FA854D-F4F7-44A2-9A50-ACA813B8598E}"/>
    <cellStyle name="tableau | ligne-titre | niveau2 6 2" xfId="36241" xr:uid="{17A686D2-66FD-4369-8752-A7D2D575F34D}"/>
    <cellStyle name="tableau | ligne-titre | niveau2 6 2 2" xfId="36242" xr:uid="{B0E29D41-D2B8-42B5-A7AE-911777D47561}"/>
    <cellStyle name="tableau | ligne-titre | niveau2 6 3" xfId="36243" xr:uid="{7826DE67-369E-4E24-BF4F-5FC49BCC518C}"/>
    <cellStyle name="tableau | ligne-titre | niveau2 6 3 2" xfId="36244" xr:uid="{9023BDE7-0CE9-4D4A-A29C-6FDCC130FC04}"/>
    <cellStyle name="tableau | ligne-titre | niveau2 6 4" xfId="36245" xr:uid="{9DA28FC1-4720-45BD-8533-E3DB013515A9}"/>
    <cellStyle name="tableau | ligne-titre | niveau2 7" xfId="36246" xr:uid="{3F368086-1CEC-4E2D-8A28-B717C13D561A}"/>
    <cellStyle name="tableau | ligne-titre | niveau2 7 2" xfId="36247" xr:uid="{3CFD4CA0-0637-44A8-B2B9-C3A80CD4BE0A}"/>
    <cellStyle name="tableau | ligne-titre | niveau2 8" xfId="36248" xr:uid="{A73AB426-4DBC-4318-A848-F207CFD07FA9}"/>
    <cellStyle name="tableau | ligne-titre | niveau2 8 2" xfId="36249" xr:uid="{FEE4412A-B89B-42CC-9DAB-055EED0E4B25}"/>
    <cellStyle name="tableau | ligne-titre | niveau2 9" xfId="36250" xr:uid="{A9E5CCC9-4046-41D8-9812-30C12BA25946}"/>
    <cellStyle name="tableau | ligne-titre | niveau2 9 2" xfId="36251" xr:uid="{5C28544C-BD5B-46F4-8EE2-DD5EB1D2F810}"/>
    <cellStyle name="Title" xfId="21732" builtinId="15" customBuiltin="1"/>
    <cellStyle name="Title 10" xfId="17210" xr:uid="{00000000-0005-0000-0000-00003F430000}"/>
    <cellStyle name="Title 10 10" xfId="36253" xr:uid="{0D8738B5-8970-4019-BE1F-22D301630722}"/>
    <cellStyle name="Title 10 11" xfId="36254" xr:uid="{0CF12130-BCC6-4E7D-965B-096B66FCC1C7}"/>
    <cellStyle name="Title 10 12" xfId="36252" xr:uid="{FA74AEB3-5027-449F-A91A-599AD9115139}"/>
    <cellStyle name="Title 10 13" xfId="25051" xr:uid="{E47ED50A-08E0-4B4F-AD60-5E08642ECCD4}"/>
    <cellStyle name="Title 10 2" xfId="17211" xr:uid="{00000000-0005-0000-0000-000040430000}"/>
    <cellStyle name="Title 10 2 2" xfId="36256" xr:uid="{B1186B14-DDB6-4FDB-B5E1-5EE0CDF8B26A}"/>
    <cellStyle name="Title 10 2 2 2" xfId="36257" xr:uid="{7C6C5F2F-F0C0-486F-BD92-086B89452BC6}"/>
    <cellStyle name="Title 10 2 3" xfId="36258" xr:uid="{8ED13A5E-E0A7-4F87-8DE8-59D2642CD119}"/>
    <cellStyle name="Title 10 2 3 2" xfId="36259" xr:uid="{B5197F8D-AF56-456B-B543-E7DC477BECE2}"/>
    <cellStyle name="Title 10 2 4" xfId="36260" xr:uid="{92BBCE1B-47F3-43CF-8297-D511E9CD302A}"/>
    <cellStyle name="Title 10 2 5" xfId="36261" xr:uid="{6449487B-4A9D-4041-BB96-1C2F545E9926}"/>
    <cellStyle name="Title 10 2 6" xfId="36255" xr:uid="{B6EDA377-0D7D-4D82-A0BB-3217DE4EACA7}"/>
    <cellStyle name="Title 10 3" xfId="17212" xr:uid="{00000000-0005-0000-0000-000041430000}"/>
    <cellStyle name="Title 10 3 2" xfId="36263" xr:uid="{01BE047E-5C05-437B-B48D-4838962304DC}"/>
    <cellStyle name="Title 10 3 2 2" xfId="36264" xr:uid="{3BD0BE69-2B0A-48D5-B93F-8BB014F3E4D6}"/>
    <cellStyle name="Title 10 3 3" xfId="36265" xr:uid="{7C7B31BF-7CFD-42D1-9487-AF7CA7BFDFB0}"/>
    <cellStyle name="Title 10 3 3 2" xfId="36266" xr:uid="{36A83E96-BBE3-4A23-84E1-1D720BF2818C}"/>
    <cellStyle name="Title 10 3 4" xfId="36267" xr:uid="{3473C4D1-0D06-4347-A378-8F965E699966}"/>
    <cellStyle name="Title 10 3 5" xfId="36262" xr:uid="{8FF22523-1A10-4B60-8BFB-63D03E10F10D}"/>
    <cellStyle name="Title 10 4" xfId="36268" xr:uid="{DF0C7CAA-B3E7-4651-8595-6364D8B90206}"/>
    <cellStyle name="Title 10 4 2" xfId="36269" xr:uid="{DBCBE299-8870-46E7-8284-C97D48EA8F3B}"/>
    <cellStyle name="Title 10 4 2 2" xfId="36270" xr:uid="{7F03433F-A0E8-4470-B361-EA377191ACA9}"/>
    <cellStyle name="Title 10 4 3" xfId="36271" xr:uid="{11326C17-22E9-48D8-86C1-09971F4096BC}"/>
    <cellStyle name="Title 10 4 3 2" xfId="36272" xr:uid="{B1CF8DEF-F5AC-4F1E-94F8-B98396195264}"/>
    <cellStyle name="Title 10 4 4" xfId="36273" xr:uid="{8B586C80-6E21-4711-9D5F-B28EBFB3E419}"/>
    <cellStyle name="Title 10 5" xfId="36274" xr:uid="{AA0A40CC-4A4B-45E7-82DB-69BD723E9741}"/>
    <cellStyle name="Title 10 5 2" xfId="36275" xr:uid="{9065309A-ECE9-4CFC-AB16-A94F7A554AE4}"/>
    <cellStyle name="Title 10 5 2 2" xfId="36276" xr:uid="{7A86A6AA-856C-425A-B863-F6FC19E1DD86}"/>
    <cellStyle name="Title 10 5 3" xfId="36277" xr:uid="{A1495776-D5D7-4B95-8CD5-1BDEF3ABB86F}"/>
    <cellStyle name="Title 10 5 3 2" xfId="36278" xr:uid="{2066BF98-8A00-45F3-B6F2-3E66B765F82C}"/>
    <cellStyle name="Title 10 5 4" xfId="36279" xr:uid="{3CA0CB78-16F5-4C4A-8DB5-398F65E71A78}"/>
    <cellStyle name="Title 10 5 4 2" xfId="36280" xr:uid="{08218E2E-7065-483F-9A82-FE49508DA147}"/>
    <cellStyle name="Title 10 5 5" xfId="36281" xr:uid="{A7179499-C705-4FB0-AC6C-97BB6C28F304}"/>
    <cellStyle name="Title 10 6" xfId="36282" xr:uid="{BC586B89-9722-4A34-B4C7-7AA18F5B28E8}"/>
    <cellStyle name="Title 10 6 2" xfId="36283" xr:uid="{2568574B-09EE-4F1A-89B1-847FB563DB75}"/>
    <cellStyle name="Title 10 6 2 2" xfId="36284" xr:uid="{8B72636C-0B41-4A73-A347-C4F001414555}"/>
    <cellStyle name="Title 10 6 3" xfId="36285" xr:uid="{BC49E7C0-5335-4B5F-A36E-C7B100BFC33E}"/>
    <cellStyle name="Title 10 6 3 2" xfId="36286" xr:uid="{0B003A6F-9E98-492A-98BB-5BDDF8DDEBF5}"/>
    <cellStyle name="Title 10 6 4" xfId="36287" xr:uid="{69C478A4-27CB-4FFF-9268-3CD775F42C29}"/>
    <cellStyle name="Title 10 7" xfId="36288" xr:uid="{DE1E8B43-AD10-4A8A-8F66-03F7E619733C}"/>
    <cellStyle name="Title 10 7 2" xfId="36289" xr:uid="{D8A98DC4-8F3F-49C4-A437-30B20075BB1E}"/>
    <cellStyle name="Title 10 8" xfId="36290" xr:uid="{4360B3AB-3CB3-4872-892E-2023FE159EC0}"/>
    <cellStyle name="Title 10 8 2" xfId="36291" xr:uid="{74533D43-7FE5-4A17-8E4D-FA3F9CDA3348}"/>
    <cellStyle name="Title 10 9" xfId="36292" xr:uid="{32575786-4230-4A22-B74E-7E1B26239C67}"/>
    <cellStyle name="Title 10 9 2" xfId="36293" xr:uid="{CEE20F09-25D2-4A68-ACF6-BFF541A49C4D}"/>
    <cellStyle name="Title 11" xfId="17213" xr:uid="{00000000-0005-0000-0000-000042430000}"/>
    <cellStyle name="Title 11 10" xfId="36295" xr:uid="{1CE542BA-7287-48CD-A6A1-BB252BFB7A4F}"/>
    <cellStyle name="Title 11 11" xfId="36296" xr:uid="{B25B1501-F958-4A58-AA99-B14F9A7128B2}"/>
    <cellStyle name="Title 11 12" xfId="36294" xr:uid="{BF97A0F2-717C-4FF3-833A-8B99B9D2DD27}"/>
    <cellStyle name="Title 11 13" xfId="25052" xr:uid="{0BAD473A-1242-4F49-9A9F-14C2F0E58C06}"/>
    <cellStyle name="Title 11 2" xfId="17214" xr:uid="{00000000-0005-0000-0000-000043430000}"/>
    <cellStyle name="Title 11 2 2" xfId="36298" xr:uid="{F5E049F2-659C-4C87-BD2E-4FFD89B245B6}"/>
    <cellStyle name="Title 11 2 2 2" xfId="36299" xr:uid="{4AB09F82-94D3-4646-9F2F-98B2353110A4}"/>
    <cellStyle name="Title 11 2 3" xfId="36300" xr:uid="{D5E0ADF2-F14A-4B9F-BCB9-A211A278A6CE}"/>
    <cellStyle name="Title 11 2 3 2" xfId="36301" xr:uid="{8EBE566A-3FCD-4FD8-A127-42FE1EFAFE1F}"/>
    <cellStyle name="Title 11 2 4" xfId="36302" xr:uid="{B67097B4-564A-40F1-A2C6-2EA4EFE950AB}"/>
    <cellStyle name="Title 11 2 5" xfId="36303" xr:uid="{CC5B1D3B-3463-40CC-8697-59265201A5FC}"/>
    <cellStyle name="Title 11 2 6" xfId="36297" xr:uid="{7E25BBB4-173F-44AD-8D47-3AE0689CEC03}"/>
    <cellStyle name="Title 11 3" xfId="17215" xr:uid="{00000000-0005-0000-0000-000044430000}"/>
    <cellStyle name="Title 11 3 2" xfId="36305" xr:uid="{400D8018-3287-4130-9162-D9485C3153B8}"/>
    <cellStyle name="Title 11 3 2 2" xfId="36306" xr:uid="{9580DCFD-012B-4F01-BBF3-604EEE298E66}"/>
    <cellStyle name="Title 11 3 3" xfId="36307" xr:uid="{770763F4-22E2-49F4-B144-9BC048F99435}"/>
    <cellStyle name="Title 11 3 3 2" xfId="36308" xr:uid="{B077981C-0DBD-443A-82F6-21930A0049A1}"/>
    <cellStyle name="Title 11 3 4" xfId="36309" xr:uid="{3346695E-D357-4743-81A7-8FD6130BD7CA}"/>
    <cellStyle name="Title 11 3 5" xfId="36304" xr:uid="{867B7BD7-B273-4B64-86DD-5E6E44640CD0}"/>
    <cellStyle name="Title 11 4" xfId="36310" xr:uid="{D9AAAD2C-7D8D-48E7-B56F-C1923BD5DCBC}"/>
    <cellStyle name="Title 11 4 2" xfId="36311" xr:uid="{819D9685-030F-444E-AC52-CE592560C549}"/>
    <cellStyle name="Title 11 4 2 2" xfId="36312" xr:uid="{128D4D46-CDA8-4ACE-92B4-F2DA28801F2C}"/>
    <cellStyle name="Title 11 4 3" xfId="36313" xr:uid="{194C8E57-E024-4FD4-8E93-B1C13139CE5C}"/>
    <cellStyle name="Title 11 4 3 2" xfId="36314" xr:uid="{D3E10226-1369-43ED-8C61-2C86761CBDF0}"/>
    <cellStyle name="Title 11 4 4" xfId="36315" xr:uid="{D0EE3947-4492-4BA4-89E6-31AF297DD411}"/>
    <cellStyle name="Title 11 5" xfId="36316" xr:uid="{7AED66D1-C9A1-40B1-8F86-D122BC1AB555}"/>
    <cellStyle name="Title 11 5 2" xfId="36317" xr:uid="{CEC75BA4-ABCD-4A22-AE1E-9E2684BDB550}"/>
    <cellStyle name="Title 11 5 2 2" xfId="36318" xr:uid="{325CB83E-0EEE-4196-BB86-FFE6EE71FBD2}"/>
    <cellStyle name="Title 11 5 3" xfId="36319" xr:uid="{0743A50B-75D3-4867-A0E2-FC92A7777B37}"/>
    <cellStyle name="Title 11 5 3 2" xfId="36320" xr:uid="{5E1F5AC0-FFDC-4E67-B745-3AEEB9C865C1}"/>
    <cellStyle name="Title 11 5 4" xfId="36321" xr:uid="{FFD4A41D-09C2-4BC9-A5A7-444FC2D2A796}"/>
    <cellStyle name="Title 11 5 4 2" xfId="36322" xr:uid="{BD9EDE5C-C054-425F-90D2-FD5CA29EFA1E}"/>
    <cellStyle name="Title 11 5 5" xfId="36323" xr:uid="{844F7A75-2F24-4ED5-AAC7-EF4A82DEB1D8}"/>
    <cellStyle name="Title 11 6" xfId="36324" xr:uid="{EC200146-EF8F-4D82-82CE-526C2E57AE55}"/>
    <cellStyle name="Title 11 6 2" xfId="36325" xr:uid="{219067E7-89D4-4DF4-A1DD-A6581AD59899}"/>
    <cellStyle name="Title 11 6 2 2" xfId="36326" xr:uid="{1ADC8FA9-42A2-4CC0-8D3C-4A82036B22F0}"/>
    <cellStyle name="Title 11 6 3" xfId="36327" xr:uid="{18E6FDAF-EC27-451D-A52F-084578C54127}"/>
    <cellStyle name="Title 11 6 3 2" xfId="36328" xr:uid="{6A8240B0-B80A-413C-BA36-451039E1E26D}"/>
    <cellStyle name="Title 11 6 4" xfId="36329" xr:uid="{06F10D41-184E-4F09-A09E-8C51DFE6D195}"/>
    <cellStyle name="Title 11 7" xfId="36330" xr:uid="{0678FFA7-8B19-43EA-AC8B-73BF4473C2F6}"/>
    <cellStyle name="Title 11 7 2" xfId="36331" xr:uid="{C1412850-C129-4DB9-8204-D1FAD9F81350}"/>
    <cellStyle name="Title 11 8" xfId="36332" xr:uid="{1E16B9E1-3A1B-4C37-82AE-46986EDE77C4}"/>
    <cellStyle name="Title 11 8 2" xfId="36333" xr:uid="{94C2A373-E6C0-4AA2-803A-C7EB6E2C336B}"/>
    <cellStyle name="Title 11 9" xfId="36334" xr:uid="{65F4DF10-3D35-4C48-B621-33CA1C802A10}"/>
    <cellStyle name="Title 11 9 2" xfId="36335" xr:uid="{EADAB60A-6EFB-437B-A415-64165BA54D3E}"/>
    <cellStyle name="Title 12" xfId="17216" xr:uid="{00000000-0005-0000-0000-000045430000}"/>
    <cellStyle name="Title 12 10" xfId="36337" xr:uid="{4831F1D2-AC3B-4403-8282-ED79B06068D5}"/>
    <cellStyle name="Title 12 11" xfId="36338" xr:uid="{8D013196-7344-448E-8466-C46F565931AF}"/>
    <cellStyle name="Title 12 12" xfId="36336" xr:uid="{71A9DBC1-C6D9-42E3-BEC9-ABA5F42AC85D}"/>
    <cellStyle name="Title 12 13" xfId="25053" xr:uid="{FE3C8D72-D2D9-4B01-95FE-4FF670736AC9}"/>
    <cellStyle name="Title 12 2" xfId="17217" xr:uid="{00000000-0005-0000-0000-000046430000}"/>
    <cellStyle name="Title 12 2 2" xfId="36340" xr:uid="{6F9AFF85-5E62-4439-997C-4ED8AAA0EE9E}"/>
    <cellStyle name="Title 12 2 2 2" xfId="36341" xr:uid="{AAE88090-86EB-44E0-8DA0-60DABCB5A036}"/>
    <cellStyle name="Title 12 2 3" xfId="36342" xr:uid="{4FAB97A3-F501-4047-9EF4-19400FB1FC06}"/>
    <cellStyle name="Title 12 2 3 2" xfId="36343" xr:uid="{39D93A71-2B9F-4CBD-BDD9-52CCEC7313A7}"/>
    <cellStyle name="Title 12 2 4" xfId="36344" xr:uid="{115C4D44-E793-4DAE-88DF-2532A619AF02}"/>
    <cellStyle name="Title 12 2 5" xfId="36345" xr:uid="{003315CC-9667-4445-B026-7A9E05B4883F}"/>
    <cellStyle name="Title 12 2 6" xfId="36339" xr:uid="{17CA614B-8F4C-4C95-A1B9-D9B57D3F5B90}"/>
    <cellStyle name="Title 12 3" xfId="17218" xr:uid="{00000000-0005-0000-0000-000047430000}"/>
    <cellStyle name="Title 12 3 2" xfId="36347" xr:uid="{DDCE536C-B1DF-451A-B105-63EB835229B4}"/>
    <cellStyle name="Title 12 3 2 2" xfId="36348" xr:uid="{608C6104-ADF6-4C0C-AB33-BB5A8B04C3EC}"/>
    <cellStyle name="Title 12 3 3" xfId="36349" xr:uid="{C7375D6B-9FDF-4818-B2A5-B38150E962DC}"/>
    <cellStyle name="Title 12 3 3 2" xfId="36350" xr:uid="{56A70C48-880C-49A8-8E05-4F987F0AAA48}"/>
    <cellStyle name="Title 12 3 4" xfId="36351" xr:uid="{7668899C-4D90-43EC-BA3A-D59F72EDF0F5}"/>
    <cellStyle name="Title 12 3 5" xfId="36346" xr:uid="{DFA1163A-B36F-42D7-B05B-1D7569A5FFC6}"/>
    <cellStyle name="Title 12 4" xfId="36352" xr:uid="{E238AD52-A4E6-49E6-96E6-8DFB9463228E}"/>
    <cellStyle name="Title 12 4 2" xfId="36353" xr:uid="{04C14B78-CCE8-4B77-872C-2915CE42C617}"/>
    <cellStyle name="Title 12 4 2 2" xfId="36354" xr:uid="{CBCC2F56-E15B-4E9C-9CCB-6EE318CA45DC}"/>
    <cellStyle name="Title 12 4 3" xfId="36355" xr:uid="{43B12005-6246-4B05-B99F-B2FEC7778AB8}"/>
    <cellStyle name="Title 12 4 3 2" xfId="36356" xr:uid="{547CF980-8C67-47B2-B6ED-9EC358CD998A}"/>
    <cellStyle name="Title 12 4 4" xfId="36357" xr:uid="{83F80C22-2AC0-4F00-929E-E834571B6C05}"/>
    <cellStyle name="Title 12 5" xfId="36358" xr:uid="{BD90BA02-E3B1-47A2-A75B-3BE0BF9D89DE}"/>
    <cellStyle name="Title 12 5 2" xfId="36359" xr:uid="{C7BEEEE8-99E6-4E8E-8750-907E32960072}"/>
    <cellStyle name="Title 12 5 2 2" xfId="36360" xr:uid="{71E1D8BE-1AF1-4DC8-A663-194EB70C5FAF}"/>
    <cellStyle name="Title 12 5 3" xfId="36361" xr:uid="{AECC1DA0-35DF-4C28-BA8F-03631841F37F}"/>
    <cellStyle name="Title 12 5 3 2" xfId="36362" xr:uid="{118DBD77-8051-4CF9-BF4A-1A9BF33ED2FA}"/>
    <cellStyle name="Title 12 5 4" xfId="36363" xr:uid="{926E02D1-1675-447C-AFB3-A6182B594EC4}"/>
    <cellStyle name="Title 12 5 4 2" xfId="36364" xr:uid="{A43D9A94-C994-413F-9C13-4E2DC583C6D9}"/>
    <cellStyle name="Title 12 5 5" xfId="36365" xr:uid="{707DB623-0AA7-4EBD-9DFF-307F98EA1E3E}"/>
    <cellStyle name="Title 12 6" xfId="36366" xr:uid="{2B353C1D-9FD7-40BD-84A5-8763AE5DD8EB}"/>
    <cellStyle name="Title 12 6 2" xfId="36367" xr:uid="{C49E82C9-5C31-40E8-B3D5-12745575CE23}"/>
    <cellStyle name="Title 12 6 2 2" xfId="36368" xr:uid="{D91DF8F9-0B9B-44D1-8ABA-F6DC74D950F7}"/>
    <cellStyle name="Title 12 6 3" xfId="36369" xr:uid="{655F9CFC-DD08-41A7-B956-337B33F5413D}"/>
    <cellStyle name="Title 12 6 3 2" xfId="36370" xr:uid="{3E5AE745-5580-402B-A1BE-29A057F8584F}"/>
    <cellStyle name="Title 12 6 4" xfId="36371" xr:uid="{A3B66979-63CE-40FF-B8A0-08C1F60DD842}"/>
    <cellStyle name="Title 12 7" xfId="36372" xr:uid="{9FA7ADC5-FFF8-4758-92A7-EA1B461A08AC}"/>
    <cellStyle name="Title 12 7 2" xfId="36373" xr:uid="{A0AD9910-5AD2-4C4D-AA0F-2595D2B13CD4}"/>
    <cellStyle name="Title 12 8" xfId="36374" xr:uid="{CAAB34B9-4663-44B9-BDC2-03A6E1DF90B0}"/>
    <cellStyle name="Title 12 8 2" xfId="36375" xr:uid="{A34CB8D8-0053-41D3-8E8A-86A9D27CD692}"/>
    <cellStyle name="Title 12 9" xfId="36376" xr:uid="{3BB6E8E9-019A-4473-8E8F-F1F851008E46}"/>
    <cellStyle name="Title 12 9 2" xfId="36377" xr:uid="{C97D00AA-43A4-454A-9235-4EACFF5CAE54}"/>
    <cellStyle name="Title 13" xfId="17219" xr:uid="{00000000-0005-0000-0000-000048430000}"/>
    <cellStyle name="Title 13 10" xfId="36379" xr:uid="{A30EA224-A99D-42E0-B9C2-D8009D5264F8}"/>
    <cellStyle name="Title 13 11" xfId="36380" xr:uid="{2220ACC2-F290-4B5E-A494-4C502FB1C4AD}"/>
    <cellStyle name="Title 13 12" xfId="36378" xr:uid="{953CD9C1-83AD-4EAC-B4A4-7AA26F0B0C80}"/>
    <cellStyle name="Title 13 13" xfId="25054" xr:uid="{800E8F55-CCE2-4D68-A25B-9A8B8F188122}"/>
    <cellStyle name="Title 13 2" xfId="17220" xr:uid="{00000000-0005-0000-0000-000049430000}"/>
    <cellStyle name="Title 13 2 2" xfId="36382" xr:uid="{820CDC01-64F8-4DE6-86B8-900465DB0D45}"/>
    <cellStyle name="Title 13 2 2 2" xfId="36383" xr:uid="{8DD08C39-0CC2-4168-869E-2D59324BBC46}"/>
    <cellStyle name="Title 13 2 3" xfId="36384" xr:uid="{CA1CD29C-DB0C-4A40-AB03-329CCE0CDD5C}"/>
    <cellStyle name="Title 13 2 3 2" xfId="36385" xr:uid="{C89D585A-07A6-4D56-B1F0-A9203E536B97}"/>
    <cellStyle name="Title 13 2 4" xfId="36386" xr:uid="{28BDEB56-59F5-4BD0-8C27-A94BAF24F4FC}"/>
    <cellStyle name="Title 13 2 5" xfId="36387" xr:uid="{84B43C74-6601-4483-A08B-2F8188B8DB98}"/>
    <cellStyle name="Title 13 2 6" xfId="36381" xr:uid="{ADB3CA05-FCE9-4336-8FEA-11910D0067B9}"/>
    <cellStyle name="Title 13 3" xfId="17221" xr:uid="{00000000-0005-0000-0000-00004A430000}"/>
    <cellStyle name="Title 13 3 2" xfId="36389" xr:uid="{36658151-991B-4C72-B72A-80EDAD647326}"/>
    <cellStyle name="Title 13 3 2 2" xfId="36390" xr:uid="{665B1F8C-12CE-4A9D-9638-1FC76EDE279A}"/>
    <cellStyle name="Title 13 3 3" xfId="36391" xr:uid="{D54473C4-B766-45CF-B4EC-A42D94B55A49}"/>
    <cellStyle name="Title 13 3 3 2" xfId="36392" xr:uid="{6CC3FFB1-032F-4E2F-A519-9FFB4362678F}"/>
    <cellStyle name="Title 13 3 4" xfId="36393" xr:uid="{BB07E3AF-CAEA-4246-B6A6-CA0CAC52D858}"/>
    <cellStyle name="Title 13 3 5" xfId="36388" xr:uid="{4AAB713A-A180-4EE9-B337-2B51FBF94B68}"/>
    <cellStyle name="Title 13 4" xfId="36394" xr:uid="{E159281C-501D-4203-9C87-F7B0F532F9CE}"/>
    <cellStyle name="Title 13 4 2" xfId="36395" xr:uid="{A6E52DB2-4240-4782-B09A-2F0E5C695024}"/>
    <cellStyle name="Title 13 4 2 2" xfId="36396" xr:uid="{0AB1F2B3-FEE1-4AF4-B13A-FABC6A49569C}"/>
    <cellStyle name="Title 13 4 3" xfId="36397" xr:uid="{2D6FCD45-E844-4360-934B-ADD03933C3CF}"/>
    <cellStyle name="Title 13 4 3 2" xfId="36398" xr:uid="{CA9A193F-F2E1-410C-9FEE-D7928B7B428F}"/>
    <cellStyle name="Title 13 4 4" xfId="36399" xr:uid="{B21E9E28-22B3-4FC5-8BEC-44FC1BD9492E}"/>
    <cellStyle name="Title 13 5" xfId="36400" xr:uid="{4E35422E-CB7F-42C1-BC3A-E8DA8D45BEEC}"/>
    <cellStyle name="Title 13 5 2" xfId="36401" xr:uid="{0EE451A0-0B77-4C63-8561-4CCCDB38F164}"/>
    <cellStyle name="Title 13 5 2 2" xfId="36402" xr:uid="{688A1E42-7BE0-4A36-8822-4E73AFC7F28A}"/>
    <cellStyle name="Title 13 5 3" xfId="36403" xr:uid="{547CF84F-DD47-4A5F-AC38-909AF8289D23}"/>
    <cellStyle name="Title 13 5 3 2" xfId="36404" xr:uid="{DDCF91F9-33C3-4583-BF8F-66E90655547E}"/>
    <cellStyle name="Title 13 5 4" xfId="36405" xr:uid="{837DE837-319C-4499-A015-F35D4464CF51}"/>
    <cellStyle name="Title 13 5 4 2" xfId="36406" xr:uid="{0085DCE7-66B7-4B13-90AC-46D77E34A0A1}"/>
    <cellStyle name="Title 13 5 5" xfId="36407" xr:uid="{02ED63FB-F4EC-483C-9B64-F061FD15D1D4}"/>
    <cellStyle name="Title 13 6" xfId="36408" xr:uid="{4DED1783-7593-4C25-9601-A5422465ED0B}"/>
    <cellStyle name="Title 13 6 2" xfId="36409" xr:uid="{3766F886-599F-4114-89EB-32DD3A1DED80}"/>
    <cellStyle name="Title 13 6 2 2" xfId="36410" xr:uid="{8CA5B180-CD46-4399-A5B8-7E33F69090E0}"/>
    <cellStyle name="Title 13 6 3" xfId="36411" xr:uid="{E5A652C6-613B-43A9-A672-11E1E39777EB}"/>
    <cellStyle name="Title 13 6 3 2" xfId="36412" xr:uid="{0DF91A0B-27DC-4B10-B9C4-AC3753B61CB1}"/>
    <cellStyle name="Title 13 6 4" xfId="36413" xr:uid="{6868AF46-8CEA-4FA5-B867-9CFCEB28918D}"/>
    <cellStyle name="Title 13 7" xfId="36414" xr:uid="{A966D4CC-0708-4EAC-80DA-E056582580F7}"/>
    <cellStyle name="Title 13 7 2" xfId="36415" xr:uid="{2CB84AA6-C8F0-48EB-A70B-2E336190C026}"/>
    <cellStyle name="Title 13 8" xfId="36416" xr:uid="{B81B7FDD-4F53-4642-B154-CD4996AFB74D}"/>
    <cellStyle name="Title 13 8 2" xfId="36417" xr:uid="{78A667DA-C539-4368-BF57-B6C83F47D0E2}"/>
    <cellStyle name="Title 13 9" xfId="36418" xr:uid="{8A16FB35-5213-4BF9-8AE1-09908B556A4F}"/>
    <cellStyle name="Title 13 9 2" xfId="36419" xr:uid="{563D39DB-6373-4972-BC01-5007E456E721}"/>
    <cellStyle name="Title 14" xfId="17222" xr:uid="{00000000-0005-0000-0000-00004B430000}"/>
    <cellStyle name="Title 14 10" xfId="36421" xr:uid="{77A7F676-A5ED-48F0-96D9-27E5DF9F3CA4}"/>
    <cellStyle name="Title 14 11" xfId="36422" xr:uid="{D90A89FD-4F80-4AD4-829D-B3CDF476CC60}"/>
    <cellStyle name="Title 14 12" xfId="36420" xr:uid="{B7D0A23C-1D12-4821-8276-565F9EBF4F28}"/>
    <cellStyle name="Title 14 13" xfId="25055" xr:uid="{BF3A5D75-4D5E-41A9-8F37-0836210E3875}"/>
    <cellStyle name="Title 14 2" xfId="17223" xr:uid="{00000000-0005-0000-0000-00004C430000}"/>
    <cellStyle name="Title 14 2 2" xfId="36424" xr:uid="{C8F43067-3AF3-4BC0-B6FD-E330513951A9}"/>
    <cellStyle name="Title 14 2 2 2" xfId="36425" xr:uid="{B0B90FB4-7626-4EF6-8AC8-F82B9E67BDC0}"/>
    <cellStyle name="Title 14 2 3" xfId="36426" xr:uid="{47F310FE-6112-45B5-95B5-CC64331B6725}"/>
    <cellStyle name="Title 14 2 3 2" xfId="36427" xr:uid="{3A944F3E-7F3B-4091-8958-6FBD7BCBE156}"/>
    <cellStyle name="Title 14 2 4" xfId="36428" xr:uid="{CD632869-6CEF-4C8F-8C28-68CD53DBED86}"/>
    <cellStyle name="Title 14 2 5" xfId="36429" xr:uid="{724EFE71-BB18-4EEC-AD9D-AB61905DBBE6}"/>
    <cellStyle name="Title 14 2 6" xfId="36423" xr:uid="{84FC9CED-2178-43B4-8834-3C48A1C054A0}"/>
    <cellStyle name="Title 14 3" xfId="17224" xr:uid="{00000000-0005-0000-0000-00004D430000}"/>
    <cellStyle name="Title 14 3 2" xfId="36431" xr:uid="{CA154E5E-CA77-428F-805E-EEAB2A5BAA86}"/>
    <cellStyle name="Title 14 3 2 2" xfId="36432" xr:uid="{57E74C35-A187-497E-B42A-DAF78FEE3770}"/>
    <cellStyle name="Title 14 3 3" xfId="36433" xr:uid="{2CD78578-0365-41B1-B83C-1AB79DFA73DE}"/>
    <cellStyle name="Title 14 3 3 2" xfId="36434" xr:uid="{47E19536-2EBB-4EC9-89A3-2D4B92718D18}"/>
    <cellStyle name="Title 14 3 4" xfId="36435" xr:uid="{FA3A1646-E216-40EA-89A9-E392E07C6E78}"/>
    <cellStyle name="Title 14 3 5" xfId="36430" xr:uid="{09922608-2F09-4A5F-8AAC-87271480322B}"/>
    <cellStyle name="Title 14 4" xfId="36436" xr:uid="{19F29AE3-AA16-4B58-9FC7-80876E941964}"/>
    <cellStyle name="Title 14 4 2" xfId="36437" xr:uid="{86DE9853-BCC4-4D1F-AB0B-602B3698118A}"/>
    <cellStyle name="Title 14 4 2 2" xfId="36438" xr:uid="{C0022D8A-2E11-46AB-97EE-B72919367567}"/>
    <cellStyle name="Title 14 4 3" xfId="36439" xr:uid="{5B4431F2-6184-44E5-8966-42619AEF8519}"/>
    <cellStyle name="Title 14 4 3 2" xfId="36440" xr:uid="{062CD9D9-3627-400C-866D-D5BCCC87DEED}"/>
    <cellStyle name="Title 14 4 4" xfId="36441" xr:uid="{DA5B8D4E-65A3-4EDB-A0E4-9F18C307DD32}"/>
    <cellStyle name="Title 14 5" xfId="36442" xr:uid="{DE553328-8BEF-4173-907B-B690AA66118E}"/>
    <cellStyle name="Title 14 5 2" xfId="36443" xr:uid="{C5960264-08F4-4078-9FD3-ED21B8AC2079}"/>
    <cellStyle name="Title 14 5 2 2" xfId="36444" xr:uid="{A6A235BF-30CF-49A1-9ACE-D3730A288470}"/>
    <cellStyle name="Title 14 5 3" xfId="36445" xr:uid="{7EFA5871-95A0-490E-866B-F1952D365ADF}"/>
    <cellStyle name="Title 14 5 3 2" xfId="36446" xr:uid="{C2A8D1DA-E264-4D7E-BADD-3F64FC7EB170}"/>
    <cellStyle name="Title 14 5 4" xfId="36447" xr:uid="{4A63706D-2486-4D65-841D-DA57CAA5D872}"/>
    <cellStyle name="Title 14 5 4 2" xfId="36448" xr:uid="{ADFA3279-F187-442A-806F-9838E07DE79A}"/>
    <cellStyle name="Title 14 5 5" xfId="36449" xr:uid="{33F5472B-BCC0-4175-8148-4370AFB10D43}"/>
    <cellStyle name="Title 14 6" xfId="36450" xr:uid="{0C8BA32F-EA19-4D76-87CF-54695918D6F6}"/>
    <cellStyle name="Title 14 6 2" xfId="36451" xr:uid="{3950516F-1ACC-4013-9BE2-D663CBAEC8A2}"/>
    <cellStyle name="Title 14 6 2 2" xfId="36452" xr:uid="{01330F63-1397-4E8D-9712-33F978373968}"/>
    <cellStyle name="Title 14 6 3" xfId="36453" xr:uid="{31B8F2D8-D653-4327-91C6-46DB6B1A019E}"/>
    <cellStyle name="Title 14 6 3 2" xfId="36454" xr:uid="{4412429B-4944-4948-B1D3-C00566901C90}"/>
    <cellStyle name="Title 14 6 4" xfId="36455" xr:uid="{E6410FE3-3877-4F97-AA96-55942EF6542B}"/>
    <cellStyle name="Title 14 7" xfId="36456" xr:uid="{232DD523-E019-491A-BD9F-DBFB916D1D33}"/>
    <cellStyle name="Title 14 7 2" xfId="36457" xr:uid="{FE52E698-EAD5-4B67-89B7-931ACD5CDFF4}"/>
    <cellStyle name="Title 14 8" xfId="36458" xr:uid="{F39B7027-CD43-4087-94CD-82B55F62854E}"/>
    <cellStyle name="Title 14 8 2" xfId="36459" xr:uid="{C1C33A86-26D1-4171-B03B-FFC7860738B4}"/>
    <cellStyle name="Title 14 9" xfId="36460" xr:uid="{90BF0A3C-0059-4D7A-9492-1F298CC21768}"/>
    <cellStyle name="Title 14 9 2" xfId="36461" xr:uid="{37777B7C-A93D-44E6-B3B9-6CAA2A753F24}"/>
    <cellStyle name="Title 15" xfId="17225" xr:uid="{00000000-0005-0000-0000-00004E430000}"/>
    <cellStyle name="Title 15 10" xfId="36463" xr:uid="{A9D3CFCA-BE1A-451C-B453-8666107EAE23}"/>
    <cellStyle name="Title 15 11" xfId="36464" xr:uid="{4E36DF0F-3B3A-40DE-99D0-C33AE67ADC6F}"/>
    <cellStyle name="Title 15 12" xfId="36462" xr:uid="{91E8058C-043C-49E9-8A52-71B4191E777D}"/>
    <cellStyle name="Title 15 13" xfId="25056" xr:uid="{397FD064-8F77-49EC-8A14-3EDB6D0C3FDC}"/>
    <cellStyle name="Title 15 2" xfId="17226" xr:uid="{00000000-0005-0000-0000-00004F430000}"/>
    <cellStyle name="Title 15 2 2" xfId="36466" xr:uid="{64598657-CC64-48F8-9313-1034CA34D17D}"/>
    <cellStyle name="Title 15 2 2 2" xfId="36467" xr:uid="{D18E264A-3924-4985-9CCC-8D96E057BBEF}"/>
    <cellStyle name="Title 15 2 3" xfId="36468" xr:uid="{C18E95D0-3C9C-41A0-B1D8-9C5934738067}"/>
    <cellStyle name="Title 15 2 3 2" xfId="36469" xr:uid="{3C6A5108-07BA-41DD-84E3-556FE8F1B8AF}"/>
    <cellStyle name="Title 15 2 4" xfId="36470" xr:uid="{7C8C7EEE-F18A-4EF7-A7CC-27B8914DFA1C}"/>
    <cellStyle name="Title 15 2 5" xfId="36471" xr:uid="{D38EB122-F8B7-4626-99AD-F12D8D158995}"/>
    <cellStyle name="Title 15 2 6" xfId="36465" xr:uid="{F79CCA9C-9EBD-4F64-876E-7637043DB61C}"/>
    <cellStyle name="Title 15 3" xfId="17227" xr:uid="{00000000-0005-0000-0000-000050430000}"/>
    <cellStyle name="Title 15 3 2" xfId="36473" xr:uid="{249CA69A-1B36-4B17-94EA-CED1DA196CD0}"/>
    <cellStyle name="Title 15 3 2 2" xfId="36474" xr:uid="{8C23DBD6-B3BC-47C2-B2DF-FBEA5E99F956}"/>
    <cellStyle name="Title 15 3 3" xfId="36475" xr:uid="{F7A345B6-72E9-42D1-B9EE-B17FC47CF69A}"/>
    <cellStyle name="Title 15 3 3 2" xfId="36476" xr:uid="{9048F7C7-DB59-4809-9930-29E5611F6210}"/>
    <cellStyle name="Title 15 3 4" xfId="36477" xr:uid="{B3044BE9-98DF-4863-BA74-9150C442CE51}"/>
    <cellStyle name="Title 15 3 5" xfId="36472" xr:uid="{B7C1694E-A24A-4E6E-A18A-F5A0F0A2C311}"/>
    <cellStyle name="Title 15 4" xfId="36478" xr:uid="{0BD0EC17-C3EF-4479-8C20-869C2342FD25}"/>
    <cellStyle name="Title 15 4 2" xfId="36479" xr:uid="{88F73CC6-7CDF-4AD2-A7C5-C5DF292316DE}"/>
    <cellStyle name="Title 15 4 2 2" xfId="36480" xr:uid="{35542ABE-49DB-4F97-A3AE-A4F4F7712227}"/>
    <cellStyle name="Title 15 4 3" xfId="36481" xr:uid="{DA7EB162-3117-4214-BCA7-D7E37DE9F475}"/>
    <cellStyle name="Title 15 4 3 2" xfId="36482" xr:uid="{F9D84EBC-0B80-40C1-B2EA-F7861066CFDD}"/>
    <cellStyle name="Title 15 4 4" xfId="36483" xr:uid="{B1312345-4A2D-4F32-9AA0-1597ED16B66A}"/>
    <cellStyle name="Title 15 5" xfId="36484" xr:uid="{6EF46641-7B4C-4DBD-AB7C-031A966F043B}"/>
    <cellStyle name="Title 15 5 2" xfId="36485" xr:uid="{BBB8AA30-A2DA-4BBB-844F-F55F0A01B838}"/>
    <cellStyle name="Title 15 5 2 2" xfId="36486" xr:uid="{DD75049C-60FF-4CF6-A2BE-1B5BBD637FFB}"/>
    <cellStyle name="Title 15 5 3" xfId="36487" xr:uid="{01F61CB5-4ACC-457E-8750-9188FA6C42F9}"/>
    <cellStyle name="Title 15 5 3 2" xfId="36488" xr:uid="{59ACB3E6-93C3-4E9C-A294-9F11BD2C0636}"/>
    <cellStyle name="Title 15 5 4" xfId="36489" xr:uid="{899323C6-BC5A-4492-962D-6FB3EFB100A7}"/>
    <cellStyle name="Title 15 5 4 2" xfId="36490" xr:uid="{3B83E3AF-0FF8-4A4F-8439-BC7BC6D86F8E}"/>
    <cellStyle name="Title 15 5 5" xfId="36491" xr:uid="{A910D5D9-02E4-4D0D-9997-0E67E5519F40}"/>
    <cellStyle name="Title 15 6" xfId="36492" xr:uid="{18858D3D-610D-4C01-9360-4C4309944669}"/>
    <cellStyle name="Title 15 6 2" xfId="36493" xr:uid="{0A44F05F-9A83-4705-BA59-F82097006B4F}"/>
    <cellStyle name="Title 15 6 2 2" xfId="36494" xr:uid="{6F6E8A76-BE41-4325-A2D9-24DA447365FE}"/>
    <cellStyle name="Title 15 6 3" xfId="36495" xr:uid="{1F29EC6A-F7C9-4D0C-97D0-24ED78A01E81}"/>
    <cellStyle name="Title 15 6 3 2" xfId="36496" xr:uid="{84AC6448-E954-4F03-82BD-AD6443FC7A0D}"/>
    <cellStyle name="Title 15 6 4" xfId="36497" xr:uid="{7C5269FB-8213-4677-9EAC-CAEEA2836DCE}"/>
    <cellStyle name="Title 15 7" xfId="36498" xr:uid="{3DA46FC7-F6E3-4BBA-9FFB-601AAC1E9CC9}"/>
    <cellStyle name="Title 15 7 2" xfId="36499" xr:uid="{9105910D-8F78-4553-A803-55A1350B6AD1}"/>
    <cellStyle name="Title 15 8" xfId="36500" xr:uid="{7CE888DC-68E6-4A0C-87F2-AB2A74EA756B}"/>
    <cellStyle name="Title 15 8 2" xfId="36501" xr:uid="{EC7EB5F0-2A15-4C0A-8BAE-73E146F0334E}"/>
    <cellStyle name="Title 15 9" xfId="36502" xr:uid="{0295D514-4729-47EB-9B48-584E6117B835}"/>
    <cellStyle name="Title 15 9 2" xfId="36503" xr:uid="{B54B1EF6-D982-4A43-9E2D-6DCC571935D7}"/>
    <cellStyle name="Title 16" xfId="17228" xr:uid="{00000000-0005-0000-0000-000051430000}"/>
    <cellStyle name="Title 16 10" xfId="36505" xr:uid="{54EB4642-C5DD-4CE5-8AB1-509E6B3423C1}"/>
    <cellStyle name="Title 16 11" xfId="36506" xr:uid="{995A5BFC-F85C-40A0-80CC-A72C5B2FCF0D}"/>
    <cellStyle name="Title 16 12" xfId="36504" xr:uid="{1DD7D466-6F4F-4DCA-8D0F-198D1DCD4E86}"/>
    <cellStyle name="Title 16 13" xfId="25057" xr:uid="{97E0EB6A-B257-4DC3-A5AC-D177C4455456}"/>
    <cellStyle name="Title 16 2" xfId="17229" xr:uid="{00000000-0005-0000-0000-000052430000}"/>
    <cellStyle name="Title 16 2 2" xfId="36508" xr:uid="{73F656EB-504F-4761-8B36-9EE053A1A912}"/>
    <cellStyle name="Title 16 2 2 2" xfId="36509" xr:uid="{9A83B5AB-38D9-4627-81E1-D8ADF10CC21B}"/>
    <cellStyle name="Title 16 2 3" xfId="36510" xr:uid="{F56F8ACE-2A4A-4FC7-9976-2D5A19028A24}"/>
    <cellStyle name="Title 16 2 3 2" xfId="36511" xr:uid="{6BA95040-9804-499F-ABE8-CF366E1E3E67}"/>
    <cellStyle name="Title 16 2 4" xfId="36512" xr:uid="{0B3A6F32-9174-4B78-858B-4276EE1C8065}"/>
    <cellStyle name="Title 16 2 5" xfId="36513" xr:uid="{80DCCFCA-3EE7-46B1-AC77-D521ECF52672}"/>
    <cellStyle name="Title 16 2 6" xfId="36507" xr:uid="{6FBA9166-2487-464A-8040-64FB96B50039}"/>
    <cellStyle name="Title 16 3" xfId="17230" xr:uid="{00000000-0005-0000-0000-000053430000}"/>
    <cellStyle name="Title 16 3 2" xfId="36515" xr:uid="{9A070029-8C39-43C0-8CE4-C8654E987276}"/>
    <cellStyle name="Title 16 3 2 2" xfId="36516" xr:uid="{1EA5B27A-861B-414D-B03E-8EA8C7FFFEFF}"/>
    <cellStyle name="Title 16 3 3" xfId="36517" xr:uid="{E9C91424-059D-4653-9650-460DF2F9A5BB}"/>
    <cellStyle name="Title 16 3 3 2" xfId="36518" xr:uid="{C307378B-8A7C-468A-8109-85AA0DB2EC47}"/>
    <cellStyle name="Title 16 3 4" xfId="36519" xr:uid="{8202D779-6564-4C98-BD19-60604EE8FC19}"/>
    <cellStyle name="Title 16 3 5" xfId="36514" xr:uid="{8B307139-FA31-496A-B75E-1541B6F3308F}"/>
    <cellStyle name="Title 16 4" xfId="36520" xr:uid="{16E68CE0-F179-4B03-8D1E-058EB473EDF0}"/>
    <cellStyle name="Title 16 4 2" xfId="36521" xr:uid="{934CF166-FC0D-48B4-812A-ADA1630C8D47}"/>
    <cellStyle name="Title 16 4 2 2" xfId="36522" xr:uid="{30D1BB58-1359-4CF0-81C6-B18220492DBD}"/>
    <cellStyle name="Title 16 4 3" xfId="36523" xr:uid="{F39A2263-7B1F-4860-8891-3F6388E76696}"/>
    <cellStyle name="Title 16 4 3 2" xfId="36524" xr:uid="{8C7D5782-5E09-48D7-968E-F36EB3D6B323}"/>
    <cellStyle name="Title 16 4 4" xfId="36525" xr:uid="{1829F87B-D9FD-40A8-80E1-19278BACC289}"/>
    <cellStyle name="Title 16 5" xfId="36526" xr:uid="{04EBB505-B4A5-4437-ADFD-631393AC2AED}"/>
    <cellStyle name="Title 16 5 2" xfId="36527" xr:uid="{006C8E25-095B-4EB3-8407-D68096008CF4}"/>
    <cellStyle name="Title 16 5 2 2" xfId="36528" xr:uid="{1D7D5B48-28A1-4503-A8BD-4D61492BDB64}"/>
    <cellStyle name="Title 16 5 3" xfId="36529" xr:uid="{E4A96394-5181-4269-8A9F-5CB286E90002}"/>
    <cellStyle name="Title 16 5 3 2" xfId="36530" xr:uid="{17E12AE4-805A-470E-B37E-008AF18EC09F}"/>
    <cellStyle name="Title 16 5 4" xfId="36531" xr:uid="{2876889A-7611-4EB9-802F-68F5639DCB61}"/>
    <cellStyle name="Title 16 5 4 2" xfId="36532" xr:uid="{E12F5E02-9796-4588-80F9-E5D27B255CDB}"/>
    <cellStyle name="Title 16 5 5" xfId="36533" xr:uid="{7143BE33-FFB4-45C1-A22E-A9F9D7FC9518}"/>
    <cellStyle name="Title 16 6" xfId="36534" xr:uid="{84657248-1CFD-4924-894E-1716EE30C4B5}"/>
    <cellStyle name="Title 16 6 2" xfId="36535" xr:uid="{2AC042A2-5D71-4EA7-A700-A48DF9ED9DD8}"/>
    <cellStyle name="Title 16 6 2 2" xfId="36536" xr:uid="{B208D83A-3484-4F74-B251-A3E38E1E1A8C}"/>
    <cellStyle name="Title 16 6 3" xfId="36537" xr:uid="{4F317D08-5369-429B-882B-242E732FF954}"/>
    <cellStyle name="Title 16 6 3 2" xfId="36538" xr:uid="{CECBCBEE-668F-440B-923D-CF8FA3083DB5}"/>
    <cellStyle name="Title 16 6 4" xfId="36539" xr:uid="{9A9D0BFE-772C-460E-A6B8-FD4AB5E1A569}"/>
    <cellStyle name="Title 16 7" xfId="36540" xr:uid="{14FE63AC-D697-42F3-B3F9-05C7927EFF66}"/>
    <cellStyle name="Title 16 7 2" xfId="36541" xr:uid="{C59D30C5-D306-469C-88A1-0E3E3EDC991F}"/>
    <cellStyle name="Title 16 8" xfId="36542" xr:uid="{ACE09EDF-B9F2-4AB6-80B7-00DD751DD46B}"/>
    <cellStyle name="Title 16 8 2" xfId="36543" xr:uid="{EE177F37-514D-492C-9613-76EEB9C9D4D1}"/>
    <cellStyle name="Title 16 9" xfId="36544" xr:uid="{BEC08123-D4D9-44E6-89A8-46E83014C422}"/>
    <cellStyle name="Title 16 9 2" xfId="36545" xr:uid="{8B32F934-76E1-48E9-BA99-7C5CBDB3D9C9}"/>
    <cellStyle name="Title 17" xfId="17231" xr:uid="{00000000-0005-0000-0000-000054430000}"/>
    <cellStyle name="Title 17 10" xfId="36547" xr:uid="{5778A7B9-78E8-4BDC-997C-E527963906CB}"/>
    <cellStyle name="Title 17 11" xfId="36548" xr:uid="{246CA127-AB49-456A-A618-92F636C1F4D0}"/>
    <cellStyle name="Title 17 12" xfId="36546" xr:uid="{E93CF089-CC21-4B12-BDAA-452C78D3F583}"/>
    <cellStyle name="Title 17 13" xfId="25058" xr:uid="{860FD173-E994-4015-8998-8F3D4A3026A6}"/>
    <cellStyle name="Title 17 2" xfId="17232" xr:uid="{00000000-0005-0000-0000-000055430000}"/>
    <cellStyle name="Title 17 2 2" xfId="36550" xr:uid="{7B4B4FF5-0BD9-427A-BB46-85C9060CCD3B}"/>
    <cellStyle name="Title 17 2 2 2" xfId="36551" xr:uid="{8A45C2AA-0B5F-48D4-95A2-37485955D36F}"/>
    <cellStyle name="Title 17 2 3" xfId="36552" xr:uid="{20AD2C1D-3B91-4CE9-A1B3-B5B25EE9E45D}"/>
    <cellStyle name="Title 17 2 3 2" xfId="36553" xr:uid="{4B7784C7-9292-4F46-A55F-5BEB8A598430}"/>
    <cellStyle name="Title 17 2 4" xfId="36554" xr:uid="{F2CEEBE1-F5E1-4518-8BFC-75AB51B2F420}"/>
    <cellStyle name="Title 17 2 5" xfId="36555" xr:uid="{2CD3545B-6CAE-4817-B0A5-1F99A568EA3B}"/>
    <cellStyle name="Title 17 2 6" xfId="36549" xr:uid="{0E127687-BE98-4235-A42E-C79A29CF33EA}"/>
    <cellStyle name="Title 17 3" xfId="17233" xr:uid="{00000000-0005-0000-0000-000056430000}"/>
    <cellStyle name="Title 17 3 2" xfId="36557" xr:uid="{82B92150-1005-4854-A53D-D06AC18BC153}"/>
    <cellStyle name="Title 17 3 2 2" xfId="36558" xr:uid="{013168EA-8665-4281-8837-D9FA676B4AB8}"/>
    <cellStyle name="Title 17 3 3" xfId="36559" xr:uid="{86C2B505-33C3-402B-87EB-EC0529FAF4C5}"/>
    <cellStyle name="Title 17 3 3 2" xfId="36560" xr:uid="{031C322F-23DE-4623-8EE4-4E941A533439}"/>
    <cellStyle name="Title 17 3 4" xfId="36561" xr:uid="{9172F250-9160-432F-BC90-1EA6A3A51A62}"/>
    <cellStyle name="Title 17 3 5" xfId="36556" xr:uid="{F673D120-903A-48CD-A3F0-645538F2A927}"/>
    <cellStyle name="Title 17 4" xfId="36562" xr:uid="{47A1E5F5-F1FF-4BCF-AA12-400F5F05DD5F}"/>
    <cellStyle name="Title 17 4 2" xfId="36563" xr:uid="{586A2A26-7E11-4E6B-AB7F-E07D5D72715E}"/>
    <cellStyle name="Title 17 4 2 2" xfId="36564" xr:uid="{E0835A05-970C-417C-9812-FD2AC326A0EA}"/>
    <cellStyle name="Title 17 4 3" xfId="36565" xr:uid="{EF2092BE-7BB6-48C1-9AF6-9C494756FAA5}"/>
    <cellStyle name="Title 17 4 3 2" xfId="36566" xr:uid="{13CA0CA7-035F-4555-AB32-B37F4A0C4F44}"/>
    <cellStyle name="Title 17 4 4" xfId="36567" xr:uid="{B2AF730E-0DCD-4078-82B5-FAE03A8072C3}"/>
    <cellStyle name="Title 17 5" xfId="36568" xr:uid="{18961633-F312-4127-AB93-2A178B619681}"/>
    <cellStyle name="Title 17 5 2" xfId="36569" xr:uid="{14D6203F-E09C-4AFF-8433-D075938BB2C2}"/>
    <cellStyle name="Title 17 5 2 2" xfId="36570" xr:uid="{A9C551E8-774E-435F-AC9A-D1667366BDA2}"/>
    <cellStyle name="Title 17 5 3" xfId="36571" xr:uid="{E21DED80-ACFD-4138-A039-8709A7FFB745}"/>
    <cellStyle name="Title 17 5 3 2" xfId="36572" xr:uid="{7C37740F-0692-4CC9-B961-24B9DA5BF859}"/>
    <cellStyle name="Title 17 5 4" xfId="36573" xr:uid="{0172734F-46BE-40AE-86B4-66E29E954787}"/>
    <cellStyle name="Title 17 5 4 2" xfId="36574" xr:uid="{884916BD-82B0-4ED3-83D2-0AA6966D4578}"/>
    <cellStyle name="Title 17 5 5" xfId="36575" xr:uid="{9F12579F-01E5-449C-BED0-DC6C3021B23A}"/>
    <cellStyle name="Title 17 6" xfId="36576" xr:uid="{EEA86765-F81C-4519-9D5A-78B347ED9D2C}"/>
    <cellStyle name="Title 17 6 2" xfId="36577" xr:uid="{E10B0FA5-62E3-489F-81F5-E3E4B0F9DF68}"/>
    <cellStyle name="Title 17 6 2 2" xfId="36578" xr:uid="{D611669D-0A34-4639-AFC5-39FD67F724F2}"/>
    <cellStyle name="Title 17 6 3" xfId="36579" xr:uid="{DAFA5B3E-6FF4-4618-8A16-5D08F71261B1}"/>
    <cellStyle name="Title 17 6 3 2" xfId="36580" xr:uid="{06A2A69B-5428-465E-92AE-159237738B3A}"/>
    <cellStyle name="Title 17 6 4" xfId="36581" xr:uid="{EEAF156B-0620-4FD5-89F3-6652BE2F327B}"/>
    <cellStyle name="Title 17 7" xfId="36582" xr:uid="{F4CF3A00-C3E1-4252-90AF-4D62FC2E1FBF}"/>
    <cellStyle name="Title 17 7 2" xfId="36583" xr:uid="{2A088CB5-7A5F-4028-BDFD-498615C137BC}"/>
    <cellStyle name="Title 17 8" xfId="36584" xr:uid="{8908B912-7506-40E7-A5A2-B6E45064C9E0}"/>
    <cellStyle name="Title 17 8 2" xfId="36585" xr:uid="{C5D6A07C-4308-4878-8DAD-6058B337A349}"/>
    <cellStyle name="Title 17 9" xfId="36586" xr:uid="{6FEEDFD1-7F32-44AE-907C-461B7FC8BD20}"/>
    <cellStyle name="Title 17 9 2" xfId="36587" xr:uid="{5FF3DA74-A243-44F6-A16B-ED4BE62F8561}"/>
    <cellStyle name="Title 18" xfId="17234" xr:uid="{00000000-0005-0000-0000-000057430000}"/>
    <cellStyle name="Title 18 10" xfId="36589" xr:uid="{C2F0F7C9-C64B-409E-99D6-DF880A877F82}"/>
    <cellStyle name="Title 18 11" xfId="36590" xr:uid="{FF6C7B9A-332E-4EDA-99D8-D186A253AE9C}"/>
    <cellStyle name="Title 18 12" xfId="36588" xr:uid="{210951C3-F941-4532-9F75-B812BFDAB53E}"/>
    <cellStyle name="Title 18 13" xfId="25059" xr:uid="{68C13044-2121-40BF-A642-8D82B0BDBA2F}"/>
    <cellStyle name="Title 18 2" xfId="17235" xr:uid="{00000000-0005-0000-0000-000058430000}"/>
    <cellStyle name="Title 18 2 2" xfId="36592" xr:uid="{9DAA3807-07FB-4E6A-9FAD-E09710FA1229}"/>
    <cellStyle name="Title 18 2 2 2" xfId="36593" xr:uid="{470BE8CA-79CE-45DD-84C9-D1A1743C810D}"/>
    <cellStyle name="Title 18 2 3" xfId="36594" xr:uid="{046DBE76-469C-4F02-A8F9-3595BD93B676}"/>
    <cellStyle name="Title 18 2 3 2" xfId="36595" xr:uid="{521A855C-CD9A-4672-A6EB-76B520493DB7}"/>
    <cellStyle name="Title 18 2 4" xfId="36596" xr:uid="{C60DF835-D223-412E-80E8-548E03FA1193}"/>
    <cellStyle name="Title 18 2 5" xfId="36597" xr:uid="{2130E421-16A2-4B2E-8FCA-539CD0AAD9CF}"/>
    <cellStyle name="Title 18 2 6" xfId="36591" xr:uid="{08E7D82B-4730-4004-BADD-2F031D497F94}"/>
    <cellStyle name="Title 18 3" xfId="17236" xr:uid="{00000000-0005-0000-0000-000059430000}"/>
    <cellStyle name="Title 18 3 2" xfId="36599" xr:uid="{FB411D8A-6F01-41B2-A89F-AC48EA046F31}"/>
    <cellStyle name="Title 18 3 2 2" xfId="36600" xr:uid="{2CDB3161-8B55-4932-8ECC-824EC3DF4860}"/>
    <cellStyle name="Title 18 3 3" xfId="36601" xr:uid="{50E13359-AD2A-45A2-B456-EFCBFA29D4E0}"/>
    <cellStyle name="Title 18 3 3 2" xfId="36602" xr:uid="{F9DF579A-C53A-4DCB-B8DE-B6A51C96E357}"/>
    <cellStyle name="Title 18 3 4" xfId="36603" xr:uid="{89E483EF-C08A-4883-96A9-99D30A4C2ACD}"/>
    <cellStyle name="Title 18 3 5" xfId="36598" xr:uid="{E2B03023-25B2-425C-BA3E-1CD54C9D78FF}"/>
    <cellStyle name="Title 18 4" xfId="36604" xr:uid="{7D0F4CEE-FF2F-41E5-B509-54B489A056B9}"/>
    <cellStyle name="Title 18 4 2" xfId="36605" xr:uid="{7E75658C-01DE-42FA-B247-2728FB9403EC}"/>
    <cellStyle name="Title 18 4 2 2" xfId="36606" xr:uid="{508E1A3D-3A1B-4CA6-A7A8-C3CC2BEB8F29}"/>
    <cellStyle name="Title 18 4 3" xfId="36607" xr:uid="{ADF01821-BB48-4D2B-A476-FE2BBC9A0F48}"/>
    <cellStyle name="Title 18 4 3 2" xfId="36608" xr:uid="{C33221AD-8FC9-4FEA-B060-AD38332FB24A}"/>
    <cellStyle name="Title 18 4 4" xfId="36609" xr:uid="{96B7F6B2-AC96-44D8-B18A-0A2A0DEBF5B0}"/>
    <cellStyle name="Title 18 5" xfId="36610" xr:uid="{C5C2947B-E719-439E-BC8F-BE14AE4FCF9A}"/>
    <cellStyle name="Title 18 5 2" xfId="36611" xr:uid="{29113733-1D39-45D1-AAB1-9220D8228FFD}"/>
    <cellStyle name="Title 18 5 2 2" xfId="36612" xr:uid="{171B5BF7-4B6C-43B7-806E-FA12CCFC202B}"/>
    <cellStyle name="Title 18 5 3" xfId="36613" xr:uid="{5275522C-86A2-45BE-B1D7-701ADE345289}"/>
    <cellStyle name="Title 18 5 3 2" xfId="36614" xr:uid="{7B6E5A2A-915C-4BC3-B5D4-579719807D82}"/>
    <cellStyle name="Title 18 5 4" xfId="36615" xr:uid="{9AC95882-ABB3-4010-B6BE-F09B0F32C7E2}"/>
    <cellStyle name="Title 18 5 4 2" xfId="36616" xr:uid="{7235D299-BEB8-436B-BCB2-B9D7E4F41E42}"/>
    <cellStyle name="Title 18 5 5" xfId="36617" xr:uid="{3A8E0727-6011-436F-9197-77554E678F70}"/>
    <cellStyle name="Title 18 6" xfId="36618" xr:uid="{196FEADC-8BCC-4B0E-9930-1B6D594B4239}"/>
    <cellStyle name="Title 18 6 2" xfId="36619" xr:uid="{05BE86D0-8A2E-4070-81DD-C4D6737120BC}"/>
    <cellStyle name="Title 18 6 2 2" xfId="36620" xr:uid="{7A142B97-4BBD-4542-B807-EFC559D7887F}"/>
    <cellStyle name="Title 18 6 3" xfId="36621" xr:uid="{C5B34F43-E79E-4C0F-AA0C-7E41DC477FA3}"/>
    <cellStyle name="Title 18 6 3 2" xfId="36622" xr:uid="{3AE56041-2AB2-4291-8A05-AF4B8867EA9A}"/>
    <cellStyle name="Title 18 6 4" xfId="36623" xr:uid="{DABF4ACB-180D-4BE0-967B-A9DE61C30894}"/>
    <cellStyle name="Title 18 7" xfId="36624" xr:uid="{8CE327B6-FD9C-402D-997E-0971AD783187}"/>
    <cellStyle name="Title 18 7 2" xfId="36625" xr:uid="{31563B82-D334-431E-805D-9B92587EB623}"/>
    <cellStyle name="Title 18 8" xfId="36626" xr:uid="{E761D089-D393-4AB8-992B-B070D7AFE906}"/>
    <cellStyle name="Title 18 8 2" xfId="36627" xr:uid="{C1DB1B96-5E31-4B12-9525-6F3203E992F6}"/>
    <cellStyle name="Title 18 9" xfId="36628" xr:uid="{DB47184D-A215-4EA1-AF4C-9E5AE0B613C5}"/>
    <cellStyle name="Title 18 9 2" xfId="36629" xr:uid="{D70174C0-A81D-4C17-B983-836E4AF2E27B}"/>
    <cellStyle name="Title 19" xfId="17237" xr:uid="{00000000-0005-0000-0000-00005A430000}"/>
    <cellStyle name="Title 19 10" xfId="36631" xr:uid="{CBD78638-88C5-4050-A264-0DB1F2872569}"/>
    <cellStyle name="Title 19 11" xfId="36632" xr:uid="{183A3F39-D165-4D85-8C81-679BCDDA892A}"/>
    <cellStyle name="Title 19 12" xfId="36630" xr:uid="{BE493C85-31C4-43CC-A04F-A3F6839E21D5}"/>
    <cellStyle name="Title 19 13" xfId="25060" xr:uid="{60A5D395-2BCD-424B-8070-50478E6B5D77}"/>
    <cellStyle name="Title 19 2" xfId="17238" xr:uid="{00000000-0005-0000-0000-00005B430000}"/>
    <cellStyle name="Title 19 2 2" xfId="36634" xr:uid="{57C6C4D5-734F-4718-ABD5-98BDFE8B6A55}"/>
    <cellStyle name="Title 19 2 2 2" xfId="36635" xr:uid="{943E47DD-EC45-4F0D-A561-5C54F4B16932}"/>
    <cellStyle name="Title 19 2 3" xfId="36636" xr:uid="{36AF44F6-AE26-4DF9-BD9E-FA0C0C5717AE}"/>
    <cellStyle name="Title 19 2 3 2" xfId="36637" xr:uid="{801C4278-EFEC-4930-A48C-E4FF0C84AE0F}"/>
    <cellStyle name="Title 19 2 4" xfId="36638" xr:uid="{42B690D8-42B4-4B9F-A1BB-4758540BAB1C}"/>
    <cellStyle name="Title 19 2 5" xfId="36639" xr:uid="{BF771554-66A1-47AF-B62D-3296453250A8}"/>
    <cellStyle name="Title 19 2 6" xfId="36633" xr:uid="{D2C0BDD5-AF87-4BEF-8F09-3CEE53E6037E}"/>
    <cellStyle name="Title 19 3" xfId="17239" xr:uid="{00000000-0005-0000-0000-00005C430000}"/>
    <cellStyle name="Title 19 3 2" xfId="36641" xr:uid="{BA9745D4-4945-411F-9F3B-2604A8FFCC96}"/>
    <cellStyle name="Title 19 3 2 2" xfId="36642" xr:uid="{B475A048-2810-4A06-AC34-6BCAC36A5378}"/>
    <cellStyle name="Title 19 3 3" xfId="36643" xr:uid="{B4939221-B570-4773-B1CF-73BD5B9F4115}"/>
    <cellStyle name="Title 19 3 3 2" xfId="36644" xr:uid="{21265AE6-54E4-4753-B187-1147D084A0A6}"/>
    <cellStyle name="Title 19 3 4" xfId="36645" xr:uid="{40C6E9EB-242F-4A3B-BFBE-B88406774B40}"/>
    <cellStyle name="Title 19 3 5" xfId="36640" xr:uid="{8ABED593-B936-47A6-BF67-E7235C08001E}"/>
    <cellStyle name="Title 19 4" xfId="36646" xr:uid="{325F6292-7DB9-4030-BE42-F44924D11FEA}"/>
    <cellStyle name="Title 19 4 2" xfId="36647" xr:uid="{77299DC3-AABA-45E2-A1D4-991BB60FBA0A}"/>
    <cellStyle name="Title 19 4 2 2" xfId="36648" xr:uid="{7F8AFD96-E77D-4794-8870-07ADC6DBBCAA}"/>
    <cellStyle name="Title 19 4 3" xfId="36649" xr:uid="{0784CBB6-7D8E-421A-95DD-5A343511EB54}"/>
    <cellStyle name="Title 19 4 3 2" xfId="36650" xr:uid="{398B2B7B-3936-4E26-88BC-06526AAC1046}"/>
    <cellStyle name="Title 19 4 4" xfId="36651" xr:uid="{FE214370-56B5-45A2-BDC6-6E9D5BF1A93F}"/>
    <cellStyle name="Title 19 5" xfId="36652" xr:uid="{EDA0C84A-88F3-403C-B855-09ADA9E48C68}"/>
    <cellStyle name="Title 19 5 2" xfId="36653" xr:uid="{2925D9C7-3D4F-4ADD-BDDA-363877B4089C}"/>
    <cellStyle name="Title 19 5 2 2" xfId="36654" xr:uid="{9559248C-BCFB-4681-98B1-8C9E26347851}"/>
    <cellStyle name="Title 19 5 3" xfId="36655" xr:uid="{B59CDC32-56DB-4FB6-A2E2-158E1BD0F0F6}"/>
    <cellStyle name="Title 19 5 3 2" xfId="36656" xr:uid="{992F7E7E-4814-4699-9204-D1EACAB2DE21}"/>
    <cellStyle name="Title 19 5 4" xfId="36657" xr:uid="{96A497AA-D5E3-4C11-89D9-10BEDE4954DE}"/>
    <cellStyle name="Title 19 5 4 2" xfId="36658" xr:uid="{8319CA99-E970-48AB-86B2-4FB240D5A3B2}"/>
    <cellStyle name="Title 19 5 5" xfId="36659" xr:uid="{D7B06771-A09E-4DBB-9CBF-A78FC75313DC}"/>
    <cellStyle name="Title 19 6" xfId="36660" xr:uid="{40E80D6D-3E49-4104-89F4-66332864220B}"/>
    <cellStyle name="Title 19 6 2" xfId="36661" xr:uid="{DA68DACB-3EDA-4ECB-9848-A9D028ECAF69}"/>
    <cellStyle name="Title 19 6 2 2" xfId="36662" xr:uid="{C32CE268-6A7A-4941-877E-E4110226DCB9}"/>
    <cellStyle name="Title 19 6 3" xfId="36663" xr:uid="{9B82EC6C-DF38-4387-B52B-68B77434F91F}"/>
    <cellStyle name="Title 19 6 3 2" xfId="36664" xr:uid="{6B14AFF3-3C37-4B08-B991-AEED5FB80673}"/>
    <cellStyle name="Title 19 6 4" xfId="36665" xr:uid="{A6186B21-0AF9-4263-884D-E7B1CEBF4FC9}"/>
    <cellStyle name="Title 19 7" xfId="36666" xr:uid="{2E605594-C4FD-4F11-BF69-576AE8172E65}"/>
    <cellStyle name="Title 19 7 2" xfId="36667" xr:uid="{09747549-332D-4F63-9B45-98A3E94ACBFE}"/>
    <cellStyle name="Title 19 8" xfId="36668" xr:uid="{C0A47F5E-D85A-4607-A768-DB21DDE8D757}"/>
    <cellStyle name="Title 19 8 2" xfId="36669" xr:uid="{B5F7EDBA-61F4-4838-B560-66DC5173A758}"/>
    <cellStyle name="Title 19 9" xfId="36670" xr:uid="{780AF5E5-7A5C-4339-8D52-E1FFF4187EA9}"/>
    <cellStyle name="Title 19 9 2" xfId="36671" xr:uid="{BF65B469-5147-4975-8789-8678650AF543}"/>
    <cellStyle name="Title 2" xfId="17240" xr:uid="{00000000-0005-0000-0000-00005D430000}"/>
    <cellStyle name="Title 2 10" xfId="17241" xr:uid="{00000000-0005-0000-0000-00005E430000}"/>
    <cellStyle name="Title 2 10 10" xfId="36674" xr:uid="{F883F72A-02BC-4CEA-A13F-400D63127921}"/>
    <cellStyle name="Title 2 10 11" xfId="36673" xr:uid="{8AED911F-06BA-455D-9920-194BD6CD98E4}"/>
    <cellStyle name="Title 2 10 12" xfId="25759" xr:uid="{AF26C4A2-4EA1-4F80-B4E2-470906039DB3}"/>
    <cellStyle name="Title 2 10 13" xfId="23469" xr:uid="{868BDBB5-36F1-49B1-AC17-712D02447642}"/>
    <cellStyle name="Title 2 10 14" xfId="22449" xr:uid="{17944400-B312-4041-B61F-22569697A4FC}"/>
    <cellStyle name="Title 2 10 2" xfId="17242" xr:uid="{00000000-0005-0000-0000-00005F430000}"/>
    <cellStyle name="Title 2 10 2 2" xfId="36676" xr:uid="{31CEE83F-A644-4589-A852-578862898FD1}"/>
    <cellStyle name="Title 2 10 2 2 2" xfId="36677" xr:uid="{885E0E6B-FB2D-4C3D-9042-EA1054E07F0E}"/>
    <cellStyle name="Title 2 10 2 3" xfId="36678" xr:uid="{BFD300D9-41DA-45F9-96AC-140808D81002}"/>
    <cellStyle name="Title 2 10 2 3 2" xfId="36679" xr:uid="{A1DC8779-E403-4DCA-B432-DD6B64F82F7A}"/>
    <cellStyle name="Title 2 10 2 4" xfId="36680" xr:uid="{5D12FD1A-1FC1-4711-8CA7-F20E24861BAD}"/>
    <cellStyle name="Title 2 10 2 5" xfId="36675" xr:uid="{A21AD020-F995-49CE-A6F0-550E6D343B2B}"/>
    <cellStyle name="Title 2 10 3" xfId="17243" xr:uid="{00000000-0005-0000-0000-000060430000}"/>
    <cellStyle name="Title 2 10 3 2" xfId="36682" xr:uid="{5724F33A-3714-4440-B7F8-33DCAC9D2B76}"/>
    <cellStyle name="Title 2 10 3 2 2" xfId="36683" xr:uid="{25541C3D-5DEC-4444-9719-8E9A51433DA1}"/>
    <cellStyle name="Title 2 10 3 3" xfId="36684" xr:uid="{7E448E83-FFE0-4DD6-A492-DE797E783D2C}"/>
    <cellStyle name="Title 2 10 3 3 2" xfId="36685" xr:uid="{3BC6E8FE-13AB-4BAC-A413-42AD83EFC7C9}"/>
    <cellStyle name="Title 2 10 3 4" xfId="36686" xr:uid="{925D7410-323E-4204-BB24-CB0539D76AD1}"/>
    <cellStyle name="Title 2 10 3 5" xfId="36681" xr:uid="{E7779C90-EE2D-4462-BEA2-55EA0B914B08}"/>
    <cellStyle name="Title 2 10 4" xfId="17244" xr:uid="{00000000-0005-0000-0000-000061430000}"/>
    <cellStyle name="Title 2 10 4 2" xfId="36688" xr:uid="{40BE300B-94E3-48AF-8C8D-C78B36FCAD51}"/>
    <cellStyle name="Title 2 10 4 2 2" xfId="36689" xr:uid="{0D57B171-2086-46E3-BBAC-FA283D6F5B7E}"/>
    <cellStyle name="Title 2 10 4 3" xfId="36690" xr:uid="{F923384E-93A2-4DF1-9717-C3F3295A8380}"/>
    <cellStyle name="Title 2 10 4 3 2" xfId="36691" xr:uid="{5E39020F-640E-4A47-A049-A80E786D1E1B}"/>
    <cellStyle name="Title 2 10 4 4" xfId="36692" xr:uid="{40441140-4839-4661-B853-897E00C5425E}"/>
    <cellStyle name="Title 2 10 4 4 2" xfId="36693" xr:uid="{03771113-246E-4636-99E9-A1E0AD353137}"/>
    <cellStyle name="Title 2 10 4 5" xfId="36694" xr:uid="{01D058D5-B054-460F-B219-928D63B7D964}"/>
    <cellStyle name="Title 2 10 4 6" xfId="36687" xr:uid="{7F11EBC3-A956-4867-824D-905ED6F4EB4D}"/>
    <cellStyle name="Title 2 10 5" xfId="36695" xr:uid="{79375B2F-F629-4537-8B08-962ECD14F05B}"/>
    <cellStyle name="Title 2 10 5 2" xfId="36696" xr:uid="{92678A1D-8BEB-4138-9F9D-E371591E456A}"/>
    <cellStyle name="Title 2 10 5 2 2" xfId="36697" xr:uid="{CEFF68A5-2427-4D2A-ABD1-EE0D5C98CCEB}"/>
    <cellStyle name="Title 2 10 5 3" xfId="36698" xr:uid="{13E3FCED-9C39-40AE-8845-AFD7432AE1F0}"/>
    <cellStyle name="Title 2 10 5 3 2" xfId="36699" xr:uid="{D0EC1C30-E9FE-47F2-ABEB-8B3E0929A526}"/>
    <cellStyle name="Title 2 10 5 4" xfId="36700" xr:uid="{BEE24996-352D-4BF9-A45A-1E125D4C7572}"/>
    <cellStyle name="Title 2 10 6" xfId="36701" xr:uid="{833495D2-4161-442B-A11E-E8FB9EE01EE0}"/>
    <cellStyle name="Title 2 10 6 2" xfId="36702" xr:uid="{8B99811F-41ED-410C-80CB-D8072C0E7CDE}"/>
    <cellStyle name="Title 2 10 7" xfId="36703" xr:uid="{85782F50-540F-4A5F-A7EA-593982B06936}"/>
    <cellStyle name="Title 2 10 7 2" xfId="36704" xr:uid="{13D95CA1-B9F8-4F7D-9108-A955E9B04671}"/>
    <cellStyle name="Title 2 10 8" xfId="36705" xr:uid="{E0421BC8-ADB2-462D-B7E6-D0BAA7BE51D3}"/>
    <cellStyle name="Title 2 10 8 2" xfId="36706" xr:uid="{96CECCAD-EE16-4FD3-AF13-A22E6ABA411F}"/>
    <cellStyle name="Title 2 10 9" xfId="36707" xr:uid="{8E4C12A7-A3FE-42C6-8088-1B05B43E3FED}"/>
    <cellStyle name="Title 2 11" xfId="17245" xr:uid="{00000000-0005-0000-0000-000062430000}"/>
    <cellStyle name="Title 2 11 10" xfId="36709" xr:uid="{3EEA43BA-8134-4911-9F64-DAB6C1BB8E97}"/>
    <cellStyle name="Title 2 11 11" xfId="36708" xr:uid="{376DDF71-CA9C-46E8-B94B-E4A0DC370B1D}"/>
    <cellStyle name="Title 2 11 12" xfId="23767" xr:uid="{ABF66C32-61FC-4732-82C2-D86C2A5020E4}"/>
    <cellStyle name="Title 2 11 13" xfId="22664" xr:uid="{7FE8884D-1B4F-4B64-BC9B-B875F5EFF781}"/>
    <cellStyle name="Title 2 11 2" xfId="36710" xr:uid="{7EB07208-5D3E-4CDF-A527-21AB87AD653F}"/>
    <cellStyle name="Title 2 11 2 2" xfId="36711" xr:uid="{459D4D6B-0EA4-4250-A009-3F39ABA80D62}"/>
    <cellStyle name="Title 2 11 2 2 2" xfId="36712" xr:uid="{4D70CE8B-FDCB-45A4-A943-1F2FBDCDED43}"/>
    <cellStyle name="Title 2 11 2 3" xfId="36713" xr:uid="{94746017-A5D1-446C-9A6E-132FF6F0E3F5}"/>
    <cellStyle name="Title 2 11 2 3 2" xfId="36714" xr:uid="{3198B78D-0675-4A05-ABA2-E8E085C55950}"/>
    <cellStyle name="Title 2 11 2 4" xfId="36715" xr:uid="{4B8B8FD4-4A1C-4BC9-9025-B7BB09B64C4F}"/>
    <cellStyle name="Title 2 11 3" xfId="36716" xr:uid="{2D6B396D-D8C0-4461-BE50-8FB54D6EF837}"/>
    <cellStyle name="Title 2 11 3 2" xfId="36717" xr:uid="{C533329B-3374-4F75-9134-98ECB32401B9}"/>
    <cellStyle name="Title 2 11 3 2 2" xfId="36718" xr:uid="{0D3636E5-E2CE-4E82-93BF-C2876C518093}"/>
    <cellStyle name="Title 2 11 3 3" xfId="36719" xr:uid="{B7B89A90-BBF0-48A6-8625-E1C5E70C8947}"/>
    <cellStyle name="Title 2 11 3 3 2" xfId="36720" xr:uid="{D820B349-79EC-4BC0-9E42-14257F0006A4}"/>
    <cellStyle name="Title 2 11 3 4" xfId="36721" xr:uid="{B32D48E0-DB2E-4402-88B4-E3A7C8DB2E96}"/>
    <cellStyle name="Title 2 11 4" xfId="36722" xr:uid="{4FA0C73F-683D-4F4C-8F4C-786BDDD14552}"/>
    <cellStyle name="Title 2 11 4 2" xfId="36723" xr:uid="{FAF5D77F-B55D-451F-9010-AD94E29E4C73}"/>
    <cellStyle name="Title 2 11 4 2 2" xfId="36724" xr:uid="{65249CF3-F543-46F7-A8E7-66BEE5A9A9A9}"/>
    <cellStyle name="Title 2 11 4 3" xfId="36725" xr:uid="{B5320B4E-DA39-4A8A-8BCE-5F6D0D324943}"/>
    <cellStyle name="Title 2 11 4 3 2" xfId="36726" xr:uid="{883135E1-8D5B-4AE0-A4FD-1BEA14AB8B9D}"/>
    <cellStyle name="Title 2 11 4 4" xfId="36727" xr:uid="{8BA56E20-722D-496E-AA2F-F225D5850EBA}"/>
    <cellStyle name="Title 2 11 4 4 2" xfId="36728" xr:uid="{29F18FCF-84B7-42FA-8DF8-4FC2FE348705}"/>
    <cellStyle name="Title 2 11 4 5" xfId="36729" xr:uid="{088AAD96-A822-4EEA-87B7-EE4E1614D1DE}"/>
    <cellStyle name="Title 2 11 5" xfId="36730" xr:uid="{12ADA98D-0DBB-4852-8EA4-D41B1967205A}"/>
    <cellStyle name="Title 2 11 5 2" xfId="36731" xr:uid="{45F66352-F382-42CC-B267-6170CE83E8BF}"/>
    <cellStyle name="Title 2 11 5 2 2" xfId="36732" xr:uid="{D52AD81C-4C1E-4324-873C-E215474A1E9B}"/>
    <cellStyle name="Title 2 11 5 3" xfId="36733" xr:uid="{16FC6A22-A2EE-4572-A104-1FDC4EE949EA}"/>
    <cellStyle name="Title 2 11 5 3 2" xfId="36734" xr:uid="{D2C177EA-75BB-4F81-8F99-78543386DEA1}"/>
    <cellStyle name="Title 2 11 5 4" xfId="36735" xr:uid="{46AE00F5-DE67-4CDA-8F17-BC21C596DB97}"/>
    <cellStyle name="Title 2 11 6" xfId="36736" xr:uid="{256DCF1D-5A25-40B8-A95C-85A32D865360}"/>
    <cellStyle name="Title 2 11 6 2" xfId="36737" xr:uid="{7DA9FDE8-F507-4A35-909B-C3FDDD509CD9}"/>
    <cellStyle name="Title 2 11 7" xfId="36738" xr:uid="{2D832333-37CB-4AA3-B28B-7A6572712097}"/>
    <cellStyle name="Title 2 11 7 2" xfId="36739" xr:uid="{6ACA8482-91B3-4431-9F85-D453EFFA603D}"/>
    <cellStyle name="Title 2 11 8" xfId="36740" xr:uid="{B3DC9A61-27A8-4E90-AB85-42115FCD5628}"/>
    <cellStyle name="Title 2 11 8 2" xfId="36741" xr:uid="{42F827EB-BBA8-40E3-8BE0-29D968506379}"/>
    <cellStyle name="Title 2 11 9" xfId="36742" xr:uid="{7C9F9B84-296D-40EC-84F1-A8857A4A0A07}"/>
    <cellStyle name="Title 2 12" xfId="17246" xr:uid="{00000000-0005-0000-0000-000063430000}"/>
    <cellStyle name="Title 2 12 2" xfId="36744" xr:uid="{5B9A62F0-624D-4828-9356-1AE9C942A157}"/>
    <cellStyle name="Title 2 12 2 2" xfId="36745" xr:uid="{5527E482-C0D0-4333-AC47-9A054C56A305}"/>
    <cellStyle name="Title 2 12 3" xfId="36746" xr:uid="{D66F52B2-2C05-4D7E-BE11-B2C9A79DDCE2}"/>
    <cellStyle name="Title 2 12 3 2" xfId="36747" xr:uid="{996EDE91-F9A4-4467-8D1A-D578B61FAF63}"/>
    <cellStyle name="Title 2 12 4" xfId="36748" xr:uid="{970450D5-D503-4893-AF26-88B87AA01A15}"/>
    <cellStyle name="Title 2 12 5" xfId="36749" xr:uid="{C3DD07ED-588C-4E75-9A0E-096756B582D6}"/>
    <cellStyle name="Title 2 12 6" xfId="36743" xr:uid="{97E99428-7084-4C64-A635-8867AEF91DBA}"/>
    <cellStyle name="Title 2 13" xfId="17247" xr:uid="{00000000-0005-0000-0000-000064430000}"/>
    <cellStyle name="Title 2 13 2" xfId="36751" xr:uid="{5807E3C2-F837-41C6-93F4-F0F2A2C94F81}"/>
    <cellStyle name="Title 2 13 2 2" xfId="36752" xr:uid="{6942AF31-0A56-4FFB-9BB1-95ED356C351E}"/>
    <cellStyle name="Title 2 13 3" xfId="36753" xr:uid="{A84DC19E-D1DA-4E86-84D9-516DE2442763}"/>
    <cellStyle name="Title 2 13 3 2" xfId="36754" xr:uid="{C34888CA-BD98-4D64-8F29-7ECB932CB1F2}"/>
    <cellStyle name="Title 2 13 4" xfId="36755" xr:uid="{6999615E-DE14-4B39-850A-6752B8687CA5}"/>
    <cellStyle name="Title 2 13 5" xfId="36750" xr:uid="{1E933329-A272-451F-8F84-33DDC1A99801}"/>
    <cellStyle name="Title 2 14" xfId="17248" xr:uid="{00000000-0005-0000-0000-000065430000}"/>
    <cellStyle name="Title 2 14 2" xfId="36757" xr:uid="{0503EC6A-A3B7-40EC-96BA-8F8C69F9D703}"/>
    <cellStyle name="Title 2 14 2 2" xfId="36758" xr:uid="{0D21C71F-A3B2-4E5F-80E9-976699CE23C4}"/>
    <cellStyle name="Title 2 14 3" xfId="36759" xr:uid="{E9986078-BCA1-44B8-B3BB-C4BAD24769B3}"/>
    <cellStyle name="Title 2 14 3 2" xfId="36760" xr:uid="{1B01E3F7-1712-4A42-AA5A-21B99C9FA3F3}"/>
    <cellStyle name="Title 2 14 4" xfId="36761" xr:uid="{ACE20AE9-CDDA-4EC5-8B00-19B5B0C643AD}"/>
    <cellStyle name="Title 2 14 5" xfId="36756" xr:uid="{B234E334-2963-48A4-9AFF-BF9A95BBC6AA}"/>
    <cellStyle name="Title 2 15" xfId="36762" xr:uid="{2E6C7825-4760-407B-BCDA-13A51D97280D}"/>
    <cellStyle name="Title 2 15 2" xfId="36763" xr:uid="{61617273-26E6-4997-84FA-5F50223EABED}"/>
    <cellStyle name="Title 2 15 2 2" xfId="36764" xr:uid="{CEEA0402-D6A6-4351-8C37-7CD0CFC78279}"/>
    <cellStyle name="Title 2 15 3" xfId="36765" xr:uid="{38680FC7-AC4C-4685-89C4-91E566F8C7FA}"/>
    <cellStyle name="Title 2 15 3 2" xfId="36766" xr:uid="{C92EEAE3-ABB8-4C6C-A7F5-905F4FEA9F0A}"/>
    <cellStyle name="Title 2 15 4" xfId="36767" xr:uid="{38AFB393-6137-4BCE-B3A6-FD309D4EE0F5}"/>
    <cellStyle name="Title 2 15 4 2" xfId="36768" xr:uid="{FCE0006F-9035-405E-B777-66E265197D03}"/>
    <cellStyle name="Title 2 15 5" xfId="36769" xr:uid="{434818E3-0FD5-4BE6-8D2A-AB87BF21BBA4}"/>
    <cellStyle name="Title 2 16" xfId="36770" xr:uid="{B7EC8735-1F48-4957-B63A-C5981874050E}"/>
    <cellStyle name="Title 2 16 2" xfId="36771" xr:uid="{7C8E751B-E625-4ECD-9DA5-7CB8E32D836B}"/>
    <cellStyle name="Title 2 16 2 2" xfId="36772" xr:uid="{CB134708-198F-4105-9833-9133C45776DD}"/>
    <cellStyle name="Title 2 16 3" xfId="36773" xr:uid="{45337877-08F0-4DB1-9C03-70708B18B4AF}"/>
    <cellStyle name="Title 2 16 3 2" xfId="36774" xr:uid="{54CE1B06-B4AB-43B8-89A1-AD332121C327}"/>
    <cellStyle name="Title 2 16 4" xfId="36775" xr:uid="{16262776-4D51-4BE1-B795-9D02FCE5D778}"/>
    <cellStyle name="Title 2 17" xfId="36776" xr:uid="{D2D65158-75E3-458E-B515-1CCE50D7C49A}"/>
    <cellStyle name="Title 2 17 2" xfId="36777" xr:uid="{1AC16C7E-8F4D-4988-93FE-8E40D86FB481}"/>
    <cellStyle name="Title 2 18" xfId="36778" xr:uid="{7C3BE035-D640-4D01-9636-BA5AEEC58DA6}"/>
    <cellStyle name="Title 2 18 2" xfId="36779" xr:uid="{DB2339E5-2EA8-4E23-A250-1064564E6E21}"/>
    <cellStyle name="Title 2 19" xfId="36780" xr:uid="{32B26B7B-1075-4D8D-A4EB-B1B7CA05855D}"/>
    <cellStyle name="Title 2 19 2" xfId="36781" xr:uid="{C4165803-8446-42B1-8187-ABC3649A022D}"/>
    <cellStyle name="Title 2 2" xfId="17249" xr:uid="{00000000-0005-0000-0000-000066430000}"/>
    <cellStyle name="Title 2 2 10" xfId="36783" xr:uid="{D9881182-72EB-47A0-9629-346291CEC687}"/>
    <cellStyle name="Title 2 2 11" xfId="36782" xr:uid="{D55B187D-64C5-4BA7-9AC6-CD69FAD17EED}"/>
    <cellStyle name="Title 2 2 12" xfId="25760" xr:uid="{3E9FDE4B-5A5F-480F-95D5-049C04BFC395}"/>
    <cellStyle name="Title 2 2 13" xfId="23470" xr:uid="{B0CB9A5C-6F5A-404F-85B8-5B6EE2F7FB4E}"/>
    <cellStyle name="Title 2 2 14" xfId="22450" xr:uid="{0EC00C1E-8F6B-4660-9FFD-03B4A96679A8}"/>
    <cellStyle name="Title 2 2 2" xfId="17250" xr:uid="{00000000-0005-0000-0000-000067430000}"/>
    <cellStyle name="Title 2 2 2 2" xfId="36785" xr:uid="{9A37B7AA-5E62-4E7B-9430-79DA36F9FA9C}"/>
    <cellStyle name="Title 2 2 2 2 2" xfId="36786" xr:uid="{331905F1-C473-4968-AED5-D93DEB6098C0}"/>
    <cellStyle name="Title 2 2 2 3" xfId="36787" xr:uid="{6CF371B5-B055-487E-B670-006FD7D9CD62}"/>
    <cellStyle name="Title 2 2 2 3 2" xfId="36788" xr:uid="{AF720FC5-54E5-4F64-95AE-18998976258F}"/>
    <cellStyle name="Title 2 2 2 4" xfId="36789" xr:uid="{5A046221-D7CD-4A58-B08E-5AD4BFD81CC0}"/>
    <cellStyle name="Title 2 2 2 5" xfId="36784" xr:uid="{0EED8558-C844-44EA-A24A-E7D9308F856B}"/>
    <cellStyle name="Title 2 2 2 6" xfId="22665" xr:uid="{7D8FDB1B-62B1-4381-A62F-3AD6A7899BD9}"/>
    <cellStyle name="Title 2 2 3" xfId="17251" xr:uid="{00000000-0005-0000-0000-000068430000}"/>
    <cellStyle name="Title 2 2 3 2" xfId="36791" xr:uid="{6329DD9C-1456-4BC6-9E75-B6D6EFF5D2AA}"/>
    <cellStyle name="Title 2 2 3 2 2" xfId="36792" xr:uid="{F662EF7C-67DC-499C-9C84-BA0503168196}"/>
    <cellStyle name="Title 2 2 3 3" xfId="36793" xr:uid="{2C4B1581-BD15-47E9-A052-50D13213ADB4}"/>
    <cellStyle name="Title 2 2 3 3 2" xfId="36794" xr:uid="{45471680-41C0-4AF0-88A9-9EB516ED30AE}"/>
    <cellStyle name="Title 2 2 3 4" xfId="36795" xr:uid="{7E692DE1-27EA-4EDC-85FF-3BEA9D349C2B}"/>
    <cellStyle name="Title 2 2 3 5" xfId="36790" xr:uid="{1CFFB304-8132-43D4-BE89-E87BBC53AF81}"/>
    <cellStyle name="Title 2 2 4" xfId="17252" xr:uid="{00000000-0005-0000-0000-000069430000}"/>
    <cellStyle name="Title 2 2 4 2" xfId="36797" xr:uid="{0E7076B4-41A8-4217-AE88-5ACF7F4682E6}"/>
    <cellStyle name="Title 2 2 4 2 2" xfId="36798" xr:uid="{BC06C60E-4E52-4A64-8538-8D9D77568EDA}"/>
    <cellStyle name="Title 2 2 4 3" xfId="36799" xr:uid="{71211552-A936-4E6F-BB4B-920951C3700E}"/>
    <cellStyle name="Title 2 2 4 3 2" xfId="36800" xr:uid="{014C83D1-4A30-4D83-8CD4-AD8485BA9CE6}"/>
    <cellStyle name="Title 2 2 4 4" xfId="36801" xr:uid="{7E2DBF07-E3EC-4807-80BF-C7C5603CC794}"/>
    <cellStyle name="Title 2 2 4 4 2" xfId="36802" xr:uid="{F59195CC-FB6D-4AE6-82FE-C65380F0FD8C}"/>
    <cellStyle name="Title 2 2 4 5" xfId="36803" xr:uid="{1C2DDDCC-5762-4CA0-834A-7B34DFCD2A91}"/>
    <cellStyle name="Title 2 2 4 6" xfId="36796" xr:uid="{5DB01032-B4A0-4669-8ECC-14C99AC7C4FD}"/>
    <cellStyle name="Title 2 2 5" xfId="36804" xr:uid="{665AD56D-8CC9-4B95-BAEC-B6EA21C606EE}"/>
    <cellStyle name="Title 2 2 5 2" xfId="36805" xr:uid="{87D4E406-B775-4995-B697-9020544D6817}"/>
    <cellStyle name="Title 2 2 5 2 2" xfId="36806" xr:uid="{8281447D-F4F9-4877-8428-51DC588C815E}"/>
    <cellStyle name="Title 2 2 5 3" xfId="36807" xr:uid="{73D73B79-88F4-4C4E-97AF-2F164A77DE14}"/>
    <cellStyle name="Title 2 2 5 3 2" xfId="36808" xr:uid="{0F27612D-2B69-4954-84BF-6AC4D31FBC34}"/>
    <cellStyle name="Title 2 2 5 4" xfId="36809" xr:uid="{F36513E7-599F-4967-ABA4-1F9D6370315D}"/>
    <cellStyle name="Title 2 2 6" xfId="36810" xr:uid="{7F6FB4BC-7C71-4C53-BF8F-D0E77CE63200}"/>
    <cellStyle name="Title 2 2 6 2" xfId="36811" xr:uid="{F578792A-57FC-4C56-A556-A3B39A09880F}"/>
    <cellStyle name="Title 2 2 7" xfId="36812" xr:uid="{7EEEE79B-4C8F-481A-B4AF-CD25932043A0}"/>
    <cellStyle name="Title 2 2 7 2" xfId="36813" xr:uid="{5638E174-4E34-4014-9FE0-96F93945825F}"/>
    <cellStyle name="Title 2 2 8" xfId="36814" xr:uid="{006E55E2-9C79-46BD-8430-F6B127F66CE3}"/>
    <cellStyle name="Title 2 2 8 2" xfId="36815" xr:uid="{A26AD8A9-046A-4E0E-8681-B735BD5C32BA}"/>
    <cellStyle name="Title 2 2 9" xfId="36816" xr:uid="{B29D0AD1-4396-46EF-8E8D-175F31E316CC}"/>
    <cellStyle name="Title 2 20" xfId="36817" xr:uid="{BCD9F918-1E61-4738-9EAF-ED7B1131C277}"/>
    <cellStyle name="Title 2 21" xfId="36818" xr:uid="{1C0C2B58-09DE-4D96-B26F-9218AC48FBF5}"/>
    <cellStyle name="Title 2 22" xfId="36672" xr:uid="{5CDFEC99-AE68-4A82-A65C-4C6B4417AB6C}"/>
    <cellStyle name="Title 2 23" xfId="24217" xr:uid="{634A7F37-12D9-421E-9FC7-EF08C2FB73D9}"/>
    <cellStyle name="Title 2 24" xfId="23468" xr:uid="{57F843BF-3598-418B-801E-CF5D896A8F72}"/>
    <cellStyle name="Title 2 25" xfId="22448" xr:uid="{48CB7545-6139-4C05-AC62-7B6B5AC54904}"/>
    <cellStyle name="Title 2 3" xfId="17253" xr:uid="{00000000-0005-0000-0000-00006A430000}"/>
    <cellStyle name="Title 2 3 10" xfId="36820" xr:uid="{970280B6-F2D1-4CA8-B431-C3E8B3D3E141}"/>
    <cellStyle name="Title 2 3 11" xfId="36819" xr:uid="{4D89A4FB-E2A7-41A6-9B1D-2E3E2F26800E}"/>
    <cellStyle name="Title 2 3 12" xfId="25761" xr:uid="{BE4C5BA3-03FA-4A7B-A03F-3B37111028E9}"/>
    <cellStyle name="Title 2 3 13" xfId="23471" xr:uid="{302C21CC-C305-422F-BA7B-700F3C25E502}"/>
    <cellStyle name="Title 2 3 14" xfId="22451" xr:uid="{6211137C-EFD0-4AF5-A402-0C505C604F64}"/>
    <cellStyle name="Title 2 3 2" xfId="17254" xr:uid="{00000000-0005-0000-0000-00006B430000}"/>
    <cellStyle name="Title 2 3 2 2" xfId="36822" xr:uid="{15A7E20E-6A57-43EE-A4A1-F40544F9B459}"/>
    <cellStyle name="Title 2 3 2 2 2" xfId="36823" xr:uid="{8C56DE48-D036-480A-A3CF-B2F1460F01CB}"/>
    <cellStyle name="Title 2 3 2 3" xfId="36824" xr:uid="{22A27641-89CF-488A-9129-941A44C676B2}"/>
    <cellStyle name="Title 2 3 2 3 2" xfId="36825" xr:uid="{CDC71B48-66F4-483E-9EBD-4CA7930688CC}"/>
    <cellStyle name="Title 2 3 2 4" xfId="36826" xr:uid="{9BB4435C-C987-4EF5-BF8F-CD67A6A724D5}"/>
    <cellStyle name="Title 2 3 2 5" xfId="36821" xr:uid="{7C90FD84-ED4E-4FFC-AF58-962602C70BE9}"/>
    <cellStyle name="Title 2 3 3" xfId="17255" xr:uid="{00000000-0005-0000-0000-00006C430000}"/>
    <cellStyle name="Title 2 3 3 2" xfId="36828" xr:uid="{BB365849-1700-4AE1-A7A0-6AA2C7389F81}"/>
    <cellStyle name="Title 2 3 3 2 2" xfId="36829" xr:uid="{163DC1A1-9E97-44F7-BDE2-1182AEEC3BD9}"/>
    <cellStyle name="Title 2 3 3 3" xfId="36830" xr:uid="{73E7012D-AA65-4E01-8ECE-AA5B4E214B31}"/>
    <cellStyle name="Title 2 3 3 3 2" xfId="36831" xr:uid="{9D8FA6DC-C6FD-4CE4-8A7E-A5ED85E92DA9}"/>
    <cellStyle name="Title 2 3 3 4" xfId="36832" xr:uid="{E44F8397-AD5F-4EBA-A51B-69E565D0C7FE}"/>
    <cellStyle name="Title 2 3 3 5" xfId="36827" xr:uid="{F39BB8E5-EBD3-408D-9D6B-347F651CA582}"/>
    <cellStyle name="Title 2 3 4" xfId="17256" xr:uid="{00000000-0005-0000-0000-00006D430000}"/>
    <cellStyle name="Title 2 3 4 2" xfId="36834" xr:uid="{52EED5A0-4F4B-4DBD-9644-24C62D6CDB7C}"/>
    <cellStyle name="Title 2 3 4 2 2" xfId="36835" xr:uid="{B175C64D-F12F-47AD-9585-D4EB14036EE1}"/>
    <cellStyle name="Title 2 3 4 3" xfId="36836" xr:uid="{FAE53698-875A-4A6D-A261-A45AB09F8356}"/>
    <cellStyle name="Title 2 3 4 3 2" xfId="36837" xr:uid="{57BCA937-FF25-4433-A07A-1520CC1A7CC7}"/>
    <cellStyle name="Title 2 3 4 4" xfId="36838" xr:uid="{A0596BFF-1FFC-472C-B0B0-55EB40522028}"/>
    <cellStyle name="Title 2 3 4 4 2" xfId="36839" xr:uid="{5C53382C-39E5-4A16-AE30-17E4DEF4C855}"/>
    <cellStyle name="Title 2 3 4 5" xfId="36840" xr:uid="{968ABF8A-8CF2-45C3-A417-3136C75F7B6B}"/>
    <cellStyle name="Title 2 3 4 6" xfId="36833" xr:uid="{88843A8F-9B84-49E7-A83C-E67406869AC4}"/>
    <cellStyle name="Title 2 3 5" xfId="36841" xr:uid="{A69AF31A-E108-4C26-AE59-F87BBF5BDA62}"/>
    <cellStyle name="Title 2 3 5 2" xfId="36842" xr:uid="{D07AB016-D3D4-4CE9-92BC-5B3375E86F48}"/>
    <cellStyle name="Title 2 3 5 2 2" xfId="36843" xr:uid="{AFC84077-DD38-403B-84F8-7BAD3D993445}"/>
    <cellStyle name="Title 2 3 5 3" xfId="36844" xr:uid="{E4E38ED4-A3C8-401D-BD9B-D2CADFDB9FCB}"/>
    <cellStyle name="Title 2 3 5 3 2" xfId="36845" xr:uid="{B3F8D3F3-665F-45DA-B0D7-AC70D32838E6}"/>
    <cellStyle name="Title 2 3 5 4" xfId="36846" xr:uid="{3A7BA2E8-2A8B-4005-922C-94AD1290EC7D}"/>
    <cellStyle name="Title 2 3 6" xfId="36847" xr:uid="{80D83B2B-76E6-47C6-9232-6AB076D8D934}"/>
    <cellStyle name="Title 2 3 6 2" xfId="36848" xr:uid="{21E73F80-5D69-40E4-9801-B593237F1D04}"/>
    <cellStyle name="Title 2 3 7" xfId="36849" xr:uid="{6618587C-4508-4645-A00E-A5D37C8B1C47}"/>
    <cellStyle name="Title 2 3 7 2" xfId="36850" xr:uid="{1D5EA6BA-8306-435D-9917-7D71923B4229}"/>
    <cellStyle name="Title 2 3 8" xfId="36851" xr:uid="{BBC76954-4567-49C8-A25C-3018EE6F9EF7}"/>
    <cellStyle name="Title 2 3 8 2" xfId="36852" xr:uid="{0620F43E-EBF5-48DC-80BE-C5C8DDB393D1}"/>
    <cellStyle name="Title 2 3 9" xfId="36853" xr:uid="{72286B38-84D3-43A7-A942-3E7130BF393B}"/>
    <cellStyle name="Title 2 4" xfId="17257" xr:uid="{00000000-0005-0000-0000-00006E430000}"/>
    <cellStyle name="Title 2 4 10" xfId="36855" xr:uid="{32C60393-E4FA-42B9-A178-EB6366FB3446}"/>
    <cellStyle name="Title 2 4 11" xfId="36854" xr:uid="{62DF37F1-86F4-4180-BD58-B3E1502A18B5}"/>
    <cellStyle name="Title 2 4 12" xfId="25762" xr:uid="{382760CF-EB0E-4D0C-A157-872EA724B68D}"/>
    <cellStyle name="Title 2 4 13" xfId="23472" xr:uid="{635C4670-8677-4CA5-9C8E-70D1E2CC1F2A}"/>
    <cellStyle name="Title 2 4 14" xfId="22452" xr:uid="{0C4D7FA2-372A-4CA7-AE40-6DFBBF7F5C73}"/>
    <cellStyle name="Title 2 4 2" xfId="17258" xr:uid="{00000000-0005-0000-0000-00006F430000}"/>
    <cellStyle name="Title 2 4 2 2" xfId="36857" xr:uid="{3DDB3363-F7B8-4E7C-BC95-90091578A8F0}"/>
    <cellStyle name="Title 2 4 2 2 2" xfId="36858" xr:uid="{4200D67C-78CB-4CD1-8EA8-278BBD70D6AE}"/>
    <cellStyle name="Title 2 4 2 3" xfId="36859" xr:uid="{053B81F5-BDA3-4B05-89E8-B7A3C2BE0D47}"/>
    <cellStyle name="Title 2 4 2 3 2" xfId="36860" xr:uid="{53020E65-5745-4B2C-BA41-5369CD5786DC}"/>
    <cellStyle name="Title 2 4 2 4" xfId="36861" xr:uid="{4A7F243C-81A6-4E54-89E0-A76A4708923F}"/>
    <cellStyle name="Title 2 4 2 5" xfId="36856" xr:uid="{9BC29DF3-4979-4D8D-B602-A834E71EDE63}"/>
    <cellStyle name="Title 2 4 3" xfId="17259" xr:uid="{00000000-0005-0000-0000-000070430000}"/>
    <cellStyle name="Title 2 4 3 2" xfId="36863" xr:uid="{E920C120-3391-40EE-AD36-1163F52DD3D5}"/>
    <cellStyle name="Title 2 4 3 2 2" xfId="36864" xr:uid="{D6828CF9-D302-4C68-82E2-755448542987}"/>
    <cellStyle name="Title 2 4 3 3" xfId="36865" xr:uid="{6AD7D8C0-84AF-45FF-94BC-217B378D0F7F}"/>
    <cellStyle name="Title 2 4 3 3 2" xfId="36866" xr:uid="{20D09BE5-B9A6-4D88-A94A-ADBF077232B6}"/>
    <cellStyle name="Title 2 4 3 4" xfId="36867" xr:uid="{F2292D1D-32CE-48F9-8481-E89445BF994E}"/>
    <cellStyle name="Title 2 4 3 5" xfId="36862" xr:uid="{11A06B10-8BFE-42BD-89CA-B0FEA74AD409}"/>
    <cellStyle name="Title 2 4 4" xfId="17260" xr:uid="{00000000-0005-0000-0000-000071430000}"/>
    <cellStyle name="Title 2 4 4 2" xfId="36869" xr:uid="{DE488D6C-45E4-4AB6-A1D8-B64FAE024108}"/>
    <cellStyle name="Title 2 4 4 2 2" xfId="36870" xr:uid="{2F595698-8EFB-40CC-8179-9008B046DE9A}"/>
    <cellStyle name="Title 2 4 4 3" xfId="36871" xr:uid="{FAFACCC7-1FCE-47A5-A3D8-F4FC9BF7814B}"/>
    <cellStyle name="Title 2 4 4 3 2" xfId="36872" xr:uid="{2A4058D8-045D-4E52-8D15-9B52F7BB2087}"/>
    <cellStyle name="Title 2 4 4 4" xfId="36873" xr:uid="{A651FA4C-E453-4571-B774-4C1EFBBD245E}"/>
    <cellStyle name="Title 2 4 4 4 2" xfId="36874" xr:uid="{C4F1A19F-9CD2-4366-9DD2-057ABC9DA9AE}"/>
    <cellStyle name="Title 2 4 4 5" xfId="36875" xr:uid="{EC18438D-CE71-480D-849A-64C05AA29F8F}"/>
    <cellStyle name="Title 2 4 4 6" xfId="36868" xr:uid="{C8FE6A4D-2D9B-47CA-8B95-B8F66C219179}"/>
    <cellStyle name="Title 2 4 5" xfId="36876" xr:uid="{F163145C-C0FD-421C-8180-1BD875E0F167}"/>
    <cellStyle name="Title 2 4 5 2" xfId="36877" xr:uid="{0DA9002C-6B45-466B-ABDE-A67C49E16AE9}"/>
    <cellStyle name="Title 2 4 5 2 2" xfId="36878" xr:uid="{FF7B8955-F466-451D-AAAD-9CCBA4F51FC0}"/>
    <cellStyle name="Title 2 4 5 3" xfId="36879" xr:uid="{7A2827B0-E814-42CE-8093-4087B323DC01}"/>
    <cellStyle name="Title 2 4 5 3 2" xfId="36880" xr:uid="{25D8726F-9879-4CAA-901E-82313BB3D9DE}"/>
    <cellStyle name="Title 2 4 5 4" xfId="36881" xr:uid="{8113E3BF-5F48-413C-BBA0-B387CE025B1B}"/>
    <cellStyle name="Title 2 4 6" xfId="36882" xr:uid="{940E2FF3-505B-4371-A985-36A2607A5CFB}"/>
    <cellStyle name="Title 2 4 6 2" xfId="36883" xr:uid="{E6B5C9F7-57B6-43BD-AF5A-CA3F37F2223E}"/>
    <cellStyle name="Title 2 4 7" xfId="36884" xr:uid="{FA0C20C3-0390-4C22-B095-226BE247ED41}"/>
    <cellStyle name="Title 2 4 7 2" xfId="36885" xr:uid="{29349C4B-B028-4922-B71C-5FC6ADD0BBA2}"/>
    <cellStyle name="Title 2 4 8" xfId="36886" xr:uid="{F7258DCE-DD3F-4ABD-A5F0-B100C9466336}"/>
    <cellStyle name="Title 2 4 8 2" xfId="36887" xr:uid="{C56DDB65-48F8-4AAE-90A6-5733F803E93F}"/>
    <cellStyle name="Title 2 4 9" xfId="36888" xr:uid="{0B3B9CF6-9BA4-42AD-9C1F-6AB4BB32F870}"/>
    <cellStyle name="Title 2 5" xfId="17261" xr:uid="{00000000-0005-0000-0000-000072430000}"/>
    <cellStyle name="Title 2 5 10" xfId="36890" xr:uid="{625FF72C-39FB-4E08-BE52-A210F7597AC3}"/>
    <cellStyle name="Title 2 5 11" xfId="36889" xr:uid="{AFADDF09-9169-4094-B55F-803D53118657}"/>
    <cellStyle name="Title 2 5 12" xfId="25763" xr:uid="{AE48F0BE-1C58-4F0E-B346-C0E104AF7A89}"/>
    <cellStyle name="Title 2 5 13" xfId="23473" xr:uid="{F60A7EED-F0B1-45A5-919F-483748CA352B}"/>
    <cellStyle name="Title 2 5 14" xfId="22453" xr:uid="{312F9529-B344-46AF-BFE0-4A9101EEE8E0}"/>
    <cellStyle name="Title 2 5 2" xfId="17262" xr:uid="{00000000-0005-0000-0000-000073430000}"/>
    <cellStyle name="Title 2 5 2 2" xfId="36892" xr:uid="{02991655-E877-4093-8E07-56381D71B511}"/>
    <cellStyle name="Title 2 5 2 2 2" xfId="36893" xr:uid="{13B9F346-492A-4CF4-A793-040D50E514DA}"/>
    <cellStyle name="Title 2 5 2 3" xfId="36894" xr:uid="{0CF6F79C-572A-428A-BE10-88B696437B90}"/>
    <cellStyle name="Title 2 5 2 3 2" xfId="36895" xr:uid="{39CA2F57-903F-4F25-AFCE-8F060D4FA2F3}"/>
    <cellStyle name="Title 2 5 2 4" xfId="36896" xr:uid="{8DE37D56-71CD-494B-AE24-29792FF34E8A}"/>
    <cellStyle name="Title 2 5 2 5" xfId="36891" xr:uid="{DBB5D213-BBC4-44B8-A05B-7DA0CA4E64A6}"/>
    <cellStyle name="Title 2 5 3" xfId="17263" xr:uid="{00000000-0005-0000-0000-000074430000}"/>
    <cellStyle name="Title 2 5 3 2" xfId="36898" xr:uid="{3ADF1583-163F-4943-8375-FA73A4AAAA4B}"/>
    <cellStyle name="Title 2 5 3 2 2" xfId="36899" xr:uid="{4477D6CA-E64C-4E3E-9595-06F498A2BC8F}"/>
    <cellStyle name="Title 2 5 3 3" xfId="36900" xr:uid="{8D036C7B-EA59-4B15-A530-E917FC2E29C8}"/>
    <cellStyle name="Title 2 5 3 3 2" xfId="36901" xr:uid="{F16730F0-E803-4AFF-915A-ADFC54073374}"/>
    <cellStyle name="Title 2 5 3 4" xfId="36902" xr:uid="{25B33615-2E4D-489F-973F-B8FB916017A0}"/>
    <cellStyle name="Title 2 5 3 5" xfId="36897" xr:uid="{7062E6D2-7470-4001-A580-33A302DBA0D0}"/>
    <cellStyle name="Title 2 5 4" xfId="17264" xr:uid="{00000000-0005-0000-0000-000075430000}"/>
    <cellStyle name="Title 2 5 4 2" xfId="36904" xr:uid="{02E98DF0-0399-4026-AA82-CE13B373E33F}"/>
    <cellStyle name="Title 2 5 4 2 2" xfId="36905" xr:uid="{1B42747E-452C-4740-AB9D-64EEFAE24D41}"/>
    <cellStyle name="Title 2 5 4 3" xfId="36906" xr:uid="{542C7D50-9C57-41B8-BCE4-0D021B594BAE}"/>
    <cellStyle name="Title 2 5 4 3 2" xfId="36907" xr:uid="{355B8F19-4D67-49FE-9DBB-0EE84F616FDB}"/>
    <cellStyle name="Title 2 5 4 4" xfId="36908" xr:uid="{997BB2CB-06C7-4F7F-BF27-1AE05C1E525B}"/>
    <cellStyle name="Title 2 5 4 4 2" xfId="36909" xr:uid="{81950766-B21A-433D-A935-B6723408C769}"/>
    <cellStyle name="Title 2 5 4 5" xfId="36910" xr:uid="{914231A0-A70F-4071-A9ED-DE1904C1FC84}"/>
    <cellStyle name="Title 2 5 4 6" xfId="36903" xr:uid="{589A8047-1137-42CC-9990-D370F9E85BB6}"/>
    <cellStyle name="Title 2 5 5" xfId="36911" xr:uid="{B37694D3-7F60-4FFF-9BC2-4051995695A2}"/>
    <cellStyle name="Title 2 5 5 2" xfId="36912" xr:uid="{E514E764-B7E9-4C7C-A137-A3C9528A42A2}"/>
    <cellStyle name="Title 2 5 5 2 2" xfId="36913" xr:uid="{B401AA15-00B5-465C-9219-211B1F9DC53B}"/>
    <cellStyle name="Title 2 5 5 3" xfId="36914" xr:uid="{2A78E4C4-2A3F-4C90-8800-3EEBFB638DAC}"/>
    <cellStyle name="Title 2 5 5 3 2" xfId="36915" xr:uid="{3F1143B4-D674-498B-94CB-7BB71E6DD54D}"/>
    <cellStyle name="Title 2 5 5 4" xfId="36916" xr:uid="{B4C52E5E-4940-44F4-B14E-94CC874B177B}"/>
    <cellStyle name="Title 2 5 6" xfId="36917" xr:uid="{FD0308B6-87EF-459B-8020-73D490E6E05F}"/>
    <cellStyle name="Title 2 5 6 2" xfId="36918" xr:uid="{3EE89A2C-8EAC-4088-8BDF-77EC528B197C}"/>
    <cellStyle name="Title 2 5 7" xfId="36919" xr:uid="{8420749B-6AFD-4B56-BCE4-B91A913B5400}"/>
    <cellStyle name="Title 2 5 7 2" xfId="36920" xr:uid="{7F7BF520-4009-4400-B6AF-E04BFACE9E49}"/>
    <cellStyle name="Title 2 5 8" xfId="36921" xr:uid="{0DFEECB4-DD26-4F35-9F6B-69F34A1937D2}"/>
    <cellStyle name="Title 2 5 8 2" xfId="36922" xr:uid="{A84765E4-5B18-4F7B-99A8-26035691FFDD}"/>
    <cellStyle name="Title 2 5 9" xfId="36923" xr:uid="{568FBE7E-3352-48CC-9CF6-4EA9459C9A8F}"/>
    <cellStyle name="Title 2 6" xfId="17265" xr:uid="{00000000-0005-0000-0000-000076430000}"/>
    <cellStyle name="Title 2 6 10" xfId="36925" xr:uid="{87C98F3F-FECB-4F87-B90A-BE329CFE4334}"/>
    <cellStyle name="Title 2 6 11" xfId="36924" xr:uid="{C74DDC33-21C1-43DF-861E-5B540DE34482}"/>
    <cellStyle name="Title 2 6 12" xfId="25764" xr:uid="{520979A1-2DD8-4A8B-A8B3-EB30A56F342C}"/>
    <cellStyle name="Title 2 6 13" xfId="23474" xr:uid="{D423627F-64E8-498B-9DD6-005481EBBFDB}"/>
    <cellStyle name="Title 2 6 14" xfId="22454" xr:uid="{A8F38569-5E68-4177-A806-CC312652E5E4}"/>
    <cellStyle name="Title 2 6 2" xfId="17266" xr:uid="{00000000-0005-0000-0000-000077430000}"/>
    <cellStyle name="Title 2 6 2 2" xfId="36927" xr:uid="{56954884-4061-4CCA-90D9-B3FF05099886}"/>
    <cellStyle name="Title 2 6 2 2 2" xfId="36928" xr:uid="{85C04E53-9B40-4B01-BDD1-D8B0C292C0BE}"/>
    <cellStyle name="Title 2 6 2 3" xfId="36929" xr:uid="{7A9154D1-1C0C-4CFC-A02A-99AC9950FA33}"/>
    <cellStyle name="Title 2 6 2 3 2" xfId="36930" xr:uid="{210DF79E-A191-433C-B726-F9C0779676E2}"/>
    <cellStyle name="Title 2 6 2 4" xfId="36931" xr:uid="{18D2ADE0-8718-47C7-BD2A-CD0A46E2768D}"/>
    <cellStyle name="Title 2 6 2 5" xfId="36926" xr:uid="{B1780EFA-7C90-4BFC-9355-63DA5BC20988}"/>
    <cellStyle name="Title 2 6 3" xfId="17267" xr:uid="{00000000-0005-0000-0000-000078430000}"/>
    <cellStyle name="Title 2 6 3 2" xfId="36933" xr:uid="{FE165C8B-F74E-4951-9977-1244C2107017}"/>
    <cellStyle name="Title 2 6 3 2 2" xfId="36934" xr:uid="{34E91B9B-11A5-4BB8-8C84-997429BADA6E}"/>
    <cellStyle name="Title 2 6 3 3" xfId="36935" xr:uid="{AFE9CD71-1BB1-462F-BAB0-C568DC697F8A}"/>
    <cellStyle name="Title 2 6 3 3 2" xfId="36936" xr:uid="{23888574-2B5E-4CA2-B871-FCDC56B00176}"/>
    <cellStyle name="Title 2 6 3 4" xfId="36937" xr:uid="{A0739DAC-813F-4212-A942-25E6F49CF07D}"/>
    <cellStyle name="Title 2 6 3 5" xfId="36932" xr:uid="{0F0A7EF3-C882-4894-B99F-7A19A29D66E3}"/>
    <cellStyle name="Title 2 6 4" xfId="17268" xr:uid="{00000000-0005-0000-0000-000079430000}"/>
    <cellStyle name="Title 2 6 4 2" xfId="36939" xr:uid="{626D6FDB-2778-4230-AB5D-BB79DE0C3F1A}"/>
    <cellStyle name="Title 2 6 4 2 2" xfId="36940" xr:uid="{7C683A2A-7E84-473B-8AA9-5FC926E76672}"/>
    <cellStyle name="Title 2 6 4 3" xfId="36941" xr:uid="{B2D161B1-1996-411D-BAF0-09A35F19AD6D}"/>
    <cellStyle name="Title 2 6 4 3 2" xfId="36942" xr:uid="{50D9DC5D-3B2E-4139-B8C1-F281FC628E92}"/>
    <cellStyle name="Title 2 6 4 4" xfId="36943" xr:uid="{DD73E06B-8E3E-4AA7-ACAE-6F338E384BF0}"/>
    <cellStyle name="Title 2 6 4 4 2" xfId="36944" xr:uid="{6EE82B7B-A4AB-4C70-8A61-5CBA7B27831C}"/>
    <cellStyle name="Title 2 6 4 5" xfId="36945" xr:uid="{6E0654AB-6906-4F21-ACF1-7670DB9A917D}"/>
    <cellStyle name="Title 2 6 4 6" xfId="36938" xr:uid="{0826C1A1-FD8D-482B-B3E9-B7A577191DBC}"/>
    <cellStyle name="Title 2 6 5" xfId="36946" xr:uid="{4788ADBC-7A12-4147-8C18-E0F03D70758C}"/>
    <cellStyle name="Title 2 6 5 2" xfId="36947" xr:uid="{BAA5CFA7-87FE-4D2D-A583-88E7AB8CB1FC}"/>
    <cellStyle name="Title 2 6 5 2 2" xfId="36948" xr:uid="{30C05C23-BE32-4BA4-B779-68AD500DD5C3}"/>
    <cellStyle name="Title 2 6 5 3" xfId="36949" xr:uid="{E1BB3522-C255-4E1D-980A-BC5EE0A646B5}"/>
    <cellStyle name="Title 2 6 5 3 2" xfId="36950" xr:uid="{31674F2C-9F1C-4E17-BCE4-121BACA54EF4}"/>
    <cellStyle name="Title 2 6 5 4" xfId="36951" xr:uid="{99A11E7E-CCBB-4E54-89C5-A9F595BE4C3C}"/>
    <cellStyle name="Title 2 6 6" xfId="36952" xr:uid="{DBEC2320-F4C0-4FAA-B772-C0AA4E704537}"/>
    <cellStyle name="Title 2 6 6 2" xfId="36953" xr:uid="{5470BD9C-EAE7-4F53-9FE1-EF41C10FCCE9}"/>
    <cellStyle name="Title 2 6 7" xfId="36954" xr:uid="{0BD0FFC1-CC3D-4AF6-95F0-166AB05B9208}"/>
    <cellStyle name="Title 2 6 7 2" xfId="36955" xr:uid="{5BCDAD3F-C48E-42C6-9F58-F85596512CAE}"/>
    <cellStyle name="Title 2 6 8" xfId="36956" xr:uid="{318A2E06-2056-4FFB-8D37-434560D91CC4}"/>
    <cellStyle name="Title 2 6 8 2" xfId="36957" xr:uid="{C9734FAA-BE22-4610-84F3-E16468C86A03}"/>
    <cellStyle name="Title 2 6 9" xfId="36958" xr:uid="{D02907A5-E58F-4231-B0EB-2F389612412F}"/>
    <cellStyle name="Title 2 7" xfId="17269" xr:uid="{00000000-0005-0000-0000-00007A430000}"/>
    <cellStyle name="Title 2 7 10" xfId="36960" xr:uid="{E05E5369-309A-4D29-ADDD-C7B65450612C}"/>
    <cellStyle name="Title 2 7 11" xfId="36959" xr:uid="{2C901E15-DDD1-4142-8A86-FCFA87A7CF7E}"/>
    <cellStyle name="Title 2 7 12" xfId="25765" xr:uid="{9579DAEE-C822-4B67-ABB0-5BDADE2D3EB0}"/>
    <cellStyle name="Title 2 7 13" xfId="23475" xr:uid="{DA28BFBC-7988-4635-9877-27708F83509B}"/>
    <cellStyle name="Title 2 7 14" xfId="22455" xr:uid="{27CC1267-F567-4920-81BA-923615203BAA}"/>
    <cellStyle name="Title 2 7 2" xfId="17270" xr:uid="{00000000-0005-0000-0000-00007B430000}"/>
    <cellStyle name="Title 2 7 2 2" xfId="36962" xr:uid="{7F18831B-2E2D-45B3-BB04-EA535E43B9AC}"/>
    <cellStyle name="Title 2 7 2 2 2" xfId="36963" xr:uid="{459683C7-3EA1-49C9-BFAB-AC2F0593C932}"/>
    <cellStyle name="Title 2 7 2 3" xfId="36964" xr:uid="{CEA1D821-F0D8-46E6-91CB-EBBB562AAAE5}"/>
    <cellStyle name="Title 2 7 2 3 2" xfId="36965" xr:uid="{8729D62F-3524-4B35-84BD-267EA050CA30}"/>
    <cellStyle name="Title 2 7 2 4" xfId="36966" xr:uid="{91C3BD16-B681-48CA-89FD-39FAF30F7300}"/>
    <cellStyle name="Title 2 7 2 5" xfId="36961" xr:uid="{137883DF-F1DF-4F24-84C8-3E3F2054926C}"/>
    <cellStyle name="Title 2 7 3" xfId="17271" xr:uid="{00000000-0005-0000-0000-00007C430000}"/>
    <cellStyle name="Title 2 7 3 2" xfId="36968" xr:uid="{63933F22-3029-4459-9C23-46157C8CC6EC}"/>
    <cellStyle name="Title 2 7 3 2 2" xfId="36969" xr:uid="{744A5745-2B3B-4A54-8C2A-28F90E77D434}"/>
    <cellStyle name="Title 2 7 3 3" xfId="36970" xr:uid="{C26D2BD1-6572-4D32-82B2-CBE729862CC5}"/>
    <cellStyle name="Title 2 7 3 3 2" xfId="36971" xr:uid="{4FD0E72C-7E75-4507-986E-E50C17242B39}"/>
    <cellStyle name="Title 2 7 3 4" xfId="36972" xr:uid="{587DBC2D-59E9-4B08-B43E-FBE8CC802EC9}"/>
    <cellStyle name="Title 2 7 3 5" xfId="36967" xr:uid="{907D4D80-B75B-4165-9721-95826AC87CED}"/>
    <cellStyle name="Title 2 7 4" xfId="17272" xr:uid="{00000000-0005-0000-0000-00007D430000}"/>
    <cellStyle name="Title 2 7 4 2" xfId="36974" xr:uid="{385E7F77-08D3-40FD-B657-D7CB71F6B604}"/>
    <cellStyle name="Title 2 7 4 2 2" xfId="36975" xr:uid="{566E5BAE-670E-4A7B-9EAC-E5C102B5B6D9}"/>
    <cellStyle name="Title 2 7 4 3" xfId="36976" xr:uid="{2AC1BCB4-6950-449F-B661-6521F78FD4FC}"/>
    <cellStyle name="Title 2 7 4 3 2" xfId="36977" xr:uid="{9C485637-879C-4322-8B96-DD53ACF68BF1}"/>
    <cellStyle name="Title 2 7 4 4" xfId="36978" xr:uid="{CF8F016A-B19A-469E-BC63-018681AB7533}"/>
    <cellStyle name="Title 2 7 4 4 2" xfId="36979" xr:uid="{482FECD3-56A4-4806-A517-0AB3FB4C209E}"/>
    <cellStyle name="Title 2 7 4 5" xfId="36980" xr:uid="{3ABE0E30-8ADA-4318-B0CA-1390CFAF77AE}"/>
    <cellStyle name="Title 2 7 4 6" xfId="36973" xr:uid="{415102DF-C9B2-4041-84F2-0FEC2221AAF1}"/>
    <cellStyle name="Title 2 7 5" xfId="36981" xr:uid="{C3BD3FD6-D043-4FAF-8130-86189F5EDD4F}"/>
    <cellStyle name="Title 2 7 5 2" xfId="36982" xr:uid="{EAE42CB6-AA5E-4851-97CA-E7440061044D}"/>
    <cellStyle name="Title 2 7 5 2 2" xfId="36983" xr:uid="{9DBB3790-9271-4B67-AD40-E5579808F552}"/>
    <cellStyle name="Title 2 7 5 3" xfId="36984" xr:uid="{C3713AF9-389C-42F7-916D-B6ECE6EB37E8}"/>
    <cellStyle name="Title 2 7 5 3 2" xfId="36985" xr:uid="{072E5628-72F8-4036-A917-D50D5878F1DB}"/>
    <cellStyle name="Title 2 7 5 4" xfId="36986" xr:uid="{DBF2D69E-706E-461C-BD48-F2EA5CD1BC70}"/>
    <cellStyle name="Title 2 7 6" xfId="36987" xr:uid="{997AC58C-089B-41B3-81E9-D6EE8A03690F}"/>
    <cellStyle name="Title 2 7 6 2" xfId="36988" xr:uid="{3ACAA642-452F-4826-A836-517000A6A4F7}"/>
    <cellStyle name="Title 2 7 7" xfId="36989" xr:uid="{BADDE2EB-087D-41CC-94C8-9FB534ECF02F}"/>
    <cellStyle name="Title 2 7 7 2" xfId="36990" xr:uid="{C93876AF-4089-40AA-A4F5-D38A8200309C}"/>
    <cellStyle name="Title 2 7 8" xfId="36991" xr:uid="{98E3D214-E80F-493D-AC3A-BA535F73D40E}"/>
    <cellStyle name="Title 2 7 8 2" xfId="36992" xr:uid="{CE671925-565C-465D-A10A-0325832D838F}"/>
    <cellStyle name="Title 2 7 9" xfId="36993" xr:uid="{99A1EA77-291C-4948-9E40-AAAC8215E131}"/>
    <cellStyle name="Title 2 8" xfId="17273" xr:uid="{00000000-0005-0000-0000-00007E430000}"/>
    <cellStyle name="Title 2 8 10" xfId="36995" xr:uid="{2FF2D426-FE3E-454D-B8B9-CE2F7B1D2EB6}"/>
    <cellStyle name="Title 2 8 11" xfId="36994" xr:uid="{C5895690-8844-41D5-8AC4-EDB07FC64611}"/>
    <cellStyle name="Title 2 8 12" xfId="25766" xr:uid="{5B2834C0-EAF3-4F7F-843D-9A4F89B46684}"/>
    <cellStyle name="Title 2 8 13" xfId="23476" xr:uid="{2596E508-D2A1-4DC1-8E38-421820315CE8}"/>
    <cellStyle name="Title 2 8 14" xfId="22456" xr:uid="{6E1B256C-4B53-4222-A6A1-E8D13F11A420}"/>
    <cellStyle name="Title 2 8 2" xfId="17274" xr:uid="{00000000-0005-0000-0000-00007F430000}"/>
    <cellStyle name="Title 2 8 2 2" xfId="36997" xr:uid="{9BE8C2C5-5D3C-4861-9F93-7888A3498853}"/>
    <cellStyle name="Title 2 8 2 2 2" xfId="36998" xr:uid="{22BB54B6-3B08-41E5-BD83-8749A8224A4F}"/>
    <cellStyle name="Title 2 8 2 3" xfId="36999" xr:uid="{68414B4C-AF77-4CF6-91E4-68F4DB2EE45F}"/>
    <cellStyle name="Title 2 8 2 3 2" xfId="37000" xr:uid="{92D7A5D6-42CE-4AD0-89B5-70B90C15609A}"/>
    <cellStyle name="Title 2 8 2 4" xfId="37001" xr:uid="{7368F868-AA8B-445C-8EBE-F052863FD298}"/>
    <cellStyle name="Title 2 8 2 5" xfId="36996" xr:uid="{038AC673-CFE9-457A-B13A-A39ED622EFAF}"/>
    <cellStyle name="Title 2 8 3" xfId="17275" xr:uid="{00000000-0005-0000-0000-000080430000}"/>
    <cellStyle name="Title 2 8 3 2" xfId="37003" xr:uid="{89AB004E-1D55-4503-B059-C75BF95EE271}"/>
    <cellStyle name="Title 2 8 3 2 2" xfId="37004" xr:uid="{3E2A9668-27ED-4189-9077-70E73B387F33}"/>
    <cellStyle name="Title 2 8 3 3" xfId="37005" xr:uid="{234066E8-C984-4673-8745-65DD1E58A8DE}"/>
    <cellStyle name="Title 2 8 3 3 2" xfId="37006" xr:uid="{346D9C71-137C-49D1-9908-BA86212DDD2E}"/>
    <cellStyle name="Title 2 8 3 4" xfId="37007" xr:uid="{6E9AE29D-0B7B-4F99-B308-94EB599DD947}"/>
    <cellStyle name="Title 2 8 3 5" xfId="37002" xr:uid="{82E08C5B-7C90-4991-9C02-B454DC4FB360}"/>
    <cellStyle name="Title 2 8 4" xfId="17276" xr:uid="{00000000-0005-0000-0000-000081430000}"/>
    <cellStyle name="Title 2 8 4 2" xfId="37009" xr:uid="{280B4031-F18C-4786-8034-ED1646C1F4A3}"/>
    <cellStyle name="Title 2 8 4 2 2" xfId="37010" xr:uid="{22728BE3-5AF5-4BC5-812C-180839D8E0E5}"/>
    <cellStyle name="Title 2 8 4 3" xfId="37011" xr:uid="{88CFF34D-1ED7-4984-8A39-9F9B3AEA570F}"/>
    <cellStyle name="Title 2 8 4 3 2" xfId="37012" xr:uid="{9455DCE5-F34A-45B0-A552-959C06DED055}"/>
    <cellStyle name="Title 2 8 4 4" xfId="37013" xr:uid="{09413BE7-8BB6-4903-87AF-DDD4A3B6857C}"/>
    <cellStyle name="Title 2 8 4 4 2" xfId="37014" xr:uid="{093A8447-B9A1-4AFE-8509-A495DDCF6816}"/>
    <cellStyle name="Title 2 8 4 5" xfId="37015" xr:uid="{ED1C99CA-A6BF-4BAF-8884-ACD6D1ED22AB}"/>
    <cellStyle name="Title 2 8 4 6" xfId="37008" xr:uid="{B27A1C25-2685-4A9A-A1AC-D1A0A432E633}"/>
    <cellStyle name="Title 2 8 5" xfId="37016" xr:uid="{DF995A79-629B-40F9-9CED-CC6DB0E6FCEC}"/>
    <cellStyle name="Title 2 8 5 2" xfId="37017" xr:uid="{7AE231B8-A568-433C-9543-14D0EEA95896}"/>
    <cellStyle name="Title 2 8 5 2 2" xfId="37018" xr:uid="{E9161A74-82E9-40FD-9F7F-A0FC02B28A28}"/>
    <cellStyle name="Title 2 8 5 3" xfId="37019" xr:uid="{63096ABC-D23A-481D-A5FE-41ABD4D0FAAD}"/>
    <cellStyle name="Title 2 8 5 3 2" xfId="37020" xr:uid="{E39FCF16-9633-4CAB-9C41-7BE25B66FA76}"/>
    <cellStyle name="Title 2 8 5 4" xfId="37021" xr:uid="{84126F0A-72A2-48CF-BAA6-7F56759837F8}"/>
    <cellStyle name="Title 2 8 6" xfId="37022" xr:uid="{F7364F45-2CD9-406B-9A3D-C887AB8C37C9}"/>
    <cellStyle name="Title 2 8 6 2" xfId="37023" xr:uid="{40E4CFD1-07A6-4EA1-BB79-98707F5116F6}"/>
    <cellStyle name="Title 2 8 7" xfId="37024" xr:uid="{B07547FB-8C57-4AD8-8448-F660BE011073}"/>
    <cellStyle name="Title 2 8 7 2" xfId="37025" xr:uid="{809F37C9-00C7-41FB-955F-9DC139D89A0B}"/>
    <cellStyle name="Title 2 8 8" xfId="37026" xr:uid="{0A7E38D0-BB6A-4202-BF5E-E20B22D4685B}"/>
    <cellStyle name="Title 2 8 8 2" xfId="37027" xr:uid="{57B10C7A-CB9E-4784-A5D9-59DAAAA61545}"/>
    <cellStyle name="Title 2 8 9" xfId="37028" xr:uid="{7593F202-DE6A-4991-9494-C24309454ADF}"/>
    <cellStyle name="Title 2 9" xfId="17277" xr:uid="{00000000-0005-0000-0000-000082430000}"/>
    <cellStyle name="Title 2 9 10" xfId="37030" xr:uid="{F9663010-7D7C-42C7-B67F-89EC5E7AAE1E}"/>
    <cellStyle name="Title 2 9 11" xfId="37029" xr:uid="{4AE6D484-40EF-42C2-B73D-FCE202FF6A21}"/>
    <cellStyle name="Title 2 9 12" xfId="25767" xr:uid="{1F35A0D7-D593-4B6D-88B4-C28CE2CA2951}"/>
    <cellStyle name="Title 2 9 13" xfId="23477" xr:uid="{9D7C1FE4-66F0-4020-B8E8-476F188FC55B}"/>
    <cellStyle name="Title 2 9 14" xfId="22457" xr:uid="{3BCD39E5-0A1D-41CE-A859-800295B22679}"/>
    <cellStyle name="Title 2 9 2" xfId="17278" xr:uid="{00000000-0005-0000-0000-000083430000}"/>
    <cellStyle name="Title 2 9 2 2" xfId="37032" xr:uid="{AA433F27-4188-4A37-AFDF-68CE4AE82DE9}"/>
    <cellStyle name="Title 2 9 2 2 2" xfId="37033" xr:uid="{7154F358-36F6-47DF-992E-3ABA6A12F557}"/>
    <cellStyle name="Title 2 9 2 3" xfId="37034" xr:uid="{97EA0CA4-8B1F-4372-AC7D-AA6C97585D4D}"/>
    <cellStyle name="Title 2 9 2 3 2" xfId="37035" xr:uid="{84E44FBD-1BDC-4463-A47D-044DD72C8A8A}"/>
    <cellStyle name="Title 2 9 2 4" xfId="37036" xr:uid="{45DD9F83-286F-46B6-A10F-93ECA322D795}"/>
    <cellStyle name="Title 2 9 2 5" xfId="37031" xr:uid="{E09F7F62-71AB-4E93-ADAA-D42769268EB3}"/>
    <cellStyle name="Title 2 9 3" xfId="17279" xr:uid="{00000000-0005-0000-0000-000084430000}"/>
    <cellStyle name="Title 2 9 3 2" xfId="37038" xr:uid="{D4AE9F5B-E6A6-468A-9B12-558920634A3B}"/>
    <cellStyle name="Title 2 9 3 2 2" xfId="37039" xr:uid="{265CB104-ADBB-4FC7-A265-450503AE85B5}"/>
    <cellStyle name="Title 2 9 3 3" xfId="37040" xr:uid="{D4CD6ADB-D7D0-43D0-9683-81950F79C5B7}"/>
    <cellStyle name="Title 2 9 3 3 2" xfId="37041" xr:uid="{5384A4CD-B307-4043-A092-2E1FE3E67B18}"/>
    <cellStyle name="Title 2 9 3 4" xfId="37042" xr:uid="{16295A7B-7D61-4496-AD45-A75225B398D8}"/>
    <cellStyle name="Title 2 9 3 5" xfId="37037" xr:uid="{C2FD869A-AAFE-48C0-8E6E-2870CBF739A5}"/>
    <cellStyle name="Title 2 9 4" xfId="17280" xr:uid="{00000000-0005-0000-0000-000085430000}"/>
    <cellStyle name="Title 2 9 4 2" xfId="37044" xr:uid="{A8CB75B0-FC5B-4FA2-8F2B-6BF21D6021FA}"/>
    <cellStyle name="Title 2 9 4 2 2" xfId="37045" xr:uid="{BB28A4A9-4338-4C1F-A82A-2C3CF6BEC648}"/>
    <cellStyle name="Title 2 9 4 3" xfId="37046" xr:uid="{43D7D111-5D1D-433E-917C-DA0C8A3E40C0}"/>
    <cellStyle name="Title 2 9 4 3 2" xfId="37047" xr:uid="{E21878C5-CA2D-4DA8-A6CD-851B5688165D}"/>
    <cellStyle name="Title 2 9 4 4" xfId="37048" xr:uid="{B98A2798-3F0B-4F2D-BDE7-531D9FD1E757}"/>
    <cellStyle name="Title 2 9 4 4 2" xfId="37049" xr:uid="{481AD495-D5CC-432E-B6AF-F01ADC43AAA2}"/>
    <cellStyle name="Title 2 9 4 5" xfId="37050" xr:uid="{AD9B530A-5F14-44F6-BF59-B543AA3204E9}"/>
    <cellStyle name="Title 2 9 4 6" xfId="37043" xr:uid="{A99DDDAD-BB19-4D16-A6C8-CE368140D410}"/>
    <cellStyle name="Title 2 9 5" xfId="37051" xr:uid="{86733914-07F9-4D8D-BA45-D6BD05BE0CB5}"/>
    <cellStyle name="Title 2 9 5 2" xfId="37052" xr:uid="{D76033C1-44AF-4018-9C61-1BC934690E31}"/>
    <cellStyle name="Title 2 9 5 2 2" xfId="37053" xr:uid="{046F97C9-41F3-442B-8CF7-4FCB2B174DA5}"/>
    <cellStyle name="Title 2 9 5 3" xfId="37054" xr:uid="{D0CA0BF8-CC9F-477C-9A14-ABB32A21D982}"/>
    <cellStyle name="Title 2 9 5 3 2" xfId="37055" xr:uid="{49C71E8B-73A5-407C-8606-42AC9FA533D7}"/>
    <cellStyle name="Title 2 9 5 4" xfId="37056" xr:uid="{931A3317-960C-4BEF-AE36-E9AE4EFB7534}"/>
    <cellStyle name="Title 2 9 6" xfId="37057" xr:uid="{0EADA6C9-3083-4354-B3BD-11ACC689CC54}"/>
    <cellStyle name="Title 2 9 6 2" xfId="37058" xr:uid="{C95EFFFA-BC87-48D1-82D9-0400DD1972C4}"/>
    <cellStyle name="Title 2 9 7" xfId="37059" xr:uid="{FC07A222-1981-4F63-ADF6-60F1CDAB2644}"/>
    <cellStyle name="Title 2 9 7 2" xfId="37060" xr:uid="{0BCFB966-F6EF-47B0-BB88-0BF3A0DDFCD4}"/>
    <cellStyle name="Title 2 9 8" xfId="37061" xr:uid="{2AF4F25B-7C06-4223-8524-EEEB3023F3E0}"/>
    <cellStyle name="Title 2 9 8 2" xfId="37062" xr:uid="{59702679-F30F-4E86-B56B-1626D47CCEAF}"/>
    <cellStyle name="Title 2 9 9" xfId="37063" xr:uid="{C03F10BC-FD06-4CCD-8654-4BAD47116196}"/>
    <cellStyle name="Title 20" xfId="17281" xr:uid="{00000000-0005-0000-0000-000086430000}"/>
    <cellStyle name="Title 20 10" xfId="37065" xr:uid="{9DF6C898-6457-4623-BD7D-B9356C32C946}"/>
    <cellStyle name="Title 20 11" xfId="37066" xr:uid="{20CBA243-B1AD-4C64-A9E1-9A2EC11FDD94}"/>
    <cellStyle name="Title 20 12" xfId="37064" xr:uid="{B4EF1B2D-7D13-4C91-9707-D3109B8EAD59}"/>
    <cellStyle name="Title 20 13" xfId="25061" xr:uid="{335DD2DD-3971-48F8-9A2D-4955D2FC5671}"/>
    <cellStyle name="Title 20 2" xfId="17282" xr:uid="{00000000-0005-0000-0000-000087430000}"/>
    <cellStyle name="Title 20 2 2" xfId="37068" xr:uid="{631C3225-8B68-45A6-8CE6-8B1E8B675A31}"/>
    <cellStyle name="Title 20 2 2 2" xfId="37069" xr:uid="{77B1E32D-3AB7-4987-8463-84D9B7FB29B2}"/>
    <cellStyle name="Title 20 2 3" xfId="37070" xr:uid="{000A3495-5EAD-4B3C-91FF-1EB8D225FAE7}"/>
    <cellStyle name="Title 20 2 3 2" xfId="37071" xr:uid="{1DE14BBA-5EBE-4F02-8D3C-31E5F9976999}"/>
    <cellStyle name="Title 20 2 4" xfId="37072" xr:uid="{A6B82285-2AED-42D4-A3D4-1868C8F5A421}"/>
    <cellStyle name="Title 20 2 5" xfId="37073" xr:uid="{CCF0ED6E-10F0-4177-AD8E-C75B6168F9DC}"/>
    <cellStyle name="Title 20 2 6" xfId="37067" xr:uid="{896CAA45-C071-47F6-8664-C145F1C9EEC2}"/>
    <cellStyle name="Title 20 3" xfId="17283" xr:uid="{00000000-0005-0000-0000-000088430000}"/>
    <cellStyle name="Title 20 3 2" xfId="37075" xr:uid="{D824EEEE-7269-4B63-88DE-ADBCC78891BA}"/>
    <cellStyle name="Title 20 3 2 2" xfId="37076" xr:uid="{B6B73338-5711-489F-9A65-9633ECCA5C7B}"/>
    <cellStyle name="Title 20 3 3" xfId="37077" xr:uid="{3FAB21B1-CB1B-4808-8059-E7F1EBE098C2}"/>
    <cellStyle name="Title 20 3 3 2" xfId="37078" xr:uid="{695226D0-1660-45C4-A041-066ECF93D8DD}"/>
    <cellStyle name="Title 20 3 4" xfId="37079" xr:uid="{23254BAD-3F6F-40E3-9DCC-248ABB437333}"/>
    <cellStyle name="Title 20 3 5" xfId="37074" xr:uid="{E71758FE-12A2-4866-82C7-D1062BAF2D1B}"/>
    <cellStyle name="Title 20 4" xfId="37080" xr:uid="{50648FDE-4F3F-41A8-B2C1-B89BE572D4D0}"/>
    <cellStyle name="Title 20 4 2" xfId="37081" xr:uid="{572AA0A6-DD63-480D-9E99-A93149050B6F}"/>
    <cellStyle name="Title 20 4 2 2" xfId="37082" xr:uid="{87A35991-AFE8-4F20-A857-86D55CF95AF7}"/>
    <cellStyle name="Title 20 4 3" xfId="37083" xr:uid="{4139C133-A418-460C-AFC8-4866593FF30F}"/>
    <cellStyle name="Title 20 4 3 2" xfId="37084" xr:uid="{5DAAE27E-96C7-44C6-A185-79E9034B5166}"/>
    <cellStyle name="Title 20 4 4" xfId="37085" xr:uid="{EE1C80C1-6829-4E4B-A69C-E740D1B82D39}"/>
    <cellStyle name="Title 20 5" xfId="37086" xr:uid="{12D4727E-0569-4CDC-9C0D-20189838902B}"/>
    <cellStyle name="Title 20 5 2" xfId="37087" xr:uid="{D2748AC7-EC5B-4ED2-80C8-2BFDD840671B}"/>
    <cellStyle name="Title 20 5 2 2" xfId="37088" xr:uid="{ACBA9A14-2E8B-4A0C-84E2-4BC3B117CA5E}"/>
    <cellStyle name="Title 20 5 3" xfId="37089" xr:uid="{67E03E81-5099-4C57-A483-6FC57C0E5B25}"/>
    <cellStyle name="Title 20 5 3 2" xfId="37090" xr:uid="{632B944A-CFBC-4E40-B912-9B0FBA38CE8F}"/>
    <cellStyle name="Title 20 5 4" xfId="37091" xr:uid="{1F8C38F8-7E42-402D-8248-E314AEF28667}"/>
    <cellStyle name="Title 20 5 4 2" xfId="37092" xr:uid="{3D8BCFCD-0C4E-4A5A-AF2F-42C414D2B9B5}"/>
    <cellStyle name="Title 20 5 5" xfId="37093" xr:uid="{B16D786B-2690-4240-AC88-61AF8711E15B}"/>
    <cellStyle name="Title 20 6" xfId="37094" xr:uid="{DA6C66E0-E66D-428A-86CE-B1B76E138C1C}"/>
    <cellStyle name="Title 20 6 2" xfId="37095" xr:uid="{4DB595DD-4FE4-496F-AEF7-A6B9C94C3AD0}"/>
    <cellStyle name="Title 20 6 2 2" xfId="37096" xr:uid="{EDC914FE-49CD-401D-9883-C42E2B65E40D}"/>
    <cellStyle name="Title 20 6 3" xfId="37097" xr:uid="{654AC1BE-3CEE-40D7-A59C-A3271619D1B0}"/>
    <cellStyle name="Title 20 6 3 2" xfId="37098" xr:uid="{398C438E-FDA7-482D-BB4A-9C08636B326E}"/>
    <cellStyle name="Title 20 6 4" xfId="37099" xr:uid="{724F2149-ED26-4469-B83D-CF727217CBC3}"/>
    <cellStyle name="Title 20 7" xfId="37100" xr:uid="{8918EE62-7BA5-41C4-8564-B042AD6D7E2E}"/>
    <cellStyle name="Title 20 7 2" xfId="37101" xr:uid="{FCFC0322-47B0-4707-9C3D-82C25BFFBBAB}"/>
    <cellStyle name="Title 20 8" xfId="37102" xr:uid="{4907185F-AFE2-4B9A-92BF-029A579D6C90}"/>
    <cellStyle name="Title 20 8 2" xfId="37103" xr:uid="{026999DF-0F66-43DB-AD2E-5AC6C72A5383}"/>
    <cellStyle name="Title 20 9" xfId="37104" xr:uid="{0DA38EFA-1421-4467-9686-98A4F5DE5BDF}"/>
    <cellStyle name="Title 20 9 2" xfId="37105" xr:uid="{1A272B98-93F6-4E6A-B3AA-B772BAA58F69}"/>
    <cellStyle name="Title 21" xfId="17284" xr:uid="{00000000-0005-0000-0000-000089430000}"/>
    <cellStyle name="Title 21 10" xfId="37107" xr:uid="{54F27082-1077-4195-AA62-FFE847F931B5}"/>
    <cellStyle name="Title 21 11" xfId="37108" xr:uid="{BD8CA5B6-143A-40B5-AB26-2CDFB2492B98}"/>
    <cellStyle name="Title 21 12" xfId="37106" xr:uid="{9EE393DD-15D4-4F37-824A-E369C65D059E}"/>
    <cellStyle name="Title 21 13" xfId="25062" xr:uid="{620856FB-D789-44CA-B0E4-4A100B816172}"/>
    <cellStyle name="Title 21 2" xfId="17285" xr:uid="{00000000-0005-0000-0000-00008A430000}"/>
    <cellStyle name="Title 21 2 2" xfId="37110" xr:uid="{3C9448BE-1F15-4892-9E24-F46930832B5F}"/>
    <cellStyle name="Title 21 2 2 2" xfId="37111" xr:uid="{F8507A1E-CB4E-4579-89E8-DFBA3CC2B245}"/>
    <cellStyle name="Title 21 2 3" xfId="37112" xr:uid="{86A68E77-08A8-4F71-9F67-A82CE0443E9E}"/>
    <cellStyle name="Title 21 2 3 2" xfId="37113" xr:uid="{5B31773A-2D54-4A33-91AE-291336359C9E}"/>
    <cellStyle name="Title 21 2 4" xfId="37114" xr:uid="{EF420EFA-8E97-4C45-901D-BB4B1ED8274F}"/>
    <cellStyle name="Title 21 2 5" xfId="37115" xr:uid="{72978001-9056-4E3E-8F7D-11B0C10683C8}"/>
    <cellStyle name="Title 21 2 6" xfId="37109" xr:uid="{B184E75F-8811-4539-BE9A-57BBF5920FB8}"/>
    <cellStyle name="Title 21 3" xfId="17286" xr:uid="{00000000-0005-0000-0000-00008B430000}"/>
    <cellStyle name="Title 21 3 2" xfId="37117" xr:uid="{E12EC353-6F51-4158-9AF5-D8614A31876C}"/>
    <cellStyle name="Title 21 3 2 2" xfId="37118" xr:uid="{2D29D3DB-3015-4CA2-96F7-F8588C3B81E1}"/>
    <cellStyle name="Title 21 3 3" xfId="37119" xr:uid="{D3A4007F-79E6-4F86-83F1-1CF50D8CFFC1}"/>
    <cellStyle name="Title 21 3 3 2" xfId="37120" xr:uid="{230FA59B-260D-45F7-955D-C0826B90C9EB}"/>
    <cellStyle name="Title 21 3 4" xfId="37121" xr:uid="{EA7FCF9C-0A43-46A6-BCE9-A0C7960E277A}"/>
    <cellStyle name="Title 21 3 5" xfId="37116" xr:uid="{D8CEC63B-4404-4336-8AEE-1B01E3CA603A}"/>
    <cellStyle name="Title 21 4" xfId="37122" xr:uid="{5E0E9AEC-30B3-407D-9F50-438BC142D07F}"/>
    <cellStyle name="Title 21 4 2" xfId="37123" xr:uid="{53CCF490-0FC1-4031-9DEE-3CEF10EE642A}"/>
    <cellStyle name="Title 21 4 2 2" xfId="37124" xr:uid="{5C0729EC-77FF-41FE-B5CD-B5C611B47284}"/>
    <cellStyle name="Title 21 4 3" xfId="37125" xr:uid="{AB763754-A3AC-4835-9796-35FEFCD20793}"/>
    <cellStyle name="Title 21 4 3 2" xfId="37126" xr:uid="{A3425D82-7F1E-43D8-BD11-87997944105E}"/>
    <cellStyle name="Title 21 4 4" xfId="37127" xr:uid="{42B2A29E-A089-4A67-B6FA-429C7628EFC1}"/>
    <cellStyle name="Title 21 5" xfId="37128" xr:uid="{5008A0D9-AECE-46E6-83D0-C5A2E8FBFF58}"/>
    <cellStyle name="Title 21 5 2" xfId="37129" xr:uid="{CFF7B27E-E1D5-45A9-8316-769ED7A3C6B9}"/>
    <cellStyle name="Title 21 5 2 2" xfId="37130" xr:uid="{C857C7E6-30A0-4E7F-AF27-D6F0334B6330}"/>
    <cellStyle name="Title 21 5 3" xfId="37131" xr:uid="{166A2424-9607-44A7-AA23-B202E8CEA536}"/>
    <cellStyle name="Title 21 5 3 2" xfId="37132" xr:uid="{6E2E88B9-7D9C-48AA-B4B3-37AB470E4E09}"/>
    <cellStyle name="Title 21 5 4" xfId="37133" xr:uid="{DA24DEF2-5335-4DCB-AD5F-6C40161810A6}"/>
    <cellStyle name="Title 21 5 4 2" xfId="37134" xr:uid="{00D37833-E6F4-425F-86D8-D78F85F32ED0}"/>
    <cellStyle name="Title 21 5 5" xfId="37135" xr:uid="{B635F0B8-507E-4A6B-B8CA-1D811341862E}"/>
    <cellStyle name="Title 21 6" xfId="37136" xr:uid="{850C0361-1BEF-4E1D-9BB6-58FFA526EC5A}"/>
    <cellStyle name="Title 21 6 2" xfId="37137" xr:uid="{73222395-9171-4C89-853E-77836DE60028}"/>
    <cellStyle name="Title 21 6 2 2" xfId="37138" xr:uid="{985F45CC-8FAD-4737-971D-624F1C57D693}"/>
    <cellStyle name="Title 21 6 3" xfId="37139" xr:uid="{B8CB2D30-3945-4A70-BF95-0289F7788DF3}"/>
    <cellStyle name="Title 21 6 3 2" xfId="37140" xr:uid="{40CD3B84-A227-46A0-880F-41DE0461C8EB}"/>
    <cellStyle name="Title 21 6 4" xfId="37141" xr:uid="{6ED48E56-8350-404A-8E10-960B2CF743E3}"/>
    <cellStyle name="Title 21 7" xfId="37142" xr:uid="{ADD8588A-AE7F-4CF5-9D1F-40CABBEB8648}"/>
    <cellStyle name="Title 21 7 2" xfId="37143" xr:uid="{53EEE25F-9694-42B1-A83C-6B7FC98AB102}"/>
    <cellStyle name="Title 21 8" xfId="37144" xr:uid="{373D3969-6097-4531-BA13-754E4492A541}"/>
    <cellStyle name="Title 21 8 2" xfId="37145" xr:uid="{E860A8AA-4039-483E-B174-B687A988E436}"/>
    <cellStyle name="Title 21 9" xfId="37146" xr:uid="{B3F70FA9-A85E-40DA-BB84-5A743964525A}"/>
    <cellStyle name="Title 21 9 2" xfId="37147" xr:uid="{F7C72EAD-92EE-4BA1-8BAD-26ACBE2D422E}"/>
    <cellStyle name="Title 22" xfId="17287" xr:uid="{00000000-0005-0000-0000-00008C430000}"/>
    <cellStyle name="Title 22 10" xfId="37149" xr:uid="{E875D481-1D87-4F14-9BB7-249EC4E5FC53}"/>
    <cellStyle name="Title 22 11" xfId="37150" xr:uid="{779C6462-F226-47E1-8594-AA13B491781A}"/>
    <cellStyle name="Title 22 12" xfId="37148" xr:uid="{6C316904-0873-4CFE-B7D8-E1A8AC9890F2}"/>
    <cellStyle name="Title 22 13" xfId="25063" xr:uid="{F1FE8A59-8A74-4DE5-964A-F7EDBD25D912}"/>
    <cellStyle name="Title 22 2" xfId="17288" xr:uid="{00000000-0005-0000-0000-00008D430000}"/>
    <cellStyle name="Title 22 2 2" xfId="37152" xr:uid="{4D4DDB2A-BE85-4B04-B8EF-5C0D8E091309}"/>
    <cellStyle name="Title 22 2 2 2" xfId="37153" xr:uid="{06C24609-28BD-4CD7-BF93-0D8C82DA6BE3}"/>
    <cellStyle name="Title 22 2 3" xfId="37154" xr:uid="{A2EF2C1F-DE77-441E-9459-95D95F47D078}"/>
    <cellStyle name="Title 22 2 3 2" xfId="37155" xr:uid="{D44A1929-2E33-4A19-9C1E-B91739A6F04C}"/>
    <cellStyle name="Title 22 2 4" xfId="37156" xr:uid="{595F62B7-85DF-4C30-952F-D3E89FA38AFE}"/>
    <cellStyle name="Title 22 2 5" xfId="37157" xr:uid="{9A1E6C9A-E751-4FBD-8C89-0F4A798F4D24}"/>
    <cellStyle name="Title 22 2 6" xfId="37151" xr:uid="{BA551B9F-2B4E-4B2D-A8E7-817ADB9E5C09}"/>
    <cellStyle name="Title 22 3" xfId="17289" xr:uid="{00000000-0005-0000-0000-00008E430000}"/>
    <cellStyle name="Title 22 3 2" xfId="37159" xr:uid="{B46EBACE-0865-4FBC-B2ED-0AF9D9A3EC72}"/>
    <cellStyle name="Title 22 3 2 2" xfId="37160" xr:uid="{4AF0564C-9AC5-484D-A9C1-C5DD17CA92C1}"/>
    <cellStyle name="Title 22 3 3" xfId="37161" xr:uid="{751A1063-F23A-4384-BA28-794ECF86BC90}"/>
    <cellStyle name="Title 22 3 3 2" xfId="37162" xr:uid="{ED4488AE-3925-46D9-A6F1-77A49AFDE6AA}"/>
    <cellStyle name="Title 22 3 4" xfId="37163" xr:uid="{C7B79187-1EE9-41A8-8B75-ACF48952BFF1}"/>
    <cellStyle name="Title 22 3 5" xfId="37158" xr:uid="{46EE1F65-2E20-4046-BD6E-3F6801DC47F2}"/>
    <cellStyle name="Title 22 4" xfId="37164" xr:uid="{1A7FD611-D68B-4BF0-B4DB-72884C40F4DD}"/>
    <cellStyle name="Title 22 4 2" xfId="37165" xr:uid="{DEE67485-09E8-47AB-AF05-8519ED8F3EF3}"/>
    <cellStyle name="Title 22 4 2 2" xfId="37166" xr:uid="{DDBC1050-E1C9-4211-9E86-E7968F338255}"/>
    <cellStyle name="Title 22 4 3" xfId="37167" xr:uid="{CDCA4C1C-2F89-42B6-BB16-0465E7683D1C}"/>
    <cellStyle name="Title 22 4 3 2" xfId="37168" xr:uid="{94F3F398-7225-40FC-804E-5CEED6162BD0}"/>
    <cellStyle name="Title 22 4 4" xfId="37169" xr:uid="{9E13C1B9-8118-4F72-9475-3113409DF611}"/>
    <cellStyle name="Title 22 5" xfId="37170" xr:uid="{BD40C3FC-548D-466E-A220-8FBB91DF326C}"/>
    <cellStyle name="Title 22 5 2" xfId="37171" xr:uid="{6DC79EFE-D985-42B8-AE17-C5E94C7BD558}"/>
    <cellStyle name="Title 22 5 2 2" xfId="37172" xr:uid="{B8760E69-602A-4808-A2B9-C74AC93A7A57}"/>
    <cellStyle name="Title 22 5 3" xfId="37173" xr:uid="{914EB56B-D28F-4CCD-BEF8-07550DB11B45}"/>
    <cellStyle name="Title 22 5 3 2" xfId="37174" xr:uid="{8BA0A4B7-19B0-4628-91EF-D04BFAE41F7B}"/>
    <cellStyle name="Title 22 5 4" xfId="37175" xr:uid="{2D1D531D-35A2-454C-91DD-3C1C5DEEE252}"/>
    <cellStyle name="Title 22 5 4 2" xfId="37176" xr:uid="{6F16AE15-92AD-4019-AADE-CE30A43BB650}"/>
    <cellStyle name="Title 22 5 5" xfId="37177" xr:uid="{35E13CF1-9DCE-4552-893F-B6B121A059BF}"/>
    <cellStyle name="Title 22 6" xfId="37178" xr:uid="{CADADC1A-68FE-44A7-B2AA-2F0F4B81CD60}"/>
    <cellStyle name="Title 22 6 2" xfId="37179" xr:uid="{768BE3F4-23CF-4505-B291-6C5BF5494E98}"/>
    <cellStyle name="Title 22 6 2 2" xfId="37180" xr:uid="{88A75033-8CE0-4D7B-8FC7-01F7995969F1}"/>
    <cellStyle name="Title 22 6 3" xfId="37181" xr:uid="{2136DAC2-DF78-479A-A4CA-F0EABEDFB871}"/>
    <cellStyle name="Title 22 6 3 2" xfId="37182" xr:uid="{0CC35DE2-54BD-4BD2-A2EB-8F53B77261BC}"/>
    <cellStyle name="Title 22 6 4" xfId="37183" xr:uid="{35A88036-F5FF-4CB2-A1C6-3545FDBAD560}"/>
    <cellStyle name="Title 22 7" xfId="37184" xr:uid="{7D22725D-683A-4CF3-AE32-75C19BE132CD}"/>
    <cellStyle name="Title 22 7 2" xfId="37185" xr:uid="{BAD9F653-E3DC-4FE0-B6FB-92985A981AB4}"/>
    <cellStyle name="Title 22 8" xfId="37186" xr:uid="{C43435CD-A0EB-4A84-9B2D-6BEFFAFC2B85}"/>
    <cellStyle name="Title 22 8 2" xfId="37187" xr:uid="{E00BE35E-9233-4416-A127-2FD2195D1536}"/>
    <cellStyle name="Title 22 9" xfId="37188" xr:uid="{CCA997DD-86FF-46CA-AED6-E7B3A0AFC8B6}"/>
    <cellStyle name="Title 22 9 2" xfId="37189" xr:uid="{7DEE472B-7BA7-458B-A31F-DFA782278F13}"/>
    <cellStyle name="Title 23" xfId="17290" xr:uid="{00000000-0005-0000-0000-00008F430000}"/>
    <cellStyle name="Title 23 10" xfId="37191" xr:uid="{568D60BF-BE89-4976-8361-E0030CA39D17}"/>
    <cellStyle name="Title 23 11" xfId="37192" xr:uid="{A3BA87D9-1384-4DB3-A750-044DE3426961}"/>
    <cellStyle name="Title 23 12" xfId="37190" xr:uid="{34F550F8-0775-4D2F-BD8F-9AA2491A69AC}"/>
    <cellStyle name="Title 23 13" xfId="25064" xr:uid="{D3279CCB-2622-45A1-AB0E-ABF347B36E89}"/>
    <cellStyle name="Title 23 2" xfId="17291" xr:uid="{00000000-0005-0000-0000-000090430000}"/>
    <cellStyle name="Title 23 2 2" xfId="37194" xr:uid="{D14A1C2D-86B1-4F8B-862C-9421CD2177FF}"/>
    <cellStyle name="Title 23 2 2 2" xfId="37195" xr:uid="{8166E20B-7956-40CE-9C35-27C473123736}"/>
    <cellStyle name="Title 23 2 3" xfId="37196" xr:uid="{B5760856-0E42-48D9-ACF2-6A6F256537E0}"/>
    <cellStyle name="Title 23 2 3 2" xfId="37197" xr:uid="{DD4B78A6-DD06-4B48-A040-6FD9F9C736FA}"/>
    <cellStyle name="Title 23 2 4" xfId="37198" xr:uid="{A095EF8F-44EA-4840-A38B-C95C0FA9DC94}"/>
    <cellStyle name="Title 23 2 5" xfId="37199" xr:uid="{E80B81FF-E50F-40C3-8C3C-6ABF0023D1CF}"/>
    <cellStyle name="Title 23 2 6" xfId="37193" xr:uid="{23221E0C-E3E3-42EC-BC45-F424D8DDE9FB}"/>
    <cellStyle name="Title 23 3" xfId="17292" xr:uid="{00000000-0005-0000-0000-000091430000}"/>
    <cellStyle name="Title 23 3 2" xfId="37201" xr:uid="{0F45B9DC-2AFD-4791-80AD-FC9FD4CDD6C1}"/>
    <cellStyle name="Title 23 3 2 2" xfId="37202" xr:uid="{9D5E08C3-2BEA-4BBA-84E3-BE375A87BB04}"/>
    <cellStyle name="Title 23 3 3" xfId="37203" xr:uid="{F0A0722D-375B-49A2-8BE8-274A957FBF29}"/>
    <cellStyle name="Title 23 3 3 2" xfId="37204" xr:uid="{B41F7891-7B39-4425-9DB8-89F298D67100}"/>
    <cellStyle name="Title 23 3 4" xfId="37205" xr:uid="{F66F1883-999A-4C33-BE26-79F07F3321D6}"/>
    <cellStyle name="Title 23 3 5" xfId="37200" xr:uid="{B2E20AB2-C360-43EA-A633-8A44875E7F1E}"/>
    <cellStyle name="Title 23 4" xfId="37206" xr:uid="{A5D52D81-464F-4EB9-B7DB-0A38D0E38663}"/>
    <cellStyle name="Title 23 4 2" xfId="37207" xr:uid="{2BF115CD-598A-4E92-BDC1-68CA977C408F}"/>
    <cellStyle name="Title 23 4 2 2" xfId="37208" xr:uid="{8A45CE31-E9C6-4A31-934A-058C1DAE875C}"/>
    <cellStyle name="Title 23 4 3" xfId="37209" xr:uid="{49B87A16-2F92-47B9-9882-E020D8235295}"/>
    <cellStyle name="Title 23 4 3 2" xfId="37210" xr:uid="{DBCBD471-49C9-499D-A772-95E6E4CA3B85}"/>
    <cellStyle name="Title 23 4 4" xfId="37211" xr:uid="{FE35ECFE-AA8D-4B30-AC53-BDAAD2E3F939}"/>
    <cellStyle name="Title 23 5" xfId="37212" xr:uid="{C93B708D-D672-45DF-9FD0-E1F0686CB58D}"/>
    <cellStyle name="Title 23 5 2" xfId="37213" xr:uid="{6CAE78A0-402A-43B6-B513-9707298B8708}"/>
    <cellStyle name="Title 23 5 2 2" xfId="37214" xr:uid="{49966639-0FB2-44E0-AFB7-7BF13C5F5751}"/>
    <cellStyle name="Title 23 5 3" xfId="37215" xr:uid="{ED4706FD-18D2-41B1-925E-3798360EDF18}"/>
    <cellStyle name="Title 23 5 3 2" xfId="37216" xr:uid="{3CCB3824-D229-46F3-BD0D-1A954AE3F4A8}"/>
    <cellStyle name="Title 23 5 4" xfId="37217" xr:uid="{FF0B5043-8BE7-46DF-B22B-1C0F512A181E}"/>
    <cellStyle name="Title 23 5 4 2" xfId="37218" xr:uid="{DCEE759A-94C0-4D05-9889-008A941363CD}"/>
    <cellStyle name="Title 23 5 5" xfId="37219" xr:uid="{400B03D1-FB34-4B46-826E-406C8E60BB0C}"/>
    <cellStyle name="Title 23 6" xfId="37220" xr:uid="{20FC0C05-7140-4174-A226-CB09ADDAA5E1}"/>
    <cellStyle name="Title 23 6 2" xfId="37221" xr:uid="{8BB76EA4-6014-43E1-B9B9-0B2A52BAA3F3}"/>
    <cellStyle name="Title 23 6 2 2" xfId="37222" xr:uid="{DB42F878-143F-4297-8A2C-D6B9FA70B498}"/>
    <cellStyle name="Title 23 6 3" xfId="37223" xr:uid="{C7020EC1-A902-4D13-B5D4-93897B8E3FE6}"/>
    <cellStyle name="Title 23 6 3 2" xfId="37224" xr:uid="{E59BCF12-6966-4AFF-B6D4-F7F6273F32F3}"/>
    <cellStyle name="Title 23 6 4" xfId="37225" xr:uid="{B3C33CF9-F9BF-4FEA-8848-AB40A178AF67}"/>
    <cellStyle name="Title 23 7" xfId="37226" xr:uid="{F38CA5E3-2434-4B2E-9D64-0FB6D5A6FB95}"/>
    <cellStyle name="Title 23 7 2" xfId="37227" xr:uid="{1910731E-7BF5-47F6-A096-41418B428886}"/>
    <cellStyle name="Title 23 8" xfId="37228" xr:uid="{6D4F7BFD-B685-489E-8776-8411F665E764}"/>
    <cellStyle name="Title 23 8 2" xfId="37229" xr:uid="{D65D793E-3E39-4C04-BA94-69F636714168}"/>
    <cellStyle name="Title 23 9" xfId="37230" xr:uid="{926C75BD-0F75-4B31-A9CA-4AB53CA688DD}"/>
    <cellStyle name="Title 23 9 2" xfId="37231" xr:uid="{42797916-737E-4474-A97F-F36CC8358D48}"/>
    <cellStyle name="Title 24" xfId="17293" xr:uid="{00000000-0005-0000-0000-000092430000}"/>
    <cellStyle name="Title 24 10" xfId="37233" xr:uid="{9710030D-B2D8-4632-BDD8-FA1E7AAF65B8}"/>
    <cellStyle name="Title 24 11" xfId="37234" xr:uid="{87E4575B-3DBB-4594-9E65-0DA0587CECCF}"/>
    <cellStyle name="Title 24 12" xfId="37232" xr:uid="{64289DA9-C9F7-4038-81B5-897BF16FC4D4}"/>
    <cellStyle name="Title 24 13" xfId="25065" xr:uid="{DFA586C7-6BDF-4F82-9A39-95E00C223189}"/>
    <cellStyle name="Title 24 2" xfId="17294" xr:uid="{00000000-0005-0000-0000-000093430000}"/>
    <cellStyle name="Title 24 2 2" xfId="37236" xr:uid="{B52A88C6-8BEF-4E42-9535-9E32C425EBE0}"/>
    <cellStyle name="Title 24 2 2 2" xfId="37237" xr:uid="{12C40B8C-4B77-4893-996C-B0F21C29BA42}"/>
    <cellStyle name="Title 24 2 3" xfId="37238" xr:uid="{CEB9DEB7-C6C2-4807-A5B0-DC188210E896}"/>
    <cellStyle name="Title 24 2 3 2" xfId="37239" xr:uid="{012149BB-EB62-4EC2-85D9-B5EEC2E3B837}"/>
    <cellStyle name="Title 24 2 4" xfId="37240" xr:uid="{6CBA6D5F-9CCB-4B54-827E-8AFE252C7345}"/>
    <cellStyle name="Title 24 2 5" xfId="37241" xr:uid="{9C36F593-F7CB-46AE-8BCA-FB72A7979769}"/>
    <cellStyle name="Title 24 2 6" xfId="37235" xr:uid="{CF852F2C-6AC7-4E48-BF61-9CEBC6921F8B}"/>
    <cellStyle name="Title 24 3" xfId="17295" xr:uid="{00000000-0005-0000-0000-000094430000}"/>
    <cellStyle name="Title 24 3 2" xfId="37243" xr:uid="{7E2B5945-A2F1-4E66-803C-AECE1507E3BB}"/>
    <cellStyle name="Title 24 3 2 2" xfId="37244" xr:uid="{AD94959B-D830-41AD-ADB2-E26E2C1A79B5}"/>
    <cellStyle name="Title 24 3 3" xfId="37245" xr:uid="{0659BEDC-3C1E-4A8D-8517-C482294DB20A}"/>
    <cellStyle name="Title 24 3 3 2" xfId="37246" xr:uid="{819E355B-B002-4F29-BB55-6555DA1D4304}"/>
    <cellStyle name="Title 24 3 4" xfId="37247" xr:uid="{C81A7454-09E5-4334-9092-57CAEF0EF87C}"/>
    <cellStyle name="Title 24 3 5" xfId="37242" xr:uid="{3E27C4DD-EB2B-46A4-828D-387B2625F84D}"/>
    <cellStyle name="Title 24 4" xfId="37248" xr:uid="{C1CFD34C-50A0-49EC-8A8E-36AA76189B82}"/>
    <cellStyle name="Title 24 4 2" xfId="37249" xr:uid="{EFE8305C-0D80-473F-8195-110D86DC7530}"/>
    <cellStyle name="Title 24 4 2 2" xfId="37250" xr:uid="{84396C0A-2E3C-4C28-AA05-8D06D946F774}"/>
    <cellStyle name="Title 24 4 3" xfId="37251" xr:uid="{02DF343C-FE43-428E-AE37-C67ECD1E44C7}"/>
    <cellStyle name="Title 24 4 3 2" xfId="37252" xr:uid="{B3331211-FF6E-4824-84B6-492799E3B3B3}"/>
    <cellStyle name="Title 24 4 4" xfId="37253" xr:uid="{76C8C5C8-5EB2-41BB-8806-8AB350865A1F}"/>
    <cellStyle name="Title 24 5" xfId="37254" xr:uid="{FD81B3A9-8275-462C-A9FC-EDD79808003E}"/>
    <cellStyle name="Title 24 5 2" xfId="37255" xr:uid="{37B97043-EFBB-4241-B483-AB1BDE7AF344}"/>
    <cellStyle name="Title 24 5 2 2" xfId="37256" xr:uid="{85A9B702-3C7D-46C0-A858-7009E7BAD9F1}"/>
    <cellStyle name="Title 24 5 3" xfId="37257" xr:uid="{DDA4CF55-BA86-49F4-8683-C75C52AE62DA}"/>
    <cellStyle name="Title 24 5 3 2" xfId="37258" xr:uid="{1CDC7420-6F8E-49AA-889F-6CD05E6D5A0C}"/>
    <cellStyle name="Title 24 5 4" xfId="37259" xr:uid="{5010D7D0-99C0-4667-83E0-35C03ABB187E}"/>
    <cellStyle name="Title 24 5 4 2" xfId="37260" xr:uid="{7E57A08E-53D4-4E57-938E-9A028D5B7419}"/>
    <cellStyle name="Title 24 5 5" xfId="37261" xr:uid="{F6D1E372-AA8A-4A30-8490-01EE30751C72}"/>
    <cellStyle name="Title 24 6" xfId="37262" xr:uid="{00A23D5E-E996-4471-A910-BBC960247504}"/>
    <cellStyle name="Title 24 6 2" xfId="37263" xr:uid="{2A14B1E8-6FED-4864-94B1-3E1EA068C162}"/>
    <cellStyle name="Title 24 6 2 2" xfId="37264" xr:uid="{51D0BAE2-E55A-477D-ACE1-05C3822006EC}"/>
    <cellStyle name="Title 24 6 3" xfId="37265" xr:uid="{BAE284BE-1632-4F60-ABFA-342CF554EF21}"/>
    <cellStyle name="Title 24 6 3 2" xfId="37266" xr:uid="{FD3EEE11-E033-48DE-8858-ED59A6B14D58}"/>
    <cellStyle name="Title 24 6 4" xfId="37267" xr:uid="{6A9810D3-CFBB-4B32-98E6-63C5AEFABA0F}"/>
    <cellStyle name="Title 24 7" xfId="37268" xr:uid="{EA905416-9AAE-4265-8376-015040FF83BA}"/>
    <cellStyle name="Title 24 7 2" xfId="37269" xr:uid="{FED96F2B-C4EF-45FE-889F-1B24322F956F}"/>
    <cellStyle name="Title 24 8" xfId="37270" xr:uid="{748EC6AA-B9BD-42EC-B417-38C911C80CEF}"/>
    <cellStyle name="Title 24 8 2" xfId="37271" xr:uid="{3834AB42-D491-4897-BC9F-4CCB172F9145}"/>
    <cellStyle name="Title 24 9" xfId="37272" xr:uid="{31A37E9E-3CF3-4740-8A2E-6EB54B080C91}"/>
    <cellStyle name="Title 24 9 2" xfId="37273" xr:uid="{62A1B9B5-9A4D-4E3A-A94A-0902EE73DB2B}"/>
    <cellStyle name="Title 25" xfId="17296" xr:uid="{00000000-0005-0000-0000-000095430000}"/>
    <cellStyle name="Title 25 10" xfId="37275" xr:uid="{BC8CCC8B-00E7-41BF-808A-503D05C84CA4}"/>
    <cellStyle name="Title 25 11" xfId="37276" xr:uid="{C1D939B5-F09F-43DE-A33A-C5C001DE5691}"/>
    <cellStyle name="Title 25 12" xfId="37274" xr:uid="{77C870B4-963A-4DAC-91FF-A00B1EC156FD}"/>
    <cellStyle name="Title 25 13" xfId="25066" xr:uid="{455503B3-10F4-4939-8BD4-77D9C325A605}"/>
    <cellStyle name="Title 25 2" xfId="17297" xr:uid="{00000000-0005-0000-0000-000096430000}"/>
    <cellStyle name="Title 25 2 2" xfId="37278" xr:uid="{910AE8DF-4770-4B0F-BFB9-3FD9DC1BAF11}"/>
    <cellStyle name="Title 25 2 2 2" xfId="37279" xr:uid="{502E3D96-84B9-4CFA-9E8C-EA5AF8E36B85}"/>
    <cellStyle name="Title 25 2 3" xfId="37280" xr:uid="{C7DB278C-295E-4636-BFE5-3E0DCF4DD359}"/>
    <cellStyle name="Title 25 2 3 2" xfId="37281" xr:uid="{9EF875CB-0B55-4615-B518-268D2D7C554C}"/>
    <cellStyle name="Title 25 2 4" xfId="37282" xr:uid="{D3616B92-9C5D-432A-9133-25BAF70AEC44}"/>
    <cellStyle name="Title 25 2 5" xfId="37283" xr:uid="{043AA459-439B-41DD-8495-2597905609FB}"/>
    <cellStyle name="Title 25 2 6" xfId="37277" xr:uid="{08E406E0-A4E6-4F0D-A942-E839F134A47F}"/>
    <cellStyle name="Title 25 3" xfId="17298" xr:uid="{00000000-0005-0000-0000-000097430000}"/>
    <cellStyle name="Title 25 3 2" xfId="37285" xr:uid="{A3C3E3FA-B552-4EE7-A888-E26B23105219}"/>
    <cellStyle name="Title 25 3 2 2" xfId="37286" xr:uid="{AA141B76-AECD-4144-BE46-51EEF17EFEE5}"/>
    <cellStyle name="Title 25 3 3" xfId="37287" xr:uid="{E9C044A5-C2CC-4C9C-8F03-41C5CD1DC62D}"/>
    <cellStyle name="Title 25 3 3 2" xfId="37288" xr:uid="{3D061569-128E-490B-8ADC-95E4DAF2BD7B}"/>
    <cellStyle name="Title 25 3 4" xfId="37289" xr:uid="{A95E3CA0-1E2E-4BEE-9503-6B9FAAD05321}"/>
    <cellStyle name="Title 25 3 5" xfId="37284" xr:uid="{BE1C6271-C2DB-4D02-BABE-85A7B7E8DE2B}"/>
    <cellStyle name="Title 25 4" xfId="37290" xr:uid="{5FC14803-65F4-4044-A4E1-2F4B7FAF6088}"/>
    <cellStyle name="Title 25 4 2" xfId="37291" xr:uid="{84CB761A-E872-41A7-97F0-059FBB9E97F5}"/>
    <cellStyle name="Title 25 4 2 2" xfId="37292" xr:uid="{E9EABC57-62FD-48CB-86C6-E93C0B5455A4}"/>
    <cellStyle name="Title 25 4 3" xfId="37293" xr:uid="{B77E60E6-7667-4E9D-8542-3776687B0BA8}"/>
    <cellStyle name="Title 25 4 3 2" xfId="37294" xr:uid="{AF0605D2-CD76-406C-8B54-993F3670D41D}"/>
    <cellStyle name="Title 25 4 4" xfId="37295" xr:uid="{1F121228-AA7E-432D-B8E8-52F790204D36}"/>
    <cellStyle name="Title 25 5" xfId="37296" xr:uid="{2DB5CBA7-F919-448F-9336-D9441E5DDC40}"/>
    <cellStyle name="Title 25 5 2" xfId="37297" xr:uid="{D9CF2A60-2C89-4E60-833E-2EF59A106416}"/>
    <cellStyle name="Title 25 5 2 2" xfId="37298" xr:uid="{467D03AA-6030-4B10-8D87-6C6159BE7D77}"/>
    <cellStyle name="Title 25 5 3" xfId="37299" xr:uid="{5EB5792B-56F1-40EA-8128-D958E2F674F6}"/>
    <cellStyle name="Title 25 5 3 2" xfId="37300" xr:uid="{4754728C-4C38-4324-BA5E-AA3CE858227F}"/>
    <cellStyle name="Title 25 5 4" xfId="37301" xr:uid="{58298345-DD31-4447-B8E0-90C484C7A48A}"/>
    <cellStyle name="Title 25 5 4 2" xfId="37302" xr:uid="{8040E513-53D5-44D4-8B7B-AD27B6453C0F}"/>
    <cellStyle name="Title 25 5 5" xfId="37303" xr:uid="{8B25DBEC-6ADC-4C23-9150-3C812968D1F2}"/>
    <cellStyle name="Title 25 6" xfId="37304" xr:uid="{7E14C73F-5680-4531-B08F-E5F2E251532D}"/>
    <cellStyle name="Title 25 6 2" xfId="37305" xr:uid="{B8105607-301C-4B94-9303-FE360253B909}"/>
    <cellStyle name="Title 25 6 2 2" xfId="37306" xr:uid="{D921D508-7ED3-42B4-B031-1E73E60D1B61}"/>
    <cellStyle name="Title 25 6 3" xfId="37307" xr:uid="{7252DB52-D683-4E48-9884-16A44378411F}"/>
    <cellStyle name="Title 25 6 3 2" xfId="37308" xr:uid="{A7B38563-D831-43CA-9ABE-C1D6F80E3DF7}"/>
    <cellStyle name="Title 25 6 4" xfId="37309" xr:uid="{AA869810-4AF8-48CC-9C8C-E7D543635B56}"/>
    <cellStyle name="Title 25 7" xfId="37310" xr:uid="{13702DBA-3AB8-4101-8A9C-8367E9C1F21E}"/>
    <cellStyle name="Title 25 7 2" xfId="37311" xr:uid="{95FBB48F-6476-4F16-A163-81C699901DE1}"/>
    <cellStyle name="Title 25 8" xfId="37312" xr:uid="{CB316F1D-59E3-495B-874E-1A1547217890}"/>
    <cellStyle name="Title 25 8 2" xfId="37313" xr:uid="{43CFD1F0-63D2-4BE0-B8EF-8EB17063FDA1}"/>
    <cellStyle name="Title 25 9" xfId="37314" xr:uid="{F33FE7B0-A547-44F9-9F20-D8AEF0B5BB7D}"/>
    <cellStyle name="Title 25 9 2" xfId="37315" xr:uid="{13974AD8-CA71-49A2-A838-0DD8A7FC2C9B}"/>
    <cellStyle name="Title 26" xfId="17299" xr:uid="{00000000-0005-0000-0000-000098430000}"/>
    <cellStyle name="Title 26 10" xfId="37317" xr:uid="{B7402E57-3D37-4467-A234-63D975A8225F}"/>
    <cellStyle name="Title 26 11" xfId="37318" xr:uid="{33F96118-B4DD-413C-B67C-781B581760E3}"/>
    <cellStyle name="Title 26 12" xfId="37316" xr:uid="{B173BCFB-A5A2-44B6-B968-6D9223C4D014}"/>
    <cellStyle name="Title 26 13" xfId="25067" xr:uid="{446C5A31-BB29-4FDE-B356-582DDDAC1F90}"/>
    <cellStyle name="Title 26 2" xfId="17300" xr:uid="{00000000-0005-0000-0000-000099430000}"/>
    <cellStyle name="Title 26 2 2" xfId="37320" xr:uid="{48DB1FA3-0D05-4E50-863A-538D598B27D2}"/>
    <cellStyle name="Title 26 2 2 2" xfId="37321" xr:uid="{450E9573-E890-4A4C-837B-27243B938DE5}"/>
    <cellStyle name="Title 26 2 3" xfId="37322" xr:uid="{DA04CF47-0F2F-45F9-8266-042938069DEF}"/>
    <cellStyle name="Title 26 2 3 2" xfId="37323" xr:uid="{73328997-E6B0-4286-A165-D600F952E3BF}"/>
    <cellStyle name="Title 26 2 4" xfId="37324" xr:uid="{CF6216C9-59DF-4140-9B05-FBAF316CD982}"/>
    <cellStyle name="Title 26 2 5" xfId="37325" xr:uid="{A8D04D14-9958-4F07-9990-1A6765FC82E8}"/>
    <cellStyle name="Title 26 2 6" xfId="37319" xr:uid="{7F6736E2-AE7E-40E1-A8FF-E1A0A34D2D75}"/>
    <cellStyle name="Title 26 3" xfId="17301" xr:uid="{00000000-0005-0000-0000-00009A430000}"/>
    <cellStyle name="Title 26 3 2" xfId="37327" xr:uid="{8EA3E5A1-24F2-42DA-92C1-A53B0B184D70}"/>
    <cellStyle name="Title 26 3 2 2" xfId="37328" xr:uid="{7F150C6C-7D8A-4A6D-B7D8-1427D50D5C1B}"/>
    <cellStyle name="Title 26 3 3" xfId="37329" xr:uid="{90A6C344-9217-4F31-A2AA-FDE9F0C0E7D6}"/>
    <cellStyle name="Title 26 3 3 2" xfId="37330" xr:uid="{91D28841-F592-4515-B5C2-89B5952F5FD6}"/>
    <cellStyle name="Title 26 3 4" xfId="37331" xr:uid="{F82DD1E8-28CD-4FFB-8FF2-80AABDCBA954}"/>
    <cellStyle name="Title 26 3 5" xfId="37326" xr:uid="{F496CE5C-77CD-41DE-90B1-F7ADA5179BCC}"/>
    <cellStyle name="Title 26 4" xfId="37332" xr:uid="{5228769D-6758-46B3-A3CB-09837C853563}"/>
    <cellStyle name="Title 26 4 2" xfId="37333" xr:uid="{A2B52885-EA08-41A5-A729-B83515D666CD}"/>
    <cellStyle name="Title 26 4 2 2" xfId="37334" xr:uid="{0749B421-CB2F-4D09-9E60-8B0713D289EB}"/>
    <cellStyle name="Title 26 4 3" xfId="37335" xr:uid="{100B0B16-1DCB-4F9B-81F6-90D1F944BB4C}"/>
    <cellStyle name="Title 26 4 3 2" xfId="37336" xr:uid="{95790249-42DB-474D-A0BA-C774BD67580A}"/>
    <cellStyle name="Title 26 4 4" xfId="37337" xr:uid="{A49A367E-0F97-4E85-910E-D0CEDFCA302C}"/>
    <cellStyle name="Title 26 5" xfId="37338" xr:uid="{71E23791-BCBB-4499-A485-7A8A5061846E}"/>
    <cellStyle name="Title 26 5 2" xfId="37339" xr:uid="{856EC57A-7CA1-41AC-B43B-7072A405EFAA}"/>
    <cellStyle name="Title 26 5 2 2" xfId="37340" xr:uid="{F1DA491D-CFE2-4C36-8E43-0AA0D4979066}"/>
    <cellStyle name="Title 26 5 3" xfId="37341" xr:uid="{959DF66D-0C3C-446D-9E05-E287A8A4EB26}"/>
    <cellStyle name="Title 26 5 3 2" xfId="37342" xr:uid="{E2C8CD1A-37F3-4E45-BF72-8AAB002443BD}"/>
    <cellStyle name="Title 26 5 4" xfId="37343" xr:uid="{663DBECD-EF8E-4F7F-B3AF-F66A7CFC7805}"/>
    <cellStyle name="Title 26 5 4 2" xfId="37344" xr:uid="{C7265CF5-8FD4-466E-8C3D-56B12117BBD9}"/>
    <cellStyle name="Title 26 5 5" xfId="37345" xr:uid="{A1E8A280-852A-4BC3-BC18-89BF36434DC2}"/>
    <cellStyle name="Title 26 6" xfId="37346" xr:uid="{691EB8AC-0146-4639-8142-20FAEF2AA688}"/>
    <cellStyle name="Title 26 6 2" xfId="37347" xr:uid="{399DB9E3-E68A-4D7C-88AC-22C147E124B4}"/>
    <cellStyle name="Title 26 6 2 2" xfId="37348" xr:uid="{4144FFC1-ACE0-4F8D-93BD-A183C2C0EAE6}"/>
    <cellStyle name="Title 26 6 3" xfId="37349" xr:uid="{E17A39FD-612A-4F4C-9E11-2FEA8989A734}"/>
    <cellStyle name="Title 26 6 3 2" xfId="37350" xr:uid="{C0F18503-8495-47C8-B3DF-DADB17A68109}"/>
    <cellStyle name="Title 26 6 4" xfId="37351" xr:uid="{560575A4-E68B-40FE-A6A2-85A63E14A80C}"/>
    <cellStyle name="Title 26 7" xfId="37352" xr:uid="{0E20C186-52FF-4BCB-AABD-E2529BB8F3E5}"/>
    <cellStyle name="Title 26 7 2" xfId="37353" xr:uid="{2E7994C1-860C-4FE2-93BA-8FC7E9F9BA6D}"/>
    <cellStyle name="Title 26 8" xfId="37354" xr:uid="{1FE2FA23-F2E0-418B-AA6B-005E85289B63}"/>
    <cellStyle name="Title 26 8 2" xfId="37355" xr:uid="{61ED580C-4F6E-4163-9CD7-E40F0F67C90D}"/>
    <cellStyle name="Title 26 9" xfId="37356" xr:uid="{B6D18B2F-2110-4BD3-AD37-23056DA64204}"/>
    <cellStyle name="Title 26 9 2" xfId="37357" xr:uid="{DB9AC189-0D98-4DA5-9335-200F62C8D98A}"/>
    <cellStyle name="Title 27" xfId="17302" xr:uid="{00000000-0005-0000-0000-00009B430000}"/>
    <cellStyle name="Title 27 10" xfId="37359" xr:uid="{66817375-030F-4A24-AE86-5636941C3EA7}"/>
    <cellStyle name="Title 27 11" xfId="37360" xr:uid="{9E25A430-47E4-42EB-93AB-3FABF35D41DA}"/>
    <cellStyle name="Title 27 12" xfId="37358" xr:uid="{7D0E8D59-14DB-4B8B-8E18-2B5D45A3FF69}"/>
    <cellStyle name="Title 27 13" xfId="25068" xr:uid="{9D0F2288-FCC8-41A6-B1F5-3CF9385689BA}"/>
    <cellStyle name="Title 27 2" xfId="17303" xr:uid="{00000000-0005-0000-0000-00009C430000}"/>
    <cellStyle name="Title 27 2 2" xfId="37362" xr:uid="{C7CD150C-C002-48BB-B4DD-B27D50269DC9}"/>
    <cellStyle name="Title 27 2 2 2" xfId="37363" xr:uid="{2E3171F9-3642-4924-B681-F5448E45A882}"/>
    <cellStyle name="Title 27 2 3" xfId="37364" xr:uid="{B4589F60-9BE1-45C7-85EA-DE45D9D6BF16}"/>
    <cellStyle name="Title 27 2 3 2" xfId="37365" xr:uid="{3DAA69AA-FF22-4DFF-A31B-B3FB4F53FD11}"/>
    <cellStyle name="Title 27 2 4" xfId="37366" xr:uid="{84E14996-53B3-40B8-AEC3-0C82473C6714}"/>
    <cellStyle name="Title 27 2 5" xfId="37367" xr:uid="{F46D2B1A-8932-4B81-BF2E-71D92F9C99FB}"/>
    <cellStyle name="Title 27 2 6" xfId="37361" xr:uid="{C4453013-82C5-4EEA-8C9C-B5B6C4A22771}"/>
    <cellStyle name="Title 27 3" xfId="17304" xr:uid="{00000000-0005-0000-0000-00009D430000}"/>
    <cellStyle name="Title 27 3 2" xfId="37369" xr:uid="{D97BDFAC-DA23-4928-A4A0-FC02FF22A38D}"/>
    <cellStyle name="Title 27 3 2 2" xfId="37370" xr:uid="{BB2530F4-1782-4FA1-B3E3-F31E64AB6F93}"/>
    <cellStyle name="Title 27 3 3" xfId="37371" xr:uid="{DA702699-E134-420D-9E16-6E46A94E8367}"/>
    <cellStyle name="Title 27 3 3 2" xfId="37372" xr:uid="{B5D937C9-D15B-4BAC-B639-E4F78802FD7C}"/>
    <cellStyle name="Title 27 3 4" xfId="37373" xr:uid="{5337B043-8BB3-4BAA-BA3D-847E88A24E8C}"/>
    <cellStyle name="Title 27 3 5" xfId="37368" xr:uid="{0B3958FF-8538-48F3-B911-1E6F5ACC003E}"/>
    <cellStyle name="Title 27 4" xfId="37374" xr:uid="{4ED6AD2C-3B61-4FA1-9F03-D6E8201AC94F}"/>
    <cellStyle name="Title 27 4 2" xfId="37375" xr:uid="{D919CAF3-6A2D-434E-A69C-0A65756E3115}"/>
    <cellStyle name="Title 27 4 2 2" xfId="37376" xr:uid="{EA0B6AD2-1A99-4A4A-B964-1AAD7E903BA0}"/>
    <cellStyle name="Title 27 4 3" xfId="37377" xr:uid="{F5A8ECF3-CC1B-46F3-A2A7-0CC0E9D19D17}"/>
    <cellStyle name="Title 27 4 3 2" xfId="37378" xr:uid="{141C2FD2-01A1-44AE-81C7-BD3E8C68A487}"/>
    <cellStyle name="Title 27 4 4" xfId="37379" xr:uid="{B535D62E-3C52-4C1E-9D67-4D95AA3869DC}"/>
    <cellStyle name="Title 27 5" xfId="37380" xr:uid="{6306E46E-52E0-4D35-8C9E-4F3CD7B044F3}"/>
    <cellStyle name="Title 27 5 2" xfId="37381" xr:uid="{DF162D55-26E9-4F93-ADB8-FE3A7912E04E}"/>
    <cellStyle name="Title 27 5 2 2" xfId="37382" xr:uid="{9A11B479-8285-4817-8FF8-E53537E0F3B8}"/>
    <cellStyle name="Title 27 5 3" xfId="37383" xr:uid="{CB6ACACA-CE70-4459-8E3B-466B2DFA6139}"/>
    <cellStyle name="Title 27 5 3 2" xfId="37384" xr:uid="{1B9B95A4-857D-4A51-8D3C-B5B4E07148B2}"/>
    <cellStyle name="Title 27 5 4" xfId="37385" xr:uid="{4B31518A-6B7E-49B4-9629-712612D6A0E9}"/>
    <cellStyle name="Title 27 5 4 2" xfId="37386" xr:uid="{BFE19372-2133-42E9-874B-19E54DED6471}"/>
    <cellStyle name="Title 27 5 5" xfId="37387" xr:uid="{996B8BA6-DDCD-49D2-9D5B-A865B07A19CC}"/>
    <cellStyle name="Title 27 6" xfId="37388" xr:uid="{878822A9-1807-402D-B287-330C52F78D1B}"/>
    <cellStyle name="Title 27 6 2" xfId="37389" xr:uid="{C06EBA4B-41C3-4900-A271-5F0E9BD92F66}"/>
    <cellStyle name="Title 27 6 2 2" xfId="37390" xr:uid="{32094713-32BE-4223-8C16-28357DD4E50B}"/>
    <cellStyle name="Title 27 6 3" xfId="37391" xr:uid="{F6A26887-785B-430D-B860-08780CDF390A}"/>
    <cellStyle name="Title 27 6 3 2" xfId="37392" xr:uid="{38ACAF81-3BAF-4069-B883-81BE6852C90F}"/>
    <cellStyle name="Title 27 6 4" xfId="37393" xr:uid="{465838EC-0BF5-4643-9FD2-1D3545D2543E}"/>
    <cellStyle name="Title 27 7" xfId="37394" xr:uid="{76D604AD-F01A-43AD-A460-FF4DD18AC79E}"/>
    <cellStyle name="Title 27 7 2" xfId="37395" xr:uid="{7CC26947-E748-4744-9180-4CC93FCA82C9}"/>
    <cellStyle name="Title 27 8" xfId="37396" xr:uid="{3EE99091-BCA7-4288-B0DB-CE4D43B2AA8E}"/>
    <cellStyle name="Title 27 8 2" xfId="37397" xr:uid="{F18C5CDD-BE61-4049-B26E-BE9F7E55F302}"/>
    <cellStyle name="Title 27 9" xfId="37398" xr:uid="{A483A5E7-EDD7-408C-9E9F-6FF022CDB16D}"/>
    <cellStyle name="Title 27 9 2" xfId="37399" xr:uid="{F0F17545-8E52-4BF5-8619-7CF051A5AEBC}"/>
    <cellStyle name="Title 28" xfId="17305" xr:uid="{00000000-0005-0000-0000-00009E430000}"/>
    <cellStyle name="Title 28 10" xfId="37401" xr:uid="{D5265EC6-B1C2-4772-836D-74CF8DA58246}"/>
    <cellStyle name="Title 28 11" xfId="37402" xr:uid="{4D632379-8A7D-4413-8ED6-64FA8ACD321B}"/>
    <cellStyle name="Title 28 12" xfId="37400" xr:uid="{695C7606-8EED-4FFB-A691-55413067FEAD}"/>
    <cellStyle name="Title 28 13" xfId="25069" xr:uid="{E3D70888-E591-4CA5-BB4A-445FDF50FC60}"/>
    <cellStyle name="Title 28 2" xfId="17306" xr:uid="{00000000-0005-0000-0000-00009F430000}"/>
    <cellStyle name="Title 28 2 2" xfId="37404" xr:uid="{9CD3B63D-D1A9-4EC8-B319-94AD241EC59C}"/>
    <cellStyle name="Title 28 2 2 2" xfId="37405" xr:uid="{E2A07116-CBEF-4C0B-B952-1E05562CDC90}"/>
    <cellStyle name="Title 28 2 3" xfId="37406" xr:uid="{F67FA013-9F31-43CD-AAA7-13B2AE6BBF26}"/>
    <cellStyle name="Title 28 2 3 2" xfId="37407" xr:uid="{E93635F1-2CEB-49F0-B2A0-93FEB5A1364B}"/>
    <cellStyle name="Title 28 2 4" xfId="37408" xr:uid="{BF2FA562-825E-46BD-883B-CAC25781D5D2}"/>
    <cellStyle name="Title 28 2 5" xfId="37409" xr:uid="{C1BD873F-C141-4219-A33A-1230612078B7}"/>
    <cellStyle name="Title 28 2 6" xfId="37403" xr:uid="{9519A393-49A2-4109-B804-1E04814DA090}"/>
    <cellStyle name="Title 28 3" xfId="17307" xr:uid="{00000000-0005-0000-0000-0000A0430000}"/>
    <cellStyle name="Title 28 3 2" xfId="37411" xr:uid="{B8B71309-4989-4B48-9C0C-2A6357C5B97B}"/>
    <cellStyle name="Title 28 3 2 2" xfId="37412" xr:uid="{D5CC00C3-12B4-4E47-BF1E-7D9C0DE08820}"/>
    <cellStyle name="Title 28 3 3" xfId="37413" xr:uid="{3E488E99-2DBD-43A4-83E1-2054518A0F52}"/>
    <cellStyle name="Title 28 3 3 2" xfId="37414" xr:uid="{F670F88E-E944-485D-9AD0-32C95EF3CBFD}"/>
    <cellStyle name="Title 28 3 4" xfId="37415" xr:uid="{A9E934B2-CB8D-4316-932D-D301C3CCD23F}"/>
    <cellStyle name="Title 28 3 5" xfId="37410" xr:uid="{819B8671-1B4F-44DA-9EBB-8B93AFBE7FF3}"/>
    <cellStyle name="Title 28 4" xfId="37416" xr:uid="{2B5618BE-70CD-43FE-AF6F-CD23A2A3CD90}"/>
    <cellStyle name="Title 28 4 2" xfId="37417" xr:uid="{C51A72F8-9006-4936-946B-9B52EC7D7075}"/>
    <cellStyle name="Title 28 4 2 2" xfId="37418" xr:uid="{8CF9122C-0481-441E-B724-8A32B083747C}"/>
    <cellStyle name="Title 28 4 3" xfId="37419" xr:uid="{9D909439-FC51-462A-B558-A6ECE285186A}"/>
    <cellStyle name="Title 28 4 3 2" xfId="37420" xr:uid="{29913696-6680-4978-BFB4-70D10ACF9759}"/>
    <cellStyle name="Title 28 4 4" xfId="37421" xr:uid="{CC34A2DB-4235-48E2-B821-285D24AC9C15}"/>
    <cellStyle name="Title 28 5" xfId="37422" xr:uid="{7DA9BBE6-BDD6-4546-B83E-232930C52811}"/>
    <cellStyle name="Title 28 5 2" xfId="37423" xr:uid="{B26E5F89-E1CB-4E90-BBC8-058FC852469A}"/>
    <cellStyle name="Title 28 5 2 2" xfId="37424" xr:uid="{A6C516ED-EA4F-46FE-A8C5-12C33542CE14}"/>
    <cellStyle name="Title 28 5 3" xfId="37425" xr:uid="{B8D939BE-1B15-4CEF-9D8F-43DEAE7DBAEF}"/>
    <cellStyle name="Title 28 5 3 2" xfId="37426" xr:uid="{2033CAB5-884C-4BBF-99D5-C95DF6EE6837}"/>
    <cellStyle name="Title 28 5 4" xfId="37427" xr:uid="{9D0F4AC2-3626-45BD-A667-8275ED77872B}"/>
    <cellStyle name="Title 28 5 4 2" xfId="37428" xr:uid="{49223F4A-70A3-4F54-9890-A3447FB7803E}"/>
    <cellStyle name="Title 28 5 5" xfId="37429" xr:uid="{B8A9052E-5655-42E0-87B6-FD1AC132411E}"/>
    <cellStyle name="Title 28 6" xfId="37430" xr:uid="{9A0151C0-BE2F-44B1-ACB3-4CCF238B9DF7}"/>
    <cellStyle name="Title 28 6 2" xfId="37431" xr:uid="{EE92653F-2651-470A-841D-03FB05C172FB}"/>
    <cellStyle name="Title 28 6 2 2" xfId="37432" xr:uid="{63DAE3F0-920B-4140-BFFE-A2564A7AB40B}"/>
    <cellStyle name="Title 28 6 3" xfId="37433" xr:uid="{ECE266AC-960C-4369-850A-9B0B0A995549}"/>
    <cellStyle name="Title 28 6 3 2" xfId="37434" xr:uid="{CE8A4809-CADC-496E-9D7B-BB0B8D37C806}"/>
    <cellStyle name="Title 28 6 4" xfId="37435" xr:uid="{4D127B47-F671-43C5-961F-1B7D0323F931}"/>
    <cellStyle name="Title 28 7" xfId="37436" xr:uid="{6C1EB7E9-BB2D-4C66-AEBF-B6A519E7857B}"/>
    <cellStyle name="Title 28 7 2" xfId="37437" xr:uid="{8EB20D0D-4F26-44EC-8A6A-686AD67A8936}"/>
    <cellStyle name="Title 28 8" xfId="37438" xr:uid="{F0D5A89E-16C8-4B34-A8E3-217AA48978BE}"/>
    <cellStyle name="Title 28 8 2" xfId="37439" xr:uid="{B1E2563B-7188-4C46-AAEB-EDB5ACD6F854}"/>
    <cellStyle name="Title 28 9" xfId="37440" xr:uid="{85D04355-F9E2-44DC-A26E-C226C8AD784B}"/>
    <cellStyle name="Title 28 9 2" xfId="37441" xr:uid="{14C07B13-B90E-4403-A6BC-F89C8AD2B768}"/>
    <cellStyle name="Title 29" xfId="17308" xr:uid="{00000000-0005-0000-0000-0000A1430000}"/>
    <cellStyle name="Title 29 10" xfId="37443" xr:uid="{C31EC8EE-3DC5-4606-9D25-CC06204AC42D}"/>
    <cellStyle name="Title 29 11" xfId="37444" xr:uid="{AF42F715-B088-414A-BBAB-0647DBF6E062}"/>
    <cellStyle name="Title 29 12" xfId="37442" xr:uid="{216A8856-31FD-4B7C-B35F-A53B3D02DD07}"/>
    <cellStyle name="Title 29 13" xfId="25070" xr:uid="{8DAB72BC-1C0F-4145-8AF2-D72E52C2C8E5}"/>
    <cellStyle name="Title 29 2" xfId="17309" xr:uid="{00000000-0005-0000-0000-0000A2430000}"/>
    <cellStyle name="Title 29 2 2" xfId="37446" xr:uid="{551301C1-674A-44C6-86A8-A917F78F1733}"/>
    <cellStyle name="Title 29 2 2 2" xfId="37447" xr:uid="{06CE2464-5E3E-47C9-9346-4EC9D9CF5A3E}"/>
    <cellStyle name="Title 29 2 3" xfId="37448" xr:uid="{76A23CE8-A436-4D53-93E2-63E1171A05A1}"/>
    <cellStyle name="Title 29 2 3 2" xfId="37449" xr:uid="{66631BD2-CAAE-4373-89B4-D09BD0508918}"/>
    <cellStyle name="Title 29 2 4" xfId="37450" xr:uid="{FAF673FC-AE9D-4BE5-B5F4-2469062B0537}"/>
    <cellStyle name="Title 29 2 5" xfId="37451" xr:uid="{E24B136C-91B3-4EFC-B3E7-A70AAE3DBA55}"/>
    <cellStyle name="Title 29 2 6" xfId="37445" xr:uid="{D6706E72-56F0-4069-9FA4-32421CB15A3D}"/>
    <cellStyle name="Title 29 3" xfId="17310" xr:uid="{00000000-0005-0000-0000-0000A3430000}"/>
    <cellStyle name="Title 29 3 2" xfId="37453" xr:uid="{B5F05E64-EC85-458E-80EA-85E0C6009653}"/>
    <cellStyle name="Title 29 3 2 2" xfId="37454" xr:uid="{B5131911-78DA-4702-97AF-58648B22490C}"/>
    <cellStyle name="Title 29 3 3" xfId="37455" xr:uid="{F1E99E7C-8946-4480-8803-F2D5C14595BB}"/>
    <cellStyle name="Title 29 3 3 2" xfId="37456" xr:uid="{27B723EF-BC63-459C-90BD-8F3ACCE89635}"/>
    <cellStyle name="Title 29 3 4" xfId="37457" xr:uid="{DF2E0DE1-06F8-4CFF-AC25-78E91F20AFFC}"/>
    <cellStyle name="Title 29 3 5" xfId="37452" xr:uid="{9B28C225-2CD5-4F99-8FF0-BCBD88D6B53C}"/>
    <cellStyle name="Title 29 4" xfId="37458" xr:uid="{C5275A9C-379F-4651-B489-F20AECB966B5}"/>
    <cellStyle name="Title 29 4 2" xfId="37459" xr:uid="{4F80A5E4-5A3E-46E0-A2FE-4D7D9741FA29}"/>
    <cellStyle name="Title 29 4 2 2" xfId="37460" xr:uid="{4FD05C68-DE21-4267-9C4E-0DB78883E68D}"/>
    <cellStyle name="Title 29 4 3" xfId="37461" xr:uid="{7914B79B-F326-4E01-9D18-678280494F61}"/>
    <cellStyle name="Title 29 4 3 2" xfId="37462" xr:uid="{463A3130-CBD7-4E9B-A588-06FF6E24DFAA}"/>
    <cellStyle name="Title 29 4 4" xfId="37463" xr:uid="{D5F098E9-B8DD-41E2-8479-70A74620697D}"/>
    <cellStyle name="Title 29 5" xfId="37464" xr:uid="{B072545D-F33C-40ED-ACD3-A0702BB6FA33}"/>
    <cellStyle name="Title 29 5 2" xfId="37465" xr:uid="{913885BB-E335-487E-8DE7-1C23EF1ECB89}"/>
    <cellStyle name="Title 29 5 2 2" xfId="37466" xr:uid="{06D8E41C-C431-4CC9-8FD4-E11852BB1875}"/>
    <cellStyle name="Title 29 5 3" xfId="37467" xr:uid="{AE04993F-CF94-41B7-AB1C-6312E26C9094}"/>
    <cellStyle name="Title 29 5 3 2" xfId="37468" xr:uid="{989F5C8E-BF72-47BC-96F9-D80C37B40B29}"/>
    <cellStyle name="Title 29 5 4" xfId="37469" xr:uid="{B161B29B-3AA4-41FE-985C-D2C029737FD2}"/>
    <cellStyle name="Title 29 5 4 2" xfId="37470" xr:uid="{3C3617B4-BF36-484B-BB11-804EB1684FBC}"/>
    <cellStyle name="Title 29 5 5" xfId="37471" xr:uid="{24E88F94-8381-44F3-BC9B-5F7E7C88F381}"/>
    <cellStyle name="Title 29 6" xfId="37472" xr:uid="{7A434E0F-1959-46CD-8204-3EBBC1E47535}"/>
    <cellStyle name="Title 29 6 2" xfId="37473" xr:uid="{98B446D0-FDA1-436F-88B9-8853923DC0EE}"/>
    <cellStyle name="Title 29 6 2 2" xfId="37474" xr:uid="{F0C5FA6F-6859-4B9B-B757-150CB89CA6B0}"/>
    <cellStyle name="Title 29 6 3" xfId="37475" xr:uid="{8B2528D1-4303-4BF4-99EE-D1ED6E36EACA}"/>
    <cellStyle name="Title 29 6 3 2" xfId="37476" xr:uid="{38FBCF6E-458E-428C-B8BA-1BA89F50612E}"/>
    <cellStyle name="Title 29 6 4" xfId="37477" xr:uid="{815433C7-6850-45A7-9EB8-F868A13C6F7A}"/>
    <cellStyle name="Title 29 7" xfId="37478" xr:uid="{12F59457-437C-4C86-8005-E203D84C4FB6}"/>
    <cellStyle name="Title 29 7 2" xfId="37479" xr:uid="{DBFE733D-C2C0-48BA-8E6C-267CE31B1CC8}"/>
    <cellStyle name="Title 29 8" xfId="37480" xr:uid="{E5CF54E6-3FC6-4864-B734-771D1FFC17DC}"/>
    <cellStyle name="Title 29 8 2" xfId="37481" xr:uid="{465423DD-2454-4BC0-9A08-0EE06A31C13B}"/>
    <cellStyle name="Title 29 9" xfId="37482" xr:uid="{74C9B47C-0782-4C8E-8C84-7E884B16ABBF}"/>
    <cellStyle name="Title 29 9 2" xfId="37483" xr:uid="{7E1DE7D4-B526-43C0-8803-017D38D1AEBA}"/>
    <cellStyle name="Title 3" xfId="17311" xr:uid="{00000000-0005-0000-0000-0000A4430000}"/>
    <cellStyle name="Title 3 10" xfId="37485" xr:uid="{DF8E82A9-C820-41A8-8905-9AE37A646EED}"/>
    <cellStyle name="Title 3 10 2" xfId="37486" xr:uid="{ADFA9E54-ECC0-4C19-93D4-DAAB250A5117}"/>
    <cellStyle name="Title 3 11" xfId="37487" xr:uid="{B8DDCBA1-FF2B-4BAF-B536-23ACC5492BCA}"/>
    <cellStyle name="Title 3 12" xfId="37488" xr:uid="{56B3EB72-87E1-45BE-AC93-92C238544832}"/>
    <cellStyle name="Title 3 13" xfId="37484" xr:uid="{FF4E6488-8BE1-4A70-9943-C085CA99DD18}"/>
    <cellStyle name="Title 3 14" xfId="24218" xr:uid="{202E76E2-60BF-418B-B4EA-407555909339}"/>
    <cellStyle name="Title 3 15" xfId="23478" xr:uid="{E2F264C6-8691-4370-91EB-C733B183C700}"/>
    <cellStyle name="Title 3 16" xfId="22458" xr:uid="{497E53B2-3700-49CE-8024-740954891C16}"/>
    <cellStyle name="Title 3 2" xfId="17312" xr:uid="{00000000-0005-0000-0000-0000A5430000}"/>
    <cellStyle name="Title 3 2 10" xfId="37490" xr:uid="{1A0BCAE3-E5A0-48EC-B2A8-A3AE4F56AD6F}"/>
    <cellStyle name="Title 3 2 11" xfId="37489" xr:uid="{B3CA2201-2BD8-45B2-B1A1-117BDAE13CDA}"/>
    <cellStyle name="Title 3 2 12" xfId="25071" xr:uid="{681092B7-E358-4920-A345-425CFB5FAF89}"/>
    <cellStyle name="Title 3 2 13" xfId="23479" xr:uid="{1CA3A8B3-6BAF-4EC9-BF6B-EBE92121EC6D}"/>
    <cellStyle name="Title 3 2 14" xfId="22666" xr:uid="{0B1C0DC7-D004-4445-AB14-C044E95DD07C}"/>
    <cellStyle name="Title 3 2 2" xfId="17313" xr:uid="{00000000-0005-0000-0000-0000A6430000}"/>
    <cellStyle name="Title 3 2 2 2" xfId="37492" xr:uid="{0697AF07-54C8-4CAE-828C-E56AB9E72EF1}"/>
    <cellStyle name="Title 3 2 2 2 2" xfId="37493" xr:uid="{9E5DD525-16B1-4777-9C51-CB80ED4125FD}"/>
    <cellStyle name="Title 3 2 2 3" xfId="37494" xr:uid="{24AA0918-F35E-4D1C-8385-7660BB29782A}"/>
    <cellStyle name="Title 3 2 2 3 2" xfId="37495" xr:uid="{94051AA1-3CC9-4505-9D31-8892B7C40361}"/>
    <cellStyle name="Title 3 2 2 4" xfId="37496" xr:uid="{06BC0FD9-8C83-4C10-9C77-6D8BB3F1BBF0}"/>
    <cellStyle name="Title 3 2 2 5" xfId="37491" xr:uid="{05507456-81E3-4CB7-8AC6-B4166E9051BA}"/>
    <cellStyle name="Title 3 2 3" xfId="17314" xr:uid="{00000000-0005-0000-0000-0000A7430000}"/>
    <cellStyle name="Title 3 2 3 2" xfId="37498" xr:uid="{3CB3F60D-6BEC-4F89-9B5F-BCA65AB4683E}"/>
    <cellStyle name="Title 3 2 3 2 2" xfId="37499" xr:uid="{0856A313-C720-4F9C-8952-679C8CED9BC1}"/>
    <cellStyle name="Title 3 2 3 3" xfId="37500" xr:uid="{398C8963-8B94-47F3-A4BB-3E8B801FF55C}"/>
    <cellStyle name="Title 3 2 3 3 2" xfId="37501" xr:uid="{1A7181AA-9062-4EF2-AC3A-3EBBA1416671}"/>
    <cellStyle name="Title 3 2 3 4" xfId="37502" xr:uid="{15AC3312-CA6F-4095-8E02-F2AA4057C63F}"/>
    <cellStyle name="Title 3 2 3 5" xfId="37497" xr:uid="{22A200F7-2038-440E-9EC5-9D008AA36CB8}"/>
    <cellStyle name="Title 3 2 4" xfId="37503" xr:uid="{A1EC6E2C-EA06-432E-8CE0-417F7D4CF112}"/>
    <cellStyle name="Title 3 2 4 2" xfId="37504" xr:uid="{C2810B46-0C61-4C29-B83C-18DE3EE65266}"/>
    <cellStyle name="Title 3 2 4 2 2" xfId="37505" xr:uid="{61EEB4F1-8AB2-484D-AC1F-57F80739AACB}"/>
    <cellStyle name="Title 3 2 4 3" xfId="37506" xr:uid="{80A92CF9-B866-4E50-A6D6-2FD58976A9D2}"/>
    <cellStyle name="Title 3 2 4 3 2" xfId="37507" xr:uid="{6A625DC0-C330-441E-B56A-FC80D873065A}"/>
    <cellStyle name="Title 3 2 4 4" xfId="37508" xr:uid="{8D29829C-B62A-47B5-B019-768DCEBC57E3}"/>
    <cellStyle name="Title 3 2 4 4 2" xfId="37509" xr:uid="{00720AC2-2F6F-4946-B1B4-9C562F5BB98B}"/>
    <cellStyle name="Title 3 2 4 5" xfId="37510" xr:uid="{4334EC8A-90D2-4E0E-840B-55432B212A2C}"/>
    <cellStyle name="Title 3 2 5" xfId="37511" xr:uid="{A7772E3D-7758-4B47-B0A6-F0349BED2A7F}"/>
    <cellStyle name="Title 3 2 5 2" xfId="37512" xr:uid="{9DE5D9ED-61CD-448B-934B-EE6401E4D7F6}"/>
    <cellStyle name="Title 3 2 5 2 2" xfId="37513" xr:uid="{C94D5088-4666-46F3-9D79-C0F25A3B617F}"/>
    <cellStyle name="Title 3 2 5 3" xfId="37514" xr:uid="{88FD05DC-6607-42FB-AC70-F80E881C57BF}"/>
    <cellStyle name="Title 3 2 5 3 2" xfId="37515" xr:uid="{F933903C-2D4E-4C18-89B2-D34212C89CBD}"/>
    <cellStyle name="Title 3 2 5 4" xfId="37516" xr:uid="{731B90D2-57AC-4C71-910F-CF8CF583A153}"/>
    <cellStyle name="Title 3 2 6" xfId="37517" xr:uid="{DEEE8D3E-7A16-441E-85F0-132FC5F14F39}"/>
    <cellStyle name="Title 3 2 6 2" xfId="37518" xr:uid="{59724138-535A-4289-B21D-6D624F803FBA}"/>
    <cellStyle name="Title 3 2 7" xfId="37519" xr:uid="{EF5A36C1-48CA-476F-8B4D-0B55F58EF139}"/>
    <cellStyle name="Title 3 2 7 2" xfId="37520" xr:uid="{9DDFA141-D334-4FD8-9107-7C2DEADA8A14}"/>
    <cellStyle name="Title 3 2 8" xfId="37521" xr:uid="{C956414F-34C4-4ADC-A5E9-657D73631E50}"/>
    <cellStyle name="Title 3 2 8 2" xfId="37522" xr:uid="{6C22C68A-B15D-409B-8AB5-A92F462792DA}"/>
    <cellStyle name="Title 3 2 9" xfId="37523" xr:uid="{D73D6235-9BA1-46AB-9B9B-267DAD5D6BF4}"/>
    <cellStyle name="Title 3 3" xfId="17315" xr:uid="{00000000-0005-0000-0000-0000A8430000}"/>
    <cellStyle name="Title 3 3 2" xfId="17316" xr:uid="{00000000-0005-0000-0000-0000A9430000}"/>
    <cellStyle name="Title 3 3 2 2" xfId="37526" xr:uid="{12EF2415-C0A7-467B-9176-429C787172FF}"/>
    <cellStyle name="Title 3 3 2 3" xfId="37525" xr:uid="{D78E717D-5173-4A5D-8A65-8123462BC545}"/>
    <cellStyle name="Title 3 3 3" xfId="17317" xr:uid="{00000000-0005-0000-0000-0000AA430000}"/>
    <cellStyle name="Title 3 3 3 2" xfId="37528" xr:uid="{AE5589BC-1CDA-4558-947F-F6DF3CABB215}"/>
    <cellStyle name="Title 3 3 3 3" xfId="37527" xr:uid="{7D6358A2-87E1-49D4-9790-0D84FFB31D0B}"/>
    <cellStyle name="Title 3 3 4" xfId="37529" xr:uid="{1E54108D-7E08-40FE-8B53-9D962D828DDB}"/>
    <cellStyle name="Title 3 3 5" xfId="37530" xr:uid="{6DE54EB0-A819-4E90-B68F-FDBDF4111050}"/>
    <cellStyle name="Title 3 3 6" xfId="37524" xr:uid="{2773C4FC-EBC2-4EAA-B543-2CA59709A146}"/>
    <cellStyle name="Title 3 3 7" xfId="25768" xr:uid="{9B591945-337D-4225-8AAB-0131EE00A672}"/>
    <cellStyle name="Title 3 4" xfId="17318" xr:uid="{00000000-0005-0000-0000-0000AB430000}"/>
    <cellStyle name="Title 3 4 2" xfId="17319" xr:uid="{00000000-0005-0000-0000-0000AC430000}"/>
    <cellStyle name="Title 3 4 2 2" xfId="37533" xr:uid="{F4DA10D5-0AE0-4E45-B01C-B95C7793B8C8}"/>
    <cellStyle name="Title 3 4 2 3" xfId="37532" xr:uid="{EA042EFE-3FF4-410E-BBC1-EC1A0090ECE4}"/>
    <cellStyle name="Title 3 4 3" xfId="17320" xr:uid="{00000000-0005-0000-0000-0000AD430000}"/>
    <cellStyle name="Title 3 4 3 2" xfId="37535" xr:uid="{E095EFBB-E0D4-4BC4-9A1B-4617A7B950A1}"/>
    <cellStyle name="Title 3 4 3 3" xfId="37534" xr:uid="{883BBB7E-4552-467A-964D-8F8B24C18998}"/>
    <cellStyle name="Title 3 4 4" xfId="37536" xr:uid="{AF9CBCAC-4C42-484B-B6F8-DFE5C5A1EAA9}"/>
    <cellStyle name="Title 3 4 5" xfId="37531" xr:uid="{DBCC0349-A072-4592-BC7C-2566124C73ED}"/>
    <cellStyle name="Title 3 5" xfId="17321" xr:uid="{00000000-0005-0000-0000-0000AE430000}"/>
    <cellStyle name="Title 3 5 2" xfId="37538" xr:uid="{689D9241-6249-47B6-A5FA-4153C7310676}"/>
    <cellStyle name="Title 3 5 2 2" xfId="37539" xr:uid="{2677ED09-BFA6-46FE-B72F-3D846FDAD3C4}"/>
    <cellStyle name="Title 3 5 3" xfId="37540" xr:uid="{9BDFCCC1-5242-4B16-9153-3C4BF9FD0991}"/>
    <cellStyle name="Title 3 5 3 2" xfId="37541" xr:uid="{DBBAC399-DAF1-4007-A918-81384B2C6C18}"/>
    <cellStyle name="Title 3 5 4" xfId="37542" xr:uid="{F36F59F9-F3C9-4747-A8B0-2072A4F17BB4}"/>
    <cellStyle name="Title 3 5 5" xfId="37537" xr:uid="{E856C127-2EA3-45A0-BBBB-99EF3374AC8A}"/>
    <cellStyle name="Title 3 6" xfId="17322" xr:uid="{00000000-0005-0000-0000-0000AF430000}"/>
    <cellStyle name="Title 3 6 2" xfId="37544" xr:uid="{5F857EB5-7CB7-45C3-B5BA-A4A7F158C345}"/>
    <cellStyle name="Title 3 6 2 2" xfId="37545" xr:uid="{D24C819A-B5F0-403A-A84E-7491CAE70BB1}"/>
    <cellStyle name="Title 3 6 3" xfId="37546" xr:uid="{8C2ABA02-3E45-4C76-833C-CAC3D676FB93}"/>
    <cellStyle name="Title 3 6 3 2" xfId="37547" xr:uid="{84C1D7DD-5968-4243-B25C-58E9B28C6564}"/>
    <cellStyle name="Title 3 6 4" xfId="37548" xr:uid="{3DAC17F2-0353-4D3E-8641-5469FD08F113}"/>
    <cellStyle name="Title 3 6 4 2" xfId="37549" xr:uid="{974B48B9-E4DA-4C82-941D-3AB6E6E5F03D}"/>
    <cellStyle name="Title 3 6 5" xfId="37550" xr:uid="{CF3F2DD1-D3C5-4874-A0D5-C5F436441FB5}"/>
    <cellStyle name="Title 3 6 6" xfId="37543" xr:uid="{1B6DB68D-94D6-4FAB-8B88-CD8F2E0A696F}"/>
    <cellStyle name="Title 3 7" xfId="17323" xr:uid="{00000000-0005-0000-0000-0000B0430000}"/>
    <cellStyle name="Title 3 7 2" xfId="37552" xr:uid="{576FCB61-BBC6-46C8-98F6-659B86E9425B}"/>
    <cellStyle name="Title 3 7 2 2" xfId="37553" xr:uid="{BFCAFE22-418F-42D1-A87E-5790CE8336F7}"/>
    <cellStyle name="Title 3 7 3" xfId="37554" xr:uid="{50B5E3EC-DEE3-4030-9EBE-DF5C8C76656B}"/>
    <cellStyle name="Title 3 7 3 2" xfId="37555" xr:uid="{67995134-71B5-455B-9AE0-EF100EEBE12E}"/>
    <cellStyle name="Title 3 7 4" xfId="37556" xr:uid="{A1C1FD1B-AFC5-466F-A7F5-925C4F44E503}"/>
    <cellStyle name="Title 3 7 5" xfId="37551" xr:uid="{4B813295-B0C0-4EB9-9933-D01A30EADECA}"/>
    <cellStyle name="Title 3 8" xfId="37557" xr:uid="{5BEEB0CC-858B-400A-97FC-198F7AC4A4E6}"/>
    <cellStyle name="Title 3 8 2" xfId="37558" xr:uid="{43CBA46F-4660-4683-BDA3-0C4FE05110BC}"/>
    <cellStyle name="Title 3 9" xfId="37559" xr:uid="{C9B4EC05-6C0E-46A8-94AE-60C0B9511722}"/>
    <cellStyle name="Title 3 9 2" xfId="37560" xr:uid="{B465E860-8694-4405-B49C-F06E96F1B78E}"/>
    <cellStyle name="Title 30" xfId="17324" xr:uid="{00000000-0005-0000-0000-0000B1430000}"/>
    <cellStyle name="Title 30 10" xfId="37562" xr:uid="{CC139D8C-F5EC-449C-B42F-4BF13B9B853C}"/>
    <cellStyle name="Title 30 11" xfId="37563" xr:uid="{486FE616-C5DA-4F80-8991-0B1E0E881830}"/>
    <cellStyle name="Title 30 12" xfId="37561" xr:uid="{70C09FED-63B2-4563-9169-B97AC8BCA0C2}"/>
    <cellStyle name="Title 30 13" xfId="25072" xr:uid="{2E981B2F-690B-4FB2-B29B-A29FD3CEDB02}"/>
    <cellStyle name="Title 30 2" xfId="17325" xr:uid="{00000000-0005-0000-0000-0000B2430000}"/>
    <cellStyle name="Title 30 2 2" xfId="37565" xr:uid="{C139F483-F1B5-4B71-87E3-C6250509765F}"/>
    <cellStyle name="Title 30 2 2 2" xfId="37566" xr:uid="{9CA68064-1A11-4953-83D4-E5F2BCBC7442}"/>
    <cellStyle name="Title 30 2 3" xfId="37567" xr:uid="{AB09F884-C341-45A4-A48C-9269E70D1199}"/>
    <cellStyle name="Title 30 2 3 2" xfId="37568" xr:uid="{8063B26E-582B-42CF-B462-2AC658D0C3DD}"/>
    <cellStyle name="Title 30 2 4" xfId="37569" xr:uid="{053C81D0-692B-4D77-870F-32EA2AC0C309}"/>
    <cellStyle name="Title 30 2 5" xfId="37570" xr:uid="{4EDE03BC-4B6F-4224-8312-02F7A6832557}"/>
    <cellStyle name="Title 30 2 6" xfId="37564" xr:uid="{E1640708-EF7E-456C-BA70-791776616BC3}"/>
    <cellStyle name="Title 30 3" xfId="17326" xr:uid="{00000000-0005-0000-0000-0000B3430000}"/>
    <cellStyle name="Title 30 3 2" xfId="37572" xr:uid="{3DED0E00-A67E-4889-AEF6-577F843A8F37}"/>
    <cellStyle name="Title 30 3 2 2" xfId="37573" xr:uid="{E1DE6983-414B-434C-B778-E638B5425D6D}"/>
    <cellStyle name="Title 30 3 3" xfId="37574" xr:uid="{00365B3B-45C5-43B2-B22C-EACD0FDBE674}"/>
    <cellStyle name="Title 30 3 3 2" xfId="37575" xr:uid="{694EF55B-84BD-441F-A973-6C2F3691C4FB}"/>
    <cellStyle name="Title 30 3 4" xfId="37576" xr:uid="{A50839C9-1444-4142-8635-D9F05E0BD9DF}"/>
    <cellStyle name="Title 30 3 5" xfId="37571" xr:uid="{241C18DC-3343-46C3-B8A1-4A2CBA539396}"/>
    <cellStyle name="Title 30 4" xfId="37577" xr:uid="{FAD5046F-9DDD-43B1-AA27-FE2187FAC994}"/>
    <cellStyle name="Title 30 4 2" xfId="37578" xr:uid="{D9250DC3-F046-481A-89EE-59BE42B3E327}"/>
    <cellStyle name="Title 30 4 2 2" xfId="37579" xr:uid="{2442FC98-C294-42CC-BA6B-9A32494D9550}"/>
    <cellStyle name="Title 30 4 3" xfId="37580" xr:uid="{DD21B3EF-04BA-4666-AD89-18D5C6FD736A}"/>
    <cellStyle name="Title 30 4 3 2" xfId="37581" xr:uid="{2D2CACA2-257C-4C0C-8346-E802A2527A9F}"/>
    <cellStyle name="Title 30 4 4" xfId="37582" xr:uid="{B95F1838-79DE-4B80-94FB-621EF230AD07}"/>
    <cellStyle name="Title 30 5" xfId="37583" xr:uid="{DF5D15A4-5B4F-4446-A3C2-7855ADDCF692}"/>
    <cellStyle name="Title 30 5 2" xfId="37584" xr:uid="{B66ECD6A-E45C-4739-85CE-3E82B81BAB68}"/>
    <cellStyle name="Title 30 5 2 2" xfId="37585" xr:uid="{05BA53B1-0006-4E4D-86A2-943944A18BE6}"/>
    <cellStyle name="Title 30 5 3" xfId="37586" xr:uid="{DCA0E652-BDF0-4F84-99DF-98AD4F1B85B8}"/>
    <cellStyle name="Title 30 5 3 2" xfId="37587" xr:uid="{2B3AACBE-1683-4042-B118-371B79EF8778}"/>
    <cellStyle name="Title 30 5 4" xfId="37588" xr:uid="{8B61D48D-F1E8-4D30-9AE7-456B697575F0}"/>
    <cellStyle name="Title 30 5 4 2" xfId="37589" xr:uid="{7B0DAF8D-548C-4DBC-B6FC-1DD85E4FF987}"/>
    <cellStyle name="Title 30 5 5" xfId="37590" xr:uid="{D6EE5D8A-31A8-4F25-A11A-880505CB666E}"/>
    <cellStyle name="Title 30 6" xfId="37591" xr:uid="{BB38F300-FD28-4645-8757-F1CA648F2B21}"/>
    <cellStyle name="Title 30 6 2" xfId="37592" xr:uid="{ABDA9F2C-0385-4776-9C8D-A889A6304CB9}"/>
    <cellStyle name="Title 30 6 2 2" xfId="37593" xr:uid="{24DAA41E-BC9A-4729-83CA-6B0B6E0CB645}"/>
    <cellStyle name="Title 30 6 3" xfId="37594" xr:uid="{992379BF-4196-4151-885D-E5B87EC2A67B}"/>
    <cellStyle name="Title 30 6 3 2" xfId="37595" xr:uid="{B9C6B65C-A5C5-4F49-997B-A3A7771228EC}"/>
    <cellStyle name="Title 30 6 4" xfId="37596" xr:uid="{BA93F850-862E-413A-8DF0-BCD47C5BFB7D}"/>
    <cellStyle name="Title 30 7" xfId="37597" xr:uid="{FA44DC93-D170-4399-ADDA-B0EB75B27FBB}"/>
    <cellStyle name="Title 30 7 2" xfId="37598" xr:uid="{84FEC1C8-2555-4B4B-874D-2EB71ECFC1CC}"/>
    <cellStyle name="Title 30 8" xfId="37599" xr:uid="{2075C892-9DD6-4A2C-96D2-C71ADD03FD20}"/>
    <cellStyle name="Title 30 8 2" xfId="37600" xr:uid="{8AF781EE-1657-447C-A301-593CA46C4A14}"/>
    <cellStyle name="Title 30 9" xfId="37601" xr:uid="{0FB80932-B4A3-43F3-81EF-143CBB13725F}"/>
    <cellStyle name="Title 30 9 2" xfId="37602" xr:uid="{C2CE00BA-140D-43FA-B55A-44BD84F9AA4E}"/>
    <cellStyle name="Title 31" xfId="17327" xr:uid="{00000000-0005-0000-0000-0000B4430000}"/>
    <cellStyle name="Title 31 10" xfId="37604" xr:uid="{39112620-CC38-4F1C-91D8-2E469CD78843}"/>
    <cellStyle name="Title 31 11" xfId="37605" xr:uid="{1BE9688D-746D-4BA1-9C81-5BE0B167776F}"/>
    <cellStyle name="Title 31 12" xfId="37603" xr:uid="{E014E66F-8F93-4A6A-A201-B6ACB6DD888B}"/>
    <cellStyle name="Title 31 13" xfId="25073" xr:uid="{C6182276-288D-4656-9E1A-B72A689188B8}"/>
    <cellStyle name="Title 31 2" xfId="17328" xr:uid="{00000000-0005-0000-0000-0000B5430000}"/>
    <cellStyle name="Title 31 2 2" xfId="37607" xr:uid="{8B0DC722-1F9D-4D26-83C4-81F39DEAAD24}"/>
    <cellStyle name="Title 31 2 2 2" xfId="37608" xr:uid="{0DAF75AC-FE8C-458B-A4C2-FE722B3BADA3}"/>
    <cellStyle name="Title 31 2 3" xfId="37609" xr:uid="{0C12D8F2-0745-45EC-9454-44B2B56857A0}"/>
    <cellStyle name="Title 31 2 3 2" xfId="37610" xr:uid="{75F95722-F0F8-4F9A-9125-7633D70C299C}"/>
    <cellStyle name="Title 31 2 4" xfId="37611" xr:uid="{123FE49D-90D9-4FB8-9F99-89D7C223F854}"/>
    <cellStyle name="Title 31 2 5" xfId="37612" xr:uid="{5BA8AC7F-AFCF-4103-AF00-FE9611639840}"/>
    <cellStyle name="Title 31 2 6" xfId="37606" xr:uid="{8A628E43-29BC-41FF-9277-4FD64C9F01F5}"/>
    <cellStyle name="Title 31 3" xfId="17329" xr:uid="{00000000-0005-0000-0000-0000B6430000}"/>
    <cellStyle name="Title 31 3 2" xfId="37614" xr:uid="{540A020E-2CD6-44EC-B1B4-962128341F97}"/>
    <cellStyle name="Title 31 3 2 2" xfId="37615" xr:uid="{9E194E80-5577-49CA-B9DF-0FD336CA8B08}"/>
    <cellStyle name="Title 31 3 3" xfId="37616" xr:uid="{2009BD21-247E-4653-9553-E5570EE0A682}"/>
    <cellStyle name="Title 31 3 3 2" xfId="37617" xr:uid="{D5E2E611-A432-4E88-9158-6543540745A4}"/>
    <cellStyle name="Title 31 3 4" xfId="37618" xr:uid="{E1C722C3-E56C-4F4D-8248-2398D5FA7E51}"/>
    <cellStyle name="Title 31 3 5" xfId="37613" xr:uid="{DE888017-5147-41A2-A273-29748AF2F541}"/>
    <cellStyle name="Title 31 4" xfId="37619" xr:uid="{DCB9AA03-614D-4FDA-BB63-1620B0DDF59E}"/>
    <cellStyle name="Title 31 4 2" xfId="37620" xr:uid="{CF4CCCF3-1FE7-4E1E-8511-EC1641535C95}"/>
    <cellStyle name="Title 31 4 2 2" xfId="37621" xr:uid="{7BDA8517-8C82-49B4-ADB4-08C23C18F88A}"/>
    <cellStyle name="Title 31 4 3" xfId="37622" xr:uid="{E548622F-D9E6-492F-A3F3-B950D7EE5B83}"/>
    <cellStyle name="Title 31 4 3 2" xfId="37623" xr:uid="{61877D5B-2D88-4F86-B638-6702E7C88474}"/>
    <cellStyle name="Title 31 4 4" xfId="37624" xr:uid="{9E5A3B79-F4FE-4DB2-A4DD-779645BE59C1}"/>
    <cellStyle name="Title 31 5" xfId="37625" xr:uid="{974CA9E4-AC8A-4833-BCDD-24A585076BB2}"/>
    <cellStyle name="Title 31 5 2" xfId="37626" xr:uid="{C22D4576-5714-4D83-B7AA-ACBBC5D7CE22}"/>
    <cellStyle name="Title 31 5 2 2" xfId="37627" xr:uid="{251D792A-23EF-4C84-B165-95BCCBC0B8C0}"/>
    <cellStyle name="Title 31 5 3" xfId="37628" xr:uid="{9E7E92ED-64CA-4F46-98E3-05A7C43837DC}"/>
    <cellStyle name="Title 31 5 3 2" xfId="37629" xr:uid="{07A43FE7-58CD-4155-B283-7C7AA3A668EA}"/>
    <cellStyle name="Title 31 5 4" xfId="37630" xr:uid="{D3323EFC-9F1C-4BC4-8A8F-78103E1C5819}"/>
    <cellStyle name="Title 31 5 4 2" xfId="37631" xr:uid="{214B4C11-ED59-4DC3-A0B5-6BE1480A5556}"/>
    <cellStyle name="Title 31 5 5" xfId="37632" xr:uid="{7A264BA4-C008-4B83-BBF7-8197950446B4}"/>
    <cellStyle name="Title 31 6" xfId="37633" xr:uid="{30A20D86-C857-4E3B-8847-9DDB978595F7}"/>
    <cellStyle name="Title 31 6 2" xfId="37634" xr:uid="{D55B9ECF-7CBB-4C01-B596-64D2EB1CD67D}"/>
    <cellStyle name="Title 31 6 2 2" xfId="37635" xr:uid="{BA2E5862-F63D-4D4B-94D5-0C28B82FFF54}"/>
    <cellStyle name="Title 31 6 3" xfId="37636" xr:uid="{3D05EC80-C67D-4EDC-8E93-1D466AAB7B8A}"/>
    <cellStyle name="Title 31 6 3 2" xfId="37637" xr:uid="{84D40325-762D-406D-B799-84503E0200EB}"/>
    <cellStyle name="Title 31 6 4" xfId="37638" xr:uid="{C5CFBBF3-77A4-4B9D-995D-3F25A4A51477}"/>
    <cellStyle name="Title 31 7" xfId="37639" xr:uid="{DE8AD021-EC95-4C79-84FE-164B1CD02F2F}"/>
    <cellStyle name="Title 31 7 2" xfId="37640" xr:uid="{03F3C750-873D-4530-A3C8-4F64C291FA13}"/>
    <cellStyle name="Title 31 8" xfId="37641" xr:uid="{D7E0ABA2-0FD9-402C-83D0-F9E9B6FFE2FD}"/>
    <cellStyle name="Title 31 8 2" xfId="37642" xr:uid="{6B6F22D3-1966-4A16-9B3E-A83B56D6A100}"/>
    <cellStyle name="Title 31 9" xfId="37643" xr:uid="{D99C6AF8-4800-4143-B980-C696748E2AB8}"/>
    <cellStyle name="Title 31 9 2" xfId="37644" xr:uid="{D40A4238-C89F-4A54-A46B-35B627775842}"/>
    <cellStyle name="Title 32" xfId="17330" xr:uid="{00000000-0005-0000-0000-0000B7430000}"/>
    <cellStyle name="Title 32 10" xfId="37646" xr:uid="{D6D9E13C-68A4-4345-B6E7-8C5ABF3A51E1}"/>
    <cellStyle name="Title 32 11" xfId="37647" xr:uid="{CA196B37-7478-49C1-B425-604BD650C373}"/>
    <cellStyle name="Title 32 12" xfId="37645" xr:uid="{4CE06E69-BEEB-4B18-9E1E-55746B3AA649}"/>
    <cellStyle name="Title 32 13" xfId="25074" xr:uid="{C7973210-D133-4B6D-8845-D20717076188}"/>
    <cellStyle name="Title 32 2" xfId="17331" xr:uid="{00000000-0005-0000-0000-0000B8430000}"/>
    <cellStyle name="Title 32 2 2" xfId="37649" xr:uid="{34820FD7-6FE3-4D8A-A117-4F8D1326D70D}"/>
    <cellStyle name="Title 32 2 2 2" xfId="37650" xr:uid="{AD89CB3A-41D4-4ECC-97DE-10289AA01295}"/>
    <cellStyle name="Title 32 2 3" xfId="37651" xr:uid="{4A9130C4-88AE-4AED-B26C-EE7DBEB288D9}"/>
    <cellStyle name="Title 32 2 3 2" xfId="37652" xr:uid="{65280CCC-1850-4697-86AE-6678647B9262}"/>
    <cellStyle name="Title 32 2 4" xfId="37653" xr:uid="{F7B3D854-F44A-4B60-9680-D13F4D73F38E}"/>
    <cellStyle name="Title 32 2 5" xfId="37654" xr:uid="{3F727FFD-0BE4-4B5E-9970-AD5E2CE1F249}"/>
    <cellStyle name="Title 32 2 6" xfId="37648" xr:uid="{DC7DD9CE-C1C5-4EF6-A60F-A7F989EDF685}"/>
    <cellStyle name="Title 32 3" xfId="17332" xr:uid="{00000000-0005-0000-0000-0000B9430000}"/>
    <cellStyle name="Title 32 3 2" xfId="37656" xr:uid="{595FAA8C-AAE8-4679-B76B-98838BECC7DA}"/>
    <cellStyle name="Title 32 3 2 2" xfId="37657" xr:uid="{28A1EEF1-66F4-4728-9335-81A2ED7C0145}"/>
    <cellStyle name="Title 32 3 3" xfId="37658" xr:uid="{CFA92AE3-4C48-4ECD-AD51-49AC9FF2257D}"/>
    <cellStyle name="Title 32 3 3 2" xfId="37659" xr:uid="{56AFED78-E8BC-4407-866F-3B2BA805DCA3}"/>
    <cellStyle name="Title 32 3 4" xfId="37660" xr:uid="{F65DB49F-ED7E-4580-840F-B0D1A7E299EB}"/>
    <cellStyle name="Title 32 3 5" xfId="37655" xr:uid="{62115057-EED0-4D51-AEE7-549030922FD8}"/>
    <cellStyle name="Title 32 4" xfId="37661" xr:uid="{8E180BCC-3BC3-45FC-B537-518BBBF1BFBE}"/>
    <cellStyle name="Title 32 4 2" xfId="37662" xr:uid="{37966441-E910-44AB-AF79-98973A703636}"/>
    <cellStyle name="Title 32 4 2 2" xfId="37663" xr:uid="{299D9A1E-A8B4-4A88-BDD6-6FD43AA0DD3B}"/>
    <cellStyle name="Title 32 4 3" xfId="37664" xr:uid="{22DEBB56-B632-4494-AA8A-C4319FD27645}"/>
    <cellStyle name="Title 32 4 3 2" xfId="37665" xr:uid="{53254BAC-4C1B-4AE7-A0D3-E8BF7BA7C424}"/>
    <cellStyle name="Title 32 4 4" xfId="37666" xr:uid="{D977681C-8104-4F64-8AC3-A2932F54B86F}"/>
    <cellStyle name="Title 32 5" xfId="37667" xr:uid="{1A030060-D5AE-4C32-8553-7420AC8C72C6}"/>
    <cellStyle name="Title 32 5 2" xfId="37668" xr:uid="{711DB902-5F13-4388-9D65-0288F15E4E35}"/>
    <cellStyle name="Title 32 5 2 2" xfId="37669" xr:uid="{3FBD7E28-CCF8-4C9C-9F93-8DA0AC690BDD}"/>
    <cellStyle name="Title 32 5 3" xfId="37670" xr:uid="{54B061D1-8DD3-415A-87E4-7B473C3CEBAF}"/>
    <cellStyle name="Title 32 5 3 2" xfId="37671" xr:uid="{D30C45FB-7FDA-4519-94DC-41381371C33C}"/>
    <cellStyle name="Title 32 5 4" xfId="37672" xr:uid="{5214D8BE-12B9-4B39-95C6-BB684019E596}"/>
    <cellStyle name="Title 32 5 4 2" xfId="37673" xr:uid="{8E96BD0D-12F4-4AD5-9D8E-6045F25498B0}"/>
    <cellStyle name="Title 32 5 5" xfId="37674" xr:uid="{F738517A-DDD6-4B57-9463-615B71962B7B}"/>
    <cellStyle name="Title 32 6" xfId="37675" xr:uid="{94D94514-9252-4821-8DCA-63897BBC5431}"/>
    <cellStyle name="Title 32 6 2" xfId="37676" xr:uid="{42BF9DEB-845C-4EBC-99A9-77D8316132E0}"/>
    <cellStyle name="Title 32 6 2 2" xfId="37677" xr:uid="{8EA4DFEE-3AB4-4ED8-B995-9062728E59D9}"/>
    <cellStyle name="Title 32 6 3" xfId="37678" xr:uid="{2D6AC490-D34B-4AF2-A98C-5947AF39DAF8}"/>
    <cellStyle name="Title 32 6 3 2" xfId="37679" xr:uid="{F03A2813-BF03-4F44-AB56-E04F2483D279}"/>
    <cellStyle name="Title 32 6 4" xfId="37680" xr:uid="{B3625339-57A4-485D-A299-EC20B7080B37}"/>
    <cellStyle name="Title 32 7" xfId="37681" xr:uid="{849883FA-718F-4D4C-B5F4-DC956CA5BB86}"/>
    <cellStyle name="Title 32 7 2" xfId="37682" xr:uid="{713CB4C3-6B1A-4198-AAB2-99937CAD74BF}"/>
    <cellStyle name="Title 32 8" xfId="37683" xr:uid="{ACEB7437-7479-42AE-9209-941A40C492B9}"/>
    <cellStyle name="Title 32 8 2" xfId="37684" xr:uid="{DEBF1A8E-5F86-4C10-BFF4-BAA67A33EFCF}"/>
    <cellStyle name="Title 32 9" xfId="37685" xr:uid="{0AEFA379-2E54-4222-87AC-273A6FCB59CD}"/>
    <cellStyle name="Title 32 9 2" xfId="37686" xr:uid="{AAD52726-15B4-4009-90C4-8DFD05EAE8D6}"/>
    <cellStyle name="Title 33" xfId="17333" xr:uid="{00000000-0005-0000-0000-0000BA430000}"/>
    <cellStyle name="Title 33 10" xfId="37688" xr:uid="{97B8650A-5ADC-46C8-BCAD-C4CB25A53698}"/>
    <cellStyle name="Title 33 11" xfId="37689" xr:uid="{69A6FE1C-6E61-47AC-B9E3-71F42A3B8EF7}"/>
    <cellStyle name="Title 33 12" xfId="37687" xr:uid="{20C903A2-C686-416C-8DD1-0B3080B0AEF3}"/>
    <cellStyle name="Title 33 13" xfId="25075" xr:uid="{CE96B9CD-AC5A-4FE8-8A46-92411F2E3D5C}"/>
    <cellStyle name="Title 33 2" xfId="17334" xr:uid="{00000000-0005-0000-0000-0000BB430000}"/>
    <cellStyle name="Title 33 2 2" xfId="37691" xr:uid="{D567CA29-B1B0-40E1-A7D9-02692887F884}"/>
    <cellStyle name="Title 33 2 2 2" xfId="37692" xr:uid="{B5EF8064-92CA-4C0B-918A-9CD1BB5D4CE2}"/>
    <cellStyle name="Title 33 2 3" xfId="37693" xr:uid="{30573918-93FB-40CB-8F70-AECA0C35EDB5}"/>
    <cellStyle name="Title 33 2 3 2" xfId="37694" xr:uid="{AAB8F57D-438C-4786-A675-B244375F8162}"/>
    <cellStyle name="Title 33 2 4" xfId="37695" xr:uid="{8DC56960-AF01-4DAC-B750-BC36211DD1BD}"/>
    <cellStyle name="Title 33 2 5" xfId="37696" xr:uid="{B6D90A8E-D1E9-42DD-AE6A-5FF1C78A79E0}"/>
    <cellStyle name="Title 33 2 6" xfId="37690" xr:uid="{21A3F217-064E-4AA3-8121-BF0909DE5EAA}"/>
    <cellStyle name="Title 33 3" xfId="17335" xr:uid="{00000000-0005-0000-0000-0000BC430000}"/>
    <cellStyle name="Title 33 3 2" xfId="37698" xr:uid="{FF6A0BEF-CCC9-48AC-A1B2-47EA406F92A3}"/>
    <cellStyle name="Title 33 3 2 2" xfId="37699" xr:uid="{5E8742A0-E8F7-4AD5-B7C1-0D23428E339E}"/>
    <cellStyle name="Title 33 3 3" xfId="37700" xr:uid="{499C46C5-9A2B-4177-ABA8-07C0A7A517A9}"/>
    <cellStyle name="Title 33 3 3 2" xfId="37701" xr:uid="{B41DF808-0FB2-4BF2-A38E-04F5B49AB9E5}"/>
    <cellStyle name="Title 33 3 4" xfId="37702" xr:uid="{AA6C0200-89B9-412F-93AF-CCB64A8C99FF}"/>
    <cellStyle name="Title 33 3 5" xfId="37697" xr:uid="{BBE84DAE-CECE-4973-B7C7-452583BE9DAA}"/>
    <cellStyle name="Title 33 4" xfId="37703" xr:uid="{09DA509E-BCA5-4042-A363-F7D405C11486}"/>
    <cellStyle name="Title 33 4 2" xfId="37704" xr:uid="{FD4A6A1C-A554-46B8-967D-F7D57013373A}"/>
    <cellStyle name="Title 33 4 2 2" xfId="37705" xr:uid="{8F84F1DB-451F-4708-A658-6AD80F72B2AB}"/>
    <cellStyle name="Title 33 4 3" xfId="37706" xr:uid="{D516DCA4-BC8C-483D-B658-8C6FAC59ED62}"/>
    <cellStyle name="Title 33 4 3 2" xfId="37707" xr:uid="{77A76F56-D1A4-40F2-8745-1ADB9279A800}"/>
    <cellStyle name="Title 33 4 4" xfId="37708" xr:uid="{838CB452-2095-4952-9269-9F5D59A7115E}"/>
    <cellStyle name="Title 33 5" xfId="37709" xr:uid="{1013810F-ED2F-488B-85FC-4866C04EF86F}"/>
    <cellStyle name="Title 33 5 2" xfId="37710" xr:uid="{46C6AC72-8BAB-4A4B-89BE-B59AAF2D606C}"/>
    <cellStyle name="Title 33 5 2 2" xfId="37711" xr:uid="{677FC6BE-9B05-45A0-B5AA-138A932D738B}"/>
    <cellStyle name="Title 33 5 3" xfId="37712" xr:uid="{F99AC530-327A-419F-A705-30E164F071C9}"/>
    <cellStyle name="Title 33 5 3 2" xfId="37713" xr:uid="{9497DF83-8841-40E9-B7D0-9C8498ABEE3F}"/>
    <cellStyle name="Title 33 5 4" xfId="37714" xr:uid="{C54E4B9F-4140-4A7D-82EC-183B11621ACD}"/>
    <cellStyle name="Title 33 5 4 2" xfId="37715" xr:uid="{013FD2A7-ACE8-4F3E-B20C-05CD2B88D7BA}"/>
    <cellStyle name="Title 33 5 5" xfId="37716" xr:uid="{CE6835FD-C039-47C1-A4A3-0D7420D9F70F}"/>
    <cellStyle name="Title 33 6" xfId="37717" xr:uid="{FCA7D045-427B-40B3-BF9A-464A8EB68CC7}"/>
    <cellStyle name="Title 33 6 2" xfId="37718" xr:uid="{8E2BF4AD-83DB-40D5-8BAB-46F7E881CF80}"/>
    <cellStyle name="Title 33 6 2 2" xfId="37719" xr:uid="{A58336A8-D0CF-40D4-8C0E-938CF224E092}"/>
    <cellStyle name="Title 33 6 3" xfId="37720" xr:uid="{33AADCD9-BD3F-4442-AA68-C56EDF0C635C}"/>
    <cellStyle name="Title 33 6 3 2" xfId="37721" xr:uid="{A031B5DD-191F-4D19-912D-3C547BCF41D1}"/>
    <cellStyle name="Title 33 6 4" xfId="37722" xr:uid="{153871FB-54A2-4995-947E-667628A742BA}"/>
    <cellStyle name="Title 33 7" xfId="37723" xr:uid="{D04D9E73-95EA-40CC-9AF1-F84DA0C1F347}"/>
    <cellStyle name="Title 33 7 2" xfId="37724" xr:uid="{3E96D01F-5514-4FAF-82B9-368CEA8A5ED7}"/>
    <cellStyle name="Title 33 8" xfId="37725" xr:uid="{EEC6A69C-B207-4CDB-8302-512EA1F73257}"/>
    <cellStyle name="Title 33 8 2" xfId="37726" xr:uid="{42A2E206-18BE-43CE-A72A-39B24BEDF7C6}"/>
    <cellStyle name="Title 33 9" xfId="37727" xr:uid="{84A2A612-352F-4D30-A1E1-3ED47EA74379}"/>
    <cellStyle name="Title 33 9 2" xfId="37728" xr:uid="{519AA974-F159-4C69-AD2D-C9F32EAC6716}"/>
    <cellStyle name="Title 34" xfId="17336" xr:uid="{00000000-0005-0000-0000-0000BD430000}"/>
    <cellStyle name="Title 34 10" xfId="37730" xr:uid="{DA74DEBA-1BA8-47A1-8E21-0284691E1935}"/>
    <cellStyle name="Title 34 11" xfId="37731" xr:uid="{E7DE1FD1-347A-4839-9004-B08479063005}"/>
    <cellStyle name="Title 34 12" xfId="37729" xr:uid="{B9FEABFD-3D4F-4C41-8658-B90018C33B27}"/>
    <cellStyle name="Title 34 13" xfId="25076" xr:uid="{9CA25FD8-52DE-456E-B0FE-9DB0A96E3C82}"/>
    <cellStyle name="Title 34 2" xfId="17337" xr:uid="{00000000-0005-0000-0000-0000BE430000}"/>
    <cellStyle name="Title 34 2 2" xfId="37733" xr:uid="{F1BD0890-CD33-47CB-AD50-1640F76DFC60}"/>
    <cellStyle name="Title 34 2 2 2" xfId="37734" xr:uid="{3BB48564-1F58-49CC-B7F1-CBEEBCA8718F}"/>
    <cellStyle name="Title 34 2 3" xfId="37735" xr:uid="{D69973E4-1BFA-4686-8DBF-7C173F313AD2}"/>
    <cellStyle name="Title 34 2 3 2" xfId="37736" xr:uid="{C7E54A04-AB58-4668-AB29-50F53AE66A58}"/>
    <cellStyle name="Title 34 2 4" xfId="37737" xr:uid="{25EE1AF9-E9E6-4D0A-B920-9782E67BFD38}"/>
    <cellStyle name="Title 34 2 5" xfId="37738" xr:uid="{A3C2AFFB-1273-4A0F-B0CA-BAB844C04DC2}"/>
    <cellStyle name="Title 34 2 6" xfId="37732" xr:uid="{AFE571BE-6E8B-4D70-A8F4-F6110E1DCBC2}"/>
    <cellStyle name="Title 34 3" xfId="17338" xr:uid="{00000000-0005-0000-0000-0000BF430000}"/>
    <cellStyle name="Title 34 3 2" xfId="37740" xr:uid="{31BE9F92-1D4B-4FB4-A0B8-F86D81F60785}"/>
    <cellStyle name="Title 34 3 2 2" xfId="37741" xr:uid="{30BADA40-7072-454B-8ADF-D8953DCB900A}"/>
    <cellStyle name="Title 34 3 3" xfId="37742" xr:uid="{4D6AE58B-EC6F-4319-B814-45AE0724160A}"/>
    <cellStyle name="Title 34 3 3 2" xfId="37743" xr:uid="{48B6E9E3-CAD5-405B-BD9D-968E351F90FA}"/>
    <cellStyle name="Title 34 3 4" xfId="37744" xr:uid="{542152DA-DAE9-4408-BC19-B3AA1E8A4C51}"/>
    <cellStyle name="Title 34 3 5" xfId="37739" xr:uid="{3F1611FE-67BB-4BBF-A38B-55C10FE24C57}"/>
    <cellStyle name="Title 34 4" xfId="37745" xr:uid="{4991E887-0CF9-4FD6-BC49-ED4F7D726CE7}"/>
    <cellStyle name="Title 34 4 2" xfId="37746" xr:uid="{06B10CBA-B5E6-4C4C-91A8-C39167365C72}"/>
    <cellStyle name="Title 34 4 2 2" xfId="37747" xr:uid="{03A9074A-00C8-47ED-8085-5F4928E6CDC3}"/>
    <cellStyle name="Title 34 4 3" xfId="37748" xr:uid="{6CBFD43E-D3D7-4447-B9AE-925AF7ADB7D5}"/>
    <cellStyle name="Title 34 4 3 2" xfId="37749" xr:uid="{EDB2EB19-5B9C-4B25-B8F6-A7346252516C}"/>
    <cellStyle name="Title 34 4 4" xfId="37750" xr:uid="{CCFD846B-2DCD-4181-A57F-2F38944CCAC8}"/>
    <cellStyle name="Title 34 5" xfId="37751" xr:uid="{430BE0AF-D0CE-41B5-A74A-C138D92BB3AF}"/>
    <cellStyle name="Title 34 5 2" xfId="37752" xr:uid="{3E900685-73A1-4637-BEF9-CBA6BC90FA3B}"/>
    <cellStyle name="Title 34 5 2 2" xfId="37753" xr:uid="{128261A8-CA02-4FE2-8545-8BCE9456358B}"/>
    <cellStyle name="Title 34 5 3" xfId="37754" xr:uid="{F40783F4-0C6D-46A8-A6F7-CD7875770D02}"/>
    <cellStyle name="Title 34 5 3 2" xfId="37755" xr:uid="{1E537656-1FAF-4D5A-86B1-B56A86D0C066}"/>
    <cellStyle name="Title 34 5 4" xfId="37756" xr:uid="{6974102D-D701-43F3-8C56-E025EA382FA8}"/>
    <cellStyle name="Title 34 5 4 2" xfId="37757" xr:uid="{EEEC6165-6202-4C50-96C7-27500A2E6C05}"/>
    <cellStyle name="Title 34 5 5" xfId="37758" xr:uid="{BC51D3FF-E873-48BE-80B7-67C5F48279AC}"/>
    <cellStyle name="Title 34 6" xfId="37759" xr:uid="{00B3CC13-9FBC-4B0A-A94B-B785DA6CDB23}"/>
    <cellStyle name="Title 34 6 2" xfId="37760" xr:uid="{6AFE4923-1310-4727-B9A9-B4E5D1377E0F}"/>
    <cellStyle name="Title 34 6 2 2" xfId="37761" xr:uid="{D108B20C-C55F-47E2-909C-AACF1E2779BA}"/>
    <cellStyle name="Title 34 6 3" xfId="37762" xr:uid="{FE76868D-E19E-4E98-9EC1-7E17DE9ED7D8}"/>
    <cellStyle name="Title 34 6 3 2" xfId="37763" xr:uid="{3A94552D-1993-4A9B-884C-9D6096F423CA}"/>
    <cellStyle name="Title 34 6 4" xfId="37764" xr:uid="{EC474BCC-28F3-483A-9A55-EF18EA31CEB4}"/>
    <cellStyle name="Title 34 7" xfId="37765" xr:uid="{AD959027-51D9-44DF-9069-9FAC046FC99C}"/>
    <cellStyle name="Title 34 7 2" xfId="37766" xr:uid="{BC5BEBF8-E1EB-4F78-9D2F-356D512656FF}"/>
    <cellStyle name="Title 34 8" xfId="37767" xr:uid="{BCE7BD6C-0510-497D-B0E4-158D187AB693}"/>
    <cellStyle name="Title 34 8 2" xfId="37768" xr:uid="{B8EFBAE0-5CE3-40D7-B037-DDB69675D044}"/>
    <cellStyle name="Title 34 9" xfId="37769" xr:uid="{8589F7FE-1073-4F92-8601-C46E61DD9E2B}"/>
    <cellStyle name="Title 34 9 2" xfId="37770" xr:uid="{B8078D9C-D64A-48C0-AF58-CEF1030E290C}"/>
    <cellStyle name="Title 35" xfId="17339" xr:uid="{00000000-0005-0000-0000-0000C0430000}"/>
    <cellStyle name="Title 35 10" xfId="37772" xr:uid="{B3A41D73-4B45-444C-99D4-E07917672C73}"/>
    <cellStyle name="Title 35 11" xfId="37773" xr:uid="{EF1B55C7-A0F3-4567-BFF3-A80FE3AFBB0E}"/>
    <cellStyle name="Title 35 12" xfId="37771" xr:uid="{4273AEE2-8A65-404C-9C7B-D573A85BA916}"/>
    <cellStyle name="Title 35 13" xfId="25077" xr:uid="{8855ED3B-FA1E-45F7-9766-205CD413DD34}"/>
    <cellStyle name="Title 35 2" xfId="17340" xr:uid="{00000000-0005-0000-0000-0000C1430000}"/>
    <cellStyle name="Title 35 2 2" xfId="37775" xr:uid="{429B2260-FC06-408D-A2B0-47F446E6A71B}"/>
    <cellStyle name="Title 35 2 2 2" xfId="37776" xr:uid="{DC6D2BDC-808B-4C7C-B994-568642607DCA}"/>
    <cellStyle name="Title 35 2 3" xfId="37777" xr:uid="{7A29CE7F-E85E-454C-B307-1B57404497FD}"/>
    <cellStyle name="Title 35 2 3 2" xfId="37778" xr:uid="{18BA29DC-9E74-43FD-9AF4-1B55ED039FEF}"/>
    <cellStyle name="Title 35 2 4" xfId="37779" xr:uid="{EBBEC7FA-5488-47E5-A4D0-FCD1AF7964C5}"/>
    <cellStyle name="Title 35 2 5" xfId="37780" xr:uid="{0FAD0DFB-E21F-4533-9C7D-86E09CF289FD}"/>
    <cellStyle name="Title 35 2 6" xfId="37774" xr:uid="{6A026664-C11D-43FC-8642-D32CF4C55DC4}"/>
    <cellStyle name="Title 35 3" xfId="17341" xr:uid="{00000000-0005-0000-0000-0000C2430000}"/>
    <cellStyle name="Title 35 3 2" xfId="37782" xr:uid="{C08DCD04-1F76-4E1D-82C1-E488C55F2E17}"/>
    <cellStyle name="Title 35 3 2 2" xfId="37783" xr:uid="{74B5D348-FC97-47D4-A38C-84B530B7C84A}"/>
    <cellStyle name="Title 35 3 3" xfId="37784" xr:uid="{C72E5C34-30F1-4EBA-91EA-3E641DC18613}"/>
    <cellStyle name="Title 35 3 3 2" xfId="37785" xr:uid="{ED5C78BC-6E0C-4318-A59C-DD0843CCDB5A}"/>
    <cellStyle name="Title 35 3 4" xfId="37786" xr:uid="{8B507C14-28B4-438B-A5AF-78C514C3F393}"/>
    <cellStyle name="Title 35 3 5" xfId="37781" xr:uid="{9CBEDB14-13A7-445E-A829-EAFF56400AF2}"/>
    <cellStyle name="Title 35 4" xfId="37787" xr:uid="{7A3F058B-C6D0-44C4-BF16-8D4E15921469}"/>
    <cellStyle name="Title 35 4 2" xfId="37788" xr:uid="{C88DFAC4-40CD-4429-89FC-90F3A5385D54}"/>
    <cellStyle name="Title 35 4 2 2" xfId="37789" xr:uid="{403962FB-97F7-4A87-B91A-8050C1B03BCF}"/>
    <cellStyle name="Title 35 4 3" xfId="37790" xr:uid="{2A7C6E44-A025-40B9-A585-E04042C61969}"/>
    <cellStyle name="Title 35 4 3 2" xfId="37791" xr:uid="{14BC565F-4989-4F9D-92AA-C4F57D324722}"/>
    <cellStyle name="Title 35 4 4" xfId="37792" xr:uid="{87716F30-42A3-449A-A2FA-BC65318A3C89}"/>
    <cellStyle name="Title 35 5" xfId="37793" xr:uid="{8DA06270-6C3B-4519-98EC-7D95CBC26EDB}"/>
    <cellStyle name="Title 35 5 2" xfId="37794" xr:uid="{1186A1BD-92CE-45B4-A028-5FE0FE0DDF44}"/>
    <cellStyle name="Title 35 5 2 2" xfId="37795" xr:uid="{5C5410C9-FB4A-49A5-83D8-B3E557FB98B1}"/>
    <cellStyle name="Title 35 5 3" xfId="37796" xr:uid="{280948BB-5EC4-4050-9901-FF3E5458ACFB}"/>
    <cellStyle name="Title 35 5 3 2" xfId="37797" xr:uid="{F20151B3-D2E0-4667-8922-BED6CAA1C171}"/>
    <cellStyle name="Title 35 5 4" xfId="37798" xr:uid="{2A6857FA-356A-4936-9481-164187C5BB7B}"/>
    <cellStyle name="Title 35 5 4 2" xfId="37799" xr:uid="{D9B29156-B131-45A5-A28C-C7A16918A0CD}"/>
    <cellStyle name="Title 35 5 5" xfId="37800" xr:uid="{6CB67859-E407-4940-BB45-2BFFE2247958}"/>
    <cellStyle name="Title 35 6" xfId="37801" xr:uid="{F99F3360-A18F-4194-9516-82C7AA82D68B}"/>
    <cellStyle name="Title 35 6 2" xfId="37802" xr:uid="{822CE936-C6CE-4C7D-B6F1-FF6FA6D028E4}"/>
    <cellStyle name="Title 35 6 2 2" xfId="37803" xr:uid="{9652222A-ACE0-48D1-8EE0-88F9F7CE85C8}"/>
    <cellStyle name="Title 35 6 3" xfId="37804" xr:uid="{390B7DAF-FF97-4202-A30C-8C802AA19829}"/>
    <cellStyle name="Title 35 6 3 2" xfId="37805" xr:uid="{4EB68F28-8EBA-49D2-B86A-8A769A708EA3}"/>
    <cellStyle name="Title 35 6 4" xfId="37806" xr:uid="{2E035729-6401-4A4F-8020-45C9DA49FBD9}"/>
    <cellStyle name="Title 35 7" xfId="37807" xr:uid="{F0389FE5-23C3-4685-905A-5B083B604A08}"/>
    <cellStyle name="Title 35 7 2" xfId="37808" xr:uid="{EBA00757-30DB-4141-9211-11C953517811}"/>
    <cellStyle name="Title 35 8" xfId="37809" xr:uid="{0EB6B5FB-FB0E-405D-A096-337FE5220255}"/>
    <cellStyle name="Title 35 8 2" xfId="37810" xr:uid="{A69BDF38-57E0-470E-9E88-CF85F810CB45}"/>
    <cellStyle name="Title 35 9" xfId="37811" xr:uid="{AC6A607C-B120-4F29-84FA-231E3AA18380}"/>
    <cellStyle name="Title 35 9 2" xfId="37812" xr:uid="{D0CF129E-E1C7-46EB-98E0-688B432377BD}"/>
    <cellStyle name="Title 36" xfId="17342" xr:uid="{00000000-0005-0000-0000-0000C3430000}"/>
    <cellStyle name="Title 36 10" xfId="37814" xr:uid="{A03A210E-993B-488A-ACB7-54591D139383}"/>
    <cellStyle name="Title 36 11" xfId="37815" xr:uid="{8E3B998B-A600-48AF-A147-5C0C3ECA8A3C}"/>
    <cellStyle name="Title 36 12" xfId="37813" xr:uid="{4A474CB9-B99D-4A62-AD67-A64D9021578F}"/>
    <cellStyle name="Title 36 13" xfId="25078" xr:uid="{F71B18FA-0C82-477A-B520-AACB3FEC5C96}"/>
    <cellStyle name="Title 36 2" xfId="17343" xr:uid="{00000000-0005-0000-0000-0000C4430000}"/>
    <cellStyle name="Title 36 2 2" xfId="37817" xr:uid="{CE06FADF-0BDA-498D-A99F-0A92D4281C44}"/>
    <cellStyle name="Title 36 2 2 2" xfId="37818" xr:uid="{F9026C5C-36D6-442F-B639-2D23BA12CB78}"/>
    <cellStyle name="Title 36 2 3" xfId="37819" xr:uid="{82EAEED8-1D1F-44E9-B29F-B0075A0F607E}"/>
    <cellStyle name="Title 36 2 3 2" xfId="37820" xr:uid="{330D5A69-2B93-49FE-99B4-8D5950552E12}"/>
    <cellStyle name="Title 36 2 4" xfId="37821" xr:uid="{3E7203C1-0ADE-4D74-BCED-C679B877C107}"/>
    <cellStyle name="Title 36 2 5" xfId="37822" xr:uid="{1FE8B88E-C629-45A1-8C34-6CE3C0F55494}"/>
    <cellStyle name="Title 36 2 6" xfId="37816" xr:uid="{D94629AC-8638-480D-9FF7-067999A6F7AC}"/>
    <cellStyle name="Title 36 3" xfId="17344" xr:uid="{00000000-0005-0000-0000-0000C5430000}"/>
    <cellStyle name="Title 36 3 2" xfId="37824" xr:uid="{B7C3D1A3-E560-4C83-8296-2C3DB14AB7F4}"/>
    <cellStyle name="Title 36 3 2 2" xfId="37825" xr:uid="{DDCEC029-1B65-4F2D-B8E3-1C00A83401F7}"/>
    <cellStyle name="Title 36 3 3" xfId="37826" xr:uid="{34CB890A-599E-40E2-9C83-81E8527160D6}"/>
    <cellStyle name="Title 36 3 3 2" xfId="37827" xr:uid="{7A209B63-2DF3-46E6-A0A2-B1E9B6B3F85D}"/>
    <cellStyle name="Title 36 3 4" xfId="37828" xr:uid="{B173CDED-658D-450A-8AA0-6D5E522144C7}"/>
    <cellStyle name="Title 36 3 5" xfId="37823" xr:uid="{B37C786D-6E89-4A02-9011-ADC6CB5281D5}"/>
    <cellStyle name="Title 36 4" xfId="37829" xr:uid="{A7991712-01C7-4181-B045-7CC9F3E6A57B}"/>
    <cellStyle name="Title 36 4 2" xfId="37830" xr:uid="{F4253315-387E-407F-B635-9764B161D847}"/>
    <cellStyle name="Title 36 4 2 2" xfId="37831" xr:uid="{7978132D-13A2-447E-AF3C-0CC9A7C69C2F}"/>
    <cellStyle name="Title 36 4 3" xfId="37832" xr:uid="{64EF3E6C-813B-44A4-8854-1EC5FD212EC0}"/>
    <cellStyle name="Title 36 4 3 2" xfId="37833" xr:uid="{A644D44D-B45B-4A51-B32D-15C320DBAA70}"/>
    <cellStyle name="Title 36 4 4" xfId="37834" xr:uid="{FCD04471-038F-4F16-8340-BD260AC5F8C9}"/>
    <cellStyle name="Title 36 5" xfId="37835" xr:uid="{A4883464-4D48-490D-A5A9-A1DF0B9A4C90}"/>
    <cellStyle name="Title 36 5 2" xfId="37836" xr:uid="{8CD49109-DA1C-4C21-85EC-15F8F933D2D2}"/>
    <cellStyle name="Title 36 5 2 2" xfId="37837" xr:uid="{76AE44E8-DF18-4E1C-B515-12F81FF30F4C}"/>
    <cellStyle name="Title 36 5 3" xfId="37838" xr:uid="{CAEFC8B2-49C9-40D1-88B3-770295138BAC}"/>
    <cellStyle name="Title 36 5 3 2" xfId="37839" xr:uid="{456630F4-6099-441D-89C4-FEDF428D5315}"/>
    <cellStyle name="Title 36 5 4" xfId="37840" xr:uid="{FE1A2808-19D5-48A7-ACD2-23B0AD125B8A}"/>
    <cellStyle name="Title 36 5 4 2" xfId="37841" xr:uid="{273CC32D-3A96-4F36-8EDA-3C21A6296C56}"/>
    <cellStyle name="Title 36 5 5" xfId="37842" xr:uid="{39B927AD-68BD-4A49-9294-9CB0357E1C8D}"/>
    <cellStyle name="Title 36 6" xfId="37843" xr:uid="{471ACD77-197D-4883-AE62-A174FBEC3771}"/>
    <cellStyle name="Title 36 6 2" xfId="37844" xr:uid="{768CF8B5-ABD9-4130-9A5F-FE8F9B8242C4}"/>
    <cellStyle name="Title 36 6 2 2" xfId="37845" xr:uid="{F9B1198C-3681-4CDB-AFE4-974F366DC5F9}"/>
    <cellStyle name="Title 36 6 3" xfId="37846" xr:uid="{E227DE75-F68A-4D8C-81CC-32EBD19862CD}"/>
    <cellStyle name="Title 36 6 3 2" xfId="37847" xr:uid="{78D5DBA9-98B1-47CD-8F0F-F792E404E8E4}"/>
    <cellStyle name="Title 36 6 4" xfId="37848" xr:uid="{736F9BA8-A35A-4557-971B-139251FA8EFA}"/>
    <cellStyle name="Title 36 7" xfId="37849" xr:uid="{8EC46643-E50C-4100-976F-963CA92BA06C}"/>
    <cellStyle name="Title 36 7 2" xfId="37850" xr:uid="{2EA6E091-5981-4CFA-A3C2-F6EF3906AB92}"/>
    <cellStyle name="Title 36 8" xfId="37851" xr:uid="{FE00E065-944B-456D-B318-CFFBC6192244}"/>
    <cellStyle name="Title 36 8 2" xfId="37852" xr:uid="{66D1205B-F8EB-4413-A965-8713FF66D9FF}"/>
    <cellStyle name="Title 36 9" xfId="37853" xr:uid="{23723C4E-B036-4280-8B7F-FA0DA9DC5573}"/>
    <cellStyle name="Title 36 9 2" xfId="37854" xr:uid="{6CEBB33E-D9FA-491D-9209-6CDADCF4B619}"/>
    <cellStyle name="Title 37" xfId="17345" xr:uid="{00000000-0005-0000-0000-0000C6430000}"/>
    <cellStyle name="Title 37 10" xfId="37856" xr:uid="{E3DCDFA2-69F1-46E8-BE0F-2A7BFFEBB1D9}"/>
    <cellStyle name="Title 37 11" xfId="37857" xr:uid="{38B0F03F-D966-458D-97AE-34039AD1D69F}"/>
    <cellStyle name="Title 37 12" xfId="37855" xr:uid="{F3C47BBD-00B1-4211-835C-F8E55FC02556}"/>
    <cellStyle name="Title 37 13" xfId="25079" xr:uid="{D578F011-7534-4108-9D73-EB562CD689B8}"/>
    <cellStyle name="Title 37 2" xfId="17346" xr:uid="{00000000-0005-0000-0000-0000C7430000}"/>
    <cellStyle name="Title 37 2 2" xfId="37859" xr:uid="{E4FF367F-4895-406C-8055-0DF26521B391}"/>
    <cellStyle name="Title 37 2 2 2" xfId="37860" xr:uid="{51F145E8-E7ED-4AF6-9A7B-2BF8346A049D}"/>
    <cellStyle name="Title 37 2 3" xfId="37861" xr:uid="{DE1B2950-70A3-4F9E-994D-BCAA2E97547F}"/>
    <cellStyle name="Title 37 2 3 2" xfId="37862" xr:uid="{5BA893BA-1528-4983-BC4A-CD1852861C38}"/>
    <cellStyle name="Title 37 2 4" xfId="37863" xr:uid="{FC625AC0-5661-4C1B-93F3-6ADF7D60BA50}"/>
    <cellStyle name="Title 37 2 5" xfId="37864" xr:uid="{F2152490-8DD0-4808-856B-0AA27927F20D}"/>
    <cellStyle name="Title 37 2 6" xfId="37858" xr:uid="{705F4FD1-CE19-40F6-A313-17E499ED8220}"/>
    <cellStyle name="Title 37 3" xfId="17347" xr:uid="{00000000-0005-0000-0000-0000C8430000}"/>
    <cellStyle name="Title 37 3 2" xfId="37866" xr:uid="{E51C0504-D713-4C40-A1BD-1647BD43337E}"/>
    <cellStyle name="Title 37 3 2 2" xfId="37867" xr:uid="{D96CA981-51C4-4D06-8ADF-818E79CC8F35}"/>
    <cellStyle name="Title 37 3 3" xfId="37868" xr:uid="{404D9CF6-C8B8-4E3E-8981-EB97F9B36BF6}"/>
    <cellStyle name="Title 37 3 3 2" xfId="37869" xr:uid="{54CA4429-08C4-4108-9F9B-0A3373FFA30E}"/>
    <cellStyle name="Title 37 3 4" xfId="37870" xr:uid="{35B60D1D-29B9-429C-B078-DFDAAC0DB9E5}"/>
    <cellStyle name="Title 37 3 5" xfId="37865" xr:uid="{746BDB2A-3937-48FC-A447-9DB52BF87C71}"/>
    <cellStyle name="Title 37 4" xfId="37871" xr:uid="{E279B5C2-6573-4246-9A5F-7AEADC5E0583}"/>
    <cellStyle name="Title 37 4 2" xfId="37872" xr:uid="{7C9427ED-51E4-4557-A148-9E7090BD9690}"/>
    <cellStyle name="Title 37 4 2 2" xfId="37873" xr:uid="{483CEB06-446E-473F-AF68-646461C56F60}"/>
    <cellStyle name="Title 37 4 3" xfId="37874" xr:uid="{A82CE44C-DD61-4CA2-A0C9-F6DC03B79B05}"/>
    <cellStyle name="Title 37 4 3 2" xfId="37875" xr:uid="{16DEE828-84A8-402B-9ECB-B0839D3BC203}"/>
    <cellStyle name="Title 37 4 4" xfId="37876" xr:uid="{BDC7FCBF-ABC9-4BE3-8D8D-76088838E979}"/>
    <cellStyle name="Title 37 5" xfId="37877" xr:uid="{DDE48D7D-B69D-4DCC-AC8B-34A89D512FDB}"/>
    <cellStyle name="Title 37 5 2" xfId="37878" xr:uid="{3FA2666D-5ADE-41C9-ADE5-2204C8FF0A3A}"/>
    <cellStyle name="Title 37 5 2 2" xfId="37879" xr:uid="{8FFA4306-F9B8-407D-A741-51CD66E4B166}"/>
    <cellStyle name="Title 37 5 3" xfId="37880" xr:uid="{ED6B1646-D2FA-43B5-8C5A-3D7B73888626}"/>
    <cellStyle name="Title 37 5 3 2" xfId="37881" xr:uid="{834EDAB8-A301-45EB-9927-FB3B86CD707B}"/>
    <cellStyle name="Title 37 5 4" xfId="37882" xr:uid="{89C120D9-BE8C-4EF0-BDEF-7124F339E4E0}"/>
    <cellStyle name="Title 37 5 4 2" xfId="37883" xr:uid="{7BDBDB61-F3F5-4495-9796-487958982A65}"/>
    <cellStyle name="Title 37 5 5" xfId="37884" xr:uid="{F7365BB3-AD72-4291-9A42-55F645D6514A}"/>
    <cellStyle name="Title 37 6" xfId="37885" xr:uid="{15799212-26CF-4AFB-98A2-7B6F89214E95}"/>
    <cellStyle name="Title 37 6 2" xfId="37886" xr:uid="{792C91BA-26FB-4502-8B64-B59CD891C206}"/>
    <cellStyle name="Title 37 6 2 2" xfId="37887" xr:uid="{586FD918-5245-4165-A4F3-C981A0A97C64}"/>
    <cellStyle name="Title 37 6 3" xfId="37888" xr:uid="{5FA55633-5D00-46B9-AEC6-33DF542BC230}"/>
    <cellStyle name="Title 37 6 3 2" xfId="37889" xr:uid="{BC1D412E-AA38-4821-A616-3A4CCA10E994}"/>
    <cellStyle name="Title 37 6 4" xfId="37890" xr:uid="{743F465E-AF0C-446E-9013-D3FEEDFD3AC1}"/>
    <cellStyle name="Title 37 7" xfId="37891" xr:uid="{281F2902-F856-421C-A27C-6F3C34ED7601}"/>
    <cellStyle name="Title 37 7 2" xfId="37892" xr:uid="{C73D5FE9-C773-4F17-9269-64305E985752}"/>
    <cellStyle name="Title 37 8" xfId="37893" xr:uid="{B1CFEDDB-92A2-405C-A5DA-D3847A8A6D5D}"/>
    <cellStyle name="Title 37 8 2" xfId="37894" xr:uid="{7323F79D-F75D-4586-A068-334A9A3DFF36}"/>
    <cellStyle name="Title 37 9" xfId="37895" xr:uid="{78FE413E-D802-4D27-A773-55426BC3D502}"/>
    <cellStyle name="Title 37 9 2" xfId="37896" xr:uid="{4CFB1848-222F-4CC6-B245-80AB698CB183}"/>
    <cellStyle name="Title 38" xfId="17348" xr:uid="{00000000-0005-0000-0000-0000C9430000}"/>
    <cellStyle name="Title 38 10" xfId="37898" xr:uid="{A06CF341-B416-4F5B-B183-9CAAFFAAA963}"/>
    <cellStyle name="Title 38 11" xfId="37899" xr:uid="{240D9F6A-1B25-4BA4-91E2-1DA8653DA67B}"/>
    <cellStyle name="Title 38 12" xfId="37897" xr:uid="{94DABEBD-DA8C-46AE-B34B-9B4AA4FF1F46}"/>
    <cellStyle name="Title 38 13" xfId="25080" xr:uid="{E9DE8677-2AA3-465A-B88C-22ECF6ECF3FB}"/>
    <cellStyle name="Title 38 2" xfId="17349" xr:uid="{00000000-0005-0000-0000-0000CA430000}"/>
    <cellStyle name="Title 38 2 2" xfId="37901" xr:uid="{92E1E3DF-433D-4091-B1FC-5AA5693C105C}"/>
    <cellStyle name="Title 38 2 2 2" xfId="37902" xr:uid="{DBAA6B6A-78D4-497B-864B-2035808D0E5E}"/>
    <cellStyle name="Title 38 2 3" xfId="37903" xr:uid="{23E47279-8126-4BDA-AE88-EA5030289B42}"/>
    <cellStyle name="Title 38 2 3 2" xfId="37904" xr:uid="{6EE0ED0D-FE12-45B4-BA55-A6301AB8C634}"/>
    <cellStyle name="Title 38 2 4" xfId="37905" xr:uid="{52CF091D-3D62-4C80-BF19-B25F436EEE10}"/>
    <cellStyle name="Title 38 2 5" xfId="37906" xr:uid="{DD3403C1-0AF0-4654-A989-732C63430982}"/>
    <cellStyle name="Title 38 2 6" xfId="37900" xr:uid="{53B8E976-1682-4F88-820B-313BDC3C27E8}"/>
    <cellStyle name="Title 38 3" xfId="17350" xr:uid="{00000000-0005-0000-0000-0000CB430000}"/>
    <cellStyle name="Title 38 3 2" xfId="37908" xr:uid="{950C9FA6-1269-4939-8BC2-FEF30065FD97}"/>
    <cellStyle name="Title 38 3 2 2" xfId="37909" xr:uid="{02414003-C453-4A3E-AA40-B8160E30B83B}"/>
    <cellStyle name="Title 38 3 3" xfId="37910" xr:uid="{FD375E17-4721-43B9-8455-7EECB3A6F3CF}"/>
    <cellStyle name="Title 38 3 3 2" xfId="37911" xr:uid="{7D90712B-06E4-4634-91A9-95FD49F83862}"/>
    <cellStyle name="Title 38 3 4" xfId="37912" xr:uid="{060C313D-D10F-4FE2-954C-368B416648D8}"/>
    <cellStyle name="Title 38 3 5" xfId="37907" xr:uid="{082277F5-9572-4E2E-902E-827D6ED687BF}"/>
    <cellStyle name="Title 38 4" xfId="37913" xr:uid="{D967D013-C846-426C-BAC3-0C2572A869F7}"/>
    <cellStyle name="Title 38 4 2" xfId="37914" xr:uid="{AB4B9C05-DF5C-459C-B433-81392219C0B8}"/>
    <cellStyle name="Title 38 4 2 2" xfId="37915" xr:uid="{2BBE5479-8EDC-4747-9FAC-6E6DD6FF5C3F}"/>
    <cellStyle name="Title 38 4 3" xfId="37916" xr:uid="{7A6F171C-960D-43B0-8683-1F863DBB354A}"/>
    <cellStyle name="Title 38 4 3 2" xfId="37917" xr:uid="{10763097-8931-43A7-9BB1-FE26B5067B56}"/>
    <cellStyle name="Title 38 4 4" xfId="37918" xr:uid="{0334C2A6-AC89-4032-9EFE-1A7D29CA5A1A}"/>
    <cellStyle name="Title 38 5" xfId="37919" xr:uid="{2A742B84-47C3-4A7B-8470-A3D7A5711A66}"/>
    <cellStyle name="Title 38 5 2" xfId="37920" xr:uid="{BD94C753-4A33-4F74-9577-E59FCD070372}"/>
    <cellStyle name="Title 38 5 2 2" xfId="37921" xr:uid="{86A1E6BA-87AC-4321-8279-49ECC26BA153}"/>
    <cellStyle name="Title 38 5 3" xfId="37922" xr:uid="{063F6A27-FA6E-4D4E-BC58-9A6F2D26C62B}"/>
    <cellStyle name="Title 38 5 3 2" xfId="37923" xr:uid="{C81F1495-A2CC-4044-924F-1C0FCFE6F28C}"/>
    <cellStyle name="Title 38 5 4" xfId="37924" xr:uid="{A6DCD6E5-AD35-40CD-A5A2-6206A2EF17DF}"/>
    <cellStyle name="Title 38 5 4 2" xfId="37925" xr:uid="{9DE2444A-00E6-44D7-A22D-D0827434D40A}"/>
    <cellStyle name="Title 38 5 5" xfId="37926" xr:uid="{DD56F010-902F-492D-83B7-3CFC84DC49C7}"/>
    <cellStyle name="Title 38 6" xfId="37927" xr:uid="{CECCF439-5725-446E-B4CC-A4A24C1B5BB7}"/>
    <cellStyle name="Title 38 6 2" xfId="37928" xr:uid="{331E3798-8D0A-4696-A143-96477D1A2D03}"/>
    <cellStyle name="Title 38 6 2 2" xfId="37929" xr:uid="{1D793A37-7B3B-474E-BD51-47592B5423BD}"/>
    <cellStyle name="Title 38 6 3" xfId="37930" xr:uid="{E68D9352-B527-4299-87A9-BFF83D3D584A}"/>
    <cellStyle name="Title 38 6 3 2" xfId="37931" xr:uid="{60E3B2B7-80AF-47E2-B265-2B825FC8D4A6}"/>
    <cellStyle name="Title 38 6 4" xfId="37932" xr:uid="{DA31FF7A-82D5-4E78-870A-65860301BC53}"/>
    <cellStyle name="Title 38 7" xfId="37933" xr:uid="{B5E83AB4-7CB8-4DF1-8F8F-ECA36F16E2BA}"/>
    <cellStyle name="Title 38 7 2" xfId="37934" xr:uid="{83C52951-7C40-4260-8FAF-122F1FD20A3F}"/>
    <cellStyle name="Title 38 8" xfId="37935" xr:uid="{F497009E-5FD1-408B-970B-14BF7663B605}"/>
    <cellStyle name="Title 38 8 2" xfId="37936" xr:uid="{BA4ACF4C-0893-4E7C-9794-07F16865A5A5}"/>
    <cellStyle name="Title 38 9" xfId="37937" xr:uid="{3AB62CD9-B876-4BC5-B04D-329BCDB50CEE}"/>
    <cellStyle name="Title 38 9 2" xfId="37938" xr:uid="{3E7040FB-08E4-411B-A51C-ABCE7D6D40A8}"/>
    <cellStyle name="Title 39" xfId="17351" xr:uid="{00000000-0005-0000-0000-0000CC430000}"/>
    <cellStyle name="Title 39 10" xfId="37940" xr:uid="{BFD2C831-64DF-478D-B4B1-3247ECFA86B8}"/>
    <cellStyle name="Title 39 11" xfId="37941" xr:uid="{3E11CE80-7F22-4C27-A059-1A881E830C7C}"/>
    <cellStyle name="Title 39 12" xfId="37939" xr:uid="{22B1CF77-666E-4C08-9248-A6AD9BAFCC69}"/>
    <cellStyle name="Title 39 13" xfId="25081" xr:uid="{9A2903EF-7108-42A1-952C-9869EB392535}"/>
    <cellStyle name="Title 39 2" xfId="17352" xr:uid="{00000000-0005-0000-0000-0000CD430000}"/>
    <cellStyle name="Title 39 2 2" xfId="37943" xr:uid="{AB1A7FD8-A1F1-421E-BBF4-B1A96836145D}"/>
    <cellStyle name="Title 39 2 2 2" xfId="37944" xr:uid="{5DC05B86-4E1C-42B2-AA48-11C60A990B75}"/>
    <cellStyle name="Title 39 2 3" xfId="37945" xr:uid="{1B85F1E9-6139-4C3C-B6CD-405A8F2A6DA5}"/>
    <cellStyle name="Title 39 2 3 2" xfId="37946" xr:uid="{818F71E3-4692-4ACA-8578-900D6A214ECE}"/>
    <cellStyle name="Title 39 2 4" xfId="37947" xr:uid="{63026F7C-4548-4C78-853C-170A29D011F6}"/>
    <cellStyle name="Title 39 2 5" xfId="37948" xr:uid="{D4EA08FE-B0B0-424E-9E4B-3718ECCB0616}"/>
    <cellStyle name="Title 39 2 6" xfId="37942" xr:uid="{30ACB28A-B04C-4CF5-BDF4-9CD7F2311C6E}"/>
    <cellStyle name="Title 39 3" xfId="17353" xr:uid="{00000000-0005-0000-0000-0000CE430000}"/>
    <cellStyle name="Title 39 3 2" xfId="37950" xr:uid="{0AD8B10D-845F-4610-A12C-6D41E2229432}"/>
    <cellStyle name="Title 39 3 2 2" xfId="37951" xr:uid="{BB124801-50D4-4D2B-A08E-BF6AA1191D9C}"/>
    <cellStyle name="Title 39 3 3" xfId="37952" xr:uid="{6E3D3022-A197-453A-A62F-707501231370}"/>
    <cellStyle name="Title 39 3 3 2" xfId="37953" xr:uid="{4818DF59-9617-45DD-B68B-76B581744954}"/>
    <cellStyle name="Title 39 3 4" xfId="37954" xr:uid="{D4AA4E24-606A-4BCE-BB63-AA2F44752C29}"/>
    <cellStyle name="Title 39 3 5" xfId="37949" xr:uid="{CEB29F8D-AB4A-4193-BC40-6E4A02C0A750}"/>
    <cellStyle name="Title 39 4" xfId="37955" xr:uid="{2862CE7F-C853-49B4-A756-DEBCD1F6B325}"/>
    <cellStyle name="Title 39 4 2" xfId="37956" xr:uid="{EF968C5B-B6A5-4E14-A74E-BEEBC354933E}"/>
    <cellStyle name="Title 39 4 2 2" xfId="37957" xr:uid="{1DA4E8B7-2A85-4575-9D7A-97B0C8C56F01}"/>
    <cellStyle name="Title 39 4 3" xfId="37958" xr:uid="{C8554630-8EBA-47E5-B197-8C5256AEC6EE}"/>
    <cellStyle name="Title 39 4 3 2" xfId="37959" xr:uid="{ADB18D9F-698D-49EE-B8F0-5B8ABDAB8169}"/>
    <cellStyle name="Title 39 4 4" xfId="37960" xr:uid="{8165E1AE-7387-46F8-B0B7-BD4CB9918D7C}"/>
    <cellStyle name="Title 39 5" xfId="37961" xr:uid="{BF203A9B-7CCD-463D-A820-1581AA181A45}"/>
    <cellStyle name="Title 39 5 2" xfId="37962" xr:uid="{C7112783-624F-44CE-8A01-6657C6DA0026}"/>
    <cellStyle name="Title 39 5 2 2" xfId="37963" xr:uid="{4BF12758-368B-4905-BDDA-DA71C80FC9DC}"/>
    <cellStyle name="Title 39 5 3" xfId="37964" xr:uid="{3D150401-9EB7-4C98-9918-D1F179846F88}"/>
    <cellStyle name="Title 39 5 3 2" xfId="37965" xr:uid="{6B2B4A7B-3DB6-4C46-A281-7893E361000A}"/>
    <cellStyle name="Title 39 5 4" xfId="37966" xr:uid="{7F45E4A4-73E1-4A75-9E32-392C98C610B9}"/>
    <cellStyle name="Title 39 5 4 2" xfId="37967" xr:uid="{69F81119-5DC6-459A-AC7D-927D2EF0E6CA}"/>
    <cellStyle name="Title 39 5 5" xfId="37968" xr:uid="{18149E83-BE0E-430A-905C-D74E0DDC4D88}"/>
    <cellStyle name="Title 39 6" xfId="37969" xr:uid="{ED369FC5-9AAF-4828-B0D6-88FB669C6D0D}"/>
    <cellStyle name="Title 39 6 2" xfId="37970" xr:uid="{402E33C7-62C9-4DA3-9347-306190DC5465}"/>
    <cellStyle name="Title 39 6 2 2" xfId="37971" xr:uid="{C368A7C3-1E76-4125-AFEE-8EF1D01F5565}"/>
    <cellStyle name="Title 39 6 3" xfId="37972" xr:uid="{29220A29-7430-4FAE-9655-44AD06921BCC}"/>
    <cellStyle name="Title 39 6 3 2" xfId="37973" xr:uid="{E0E3F487-6C24-487E-ABC7-429679061D6F}"/>
    <cellStyle name="Title 39 6 4" xfId="37974" xr:uid="{9EB2616B-9E36-4854-8C6F-CA4CD6782D69}"/>
    <cellStyle name="Title 39 7" xfId="37975" xr:uid="{9E10F0A1-DF3C-4AB6-B1D6-1F63C542F9C6}"/>
    <cellStyle name="Title 39 7 2" xfId="37976" xr:uid="{F60C1088-1CCF-4750-97BB-8D9F0E41FAF6}"/>
    <cellStyle name="Title 39 8" xfId="37977" xr:uid="{7B0FEED2-57D4-440F-8E52-0DE5539EAB3A}"/>
    <cellStyle name="Title 39 8 2" xfId="37978" xr:uid="{CB1B2A90-D3CC-4E37-BEF4-D37F559AE907}"/>
    <cellStyle name="Title 39 9" xfId="37979" xr:uid="{9ED0353C-C9B3-4E4C-A562-F5A380DF1A86}"/>
    <cellStyle name="Title 39 9 2" xfId="37980" xr:uid="{A3DD0253-9B8E-4595-AA82-BDADEBEABC35}"/>
    <cellStyle name="Title 4" xfId="17354" xr:uid="{00000000-0005-0000-0000-0000CF430000}"/>
    <cellStyle name="Title 4 10" xfId="37982" xr:uid="{7B8061EC-4B3E-45FE-A406-53C6EF7D3665}"/>
    <cellStyle name="Title 4 10 2" xfId="37983" xr:uid="{F123FE27-ABF5-42B9-9DCA-898589E2E26A}"/>
    <cellStyle name="Title 4 11" xfId="37984" xr:uid="{AA8F022B-E2AA-4F08-99D1-1DEFD667A854}"/>
    <cellStyle name="Title 4 12" xfId="37985" xr:uid="{6050A329-D54F-465C-92A2-949B49DD8535}"/>
    <cellStyle name="Title 4 13" xfId="37981" xr:uid="{563D7D92-AB21-42B5-AA32-A2396F28A67B}"/>
    <cellStyle name="Title 4 14" xfId="25082" xr:uid="{FB3685C1-C221-4C36-A149-236AC0A4C6E9}"/>
    <cellStyle name="Title 4 15" xfId="23480" xr:uid="{496673C1-48D8-4D6F-9AE5-AFE886C8A77B}"/>
    <cellStyle name="Title 4 16" xfId="22667" xr:uid="{EFD43BA1-6CDC-4DC1-ADBE-4E60D2559EE7}"/>
    <cellStyle name="Title 4 2" xfId="17355" xr:uid="{00000000-0005-0000-0000-0000D0430000}"/>
    <cellStyle name="Title 4 2 10" xfId="37987" xr:uid="{2808080E-9860-49E5-8C0B-DF634931A8D2}"/>
    <cellStyle name="Title 4 2 11" xfId="37986" xr:uid="{2E17079D-DB44-4045-BB78-53D2BF31E5E8}"/>
    <cellStyle name="Title 4 2 2" xfId="37988" xr:uid="{A8350C35-4867-48AA-BDF5-5A9BEF41EB4F}"/>
    <cellStyle name="Title 4 2 2 2" xfId="37989" xr:uid="{A8154EA8-73BE-4A24-B150-D1B5D7C02618}"/>
    <cellStyle name="Title 4 2 2 2 2" xfId="37990" xr:uid="{235433A9-8292-489C-8F67-F49A4EF3F1F7}"/>
    <cellStyle name="Title 4 2 2 3" xfId="37991" xr:uid="{B34D9C05-5A6F-474A-B183-A58D81985834}"/>
    <cellStyle name="Title 4 2 2 3 2" xfId="37992" xr:uid="{C6F26ED4-27FC-4DAD-B242-8D10B843A8CC}"/>
    <cellStyle name="Title 4 2 2 4" xfId="37993" xr:uid="{D8B042A5-B668-4365-BEF3-B7EDB3593C82}"/>
    <cellStyle name="Title 4 2 3" xfId="37994" xr:uid="{047336BC-54BE-462E-8D73-687B706C3BDE}"/>
    <cellStyle name="Title 4 2 3 2" xfId="37995" xr:uid="{E640A69A-670B-42AD-BF67-EC5105914850}"/>
    <cellStyle name="Title 4 2 3 2 2" xfId="37996" xr:uid="{478D8357-526C-4842-AF5B-992BC5FE78E1}"/>
    <cellStyle name="Title 4 2 3 3" xfId="37997" xr:uid="{22C8BE55-3DA8-4377-8DE7-799CF412232F}"/>
    <cellStyle name="Title 4 2 3 3 2" xfId="37998" xr:uid="{CBAB31E0-24C2-45A9-98F4-9903A0DE2EBE}"/>
    <cellStyle name="Title 4 2 3 4" xfId="37999" xr:uid="{4EDA7CB7-99CD-4ACB-A5C7-FAAC02990B32}"/>
    <cellStyle name="Title 4 2 4" xfId="38000" xr:uid="{1245A5AA-96C9-45AA-B07F-80A703DB02CE}"/>
    <cellStyle name="Title 4 2 4 2" xfId="38001" xr:uid="{B1C85F59-C3B1-4386-B4FB-1CA53179407F}"/>
    <cellStyle name="Title 4 2 4 2 2" xfId="38002" xr:uid="{FAA1ECF3-ABA2-4534-B7F5-63B90372D2BD}"/>
    <cellStyle name="Title 4 2 4 3" xfId="38003" xr:uid="{10936AF6-CFB9-4B30-A82C-F94C3CE44B6F}"/>
    <cellStyle name="Title 4 2 4 3 2" xfId="38004" xr:uid="{61CF0C67-A4D8-4ABD-8DA4-9AF135ABFA1F}"/>
    <cellStyle name="Title 4 2 4 4" xfId="38005" xr:uid="{A7D138EE-725E-4AEA-96FD-6EE4C8B71AC3}"/>
    <cellStyle name="Title 4 2 4 4 2" xfId="38006" xr:uid="{6F20D904-7ADE-42AC-94C8-FFF49DF12CC1}"/>
    <cellStyle name="Title 4 2 4 5" xfId="38007" xr:uid="{FA2888FB-FF6D-4F96-AD94-0E3E283B2DDB}"/>
    <cellStyle name="Title 4 2 5" xfId="38008" xr:uid="{96504A61-DDC3-4899-B978-F1534FE153EA}"/>
    <cellStyle name="Title 4 2 5 2" xfId="38009" xr:uid="{EAF35E16-B9E4-4D99-8AE1-EBED7985DAA3}"/>
    <cellStyle name="Title 4 2 5 2 2" xfId="38010" xr:uid="{32F6EDE1-2193-4B37-8109-3828335640CC}"/>
    <cellStyle name="Title 4 2 5 3" xfId="38011" xr:uid="{93681094-3FBD-4150-9CA9-550F36145CEE}"/>
    <cellStyle name="Title 4 2 5 3 2" xfId="38012" xr:uid="{02C65022-0F94-42E3-A1A5-478185BEDB4E}"/>
    <cellStyle name="Title 4 2 5 4" xfId="38013" xr:uid="{130AB557-6964-4381-BC7D-2F60FD3099B3}"/>
    <cellStyle name="Title 4 2 6" xfId="38014" xr:uid="{FFF7A0A2-0C7F-4315-9621-ABD60CDFFBA2}"/>
    <cellStyle name="Title 4 2 6 2" xfId="38015" xr:uid="{E5B9023F-91A2-4515-B3A9-AF6616397F78}"/>
    <cellStyle name="Title 4 2 7" xfId="38016" xr:uid="{1DA1CE32-C0DB-4823-84C2-EF727DC9AF77}"/>
    <cellStyle name="Title 4 2 7 2" xfId="38017" xr:uid="{0418FCE9-AF0E-44BD-9D0E-117B0E6BC3D1}"/>
    <cellStyle name="Title 4 2 8" xfId="38018" xr:uid="{DDB6C475-5713-4DFE-BF7F-F463AA3EC3AB}"/>
    <cellStyle name="Title 4 2 8 2" xfId="38019" xr:uid="{9FEC0DB4-7FFE-4C0D-8EE5-738C0F0C8955}"/>
    <cellStyle name="Title 4 2 9" xfId="38020" xr:uid="{E8A8246C-6266-469B-AE95-745ED9817B0B}"/>
    <cellStyle name="Title 4 3" xfId="17356" xr:uid="{00000000-0005-0000-0000-0000D1430000}"/>
    <cellStyle name="Title 4 3 2" xfId="38022" xr:uid="{2B7E7157-C82B-4247-8D38-224947F40124}"/>
    <cellStyle name="Title 4 3 2 2" xfId="38023" xr:uid="{F8889733-087E-47E5-9F66-1FFD9EB431C2}"/>
    <cellStyle name="Title 4 3 3" xfId="38024" xr:uid="{A3FEADB3-741D-4C61-89B9-C5A8A8C36360}"/>
    <cellStyle name="Title 4 3 3 2" xfId="38025" xr:uid="{FA8B7326-C3D2-42B5-A12C-6B32BCD2B774}"/>
    <cellStyle name="Title 4 3 4" xfId="38026" xr:uid="{711A9C69-110F-4AA1-8C3C-02B5254C4726}"/>
    <cellStyle name="Title 4 3 5" xfId="38027" xr:uid="{CB425583-8F99-4773-B46F-4E24A08585D4}"/>
    <cellStyle name="Title 4 3 6" xfId="38021" xr:uid="{1AC8D131-C42D-4A5A-A824-BD191F63EB20}"/>
    <cellStyle name="Title 4 4" xfId="17357" xr:uid="{00000000-0005-0000-0000-0000D2430000}"/>
    <cellStyle name="Title 4 4 2" xfId="38029" xr:uid="{F20FD69C-5D6D-467A-9744-316B51493AD7}"/>
    <cellStyle name="Title 4 4 2 2" xfId="38030" xr:uid="{35C12DAE-C68D-4637-9D83-25A877FFEAA8}"/>
    <cellStyle name="Title 4 4 3" xfId="38031" xr:uid="{D93E2BB0-5A8F-423B-A924-2F17792BD8F9}"/>
    <cellStyle name="Title 4 4 3 2" xfId="38032" xr:uid="{303527C9-346D-4A76-B352-F72FD49296F8}"/>
    <cellStyle name="Title 4 4 4" xfId="38033" xr:uid="{EF8697B1-9DB4-45AF-9D3D-290BB9207104}"/>
    <cellStyle name="Title 4 4 5" xfId="38028" xr:uid="{CCC2D780-FBCA-4741-8046-33BA151C00EB}"/>
    <cellStyle name="Title 4 5" xfId="17358" xr:uid="{00000000-0005-0000-0000-0000D3430000}"/>
    <cellStyle name="Title 4 5 2" xfId="38035" xr:uid="{F0921379-9013-40FC-B4A1-95111230F59B}"/>
    <cellStyle name="Title 4 5 2 2" xfId="38036" xr:uid="{69C93BED-5F45-4F1F-ABF2-D8403545A2D9}"/>
    <cellStyle name="Title 4 5 3" xfId="38037" xr:uid="{08242FD6-80F9-4BAF-96C1-05615A75AEA3}"/>
    <cellStyle name="Title 4 5 3 2" xfId="38038" xr:uid="{C96DB7DC-09A9-4896-BE65-822DB0AF3B59}"/>
    <cellStyle name="Title 4 5 4" xfId="38039" xr:uid="{524A0B57-A80D-4932-830B-5F9C02057410}"/>
    <cellStyle name="Title 4 5 5" xfId="38034" xr:uid="{EF2DBC16-B01E-4E50-ACCB-F673AD0644FD}"/>
    <cellStyle name="Title 4 6" xfId="38040" xr:uid="{65E42D16-B088-4C52-B750-066DA403CF75}"/>
    <cellStyle name="Title 4 6 2" xfId="38041" xr:uid="{70EBF940-3668-4C05-A102-0B5A824C7886}"/>
    <cellStyle name="Title 4 6 2 2" xfId="38042" xr:uid="{1282B165-0461-4BF0-97EF-AA8A46E2DD33}"/>
    <cellStyle name="Title 4 6 3" xfId="38043" xr:uid="{D6C31133-7C62-45D1-94AD-C003DE2997FF}"/>
    <cellStyle name="Title 4 6 3 2" xfId="38044" xr:uid="{5A151900-EE3A-43B9-8C6B-8F5500677655}"/>
    <cellStyle name="Title 4 6 4" xfId="38045" xr:uid="{D33821A3-E61D-485F-9C16-F626BBED38BF}"/>
    <cellStyle name="Title 4 6 4 2" xfId="38046" xr:uid="{3AC81C39-25E4-44C0-A464-BCE72760D2A0}"/>
    <cellStyle name="Title 4 6 5" xfId="38047" xr:uid="{28DE1840-F8AE-4362-99FA-578B8AE9CB92}"/>
    <cellStyle name="Title 4 7" xfId="38048" xr:uid="{5C8BBC76-8165-49CB-974D-1D2D05A9461F}"/>
    <cellStyle name="Title 4 7 2" xfId="38049" xr:uid="{C3489B5E-7794-4401-856C-CE93F7CD8A8E}"/>
    <cellStyle name="Title 4 7 2 2" xfId="38050" xr:uid="{9D6BE433-E657-478B-85D3-C69950342C37}"/>
    <cellStyle name="Title 4 7 3" xfId="38051" xr:uid="{C2954EFB-A039-4B68-9A76-7ABD6B0DDD22}"/>
    <cellStyle name="Title 4 7 3 2" xfId="38052" xr:uid="{A2C6B3E6-9086-44B5-B0B2-92CEF7A56DEC}"/>
    <cellStyle name="Title 4 7 4" xfId="38053" xr:uid="{09B797D8-BE23-4FAB-8F5B-48F23ADB7241}"/>
    <cellStyle name="Title 4 8" xfId="38054" xr:uid="{2A139BA7-A5F4-4279-BB4B-E088D784CBC7}"/>
    <cellStyle name="Title 4 8 2" xfId="38055" xr:uid="{19949188-DC0F-40B0-B085-13C5E7DD7AFB}"/>
    <cellStyle name="Title 4 9" xfId="38056" xr:uid="{F2DC90C4-0A96-4C06-A703-1190A3913DB8}"/>
    <cellStyle name="Title 4 9 2" xfId="38057" xr:uid="{D0E5B815-34A7-4560-83A6-C1FCFD19B300}"/>
    <cellStyle name="Title 40" xfId="17359" xr:uid="{00000000-0005-0000-0000-0000D4430000}"/>
    <cellStyle name="Title 40 10" xfId="38059" xr:uid="{8B522776-F4CD-4AD1-8ACD-45E454C9DB74}"/>
    <cellStyle name="Title 40 11" xfId="38060" xr:uid="{444E4C1C-DB37-4B2D-A161-6EB8AA2AA367}"/>
    <cellStyle name="Title 40 12" xfId="38058" xr:uid="{8DA026EC-FA31-4AE1-9A3A-C4F9BA12B742}"/>
    <cellStyle name="Title 40 13" xfId="25083" xr:uid="{9852C6C1-6FDC-40A8-94F9-51FA27473DB9}"/>
    <cellStyle name="Title 40 2" xfId="17360" xr:uid="{00000000-0005-0000-0000-0000D5430000}"/>
    <cellStyle name="Title 40 2 2" xfId="38062" xr:uid="{D723221D-9B49-4878-B571-9816A09836BE}"/>
    <cellStyle name="Title 40 2 2 2" xfId="38063" xr:uid="{8D85C7F5-626A-492A-9B95-A885A13E99FC}"/>
    <cellStyle name="Title 40 2 3" xfId="38064" xr:uid="{6FACE12B-24A1-467A-A154-2EB6FE0AB680}"/>
    <cellStyle name="Title 40 2 3 2" xfId="38065" xr:uid="{0F1C2A7A-7B9B-47E1-9618-F643BEDF6F43}"/>
    <cellStyle name="Title 40 2 4" xfId="38066" xr:uid="{B7B358B0-FDDA-447E-B5D7-E0D7B3CEE47E}"/>
    <cellStyle name="Title 40 2 5" xfId="38067" xr:uid="{057A2327-142D-43FF-99A4-DD9FE4804517}"/>
    <cellStyle name="Title 40 2 6" xfId="38061" xr:uid="{13673583-BC93-4BD2-91A2-23A49823D1D5}"/>
    <cellStyle name="Title 40 3" xfId="17361" xr:uid="{00000000-0005-0000-0000-0000D6430000}"/>
    <cellStyle name="Title 40 3 2" xfId="38069" xr:uid="{7072F92C-4F71-49A1-9559-BC5AAFC6D1B9}"/>
    <cellStyle name="Title 40 3 2 2" xfId="38070" xr:uid="{6A032639-07AA-4B52-B52C-F6EBB9A19BDC}"/>
    <cellStyle name="Title 40 3 3" xfId="38071" xr:uid="{67E5F508-453A-444F-9047-020908CE2B3E}"/>
    <cellStyle name="Title 40 3 3 2" xfId="38072" xr:uid="{9F8C0A6C-40EC-4D0D-8597-F0FD56A010E1}"/>
    <cellStyle name="Title 40 3 4" xfId="38073" xr:uid="{6AC68987-0BA5-4126-B95E-8DD1F5A618C5}"/>
    <cellStyle name="Title 40 3 5" xfId="38068" xr:uid="{5CE62A9B-2EF6-4323-8BFD-685FDAF258E9}"/>
    <cellStyle name="Title 40 4" xfId="38074" xr:uid="{9ADA0478-8ED6-441B-853D-714D479A496A}"/>
    <cellStyle name="Title 40 4 2" xfId="38075" xr:uid="{28911C6F-11F4-494E-BF4A-753147755EE1}"/>
    <cellStyle name="Title 40 4 2 2" xfId="38076" xr:uid="{1F43835C-BF60-4EA0-BE3E-D9B086AB30F7}"/>
    <cellStyle name="Title 40 4 3" xfId="38077" xr:uid="{DD00A967-C57D-44A8-BD0C-62B6BF92DAB0}"/>
    <cellStyle name="Title 40 4 3 2" xfId="38078" xr:uid="{2B10E070-21B3-438A-92B6-18B1D4B77165}"/>
    <cellStyle name="Title 40 4 4" xfId="38079" xr:uid="{5A62E1BB-04D7-4ADF-8526-C738DAEDD7E6}"/>
    <cellStyle name="Title 40 5" xfId="38080" xr:uid="{E0F47A27-2B72-4C4C-AA73-313FBAAE6821}"/>
    <cellStyle name="Title 40 5 2" xfId="38081" xr:uid="{672C91B4-8D45-49E4-A0AD-31F55005A809}"/>
    <cellStyle name="Title 40 5 2 2" xfId="38082" xr:uid="{F5C42C08-8099-4D85-BF53-8B1D1F4C8947}"/>
    <cellStyle name="Title 40 5 3" xfId="38083" xr:uid="{43487841-2675-4634-8D12-AD35EB99F747}"/>
    <cellStyle name="Title 40 5 3 2" xfId="38084" xr:uid="{89F217EA-FAE4-41C0-90A0-6931211D3140}"/>
    <cellStyle name="Title 40 5 4" xfId="38085" xr:uid="{FD760EFD-8F7E-4180-AC06-D18B59F0EF27}"/>
    <cellStyle name="Title 40 5 4 2" xfId="38086" xr:uid="{A643AA73-5602-4464-8AFB-2D869941846B}"/>
    <cellStyle name="Title 40 5 5" xfId="38087" xr:uid="{097E5C9D-9EE9-4D85-B94F-46FB95290D8B}"/>
    <cellStyle name="Title 40 6" xfId="38088" xr:uid="{97BF1E77-A215-4409-A940-36C793534133}"/>
    <cellStyle name="Title 40 6 2" xfId="38089" xr:uid="{49D21207-313C-4E42-8CAF-40721A4AE464}"/>
    <cellStyle name="Title 40 6 2 2" xfId="38090" xr:uid="{B31220B7-FA7A-4E15-AAE1-1A13A6FAAD61}"/>
    <cellStyle name="Title 40 6 3" xfId="38091" xr:uid="{267C00A5-4B65-4D77-9062-8DB16B8C3829}"/>
    <cellStyle name="Title 40 6 3 2" xfId="38092" xr:uid="{88CF540D-2D38-4EB2-9ABB-E87DF15A1DEE}"/>
    <cellStyle name="Title 40 6 4" xfId="38093" xr:uid="{422E45DC-4A48-4F86-9BB1-5C983612C4C0}"/>
    <cellStyle name="Title 40 7" xfId="38094" xr:uid="{1C9CF93C-2383-46DD-B254-CFA10677F304}"/>
    <cellStyle name="Title 40 7 2" xfId="38095" xr:uid="{B13DD6EE-07AA-4A25-9343-D8933552C1EC}"/>
    <cellStyle name="Title 40 8" xfId="38096" xr:uid="{D189D851-1645-4EBF-A477-05C3D02B5AAE}"/>
    <cellStyle name="Title 40 8 2" xfId="38097" xr:uid="{AADC3774-C9AE-4CB1-B4C7-61A4070F3666}"/>
    <cellStyle name="Title 40 9" xfId="38098" xr:uid="{233B5E7B-8934-4C67-B35B-658780E25105}"/>
    <cellStyle name="Title 40 9 2" xfId="38099" xr:uid="{6A9BC706-7890-45F3-BC69-7C82AF31CCFB}"/>
    <cellStyle name="Title 41" xfId="17362" xr:uid="{00000000-0005-0000-0000-0000D7430000}"/>
    <cellStyle name="Title 41 10" xfId="38101" xr:uid="{14365AAB-998B-4D38-8082-72623D7E2A95}"/>
    <cellStyle name="Title 41 11" xfId="38102" xr:uid="{377BDE98-3B53-4678-BA0F-4518C9941C00}"/>
    <cellStyle name="Title 41 12" xfId="38100" xr:uid="{DACA4319-6C9C-45CD-B2FA-CF8FA379B52C}"/>
    <cellStyle name="Title 41 13" xfId="25084" xr:uid="{9CACC1FA-244F-45F4-B803-7A5591A46E58}"/>
    <cellStyle name="Title 41 2" xfId="17363" xr:uid="{00000000-0005-0000-0000-0000D8430000}"/>
    <cellStyle name="Title 41 2 2" xfId="38104" xr:uid="{9620B22B-EDEE-409A-906A-A1899779B8BD}"/>
    <cellStyle name="Title 41 2 2 2" xfId="38105" xr:uid="{D58E0538-B7CD-4DD9-B1AD-3DB499C43CE7}"/>
    <cellStyle name="Title 41 2 3" xfId="38106" xr:uid="{1731ED09-B674-44FB-8213-52D6F78757FB}"/>
    <cellStyle name="Title 41 2 3 2" xfId="38107" xr:uid="{EC25552E-517E-48BB-82CD-52D857CA8D11}"/>
    <cellStyle name="Title 41 2 4" xfId="38108" xr:uid="{424DD744-3748-484B-B906-37ABEB5B98DB}"/>
    <cellStyle name="Title 41 2 5" xfId="38109" xr:uid="{BB0CBCD8-DCCB-4CC0-8C86-14A9F1F11932}"/>
    <cellStyle name="Title 41 2 6" xfId="38103" xr:uid="{0BC60EEE-C8C5-4CE1-A695-AE303668DAD1}"/>
    <cellStyle name="Title 41 3" xfId="17364" xr:uid="{00000000-0005-0000-0000-0000D9430000}"/>
    <cellStyle name="Title 41 3 2" xfId="38111" xr:uid="{32AFE992-960F-4F39-B979-D7E3D9D354FE}"/>
    <cellStyle name="Title 41 3 2 2" xfId="38112" xr:uid="{CA71FEF7-D48E-40C5-9C9D-B4DC580A3AC7}"/>
    <cellStyle name="Title 41 3 3" xfId="38113" xr:uid="{C928D3A2-5607-42FB-8491-33B664FCCEF5}"/>
    <cellStyle name="Title 41 3 3 2" xfId="38114" xr:uid="{DDE531D9-148F-41FC-A3B6-CA6F47E9F7D8}"/>
    <cellStyle name="Title 41 3 4" xfId="38115" xr:uid="{23C7E03C-F6EC-4831-8A94-6CD18F3B6BFC}"/>
    <cellStyle name="Title 41 3 5" xfId="38110" xr:uid="{D9C3A35D-A113-4025-8BA0-32EB4E833D52}"/>
    <cellStyle name="Title 41 4" xfId="38116" xr:uid="{7A3D8192-6AC3-44AA-B0F4-A248A2F6F483}"/>
    <cellStyle name="Title 41 4 2" xfId="38117" xr:uid="{8ACE3DE1-6A28-4778-A8E0-9EE79DB6A539}"/>
    <cellStyle name="Title 41 4 2 2" xfId="38118" xr:uid="{C5C1D9EA-2F49-4063-BC7C-B78165B36595}"/>
    <cellStyle name="Title 41 4 3" xfId="38119" xr:uid="{3528210E-9603-4D9D-BA00-1EE75EB6F6BA}"/>
    <cellStyle name="Title 41 4 3 2" xfId="38120" xr:uid="{ED8523A9-A700-4345-9D4E-9A65BB1599E8}"/>
    <cellStyle name="Title 41 4 4" xfId="38121" xr:uid="{F38E40A5-2B8C-4F50-821D-2019A7DDBEC0}"/>
    <cellStyle name="Title 41 5" xfId="38122" xr:uid="{12B8636C-C1E5-4077-9120-239789114ED3}"/>
    <cellStyle name="Title 41 5 2" xfId="38123" xr:uid="{37156012-9738-4A6C-BFDC-BEC9063221E7}"/>
    <cellStyle name="Title 41 5 2 2" xfId="38124" xr:uid="{1F84B913-DB73-49F0-AA39-CC033E8B1DE0}"/>
    <cellStyle name="Title 41 5 3" xfId="38125" xr:uid="{21DA4616-3AC6-4E2F-BD16-F63A832AEA34}"/>
    <cellStyle name="Title 41 5 3 2" xfId="38126" xr:uid="{E84A02B0-1DDC-457B-8A67-77FF82086267}"/>
    <cellStyle name="Title 41 5 4" xfId="38127" xr:uid="{18D6CF96-68C6-4169-B4A2-F237C76D9FAE}"/>
    <cellStyle name="Title 41 5 4 2" xfId="38128" xr:uid="{D74AF6D8-EF43-41D2-BE48-A0C7236DF684}"/>
    <cellStyle name="Title 41 5 5" xfId="38129" xr:uid="{0D41A978-DA99-4D67-B0E8-AD9D03E42F26}"/>
    <cellStyle name="Title 41 6" xfId="38130" xr:uid="{FC28B3A5-0E2A-45E2-88E7-FD1D6CB4BFA2}"/>
    <cellStyle name="Title 41 6 2" xfId="38131" xr:uid="{CDE4D837-4327-46B9-9EFF-2EF061A5A473}"/>
    <cellStyle name="Title 41 6 2 2" xfId="38132" xr:uid="{E584FCAF-2B31-4BE8-A434-61576C7AA349}"/>
    <cellStyle name="Title 41 6 3" xfId="38133" xr:uid="{FEDB00ED-014E-459B-9FEF-DAB8D309B99B}"/>
    <cellStyle name="Title 41 6 3 2" xfId="38134" xr:uid="{C6860706-83A5-4C76-ADB8-44631C98D717}"/>
    <cellStyle name="Title 41 6 4" xfId="38135" xr:uid="{789D1402-D0A9-4DDE-BB85-85845BBF3747}"/>
    <cellStyle name="Title 41 7" xfId="38136" xr:uid="{EDFC794A-48FB-4C1A-B895-C57351E7E389}"/>
    <cellStyle name="Title 41 7 2" xfId="38137" xr:uid="{53314B35-C27E-43A1-BF03-33C27B7F3F1C}"/>
    <cellStyle name="Title 41 8" xfId="38138" xr:uid="{84DAEC78-B789-4149-A0EF-6ED057BEF176}"/>
    <cellStyle name="Title 41 8 2" xfId="38139" xr:uid="{4D9B9D05-EC12-437D-B1E5-1E7F86B8CC9F}"/>
    <cellStyle name="Title 41 9" xfId="38140" xr:uid="{B167440A-A367-4A56-BE65-247366F5BEC4}"/>
    <cellStyle name="Title 41 9 2" xfId="38141" xr:uid="{83172AF6-455E-49F3-AF52-B3DEB5221DA8}"/>
    <cellStyle name="Title 42" xfId="17365" xr:uid="{00000000-0005-0000-0000-0000DA430000}"/>
    <cellStyle name="Title 42 10" xfId="38143" xr:uid="{7EA02963-A5B1-41D0-84ED-5AA3D0C5091B}"/>
    <cellStyle name="Title 42 11" xfId="38144" xr:uid="{AF08A6AF-7BE2-4F1D-87CD-209428FD7FC9}"/>
    <cellStyle name="Title 42 12" xfId="38142" xr:uid="{7B975ED7-920B-4A97-BD1E-E06F2CD3FE97}"/>
    <cellStyle name="Title 42 13" xfId="25085" xr:uid="{7891E299-69E9-4722-8082-4EA6E8CE6A8F}"/>
    <cellStyle name="Title 42 2" xfId="17366" xr:uid="{00000000-0005-0000-0000-0000DB430000}"/>
    <cellStyle name="Title 42 2 2" xfId="38146" xr:uid="{E1ACD756-040D-452B-8549-276C69DDE31F}"/>
    <cellStyle name="Title 42 2 2 2" xfId="38147" xr:uid="{3A4732CA-227A-40FA-B51C-E73F8910639F}"/>
    <cellStyle name="Title 42 2 3" xfId="38148" xr:uid="{8CBAE762-4797-410E-8645-455D7D1EEBE1}"/>
    <cellStyle name="Title 42 2 3 2" xfId="38149" xr:uid="{27D67881-F85B-4C0B-A668-D9F5635A2AF8}"/>
    <cellStyle name="Title 42 2 4" xfId="38150" xr:uid="{C44F5075-16D4-4D96-AD3D-15DA1BBA3E26}"/>
    <cellStyle name="Title 42 2 5" xfId="38151" xr:uid="{9896B928-6589-4433-BEBA-8FE68CB8CAFE}"/>
    <cellStyle name="Title 42 2 6" xfId="38145" xr:uid="{BC88FF59-B86D-4AB8-AD55-653F0EF11F76}"/>
    <cellStyle name="Title 42 3" xfId="17367" xr:uid="{00000000-0005-0000-0000-0000DC430000}"/>
    <cellStyle name="Title 42 3 2" xfId="38153" xr:uid="{B9D04178-48C1-410F-9818-AA82C62329A9}"/>
    <cellStyle name="Title 42 3 2 2" xfId="38154" xr:uid="{BAAAEF29-B722-442D-93F8-9F5D62161897}"/>
    <cellStyle name="Title 42 3 3" xfId="38155" xr:uid="{E95D0911-5204-4739-B85C-CAEC099DACD2}"/>
    <cellStyle name="Title 42 3 3 2" xfId="38156" xr:uid="{4A697296-9B34-42BC-9D5D-8F0B3DF123CD}"/>
    <cellStyle name="Title 42 3 4" xfId="38157" xr:uid="{2940CC12-2051-4CAA-B558-E39BD87761AB}"/>
    <cellStyle name="Title 42 3 5" xfId="38152" xr:uid="{8B73A749-FC34-4D42-8BEB-A874ACFCB81C}"/>
    <cellStyle name="Title 42 4" xfId="38158" xr:uid="{1D1454AC-C09F-484E-AE12-FD5882331975}"/>
    <cellStyle name="Title 42 4 2" xfId="38159" xr:uid="{877C908E-A6F9-43FE-A95C-988AAA93140B}"/>
    <cellStyle name="Title 42 4 2 2" xfId="38160" xr:uid="{2CB82DB6-F848-4A7B-AA4E-6A7034FA32E4}"/>
    <cellStyle name="Title 42 4 3" xfId="38161" xr:uid="{8CC81918-03CF-4AD8-9665-D6C6111F2345}"/>
    <cellStyle name="Title 42 4 3 2" xfId="38162" xr:uid="{A7A6A4BA-C72F-457D-9EBD-EF205E484A0C}"/>
    <cellStyle name="Title 42 4 4" xfId="38163" xr:uid="{68B97A20-B18B-45F8-B98F-DA750CF815F3}"/>
    <cellStyle name="Title 42 5" xfId="38164" xr:uid="{16FC0BF8-CC86-4993-8757-47242461CE60}"/>
    <cellStyle name="Title 42 5 2" xfId="38165" xr:uid="{E0142365-E39D-453A-BEDF-B54E1447CBF3}"/>
    <cellStyle name="Title 42 5 2 2" xfId="38166" xr:uid="{C20797D5-C660-43C4-BA15-15CAD417ECEA}"/>
    <cellStyle name="Title 42 5 3" xfId="38167" xr:uid="{A23672AF-3ED4-423A-8DA7-54F6B8E7E707}"/>
    <cellStyle name="Title 42 5 3 2" xfId="38168" xr:uid="{2B9C495B-5DE9-43AE-A4D9-8A88B1EEC3EB}"/>
    <cellStyle name="Title 42 5 4" xfId="38169" xr:uid="{2369465F-3D4F-4714-8336-2C96E2461EFD}"/>
    <cellStyle name="Title 42 5 4 2" xfId="38170" xr:uid="{46529AEB-7BE8-46A5-B234-3322CAEFB5C3}"/>
    <cellStyle name="Title 42 5 5" xfId="38171" xr:uid="{185FB650-CFAA-4A41-960E-97953116783E}"/>
    <cellStyle name="Title 42 6" xfId="38172" xr:uid="{01E103CA-8A56-4DBE-BE19-09545A64B02F}"/>
    <cellStyle name="Title 42 6 2" xfId="38173" xr:uid="{752B7775-FF46-404F-A0D7-6C9BAE139B6D}"/>
    <cellStyle name="Title 42 6 2 2" xfId="38174" xr:uid="{340616D0-94A5-4CF8-A5FA-685D4E5DAB45}"/>
    <cellStyle name="Title 42 6 3" xfId="38175" xr:uid="{FB3BA00B-7C03-4C66-8D7F-C4B3728CA8C9}"/>
    <cellStyle name="Title 42 6 3 2" xfId="38176" xr:uid="{43A0EFEE-5A50-484D-A65B-B37204FC2355}"/>
    <cellStyle name="Title 42 6 4" xfId="38177" xr:uid="{D903B246-360D-4810-BB3E-2115D40D5CB2}"/>
    <cellStyle name="Title 42 7" xfId="38178" xr:uid="{74EBAE7B-29BB-4963-ABA7-771DF76F5816}"/>
    <cellStyle name="Title 42 7 2" xfId="38179" xr:uid="{C65F5223-B268-4504-95B8-04F641245906}"/>
    <cellStyle name="Title 42 8" xfId="38180" xr:uid="{7D2D9124-701F-4B5B-AC0D-3E5D5C83AAFD}"/>
    <cellStyle name="Title 42 8 2" xfId="38181" xr:uid="{1EF2BAEC-C328-40EC-894E-5FA3111A07DE}"/>
    <cellStyle name="Title 42 9" xfId="38182" xr:uid="{52DDEC22-BD67-4F6B-AC26-6E4439F37BD4}"/>
    <cellStyle name="Title 42 9 2" xfId="38183" xr:uid="{DA8A3536-B1E2-402D-9F88-496AD9C24970}"/>
    <cellStyle name="Title 43" xfId="17368" xr:uid="{00000000-0005-0000-0000-0000DD430000}"/>
    <cellStyle name="Title 43 10" xfId="38185" xr:uid="{98D85BE7-0193-4A71-9709-069F8BE18C47}"/>
    <cellStyle name="Title 43 11" xfId="38186" xr:uid="{1F3B6CDE-D62A-455A-BA21-8363B5502E57}"/>
    <cellStyle name="Title 43 12" xfId="38184" xr:uid="{3686DB38-F5C6-43C3-8E82-5A98AD993264}"/>
    <cellStyle name="Title 43 13" xfId="25086" xr:uid="{16C431B7-71FF-454A-8A09-D16EF5EDA766}"/>
    <cellStyle name="Title 43 2" xfId="17369" xr:uid="{00000000-0005-0000-0000-0000DE430000}"/>
    <cellStyle name="Title 43 2 2" xfId="38188" xr:uid="{A351434A-E857-4FD5-BAD4-DBAC5E6AF469}"/>
    <cellStyle name="Title 43 2 2 2" xfId="38189" xr:uid="{ABCA8883-5851-4150-B72B-74B86C8E544A}"/>
    <cellStyle name="Title 43 2 3" xfId="38190" xr:uid="{F7AFB159-417A-47D9-A24D-F08D2EF74DE6}"/>
    <cellStyle name="Title 43 2 3 2" xfId="38191" xr:uid="{01BE5EDC-9912-41E1-BFA4-91684FBF3299}"/>
    <cellStyle name="Title 43 2 4" xfId="38192" xr:uid="{28A674DB-FF2A-457B-8393-1227A20CD125}"/>
    <cellStyle name="Title 43 2 5" xfId="38193" xr:uid="{7C51DE79-7443-40A2-B82A-FB3CF177B156}"/>
    <cellStyle name="Title 43 2 6" xfId="38187" xr:uid="{F049F288-FDEC-4B81-B183-1E0A46D46C4B}"/>
    <cellStyle name="Title 43 3" xfId="17370" xr:uid="{00000000-0005-0000-0000-0000DF430000}"/>
    <cellStyle name="Title 43 3 2" xfId="38195" xr:uid="{65AC54A7-6ADD-416F-940E-E6C858201969}"/>
    <cellStyle name="Title 43 3 2 2" xfId="38196" xr:uid="{7B6549F1-18F1-4B51-BA5A-7344C8AB953F}"/>
    <cellStyle name="Title 43 3 3" xfId="38197" xr:uid="{EBB4EBF4-A5E8-46CD-BBCF-6752D17A3915}"/>
    <cellStyle name="Title 43 3 3 2" xfId="38198" xr:uid="{3008653C-99F1-42BF-889F-BC28F0ACBFAD}"/>
    <cellStyle name="Title 43 3 4" xfId="38199" xr:uid="{47FE39E1-6CA0-4ED2-A8C0-D567B0EDFD55}"/>
    <cellStyle name="Title 43 3 5" xfId="38194" xr:uid="{AAB2D211-B69B-47AC-997F-D1402EB2FEA4}"/>
    <cellStyle name="Title 43 4" xfId="38200" xr:uid="{88E49285-41D4-49CF-876B-FB9536C8946F}"/>
    <cellStyle name="Title 43 4 2" xfId="38201" xr:uid="{3A831369-5440-42B9-A805-BF7D3D24DA8C}"/>
    <cellStyle name="Title 43 4 2 2" xfId="38202" xr:uid="{4F5BF264-AEF8-49AF-BDCA-108448E4B9C8}"/>
    <cellStyle name="Title 43 4 3" xfId="38203" xr:uid="{4C83098E-5724-4FE9-887D-ACC0F016DC52}"/>
    <cellStyle name="Title 43 4 3 2" xfId="38204" xr:uid="{BBD62F54-A547-42CD-BB8C-B22E27E35EDF}"/>
    <cellStyle name="Title 43 4 4" xfId="38205" xr:uid="{9D5D99EA-9727-46BF-B54E-011F88A9812E}"/>
    <cellStyle name="Title 43 5" xfId="38206" xr:uid="{0CF3365E-D642-4034-B18C-6EDE95546034}"/>
    <cellStyle name="Title 43 5 2" xfId="38207" xr:uid="{BE2F9181-E4E3-4798-AA78-7C17D53B764C}"/>
    <cellStyle name="Title 43 5 2 2" xfId="38208" xr:uid="{C4E46107-062C-44F4-B743-1E73A4459CBF}"/>
    <cellStyle name="Title 43 5 3" xfId="38209" xr:uid="{DDB5FD4C-3D0B-4B8E-8071-A6F68003235F}"/>
    <cellStyle name="Title 43 5 3 2" xfId="38210" xr:uid="{FCB76DD4-AE64-4691-B680-2F9EE0C12400}"/>
    <cellStyle name="Title 43 5 4" xfId="38211" xr:uid="{ED228F14-B7C4-4E85-A91B-CF5E23B533D4}"/>
    <cellStyle name="Title 43 5 4 2" xfId="38212" xr:uid="{CED26B3B-8580-49FA-AF86-640F23F9B494}"/>
    <cellStyle name="Title 43 5 5" xfId="38213" xr:uid="{DD33911D-CFCA-4C58-8CAC-2A3E4D7F6AB5}"/>
    <cellStyle name="Title 43 6" xfId="38214" xr:uid="{25F2AB5A-3BFD-4565-A9F8-AC420CE5FE02}"/>
    <cellStyle name="Title 43 6 2" xfId="38215" xr:uid="{BC56FBBE-F5B2-4F21-BB57-6882BDA35DA9}"/>
    <cellStyle name="Title 43 6 2 2" xfId="38216" xr:uid="{C8362D0A-0F5A-40F3-9073-61191FA92B2A}"/>
    <cellStyle name="Title 43 6 3" xfId="38217" xr:uid="{7366FA26-FF9C-4909-BD9E-2CDDFBA2AFCF}"/>
    <cellStyle name="Title 43 6 3 2" xfId="38218" xr:uid="{12616097-81AE-4384-8689-8A7A68EDF7EA}"/>
    <cellStyle name="Title 43 6 4" xfId="38219" xr:uid="{00245F09-55BC-49BC-8DF5-78C6CE82B10F}"/>
    <cellStyle name="Title 43 7" xfId="38220" xr:uid="{0015883F-DAFB-4B42-B084-B4F8E6A381EC}"/>
    <cellStyle name="Title 43 7 2" xfId="38221" xr:uid="{95FE4D42-9306-4878-B9D3-206815AA7DC1}"/>
    <cellStyle name="Title 43 8" xfId="38222" xr:uid="{4C87495F-6EEA-499D-A7AF-48B7B3484FE4}"/>
    <cellStyle name="Title 43 8 2" xfId="38223" xr:uid="{4B4BA552-581D-4185-A838-A7BDDF572784}"/>
    <cellStyle name="Title 43 9" xfId="38224" xr:uid="{101EBE3D-54A3-4BBF-BA85-7FAA5D421164}"/>
    <cellStyle name="Title 43 9 2" xfId="38225" xr:uid="{23CDE84D-38C3-4BDC-B596-6BD6CAA80C97}"/>
    <cellStyle name="Title 44" xfId="17371" xr:uid="{00000000-0005-0000-0000-0000E0430000}"/>
    <cellStyle name="Title 44 2" xfId="24122" xr:uid="{A095838A-FA21-47AC-B4B5-419751CC9FCE}"/>
    <cellStyle name="Title 5" xfId="17372" xr:uid="{00000000-0005-0000-0000-0000E1430000}"/>
    <cellStyle name="Title 5 10" xfId="38227" xr:uid="{00E01569-3753-49D2-8160-005F80AAC033}"/>
    <cellStyle name="Title 5 10 2" xfId="38228" xr:uid="{9BCED509-7969-4F4C-A14B-5E128A26E0C9}"/>
    <cellStyle name="Title 5 11" xfId="38229" xr:uid="{70A15908-500E-449C-A970-794FD3CD6FEE}"/>
    <cellStyle name="Title 5 12" xfId="38230" xr:uid="{5F314986-59A8-4E9F-AD51-6BC583A23638}"/>
    <cellStyle name="Title 5 13" xfId="38226" xr:uid="{161F00F5-5CA1-45B8-A353-2D29C4EA95A5}"/>
    <cellStyle name="Title 5 14" xfId="25087" xr:uid="{9C5AF40D-6609-498E-A6C2-7BA555BDE925}"/>
    <cellStyle name="Title 5 15" xfId="23481" xr:uid="{CF3F7E9A-1610-4178-8C49-3D675D9DB2D7}"/>
    <cellStyle name="Title 5 16" xfId="22668" xr:uid="{8DC72261-3AA2-461B-8321-4C5C2B662E11}"/>
    <cellStyle name="Title 5 2" xfId="17373" xr:uid="{00000000-0005-0000-0000-0000E2430000}"/>
    <cellStyle name="Title 5 2 10" xfId="38232" xr:uid="{989B087B-E33C-4214-8251-AE14DA8D3F40}"/>
    <cellStyle name="Title 5 2 11" xfId="38231" xr:uid="{4402FF39-09C7-422F-BFFC-3FEECE4A92BC}"/>
    <cellStyle name="Title 5 2 2" xfId="38233" xr:uid="{D07D34B8-2ADF-4DBB-A2B5-3597EBF9E14B}"/>
    <cellStyle name="Title 5 2 2 2" xfId="38234" xr:uid="{6019B53A-010D-49E8-B539-A93AAE5D20BC}"/>
    <cellStyle name="Title 5 2 2 2 2" xfId="38235" xr:uid="{AAB7682F-4073-40C4-9490-76EC04D7829C}"/>
    <cellStyle name="Title 5 2 2 3" xfId="38236" xr:uid="{61DE50F5-7284-4046-B119-7CEE9EC23F95}"/>
    <cellStyle name="Title 5 2 2 3 2" xfId="38237" xr:uid="{7ACF7749-2E35-4C87-9BFA-065704FA46C5}"/>
    <cellStyle name="Title 5 2 2 4" xfId="38238" xr:uid="{709F8EFC-0E64-42EC-A9C7-A3438B1F8417}"/>
    <cellStyle name="Title 5 2 3" xfId="38239" xr:uid="{EC3B6E1F-16DA-412A-97FF-6EAA471BAE52}"/>
    <cellStyle name="Title 5 2 3 2" xfId="38240" xr:uid="{32811B5F-4184-4D88-A619-77C0741E9F5C}"/>
    <cellStyle name="Title 5 2 3 2 2" xfId="38241" xr:uid="{84A4D3D5-CE49-47B2-B382-A90FB45D084B}"/>
    <cellStyle name="Title 5 2 3 3" xfId="38242" xr:uid="{A5E2D226-AC2F-4275-9A33-2771650644C5}"/>
    <cellStyle name="Title 5 2 3 3 2" xfId="38243" xr:uid="{2E2ADB4F-C045-4D75-8487-9D1FED0026C1}"/>
    <cellStyle name="Title 5 2 3 4" xfId="38244" xr:uid="{E2EDE270-F787-4BA4-BBA0-2160765D80AE}"/>
    <cellStyle name="Title 5 2 4" xfId="38245" xr:uid="{28FDAAD7-5ED1-4A93-916D-A4C34DD353A0}"/>
    <cellStyle name="Title 5 2 4 2" xfId="38246" xr:uid="{7C4681EE-2B4E-4273-B37D-64634129358C}"/>
    <cellStyle name="Title 5 2 4 2 2" xfId="38247" xr:uid="{B8DC8DC1-5BF8-456C-9ABB-F39190DE559D}"/>
    <cellStyle name="Title 5 2 4 3" xfId="38248" xr:uid="{097B7DB4-07BF-4874-A120-94F57733FDBD}"/>
    <cellStyle name="Title 5 2 4 3 2" xfId="38249" xr:uid="{BC0B2546-D289-4136-B4F7-34EAC3D7EF8F}"/>
    <cellStyle name="Title 5 2 4 4" xfId="38250" xr:uid="{31466390-AFA5-4245-9172-168B34538325}"/>
    <cellStyle name="Title 5 2 4 4 2" xfId="38251" xr:uid="{3D561D9B-CA1F-4E3D-8F6B-66E29D29F6CC}"/>
    <cellStyle name="Title 5 2 4 5" xfId="38252" xr:uid="{73521AB2-C9AE-44E3-8DF7-C410D7F77329}"/>
    <cellStyle name="Title 5 2 5" xfId="38253" xr:uid="{A71AFB55-BB04-45B8-98A5-A2283F51038C}"/>
    <cellStyle name="Title 5 2 5 2" xfId="38254" xr:uid="{B4FD34A1-B826-4098-9901-4E7D3586316A}"/>
    <cellStyle name="Title 5 2 5 2 2" xfId="38255" xr:uid="{3C5EADB0-1739-412C-AF73-79570EC9462D}"/>
    <cellStyle name="Title 5 2 5 3" xfId="38256" xr:uid="{ED040D6A-9C54-4E20-A80C-805D5745DB34}"/>
    <cellStyle name="Title 5 2 5 3 2" xfId="38257" xr:uid="{78D5EC92-1AE8-4E72-A47C-058C9AD08135}"/>
    <cellStyle name="Title 5 2 5 4" xfId="38258" xr:uid="{0717E6CC-E139-4366-B3B6-D2A97CD7F110}"/>
    <cellStyle name="Title 5 2 6" xfId="38259" xr:uid="{4BDC4F15-ABE3-4A73-BBCE-FF888ABC79A7}"/>
    <cellStyle name="Title 5 2 6 2" xfId="38260" xr:uid="{6A9D7568-5A2A-4B0D-B5B1-F284A80F671E}"/>
    <cellStyle name="Title 5 2 7" xfId="38261" xr:uid="{A56475C0-4281-4163-AAFB-97020A00358C}"/>
    <cellStyle name="Title 5 2 7 2" xfId="38262" xr:uid="{A17CA119-A2AB-4828-8123-EC61DF80357D}"/>
    <cellStyle name="Title 5 2 8" xfId="38263" xr:uid="{B2349B17-3C33-44AE-82F8-5F1FC8F4A226}"/>
    <cellStyle name="Title 5 2 8 2" xfId="38264" xr:uid="{F2E4C4AB-B390-4161-AF01-A300BEA500A2}"/>
    <cellStyle name="Title 5 2 9" xfId="38265" xr:uid="{82968AC9-9555-466B-A324-73E117C696A7}"/>
    <cellStyle name="Title 5 3" xfId="17374" xr:uid="{00000000-0005-0000-0000-0000E3430000}"/>
    <cellStyle name="Title 5 3 2" xfId="38267" xr:uid="{041B6417-EAEC-4B4A-885E-245E05A9B2C0}"/>
    <cellStyle name="Title 5 3 2 2" xfId="38268" xr:uid="{6C202E90-A6E1-4BFF-A506-4C8B67D1CF3C}"/>
    <cellStyle name="Title 5 3 3" xfId="38269" xr:uid="{4393EAE4-4E1F-418F-94A8-27A972EF0897}"/>
    <cellStyle name="Title 5 3 3 2" xfId="38270" xr:uid="{5B0DCD32-9F07-4C3C-87BA-746101AE0A72}"/>
    <cellStyle name="Title 5 3 4" xfId="38271" xr:uid="{D41C296F-E63B-4FE6-A783-602455637E79}"/>
    <cellStyle name="Title 5 3 5" xfId="38272" xr:uid="{9DE776B1-A72C-4D3D-9BE5-2793D878267E}"/>
    <cellStyle name="Title 5 3 6" xfId="38266" xr:uid="{408901AD-834D-4138-8D21-F4248FB2D592}"/>
    <cellStyle name="Title 5 4" xfId="17375" xr:uid="{00000000-0005-0000-0000-0000E4430000}"/>
    <cellStyle name="Title 5 4 2" xfId="38274" xr:uid="{4BA174E7-1454-4B57-9B0C-3BA2F63712B2}"/>
    <cellStyle name="Title 5 4 2 2" xfId="38275" xr:uid="{70754A0F-43E5-4F81-BFD5-BB88DC918579}"/>
    <cellStyle name="Title 5 4 3" xfId="38276" xr:uid="{13339FA9-62CB-4CEF-B66C-8AA67A630D70}"/>
    <cellStyle name="Title 5 4 3 2" xfId="38277" xr:uid="{EC2A7F04-086F-42FA-A5F3-D1BA4CF342C6}"/>
    <cellStyle name="Title 5 4 4" xfId="38278" xr:uid="{06C23CEC-F57D-4A39-B170-777580082408}"/>
    <cellStyle name="Title 5 4 5" xfId="38273" xr:uid="{D9E80CDF-7483-4F8A-A24B-23F116E598F4}"/>
    <cellStyle name="Title 5 5" xfId="17376" xr:uid="{00000000-0005-0000-0000-0000E5430000}"/>
    <cellStyle name="Title 5 5 2" xfId="38280" xr:uid="{FCEBCE61-B939-4509-91A1-FFBF9FAA396D}"/>
    <cellStyle name="Title 5 5 2 2" xfId="38281" xr:uid="{D99AF3E8-DDD5-4162-93AC-A11A2B52AFDC}"/>
    <cellStyle name="Title 5 5 3" xfId="38282" xr:uid="{484BC84F-8FE3-48C5-88FF-6A971D800E89}"/>
    <cellStyle name="Title 5 5 3 2" xfId="38283" xr:uid="{9A14B470-982C-4796-BC51-BCDD8E99C114}"/>
    <cellStyle name="Title 5 5 4" xfId="38284" xr:uid="{C07DE775-C5EE-44FC-A73D-491242E2410F}"/>
    <cellStyle name="Title 5 5 5" xfId="38279" xr:uid="{CF520BAD-288E-427A-882D-C7C948507BBD}"/>
    <cellStyle name="Title 5 6" xfId="38285" xr:uid="{05DBD1A7-CF9A-4C06-BFCA-0033B559BCC7}"/>
    <cellStyle name="Title 5 6 2" xfId="38286" xr:uid="{89A01A52-7E46-400A-A22C-37FCFC4D049B}"/>
    <cellStyle name="Title 5 6 2 2" xfId="38287" xr:uid="{5301D60D-104F-4C28-894B-0538E9F777DA}"/>
    <cellStyle name="Title 5 6 3" xfId="38288" xr:uid="{F4A4CB8E-5664-4170-A3C8-F280862DD3E4}"/>
    <cellStyle name="Title 5 6 3 2" xfId="38289" xr:uid="{D29B520E-801B-4963-97E8-24D173BC8A11}"/>
    <cellStyle name="Title 5 6 4" xfId="38290" xr:uid="{121B57A5-3EDF-46B8-B1BB-876691862A09}"/>
    <cellStyle name="Title 5 6 4 2" xfId="38291" xr:uid="{45463EAD-CF0D-4EAC-93B0-F36013CBFF47}"/>
    <cellStyle name="Title 5 6 5" xfId="38292" xr:uid="{DF7922A8-3F7A-4DB8-84AE-918971E7A3B3}"/>
    <cellStyle name="Title 5 7" xfId="38293" xr:uid="{26CB5350-109E-40D0-B693-0F2881F9071D}"/>
    <cellStyle name="Title 5 7 2" xfId="38294" xr:uid="{BB77339F-450C-456B-BDD8-B5563A7CFDC6}"/>
    <cellStyle name="Title 5 7 2 2" xfId="38295" xr:uid="{F3C553FA-50A1-4D3C-A1E5-5E6B65623465}"/>
    <cellStyle name="Title 5 7 3" xfId="38296" xr:uid="{BFC2C6F8-6E21-4C74-A768-C55AE6392C4F}"/>
    <cellStyle name="Title 5 7 3 2" xfId="38297" xr:uid="{83939941-92C9-4524-B1FC-427CD5FBE29B}"/>
    <cellStyle name="Title 5 7 4" xfId="38298" xr:uid="{9D9EBB5D-F6F7-431D-97A1-97C8DE483507}"/>
    <cellStyle name="Title 5 8" xfId="38299" xr:uid="{AFC4C32A-B9E3-499C-A7CB-5779427150EE}"/>
    <cellStyle name="Title 5 8 2" xfId="38300" xr:uid="{1952B1FF-EA1A-4172-8E15-24F4041231F5}"/>
    <cellStyle name="Title 5 9" xfId="38301" xr:uid="{86B6F169-2835-4AAC-8B4B-2C54013C7A24}"/>
    <cellStyle name="Title 5 9 2" xfId="38302" xr:uid="{DC697F5B-3766-40B9-B85A-ADA8FA5B22F2}"/>
    <cellStyle name="Title 6" xfId="17377" xr:uid="{00000000-0005-0000-0000-0000E6430000}"/>
    <cellStyle name="Title 6 10" xfId="38304" xr:uid="{EE6B6D5C-2C93-4889-90B7-E87B053EF8B2}"/>
    <cellStyle name="Title 6 10 2" xfId="38305" xr:uid="{9081B66B-2709-407F-A8F2-A2CBE8CC948C}"/>
    <cellStyle name="Title 6 11" xfId="38306" xr:uid="{6BFEDCCD-641C-4562-A3BA-747FC6AD803C}"/>
    <cellStyle name="Title 6 12" xfId="38307" xr:uid="{628A7665-C5F9-48F0-A9B0-45242DBCA6CC}"/>
    <cellStyle name="Title 6 13" xfId="38303" xr:uid="{B0A09F2C-8531-4840-B68D-1951D8F4C180}"/>
    <cellStyle name="Title 6 14" xfId="25088" xr:uid="{31B3C3D0-4085-4D18-8FE0-FF0499EAAE23}"/>
    <cellStyle name="Title 6 15" xfId="23482" xr:uid="{3390DCA7-71F6-411C-BA41-14DF53FA6665}"/>
    <cellStyle name="Title 6 16" xfId="22669" xr:uid="{610DD765-5552-4CFE-8501-84FA63A104ED}"/>
    <cellStyle name="Title 6 2" xfId="17378" xr:uid="{00000000-0005-0000-0000-0000E7430000}"/>
    <cellStyle name="Title 6 2 10" xfId="38309" xr:uid="{2D7DFCB5-9AAB-4605-BC52-A8328CA3064B}"/>
    <cellStyle name="Title 6 2 11" xfId="38308" xr:uid="{07DD2304-6CFD-4705-AEFD-B023F09F0030}"/>
    <cellStyle name="Title 6 2 2" xfId="38310" xr:uid="{710DCD97-E89C-4D66-BCEB-87562C68466B}"/>
    <cellStyle name="Title 6 2 2 2" xfId="38311" xr:uid="{377E9F30-4B82-48F7-AF3C-FDA805B97B76}"/>
    <cellStyle name="Title 6 2 2 2 2" xfId="38312" xr:uid="{D60FB836-ED0B-4283-8A80-71FA99150806}"/>
    <cellStyle name="Title 6 2 2 3" xfId="38313" xr:uid="{05B5A482-A1DE-40B3-9731-4EC42184C714}"/>
    <cellStyle name="Title 6 2 2 3 2" xfId="38314" xr:uid="{F5D96910-1762-4409-896B-6F630F1C2144}"/>
    <cellStyle name="Title 6 2 2 4" xfId="38315" xr:uid="{0566DE4E-0409-4FC2-96CB-19B24066ABC3}"/>
    <cellStyle name="Title 6 2 3" xfId="38316" xr:uid="{E9EC3094-CFDB-4BB1-AC69-999BBA8EFFD1}"/>
    <cellStyle name="Title 6 2 3 2" xfId="38317" xr:uid="{01827A5D-FA12-4ED8-BF7A-C850C8B13A0B}"/>
    <cellStyle name="Title 6 2 3 2 2" xfId="38318" xr:uid="{4761C6B5-7A23-43A9-98F1-6A875EA85CFE}"/>
    <cellStyle name="Title 6 2 3 3" xfId="38319" xr:uid="{FBD4D8F6-476A-4074-88C1-305CB97DB95E}"/>
    <cellStyle name="Title 6 2 3 3 2" xfId="38320" xr:uid="{E46B6022-928D-41FF-A401-93334613DA46}"/>
    <cellStyle name="Title 6 2 3 4" xfId="38321" xr:uid="{2D0C4E12-684C-4D75-8E87-4238515FB758}"/>
    <cellStyle name="Title 6 2 4" xfId="38322" xr:uid="{9B677598-1674-4302-B298-7101AECADB42}"/>
    <cellStyle name="Title 6 2 4 2" xfId="38323" xr:uid="{08AC4FB7-43C5-4CE9-AE04-CF3304674551}"/>
    <cellStyle name="Title 6 2 4 2 2" xfId="38324" xr:uid="{838E5987-C48B-4560-8401-10C6584CB0AB}"/>
    <cellStyle name="Title 6 2 4 3" xfId="38325" xr:uid="{0A769FA6-394B-4E2C-8284-8636FB5D1F07}"/>
    <cellStyle name="Title 6 2 4 3 2" xfId="38326" xr:uid="{4C2084B1-DEEA-4544-8E89-B568572B94F9}"/>
    <cellStyle name="Title 6 2 4 4" xfId="38327" xr:uid="{7654307B-5749-4617-834A-9DA438257B1A}"/>
    <cellStyle name="Title 6 2 4 4 2" xfId="38328" xr:uid="{1EE6B4EB-FEDA-4A90-8B71-E3B990FF4E25}"/>
    <cellStyle name="Title 6 2 4 5" xfId="38329" xr:uid="{8A3D20B4-597C-44CE-91AB-0033F78A44CB}"/>
    <cellStyle name="Title 6 2 5" xfId="38330" xr:uid="{A148B901-AA87-40A8-9EBF-DC96A2C6775B}"/>
    <cellStyle name="Title 6 2 5 2" xfId="38331" xr:uid="{8B79359E-F495-452C-BD0A-74EB3A0D00BA}"/>
    <cellStyle name="Title 6 2 5 2 2" xfId="38332" xr:uid="{C8CBFA2D-4993-4849-AE9C-1BA4070D4AB3}"/>
    <cellStyle name="Title 6 2 5 3" xfId="38333" xr:uid="{AF5DF934-699A-4199-AE1C-576356ABBBD5}"/>
    <cellStyle name="Title 6 2 5 3 2" xfId="38334" xr:uid="{8A4EE7C8-7ACF-48D3-A355-9EE274AD431C}"/>
    <cellStyle name="Title 6 2 5 4" xfId="38335" xr:uid="{8B041059-6234-4C0F-BD39-4EC5AF8F2196}"/>
    <cellStyle name="Title 6 2 6" xfId="38336" xr:uid="{0D32EAA9-42EE-461A-B49F-E4F65103B2B8}"/>
    <cellStyle name="Title 6 2 6 2" xfId="38337" xr:uid="{E549BDC3-2355-40B2-8B71-E6E613201FD1}"/>
    <cellStyle name="Title 6 2 7" xfId="38338" xr:uid="{74CF9343-27AF-47B8-9ADC-893525166C74}"/>
    <cellStyle name="Title 6 2 7 2" xfId="38339" xr:uid="{A93F2225-DF88-4FB2-9A43-313F8A408FD5}"/>
    <cellStyle name="Title 6 2 8" xfId="38340" xr:uid="{8B8EC11B-740C-4F8E-8F44-07163630D512}"/>
    <cellStyle name="Title 6 2 8 2" xfId="38341" xr:uid="{E8BFC055-6C37-46DC-83ED-35973629CA5D}"/>
    <cellStyle name="Title 6 2 9" xfId="38342" xr:uid="{E09C53B4-A9A0-49A5-8345-53ED06EC5A2A}"/>
    <cellStyle name="Title 6 3" xfId="17379" xr:uid="{00000000-0005-0000-0000-0000E8430000}"/>
    <cellStyle name="Title 6 3 2" xfId="38344" xr:uid="{698D0E9B-3BB8-4AB2-9DFD-B877D5B2184E}"/>
    <cellStyle name="Title 6 3 2 2" xfId="38345" xr:uid="{8F20263C-162C-4BA3-A6A6-F4D07703FC18}"/>
    <cellStyle name="Title 6 3 3" xfId="38346" xr:uid="{A67B1089-3230-4AF5-A02C-76F1852B1D41}"/>
    <cellStyle name="Title 6 3 3 2" xfId="38347" xr:uid="{CD0C5582-E0D2-4FA4-8114-B04E4B150C2F}"/>
    <cellStyle name="Title 6 3 4" xfId="38348" xr:uid="{C6B59EFC-CC6C-44DB-B937-8EAB50A8657D}"/>
    <cellStyle name="Title 6 3 5" xfId="38349" xr:uid="{CC2D2352-C077-4A53-8942-52E3E3857F2A}"/>
    <cellStyle name="Title 6 3 6" xfId="38343" xr:uid="{CB006D09-5417-459A-974C-A42DB71BD223}"/>
    <cellStyle name="Title 6 4" xfId="17380" xr:uid="{00000000-0005-0000-0000-0000E9430000}"/>
    <cellStyle name="Title 6 4 2" xfId="38351" xr:uid="{18AD5C5A-D24E-456D-AA8B-A46634527223}"/>
    <cellStyle name="Title 6 4 2 2" xfId="38352" xr:uid="{BF6C24B6-8281-4429-93ED-ED4149775DF0}"/>
    <cellStyle name="Title 6 4 3" xfId="38353" xr:uid="{17ADD041-5EA0-4402-8CFF-61E695FBD009}"/>
    <cellStyle name="Title 6 4 3 2" xfId="38354" xr:uid="{23D39CCE-35F9-4D94-B10F-4CFF606F3608}"/>
    <cellStyle name="Title 6 4 4" xfId="38355" xr:uid="{BBF3A860-D0FF-4479-AAD0-10413B60D8EE}"/>
    <cellStyle name="Title 6 4 5" xfId="38350" xr:uid="{CFD2EF49-99EF-47E5-BF70-B76C3478F441}"/>
    <cellStyle name="Title 6 5" xfId="17381" xr:uid="{00000000-0005-0000-0000-0000EA430000}"/>
    <cellStyle name="Title 6 5 2" xfId="38357" xr:uid="{B29BBD8D-E7CF-44CD-8803-D8E590216E87}"/>
    <cellStyle name="Title 6 5 2 2" xfId="38358" xr:uid="{BFE5C679-3234-4932-8B6F-04E1DDAF599E}"/>
    <cellStyle name="Title 6 5 3" xfId="38359" xr:uid="{47AE2229-BE76-40FA-A967-F176976EFC44}"/>
    <cellStyle name="Title 6 5 3 2" xfId="38360" xr:uid="{80633EAB-5F98-49B8-A46F-7C89BCF5E2A5}"/>
    <cellStyle name="Title 6 5 4" xfId="38361" xr:uid="{95233A70-FD5F-4E73-9B7F-46512EE3034B}"/>
    <cellStyle name="Title 6 5 5" xfId="38356" xr:uid="{05B0A72D-3200-4E92-A89D-A609270FF11A}"/>
    <cellStyle name="Title 6 6" xfId="38362" xr:uid="{278A6DB9-3E1D-4513-BC88-79C369EA41DA}"/>
    <cellStyle name="Title 6 6 2" xfId="38363" xr:uid="{40DD11E7-1522-4F38-A76A-0D37069AC095}"/>
    <cellStyle name="Title 6 6 2 2" xfId="38364" xr:uid="{5BAE21E6-4858-44B6-8E23-0DE116FBC950}"/>
    <cellStyle name="Title 6 6 3" xfId="38365" xr:uid="{8A267B5E-75C5-453D-BCCE-6C73862653E4}"/>
    <cellStyle name="Title 6 6 3 2" xfId="38366" xr:uid="{BD83957F-9D72-4E0B-85DE-1EDAB66B5121}"/>
    <cellStyle name="Title 6 6 4" xfId="38367" xr:uid="{F3EE917E-13DB-4B0C-A9FC-9D05D1810B38}"/>
    <cellStyle name="Title 6 6 4 2" xfId="38368" xr:uid="{DD677F27-C5BE-48F4-8F9D-FC1D8E2B47B0}"/>
    <cellStyle name="Title 6 6 5" xfId="38369" xr:uid="{B4917D4B-DCD2-4E31-A542-96F3E3F32952}"/>
    <cellStyle name="Title 6 7" xfId="38370" xr:uid="{43A51915-4E04-4D7B-9C1C-605BC7F835F7}"/>
    <cellStyle name="Title 6 7 2" xfId="38371" xr:uid="{C00513C6-D0D5-4C6E-B398-BBC78C85F994}"/>
    <cellStyle name="Title 6 7 2 2" xfId="38372" xr:uid="{BC3D2CCE-F08A-4502-BE57-E37CF4097A2C}"/>
    <cellStyle name="Title 6 7 3" xfId="38373" xr:uid="{8CE200B2-1503-49B6-AF96-6F12F1B8ACDF}"/>
    <cellStyle name="Title 6 7 3 2" xfId="38374" xr:uid="{6DF5A979-87BA-407A-96C6-682225BA1FDF}"/>
    <cellStyle name="Title 6 7 4" xfId="38375" xr:uid="{65632B91-786C-4E70-9D77-A5D440F8EFEE}"/>
    <cellStyle name="Title 6 8" xfId="38376" xr:uid="{A3289A3A-5FDA-4E3B-9F3E-A05212521FEB}"/>
    <cellStyle name="Title 6 8 2" xfId="38377" xr:uid="{AD9C2632-CF2E-45E1-A8BB-9237DE6EE5BD}"/>
    <cellStyle name="Title 6 9" xfId="38378" xr:uid="{0E45A371-F428-4FBF-BFC3-19C83E47908B}"/>
    <cellStyle name="Title 6 9 2" xfId="38379" xr:uid="{916A8A9F-D9FF-401F-98EC-0DE120AB8310}"/>
    <cellStyle name="Title 7" xfId="17382" xr:uid="{00000000-0005-0000-0000-0000EB430000}"/>
    <cellStyle name="Title 7 10" xfId="38381" xr:uid="{7E819057-29FF-4440-BB13-1E22C4E614EB}"/>
    <cellStyle name="Title 7 11" xfId="38382" xr:uid="{97BD0A09-CF89-4F92-AADB-D6DA29BE122E}"/>
    <cellStyle name="Title 7 12" xfId="38380" xr:uid="{FA4138D8-1126-489A-8356-9892B4A96D8A}"/>
    <cellStyle name="Title 7 13" xfId="25089" xr:uid="{D6C9BDF9-4452-4665-B5DF-DD75BFDBC46F}"/>
    <cellStyle name="Title 7 2" xfId="17383" xr:uid="{00000000-0005-0000-0000-0000EC430000}"/>
    <cellStyle name="Title 7 2 2" xfId="38384" xr:uid="{855F36E4-E9C3-4127-B46E-3B8B2294FE14}"/>
    <cellStyle name="Title 7 2 2 2" xfId="38385" xr:uid="{9FAB25F5-3B4E-485A-AF9D-EA7046C463A9}"/>
    <cellStyle name="Title 7 2 3" xfId="38386" xr:uid="{539F007A-F97B-4A88-A817-56187A8EC09E}"/>
    <cellStyle name="Title 7 2 3 2" xfId="38387" xr:uid="{A3714EEE-002D-4055-AF9F-F44225C3DD94}"/>
    <cellStyle name="Title 7 2 4" xfId="38388" xr:uid="{F899E3D3-B68A-4FB6-999B-D4339961D07D}"/>
    <cellStyle name="Title 7 2 5" xfId="38389" xr:uid="{4345B5E0-B876-42C9-A02E-4B9BBFA91C8D}"/>
    <cellStyle name="Title 7 2 6" xfId="38383" xr:uid="{B1A009BC-D1FA-43D6-BCBD-3DC9C59AC0D9}"/>
    <cellStyle name="Title 7 3" xfId="17384" xr:uid="{00000000-0005-0000-0000-0000ED430000}"/>
    <cellStyle name="Title 7 3 2" xfId="38391" xr:uid="{F02AA95C-7A29-4CCE-BEE8-4817C5B8E3B2}"/>
    <cellStyle name="Title 7 3 2 2" xfId="38392" xr:uid="{3B0D0C17-3E4A-40AB-9149-FCEACB1D663D}"/>
    <cellStyle name="Title 7 3 3" xfId="38393" xr:uid="{8BDAAFDD-B384-4326-BBA4-66417567AF49}"/>
    <cellStyle name="Title 7 3 3 2" xfId="38394" xr:uid="{6B73B72B-5BF9-454E-B036-F21B95E3694A}"/>
    <cellStyle name="Title 7 3 4" xfId="38395" xr:uid="{3B92FA59-CD62-405E-B3D5-308F73863E5D}"/>
    <cellStyle name="Title 7 3 5" xfId="38390" xr:uid="{B5DA1332-8B34-4FF0-BABB-67BF229EAFC0}"/>
    <cellStyle name="Title 7 4" xfId="38396" xr:uid="{55D264F9-E5F8-474E-B9E0-70451C8A6557}"/>
    <cellStyle name="Title 7 4 2" xfId="38397" xr:uid="{11DAED67-2A00-44CD-B247-36B3704ACFED}"/>
    <cellStyle name="Title 7 4 2 2" xfId="38398" xr:uid="{3AB0A7B9-A7FA-42C3-8320-85E1220EAA34}"/>
    <cellStyle name="Title 7 4 3" xfId="38399" xr:uid="{B8C3ED82-11BD-4B7F-B545-F76C1EBDF710}"/>
    <cellStyle name="Title 7 4 3 2" xfId="38400" xr:uid="{6F21E50E-70AE-4134-9EF9-25BB95C0C034}"/>
    <cellStyle name="Title 7 4 4" xfId="38401" xr:uid="{A869A9AF-6FF4-4F92-B0EB-F28C8B789A17}"/>
    <cellStyle name="Title 7 5" xfId="38402" xr:uid="{795061F0-7586-4A59-87A7-310951CF4323}"/>
    <cellStyle name="Title 7 5 2" xfId="38403" xr:uid="{9D22A869-98CF-457E-B917-AAE911D707FE}"/>
    <cellStyle name="Title 7 5 2 2" xfId="38404" xr:uid="{EC001AED-6738-4851-AE5D-F0652518FC51}"/>
    <cellStyle name="Title 7 5 3" xfId="38405" xr:uid="{8952F605-7723-417C-942C-4639CCAE69C6}"/>
    <cellStyle name="Title 7 5 3 2" xfId="38406" xr:uid="{70C046DC-C7ED-446D-9781-1AAD3A07CE04}"/>
    <cellStyle name="Title 7 5 4" xfId="38407" xr:uid="{BA302863-C284-4B56-A47A-01D24B8B01C6}"/>
    <cellStyle name="Title 7 5 4 2" xfId="38408" xr:uid="{461C48CB-673C-4CFE-B39F-E2A48C3D897E}"/>
    <cellStyle name="Title 7 5 5" xfId="38409" xr:uid="{43884F6D-9782-47DD-BCBF-502F1382C912}"/>
    <cellStyle name="Title 7 6" xfId="38410" xr:uid="{4D9F4373-31B6-4A94-BD7A-5F1AAD26C7E9}"/>
    <cellStyle name="Title 7 6 2" xfId="38411" xr:uid="{6711DF6D-2F86-4FDA-A75E-51EB1FF6F9A1}"/>
    <cellStyle name="Title 7 6 2 2" xfId="38412" xr:uid="{0B4563FB-1AF5-43CF-A831-C642FFD4928D}"/>
    <cellStyle name="Title 7 6 3" xfId="38413" xr:uid="{6B092859-4568-49C8-9467-FA70687FD111}"/>
    <cellStyle name="Title 7 6 3 2" xfId="38414" xr:uid="{9931031B-A91B-46A9-82F3-42D4063C2407}"/>
    <cellStyle name="Title 7 6 4" xfId="38415" xr:uid="{2FE326D0-1FF6-4068-A5DF-959976A67C64}"/>
    <cellStyle name="Title 7 7" xfId="38416" xr:uid="{9BC17C7B-F703-4591-8CB1-E92FBB760BCA}"/>
    <cellStyle name="Title 7 7 2" xfId="38417" xr:uid="{333FD5CB-C821-4916-9BBC-A2129DF37025}"/>
    <cellStyle name="Title 7 8" xfId="38418" xr:uid="{17227783-A10F-419D-937A-3D3C6802ABE5}"/>
    <cellStyle name="Title 7 8 2" xfId="38419" xr:uid="{1F671A9E-609D-4AF5-B38C-4805CFC65EC9}"/>
    <cellStyle name="Title 7 9" xfId="38420" xr:uid="{C335D711-0474-478B-89D0-D52155D913AE}"/>
    <cellStyle name="Title 7 9 2" xfId="38421" xr:uid="{9D0C40AC-38B1-4E31-85B9-07FC4A0BAB7D}"/>
    <cellStyle name="Title 8" xfId="17385" xr:uid="{00000000-0005-0000-0000-0000EE430000}"/>
    <cellStyle name="Title 8 10" xfId="38423" xr:uid="{1DD1C735-1604-44CD-8E1D-186BEBD7EA7D}"/>
    <cellStyle name="Title 8 11" xfId="38424" xr:uid="{8A4AE971-5EB3-4D1E-83D2-B7DEA21CB2A9}"/>
    <cellStyle name="Title 8 12" xfId="38422" xr:uid="{EBE1CDF1-C097-44F4-ABCA-12976C77CEBD}"/>
    <cellStyle name="Title 8 13" xfId="25090" xr:uid="{90D49D7C-8B52-41B7-BEA6-EA1357AA9011}"/>
    <cellStyle name="Title 8 2" xfId="17386" xr:uid="{00000000-0005-0000-0000-0000EF430000}"/>
    <cellStyle name="Title 8 2 2" xfId="38426" xr:uid="{7F1B0651-0B8C-40FF-8A87-EE1EBFFE284F}"/>
    <cellStyle name="Title 8 2 2 2" xfId="38427" xr:uid="{147EAE4A-3714-4F19-A43C-CCB10F5DB227}"/>
    <cellStyle name="Title 8 2 3" xfId="38428" xr:uid="{42015DFC-4ACE-4238-9C26-7C412ECD2A3B}"/>
    <cellStyle name="Title 8 2 3 2" xfId="38429" xr:uid="{A20663C5-FCC5-4452-B5EB-F6F879F00AC3}"/>
    <cellStyle name="Title 8 2 4" xfId="38430" xr:uid="{3D05E176-05A5-4268-93E0-6CAE7743ACD2}"/>
    <cellStyle name="Title 8 2 5" xfId="38431" xr:uid="{52F8AD14-4312-4E6D-A738-B9D8B7381685}"/>
    <cellStyle name="Title 8 2 6" xfId="38425" xr:uid="{8A313DD1-387C-4CC1-8659-F449592118AF}"/>
    <cellStyle name="Title 8 3" xfId="17387" xr:uid="{00000000-0005-0000-0000-0000F0430000}"/>
    <cellStyle name="Title 8 3 2" xfId="38433" xr:uid="{5A362DDB-AD38-423B-AB7F-C902756F27CA}"/>
    <cellStyle name="Title 8 3 2 2" xfId="38434" xr:uid="{EAC8353C-BE7B-4931-A16E-AD580D9D3C66}"/>
    <cellStyle name="Title 8 3 3" xfId="38435" xr:uid="{0018B911-D663-4761-A501-37A3DF708768}"/>
    <cellStyle name="Title 8 3 3 2" xfId="38436" xr:uid="{75913BD3-EDF6-4986-BCB6-3E875B50D1F8}"/>
    <cellStyle name="Title 8 3 4" xfId="38437" xr:uid="{8293DE55-D3DD-44A7-8B68-11E47F298C1E}"/>
    <cellStyle name="Title 8 3 5" xfId="38432" xr:uid="{0A293C88-915F-4B77-A150-0AC87C2BFFCB}"/>
    <cellStyle name="Title 8 4" xfId="38438" xr:uid="{A56DD848-57B6-4EC5-A8DE-D2EAB03C9082}"/>
    <cellStyle name="Title 8 4 2" xfId="38439" xr:uid="{00593D4C-E952-412B-BAEE-B292016DBF29}"/>
    <cellStyle name="Title 8 4 2 2" xfId="38440" xr:uid="{7F10E268-834E-4924-8326-AB915273C8C5}"/>
    <cellStyle name="Title 8 4 3" xfId="38441" xr:uid="{D15C096E-4B5B-4CB8-BFD6-DEEA3919B711}"/>
    <cellStyle name="Title 8 4 3 2" xfId="38442" xr:uid="{5D0C90EA-111F-4080-ACA2-EDA4DBBB5210}"/>
    <cellStyle name="Title 8 4 4" xfId="38443" xr:uid="{638A60EE-333D-4906-A664-070FB7D0443A}"/>
    <cellStyle name="Title 8 5" xfId="38444" xr:uid="{0DDA7A5D-4A28-480F-83DD-C35700D2ED8A}"/>
    <cellStyle name="Title 8 5 2" xfId="38445" xr:uid="{ACBD2055-6BFD-48D2-840E-B1A09B14163B}"/>
    <cellStyle name="Title 8 5 2 2" xfId="38446" xr:uid="{54E279CB-44F5-4FFD-9B67-7B06C92AD765}"/>
    <cellStyle name="Title 8 5 3" xfId="38447" xr:uid="{891C32D1-92C1-44BE-901A-7F0CCF72FE0D}"/>
    <cellStyle name="Title 8 5 3 2" xfId="38448" xr:uid="{8EE0A7A1-99C3-4D43-82DE-E38BD1DA129B}"/>
    <cellStyle name="Title 8 5 4" xfId="38449" xr:uid="{9D594B07-C200-40E7-BCA2-7B07F3D7B0E3}"/>
    <cellStyle name="Title 8 5 4 2" xfId="38450" xr:uid="{2F89E8D1-6F88-4D49-A59E-182961819C63}"/>
    <cellStyle name="Title 8 5 5" xfId="38451" xr:uid="{B2BB0AAF-333F-47CD-9828-8C72A743A67C}"/>
    <cellStyle name="Title 8 6" xfId="38452" xr:uid="{65CBE93D-6EE7-40F0-8D41-B5B3E8C96DA5}"/>
    <cellStyle name="Title 8 6 2" xfId="38453" xr:uid="{053A2DD1-1818-4A63-BC04-212252BBCE73}"/>
    <cellStyle name="Title 8 6 2 2" xfId="38454" xr:uid="{714B351F-E880-4427-8465-30040569ABA4}"/>
    <cellStyle name="Title 8 6 3" xfId="38455" xr:uid="{85FA9582-2399-4980-833B-D604ED3ED33B}"/>
    <cellStyle name="Title 8 6 3 2" xfId="38456" xr:uid="{981D3840-C5D8-4293-B710-2D813ED7C1BE}"/>
    <cellStyle name="Title 8 6 4" xfId="38457" xr:uid="{EB7E92A3-4FD3-4954-8655-2297D8F46972}"/>
    <cellStyle name="Title 8 7" xfId="38458" xr:uid="{5B70339E-32FD-477E-B3D7-1B9B104F973D}"/>
    <cellStyle name="Title 8 7 2" xfId="38459" xr:uid="{5723280E-4E1A-4825-8DF9-F2BE350E3DA4}"/>
    <cellStyle name="Title 8 8" xfId="38460" xr:uid="{3CD67618-7FFD-4C51-85F9-15B13AEF90B0}"/>
    <cellStyle name="Title 8 8 2" xfId="38461" xr:uid="{AE4F9A85-2949-40F1-9A81-68D0A830B4D7}"/>
    <cellStyle name="Title 8 9" xfId="38462" xr:uid="{C417496C-5AA7-402B-A4BC-E05F17295A87}"/>
    <cellStyle name="Title 8 9 2" xfId="38463" xr:uid="{34BEC3EF-4D27-4FE3-9560-A3D8F98E5A45}"/>
    <cellStyle name="Title 9" xfId="17388" xr:uid="{00000000-0005-0000-0000-0000F1430000}"/>
    <cellStyle name="Title 9 10" xfId="38465" xr:uid="{2F128B6B-1D70-46B5-AEF5-529634ACAF5C}"/>
    <cellStyle name="Title 9 11" xfId="38466" xr:uid="{CF40564D-B732-4DF9-9E2D-975FC1417B1C}"/>
    <cellStyle name="Title 9 12" xfId="38464" xr:uid="{D01E59F4-4539-46B3-A88D-557BE785C4D2}"/>
    <cellStyle name="Title 9 13" xfId="25091" xr:uid="{F742952C-7E12-472C-9D97-6CB5340B984F}"/>
    <cellStyle name="Title 9 2" xfId="17389" xr:uid="{00000000-0005-0000-0000-0000F2430000}"/>
    <cellStyle name="Title 9 2 2" xfId="38468" xr:uid="{63E00EDE-839D-4D87-BC05-21DCEE2ED888}"/>
    <cellStyle name="Title 9 2 2 2" xfId="38469" xr:uid="{F369094A-A4D1-4182-9615-AA962E0B0849}"/>
    <cellStyle name="Title 9 2 3" xfId="38470" xr:uid="{A325F881-799F-4316-92EC-17628F3E717F}"/>
    <cellStyle name="Title 9 2 3 2" xfId="38471" xr:uid="{149C4DF6-C3F7-4561-B518-39A9857796F2}"/>
    <cellStyle name="Title 9 2 4" xfId="38472" xr:uid="{B49C5519-DF8C-4C06-8B47-A52A7E25428F}"/>
    <cellStyle name="Title 9 2 5" xfId="38473" xr:uid="{F9451617-1233-4740-A13B-B9CB69DA487B}"/>
    <cellStyle name="Title 9 2 6" xfId="38467" xr:uid="{1D5F8122-35DA-493F-98AC-3EB570EA6143}"/>
    <cellStyle name="Title 9 3" xfId="17390" xr:uid="{00000000-0005-0000-0000-0000F3430000}"/>
    <cellStyle name="Title 9 3 2" xfId="38475" xr:uid="{BEC9C509-64A0-4D05-AD53-7A9E5D045EBD}"/>
    <cellStyle name="Title 9 3 2 2" xfId="38476" xr:uid="{1F2E574D-8233-4D26-A0C6-73442F6C1FF0}"/>
    <cellStyle name="Title 9 3 3" xfId="38477" xr:uid="{7BB12007-13DF-436A-AA77-96B23E551B5F}"/>
    <cellStyle name="Title 9 3 3 2" xfId="38478" xr:uid="{31997577-94B9-4773-8310-B57FB9498079}"/>
    <cellStyle name="Title 9 3 4" xfId="38479" xr:uid="{52D26924-D236-4243-8565-60F53689FEED}"/>
    <cellStyle name="Title 9 3 5" xfId="38474" xr:uid="{6FA9C7FE-E7FF-4BE4-A3DA-3B6168D65A3B}"/>
    <cellStyle name="Title 9 4" xfId="38480" xr:uid="{CA423F6F-1B35-479F-8A8C-92B49703A58A}"/>
    <cellStyle name="Title 9 4 2" xfId="38481" xr:uid="{0160DFD8-F409-4839-9076-B834ABF67AE8}"/>
    <cellStyle name="Title 9 4 2 2" xfId="38482" xr:uid="{7A7E4E9E-F0C3-4A56-8175-34B83F8A5147}"/>
    <cellStyle name="Title 9 4 3" xfId="38483" xr:uid="{D0CA3708-0FFB-4BDC-9140-35FD7B007EB5}"/>
    <cellStyle name="Title 9 4 3 2" xfId="38484" xr:uid="{FF9C6D75-6ED2-4371-BF2E-680C5E31956B}"/>
    <cellStyle name="Title 9 4 4" xfId="38485" xr:uid="{2B6469B2-58B8-488A-A601-657FE863ADBF}"/>
    <cellStyle name="Title 9 5" xfId="38486" xr:uid="{8467154D-A3C6-456F-B37D-4050F187036E}"/>
    <cellStyle name="Title 9 5 2" xfId="38487" xr:uid="{455D6CA5-845B-477A-BCB9-4F76BEF7097A}"/>
    <cellStyle name="Title 9 5 2 2" xfId="38488" xr:uid="{18F8EDE5-5D55-476F-95E0-3FBE543D4ABB}"/>
    <cellStyle name="Title 9 5 3" xfId="38489" xr:uid="{E90928A6-8D25-4ECD-AFA6-A3A0AD245354}"/>
    <cellStyle name="Title 9 5 3 2" xfId="38490" xr:uid="{30AE4994-19BE-453F-A5AB-C86C50C0384F}"/>
    <cellStyle name="Title 9 5 4" xfId="38491" xr:uid="{CEEB46ED-3DB7-43CC-AFCC-2C7085ECE453}"/>
    <cellStyle name="Title 9 5 4 2" xfId="38492" xr:uid="{CF120A36-9442-4908-9882-0047A14331F8}"/>
    <cellStyle name="Title 9 5 5" xfId="38493" xr:uid="{D6B9B096-2EAC-4E61-9846-6F69E7E6AEA2}"/>
    <cellStyle name="Title 9 6" xfId="38494" xr:uid="{EA88DEC6-4BAD-4ACA-8089-B5C18E0D762A}"/>
    <cellStyle name="Title 9 6 2" xfId="38495" xr:uid="{752F5CA9-0EDC-4745-972E-72FAF25FA7BB}"/>
    <cellStyle name="Title 9 6 2 2" xfId="38496" xr:uid="{0EADC612-E3E0-43AC-9E65-EBA18EEE943E}"/>
    <cellStyle name="Title 9 6 3" xfId="38497" xr:uid="{2135460F-C636-44F6-9874-3B7CD79CA7DC}"/>
    <cellStyle name="Title 9 6 3 2" xfId="38498" xr:uid="{981AA015-94D3-4307-AB35-B9CB33855D46}"/>
    <cellStyle name="Title 9 6 4" xfId="38499" xr:uid="{F0A28AD0-0428-41B3-8CC1-EE3760EAF8AA}"/>
    <cellStyle name="Title 9 7" xfId="38500" xr:uid="{E996EDC2-A870-4EC3-B861-1B7D9036E893}"/>
    <cellStyle name="Title 9 7 2" xfId="38501" xr:uid="{C169AD8E-D34C-4E92-9C96-1C5DC8291976}"/>
    <cellStyle name="Title 9 8" xfId="38502" xr:uid="{D1A73E73-2B16-47BE-9A99-8C54EA9ACB8A}"/>
    <cellStyle name="Title 9 8 2" xfId="38503" xr:uid="{9F3565FA-8C56-41AA-A6A4-E9015B1DBB33}"/>
    <cellStyle name="Title 9 9" xfId="38504" xr:uid="{D32059F1-C881-4239-A2DA-6B16C2D9052E}"/>
    <cellStyle name="Title 9 9 2" xfId="38505" xr:uid="{373B2490-1525-4AF3-81CF-0D0629ABD6ED}"/>
    <cellStyle name="Total" xfId="21735" builtinId="25" customBuiltin="1"/>
    <cellStyle name="Total 10" xfId="17391" xr:uid="{00000000-0005-0000-0000-0000F4430000}"/>
    <cellStyle name="Total 10 10" xfId="38507" xr:uid="{D4CB6786-231A-4B5E-B675-316D427CB2C8}"/>
    <cellStyle name="Total 10 11" xfId="38508" xr:uid="{3894EB4B-D890-4049-8F4A-92130746ABEC}"/>
    <cellStyle name="Total 10 12" xfId="38506" xr:uid="{AD9BC9CE-249F-40E0-B57E-0DC8EE37EE48}"/>
    <cellStyle name="Total 10 13" xfId="25092" xr:uid="{F5A1200A-C622-45A7-B2EB-51641932A5F9}"/>
    <cellStyle name="Total 10 2" xfId="17392" xr:uid="{00000000-0005-0000-0000-0000F5430000}"/>
    <cellStyle name="Total 10 2 2" xfId="38510" xr:uid="{9725ED55-CA0C-419E-B1FE-4D029E73D652}"/>
    <cellStyle name="Total 10 2 2 2" xfId="38511" xr:uid="{A66AC2B9-89D9-4873-8BCF-133E5C20D1B1}"/>
    <cellStyle name="Total 10 2 3" xfId="38512" xr:uid="{A6555F0E-5D2C-465E-B369-EAFF176B50D6}"/>
    <cellStyle name="Total 10 2 3 2" xfId="38513" xr:uid="{24B4D4AE-8994-4C24-A359-391307B7CA7A}"/>
    <cellStyle name="Total 10 2 4" xfId="38514" xr:uid="{A5464E7A-FBA5-4105-B162-AA25F51DFD63}"/>
    <cellStyle name="Total 10 2 5" xfId="38515" xr:uid="{019F1961-617B-4BC9-96F9-7D9874CBEA8F}"/>
    <cellStyle name="Total 10 2 6" xfId="38509" xr:uid="{AFCDE92C-0960-4F45-8BC1-F1A9379321BC}"/>
    <cellStyle name="Total 10 3" xfId="17393" xr:uid="{00000000-0005-0000-0000-0000F6430000}"/>
    <cellStyle name="Total 10 3 2" xfId="38517" xr:uid="{35B2900F-F88D-4C77-AFD4-D9E0BA5AD2D1}"/>
    <cellStyle name="Total 10 3 2 2" xfId="38518" xr:uid="{00E523F8-BEE0-4E57-8B39-2AF1BA1FDA61}"/>
    <cellStyle name="Total 10 3 3" xfId="38519" xr:uid="{EBB8B096-51BB-4CA5-8954-0FA8AA3F7D03}"/>
    <cellStyle name="Total 10 3 3 2" xfId="38520" xr:uid="{1CF29A99-0813-4A4D-B5DD-9B8D3FC14643}"/>
    <cellStyle name="Total 10 3 4" xfId="38521" xr:uid="{6ED5C93C-08AB-44B5-879E-CCE274CF8611}"/>
    <cellStyle name="Total 10 3 5" xfId="38516" xr:uid="{BBB0445A-AD2B-4847-AA1E-11860C19F3C5}"/>
    <cellStyle name="Total 10 4" xfId="38522" xr:uid="{C655FA03-A39C-481E-BF2B-BCC0FD5EB939}"/>
    <cellStyle name="Total 10 4 2" xfId="38523" xr:uid="{4181C5D0-3AB3-4D0F-9703-FAB858F4022B}"/>
    <cellStyle name="Total 10 4 2 2" xfId="38524" xr:uid="{9973962C-1B7A-4791-B070-699FBC21BCDF}"/>
    <cellStyle name="Total 10 4 3" xfId="38525" xr:uid="{87997B85-560C-490A-89F0-1A06DA619E17}"/>
    <cellStyle name="Total 10 4 3 2" xfId="38526" xr:uid="{4F9570D1-8B92-4356-80F9-DE0A2BC2BAB9}"/>
    <cellStyle name="Total 10 4 4" xfId="38527" xr:uid="{5F58CBCB-F095-422E-8EDC-674017388DF3}"/>
    <cellStyle name="Total 10 5" xfId="38528" xr:uid="{CDEAB022-C9F5-474F-82FB-E6A11CF71654}"/>
    <cellStyle name="Total 10 5 2" xfId="38529" xr:uid="{3AD5304E-7E26-4CFD-8949-30BA34BAF7B6}"/>
    <cellStyle name="Total 10 5 2 2" xfId="38530" xr:uid="{AD50F205-508B-4D33-9891-F1102C38E2F0}"/>
    <cellStyle name="Total 10 5 3" xfId="38531" xr:uid="{A607B2E8-3798-4252-B876-46BFC6E5BECB}"/>
    <cellStyle name="Total 10 5 3 2" xfId="38532" xr:uid="{81C6D1A2-DF9F-4DF1-807B-0D6EEFDAB92D}"/>
    <cellStyle name="Total 10 5 4" xfId="38533" xr:uid="{829CFB16-50EE-46B5-8ACE-315D8A4AE65A}"/>
    <cellStyle name="Total 10 5 4 2" xfId="38534" xr:uid="{AC7FD623-D0DE-433F-A762-D721987D81B2}"/>
    <cellStyle name="Total 10 5 5" xfId="38535" xr:uid="{96AE4457-F1A2-4D35-B434-928B5F768D6B}"/>
    <cellStyle name="Total 10 6" xfId="38536" xr:uid="{3BF6CCDE-54F6-4CB9-834B-3407E26AAD04}"/>
    <cellStyle name="Total 10 6 2" xfId="38537" xr:uid="{D99D9A39-245A-496C-AB39-70A2D500F415}"/>
    <cellStyle name="Total 10 6 2 2" xfId="38538" xr:uid="{5C42F560-4BF6-498E-8360-3ACFEAFA49A1}"/>
    <cellStyle name="Total 10 6 3" xfId="38539" xr:uid="{92B692F2-AA6E-4E99-86F8-45E015136590}"/>
    <cellStyle name="Total 10 6 3 2" xfId="38540" xr:uid="{11F798DB-4390-4C6A-89A1-9327F5D6C941}"/>
    <cellStyle name="Total 10 6 4" xfId="38541" xr:uid="{9A22F06D-3DD9-43F8-B8A5-A9EE5BEDEB08}"/>
    <cellStyle name="Total 10 7" xfId="38542" xr:uid="{727CFF11-676A-4434-82C1-35BF3DD8E2EE}"/>
    <cellStyle name="Total 10 7 2" xfId="38543" xr:uid="{7DF705B0-20A6-4635-82BD-53531C6D4F0E}"/>
    <cellStyle name="Total 10 8" xfId="38544" xr:uid="{A338A665-3CB3-40C5-9B5B-440F93684CAC}"/>
    <cellStyle name="Total 10 8 2" xfId="38545" xr:uid="{43FF58A2-C0AD-4453-A72F-69753C6EE9EA}"/>
    <cellStyle name="Total 10 9" xfId="38546" xr:uid="{C2FCA029-5DD5-44F5-934F-891DB3910DF4}"/>
    <cellStyle name="Total 10 9 2" xfId="38547" xr:uid="{AD03609B-27F8-4212-BAF1-09766A594B5A}"/>
    <cellStyle name="Total 11" xfId="17394" xr:uid="{00000000-0005-0000-0000-0000F7430000}"/>
    <cellStyle name="Total 11 10" xfId="38549" xr:uid="{1982075B-CB01-4737-B9F0-5083766F5B09}"/>
    <cellStyle name="Total 11 11" xfId="38550" xr:uid="{D24A8EEE-E47C-4DE5-94DB-DE092332480F}"/>
    <cellStyle name="Total 11 12" xfId="38548" xr:uid="{E4A01A74-B9FD-4B6D-B97A-8370B96E6035}"/>
    <cellStyle name="Total 11 13" xfId="25093" xr:uid="{DD0BAFD5-20EF-44F8-8DDE-CBAAF98F96D0}"/>
    <cellStyle name="Total 11 2" xfId="17395" xr:uid="{00000000-0005-0000-0000-0000F8430000}"/>
    <cellStyle name="Total 11 2 2" xfId="38552" xr:uid="{199E2A36-D4A5-4467-A94B-5B84EEE4B653}"/>
    <cellStyle name="Total 11 2 2 2" xfId="38553" xr:uid="{70B888C8-2244-48FD-A604-895BA74F947C}"/>
    <cellStyle name="Total 11 2 3" xfId="38554" xr:uid="{FE2DC1EE-EBBF-444D-8257-3D242B7C7906}"/>
    <cellStyle name="Total 11 2 3 2" xfId="38555" xr:uid="{BB13FC54-68CB-4997-892F-59767D3CF88E}"/>
    <cellStyle name="Total 11 2 4" xfId="38556" xr:uid="{320DB298-DB04-46DC-803B-6B8062513B7E}"/>
    <cellStyle name="Total 11 2 5" xfId="38557" xr:uid="{8913E400-D289-46AB-857E-AB5CF0BFBC69}"/>
    <cellStyle name="Total 11 2 6" xfId="38551" xr:uid="{6F273C04-32A7-47ED-9E27-AB95683941BB}"/>
    <cellStyle name="Total 11 3" xfId="17396" xr:uid="{00000000-0005-0000-0000-0000F9430000}"/>
    <cellStyle name="Total 11 3 2" xfId="38559" xr:uid="{C7E0F80C-FD93-410A-A242-F0C7C3FAC00F}"/>
    <cellStyle name="Total 11 3 2 2" xfId="38560" xr:uid="{257FB2A6-520D-4303-9C33-4BC95A684168}"/>
    <cellStyle name="Total 11 3 3" xfId="38561" xr:uid="{876BF18A-97AD-4E2A-8F56-866E27E959D8}"/>
    <cellStyle name="Total 11 3 3 2" xfId="38562" xr:uid="{3226419A-64DA-4633-944E-5279F100D65B}"/>
    <cellStyle name="Total 11 3 4" xfId="38563" xr:uid="{AB8D53AF-A964-4A32-994E-06B92327EAE4}"/>
    <cellStyle name="Total 11 3 5" xfId="38558" xr:uid="{934A295C-E7F2-445C-AED8-0A69316E02B5}"/>
    <cellStyle name="Total 11 4" xfId="38564" xr:uid="{675D88C4-AC82-401B-A089-23F99D91E934}"/>
    <cellStyle name="Total 11 4 2" xfId="38565" xr:uid="{60980D02-3A8F-4333-B28C-794D02E9D39F}"/>
    <cellStyle name="Total 11 4 2 2" xfId="38566" xr:uid="{7E8F3463-6DEC-4F01-B0E5-2499C91BD9E2}"/>
    <cellStyle name="Total 11 4 3" xfId="38567" xr:uid="{07BBBF06-6082-41F8-B810-2A066E3BD158}"/>
    <cellStyle name="Total 11 4 3 2" xfId="38568" xr:uid="{1357C051-9CA0-46C9-854D-EADE3D770BE4}"/>
    <cellStyle name="Total 11 4 4" xfId="38569" xr:uid="{9456A9D7-47CF-42E1-9309-C6995275C07E}"/>
    <cellStyle name="Total 11 5" xfId="38570" xr:uid="{C323AB93-1E56-4EF7-8816-B99D1C00BDEC}"/>
    <cellStyle name="Total 11 5 2" xfId="38571" xr:uid="{79CF7D49-549A-43A8-B20E-5D4162CFA983}"/>
    <cellStyle name="Total 11 5 2 2" xfId="38572" xr:uid="{4A359D60-D86E-445B-868C-F5BA41882BFB}"/>
    <cellStyle name="Total 11 5 3" xfId="38573" xr:uid="{CF705AB5-5B61-4A8D-8764-6633126EF016}"/>
    <cellStyle name="Total 11 5 3 2" xfId="38574" xr:uid="{58443B0B-BAED-41A4-8B14-B4BF93672954}"/>
    <cellStyle name="Total 11 5 4" xfId="38575" xr:uid="{E4D5DF95-2E9F-4ACE-B926-D199D425F148}"/>
    <cellStyle name="Total 11 5 4 2" xfId="38576" xr:uid="{7D17C3D5-2C0B-4C8A-BDF8-394D765A831A}"/>
    <cellStyle name="Total 11 5 5" xfId="38577" xr:uid="{AB0FB8CF-BB81-43D8-BFF5-4DEEE364B999}"/>
    <cellStyle name="Total 11 6" xfId="38578" xr:uid="{D8C5E95A-0C6F-499F-8895-32401325C78A}"/>
    <cellStyle name="Total 11 6 2" xfId="38579" xr:uid="{494ED774-DDB5-4E87-94B7-17108EE8D5C9}"/>
    <cellStyle name="Total 11 6 2 2" xfId="38580" xr:uid="{1407BCD1-6F20-4DAD-96D1-932A417C0B4B}"/>
    <cellStyle name="Total 11 6 3" xfId="38581" xr:uid="{DEEB3103-3956-42A2-B8E4-C4F1FF9B874B}"/>
    <cellStyle name="Total 11 6 3 2" xfId="38582" xr:uid="{F6C9BF57-B976-420A-8FB9-A79CC752557E}"/>
    <cellStyle name="Total 11 6 4" xfId="38583" xr:uid="{F14C7021-6B15-45BB-9406-61A301C3B89D}"/>
    <cellStyle name="Total 11 7" xfId="38584" xr:uid="{00BC911D-8B5D-4CAD-BC74-B9D05BB1790D}"/>
    <cellStyle name="Total 11 7 2" xfId="38585" xr:uid="{CE1F706F-BC87-4E09-8A3A-122D032B80E2}"/>
    <cellStyle name="Total 11 8" xfId="38586" xr:uid="{C593758A-0029-4AD5-A498-C188E45DE242}"/>
    <cellStyle name="Total 11 8 2" xfId="38587" xr:uid="{6C38BA1B-4018-4F78-BA85-3D9A565B00CE}"/>
    <cellStyle name="Total 11 9" xfId="38588" xr:uid="{B6FEA01C-66E4-41FE-9699-AF173703D4FC}"/>
    <cellStyle name="Total 11 9 2" xfId="38589" xr:uid="{60225074-46AB-46A8-9DB6-29BFF4F42472}"/>
    <cellStyle name="Total 12" xfId="17397" xr:uid="{00000000-0005-0000-0000-0000FA430000}"/>
    <cellStyle name="Total 12 10" xfId="38591" xr:uid="{32576AF2-5D3E-4896-80C6-C6AF3A13CCA4}"/>
    <cellStyle name="Total 12 11" xfId="38592" xr:uid="{6FB64919-05AD-477B-9A54-F154BA33CDCF}"/>
    <cellStyle name="Total 12 12" xfId="38590" xr:uid="{7782D0BF-B79C-4C5A-B6DD-EDC1CF356F42}"/>
    <cellStyle name="Total 12 13" xfId="25094" xr:uid="{0D91C87E-3752-4F6C-BD35-85FC7C999069}"/>
    <cellStyle name="Total 12 2" xfId="17398" xr:uid="{00000000-0005-0000-0000-0000FB430000}"/>
    <cellStyle name="Total 12 2 2" xfId="38594" xr:uid="{B70D72D7-C769-4739-B202-91FF342C8AB5}"/>
    <cellStyle name="Total 12 2 2 2" xfId="38595" xr:uid="{2F8E90A0-E4D5-4DEE-9946-1553049FB5AF}"/>
    <cellStyle name="Total 12 2 3" xfId="38596" xr:uid="{444E4CD2-197E-419B-BE6B-9442739FB68A}"/>
    <cellStyle name="Total 12 2 3 2" xfId="38597" xr:uid="{8B5ABA77-DC4E-42FB-8153-9F632BAF6531}"/>
    <cellStyle name="Total 12 2 4" xfId="38598" xr:uid="{F64EE20A-8F99-4378-9D8A-D9AB2D79D08C}"/>
    <cellStyle name="Total 12 2 5" xfId="38599" xr:uid="{018CDBFA-50D2-4101-A7CE-84C7713AE3D8}"/>
    <cellStyle name="Total 12 2 6" xfId="38593" xr:uid="{BF9F0D79-2D88-4122-A590-73C2860E06AC}"/>
    <cellStyle name="Total 12 3" xfId="17399" xr:uid="{00000000-0005-0000-0000-0000FC430000}"/>
    <cellStyle name="Total 12 3 2" xfId="38601" xr:uid="{E2579362-D587-4F16-8EA4-63D3B6BEB117}"/>
    <cellStyle name="Total 12 3 2 2" xfId="38602" xr:uid="{EB36B83C-8F2C-4FD7-B0E3-23C34F3CBEE3}"/>
    <cellStyle name="Total 12 3 3" xfId="38603" xr:uid="{4A2EE500-90E2-471C-9FBB-F38AFCD9A3E3}"/>
    <cellStyle name="Total 12 3 3 2" xfId="38604" xr:uid="{E63CD22F-82EC-4DA3-9F9E-774A47CA48B9}"/>
    <cellStyle name="Total 12 3 4" xfId="38605" xr:uid="{4D7487F4-68B2-4C95-86FE-9E05487EF51F}"/>
    <cellStyle name="Total 12 3 5" xfId="38600" xr:uid="{19E5D955-70FA-48E7-8937-171FDA3911EC}"/>
    <cellStyle name="Total 12 4" xfId="38606" xr:uid="{05206E46-4419-497E-82BF-924C66432BFB}"/>
    <cellStyle name="Total 12 4 2" xfId="38607" xr:uid="{54058DC4-C511-4CAA-9924-51DD9173D564}"/>
    <cellStyle name="Total 12 4 2 2" xfId="38608" xr:uid="{A827F937-AAB5-4E28-BACF-C329208D0C9B}"/>
    <cellStyle name="Total 12 4 3" xfId="38609" xr:uid="{2201BB2A-9FB4-4084-ABDF-F5348199BBCF}"/>
    <cellStyle name="Total 12 4 3 2" xfId="38610" xr:uid="{4F0A486E-2250-49FD-AAB8-FCEA61AA90E6}"/>
    <cellStyle name="Total 12 4 4" xfId="38611" xr:uid="{AA64F462-7DC1-44CC-A2FD-1851D536FBEF}"/>
    <cellStyle name="Total 12 5" xfId="38612" xr:uid="{99D949B7-51B7-4369-B219-52407008DA56}"/>
    <cellStyle name="Total 12 5 2" xfId="38613" xr:uid="{93901D5C-4BE2-4645-8927-0DA92B663ABE}"/>
    <cellStyle name="Total 12 5 2 2" xfId="38614" xr:uid="{2F3B80C3-BB26-4173-BE63-FE4015F44A5A}"/>
    <cellStyle name="Total 12 5 3" xfId="38615" xr:uid="{86B61CF3-4EB3-4498-9AC3-2241242114F0}"/>
    <cellStyle name="Total 12 5 3 2" xfId="38616" xr:uid="{4C369F0D-A3A3-451D-A335-B9F18EAA919A}"/>
    <cellStyle name="Total 12 5 4" xfId="38617" xr:uid="{4CDE6675-6CA4-4C1C-9EE8-2960F7260CDD}"/>
    <cellStyle name="Total 12 5 4 2" xfId="38618" xr:uid="{2C95226E-59D4-4C5D-BECB-679165842FA5}"/>
    <cellStyle name="Total 12 5 5" xfId="38619" xr:uid="{4B8F2549-A54D-40CC-98DF-734DC38FC3C2}"/>
    <cellStyle name="Total 12 6" xfId="38620" xr:uid="{EDFAF973-24B1-4226-BA3A-7D3481173971}"/>
    <cellStyle name="Total 12 6 2" xfId="38621" xr:uid="{DC8D8B0B-3678-405F-9EE2-0C0E11026B10}"/>
    <cellStyle name="Total 12 6 2 2" xfId="38622" xr:uid="{05ECEC96-0065-4FB0-B496-813BFE52909E}"/>
    <cellStyle name="Total 12 6 3" xfId="38623" xr:uid="{01C09900-78A7-4E2F-9F1C-D4C3CA378DD5}"/>
    <cellStyle name="Total 12 6 3 2" xfId="38624" xr:uid="{AF76D587-7707-4CA6-80C4-0D3BCCFA8DB4}"/>
    <cellStyle name="Total 12 6 4" xfId="38625" xr:uid="{46E1447E-941C-4143-9DC9-1C1BDF0A9A4C}"/>
    <cellStyle name="Total 12 7" xfId="38626" xr:uid="{2E3E4CCA-3485-41DC-9629-6FA259528435}"/>
    <cellStyle name="Total 12 7 2" xfId="38627" xr:uid="{29154B71-1A9D-40AB-A6A5-762C09C3BCEB}"/>
    <cellStyle name="Total 12 8" xfId="38628" xr:uid="{51455AB6-D9B8-4FCF-96AA-1DA9C6869D19}"/>
    <cellStyle name="Total 12 8 2" xfId="38629" xr:uid="{C348C163-1040-4C62-99FA-47EFA80F6800}"/>
    <cellStyle name="Total 12 9" xfId="38630" xr:uid="{6BC9B548-8004-486C-BD91-004087E3EA78}"/>
    <cellStyle name="Total 12 9 2" xfId="38631" xr:uid="{2A12E2B9-AD26-4F8B-A3B0-E1FEDB44152A}"/>
    <cellStyle name="Total 13" xfId="17400" xr:uid="{00000000-0005-0000-0000-0000FD430000}"/>
    <cellStyle name="Total 13 10" xfId="38633" xr:uid="{9B0B44A4-1808-4328-8A35-4D8B09A996D2}"/>
    <cellStyle name="Total 13 11" xfId="38634" xr:uid="{C8FD2743-ACAA-4EA3-A5F0-555540177D6C}"/>
    <cellStyle name="Total 13 12" xfId="38632" xr:uid="{45B76DD2-7DE9-4646-AB01-BF55A25C0106}"/>
    <cellStyle name="Total 13 13" xfId="25095" xr:uid="{CBD8B261-8FAD-40AC-8508-1BDDD2DD4DEB}"/>
    <cellStyle name="Total 13 2" xfId="17401" xr:uid="{00000000-0005-0000-0000-0000FE430000}"/>
    <cellStyle name="Total 13 2 2" xfId="38636" xr:uid="{FE658538-33F2-4CF6-9275-D2B468E2DFEF}"/>
    <cellStyle name="Total 13 2 2 2" xfId="38637" xr:uid="{6C8F05DC-ADF6-4D2E-A672-F83EB94DFA52}"/>
    <cellStyle name="Total 13 2 3" xfId="38638" xr:uid="{A099FD36-3F26-4161-ADDB-9DE3FBCC6839}"/>
    <cellStyle name="Total 13 2 3 2" xfId="38639" xr:uid="{D972143D-C6CA-4213-B631-F87589A293B4}"/>
    <cellStyle name="Total 13 2 4" xfId="38640" xr:uid="{A2E642CF-E292-404F-97D7-D2BEAFA72F12}"/>
    <cellStyle name="Total 13 2 5" xfId="38641" xr:uid="{D7808606-60E1-4FE1-B803-B98BC12D90F7}"/>
    <cellStyle name="Total 13 2 6" xfId="38635" xr:uid="{AC05A263-1E41-4350-94AB-FCD484174DFF}"/>
    <cellStyle name="Total 13 3" xfId="17402" xr:uid="{00000000-0005-0000-0000-0000FF430000}"/>
    <cellStyle name="Total 13 3 2" xfId="38643" xr:uid="{68D7D912-2162-4058-8061-ABC32A7F355E}"/>
    <cellStyle name="Total 13 3 2 2" xfId="38644" xr:uid="{CB643A02-D40E-42E9-B81F-952B5CDB2991}"/>
    <cellStyle name="Total 13 3 3" xfId="38645" xr:uid="{653DB95A-C56C-41C0-BFBD-325F20730A5E}"/>
    <cellStyle name="Total 13 3 3 2" xfId="38646" xr:uid="{3B9C695D-4C12-404C-A2EA-CA788F099CFA}"/>
    <cellStyle name="Total 13 3 4" xfId="38647" xr:uid="{ED3A09FA-CC37-4017-860A-59711AC8E71F}"/>
    <cellStyle name="Total 13 3 5" xfId="38642" xr:uid="{A24B3FA8-01C8-4745-B471-50BF8D905AA9}"/>
    <cellStyle name="Total 13 4" xfId="38648" xr:uid="{FCC21FCE-F442-448B-9F28-D6D8A44EE30F}"/>
    <cellStyle name="Total 13 4 2" xfId="38649" xr:uid="{59D7E1BA-52CA-41F0-8357-F5B91C7460A9}"/>
    <cellStyle name="Total 13 4 2 2" xfId="38650" xr:uid="{EF276B63-79ED-44F0-BCD0-FCDB3193D329}"/>
    <cellStyle name="Total 13 4 3" xfId="38651" xr:uid="{625D6AEB-75A4-445D-ADB2-8A2EF63389FB}"/>
    <cellStyle name="Total 13 4 3 2" xfId="38652" xr:uid="{36FBC557-0A28-44BB-B876-3987065C32E9}"/>
    <cellStyle name="Total 13 4 4" xfId="38653" xr:uid="{B789D93D-C65B-4B83-BFBF-2CBF4C22B942}"/>
    <cellStyle name="Total 13 5" xfId="38654" xr:uid="{18AF8BAB-FB45-4E63-B381-BA2232B98F13}"/>
    <cellStyle name="Total 13 5 2" xfId="38655" xr:uid="{DAB61A9C-F6CF-43F1-8638-DC3EAD36F80D}"/>
    <cellStyle name="Total 13 5 2 2" xfId="38656" xr:uid="{D1243691-79A7-46F0-B3F6-0FE0C753D2C9}"/>
    <cellStyle name="Total 13 5 3" xfId="38657" xr:uid="{24332437-33BD-439D-BB67-F483E2170DC4}"/>
    <cellStyle name="Total 13 5 3 2" xfId="38658" xr:uid="{1324A21F-C0BF-4F6D-85B2-4399046534BE}"/>
    <cellStyle name="Total 13 5 4" xfId="38659" xr:uid="{94BCE6BD-1C38-4C16-B41D-0F0A67BC7531}"/>
    <cellStyle name="Total 13 5 4 2" xfId="38660" xr:uid="{F4AACCF7-FFBF-4756-93B0-6B4050A7A7B6}"/>
    <cellStyle name="Total 13 5 5" xfId="38661" xr:uid="{4E1BBB79-B577-43DC-8418-6489F72BE107}"/>
    <cellStyle name="Total 13 6" xfId="38662" xr:uid="{06D7516B-F2F8-45E8-A89A-97614AE35BA6}"/>
    <cellStyle name="Total 13 6 2" xfId="38663" xr:uid="{3A55F4F8-C18A-4560-895F-1473F83A97EF}"/>
    <cellStyle name="Total 13 6 2 2" xfId="38664" xr:uid="{1C998317-AEE4-4811-983B-B284569399D8}"/>
    <cellStyle name="Total 13 6 3" xfId="38665" xr:uid="{07FFED2D-81F3-4F7F-A74A-84B4CAE277F2}"/>
    <cellStyle name="Total 13 6 3 2" xfId="38666" xr:uid="{C3952280-A8B5-4B35-AB3B-372890E6D463}"/>
    <cellStyle name="Total 13 6 4" xfId="38667" xr:uid="{3486A451-BB0C-401E-B9A9-D89CCA0C4482}"/>
    <cellStyle name="Total 13 7" xfId="38668" xr:uid="{27347651-0D13-4C10-A133-BB978C1B9E61}"/>
    <cellStyle name="Total 13 7 2" xfId="38669" xr:uid="{45303336-A5CF-44CD-A397-4F636528FE56}"/>
    <cellStyle name="Total 13 8" xfId="38670" xr:uid="{C85A6F60-1930-4FCD-974E-C0233F7B1654}"/>
    <cellStyle name="Total 13 8 2" xfId="38671" xr:uid="{44DEB6B9-181F-4927-B94E-2F4F97B4B7DE}"/>
    <cellStyle name="Total 13 9" xfId="38672" xr:uid="{863CAF7A-5C38-456C-AB0B-93EB6D989690}"/>
    <cellStyle name="Total 13 9 2" xfId="38673" xr:uid="{A824BD11-E964-4498-831F-2C1D6A792619}"/>
    <cellStyle name="Total 14" xfId="17403" xr:uid="{00000000-0005-0000-0000-000000440000}"/>
    <cellStyle name="Total 14 10" xfId="38675" xr:uid="{348CD1FE-D573-40B3-8A50-AEDA673BB68B}"/>
    <cellStyle name="Total 14 11" xfId="38676" xr:uid="{22D4A3EB-718D-4A03-8595-8B50AFC09FCF}"/>
    <cellStyle name="Total 14 12" xfId="38674" xr:uid="{C9A07332-863D-4669-9F68-DC3F7E002FEC}"/>
    <cellStyle name="Total 14 13" xfId="25096" xr:uid="{C9DD4920-742F-4BFA-A125-24984F186909}"/>
    <cellStyle name="Total 14 2" xfId="17404" xr:uid="{00000000-0005-0000-0000-000001440000}"/>
    <cellStyle name="Total 14 2 2" xfId="38678" xr:uid="{3FEC1ED5-6FB0-4603-AE01-80E43B344975}"/>
    <cellStyle name="Total 14 2 2 2" xfId="38679" xr:uid="{69BD4F6B-60E4-46BF-8C56-611EB7CDA582}"/>
    <cellStyle name="Total 14 2 3" xfId="38680" xr:uid="{F5816B8F-E5C1-4C1D-AE37-4040111C7C49}"/>
    <cellStyle name="Total 14 2 3 2" xfId="38681" xr:uid="{D76B511F-9B5A-41E3-B468-EDFE4DEC0B3D}"/>
    <cellStyle name="Total 14 2 4" xfId="38682" xr:uid="{BF6782B3-A9AA-4A46-B0C1-841E143D3D01}"/>
    <cellStyle name="Total 14 2 5" xfId="38683" xr:uid="{D936A632-0FB9-45D6-8124-9D561A6734CE}"/>
    <cellStyle name="Total 14 2 6" xfId="38677" xr:uid="{F7790590-6976-4F99-B014-07FD665947C4}"/>
    <cellStyle name="Total 14 3" xfId="17405" xr:uid="{00000000-0005-0000-0000-000002440000}"/>
    <cellStyle name="Total 14 3 2" xfId="38685" xr:uid="{E0420FDA-D082-4FFD-8117-23C4C87E2C8D}"/>
    <cellStyle name="Total 14 3 2 2" xfId="38686" xr:uid="{A3261C77-FCCE-4482-BEFC-2AF4D30538DB}"/>
    <cellStyle name="Total 14 3 3" xfId="38687" xr:uid="{F98C8EEC-73DC-4D66-BE5B-8EEF4BB4A00D}"/>
    <cellStyle name="Total 14 3 3 2" xfId="38688" xr:uid="{E9992862-0CBC-4A81-8ECA-B600D8E24ED8}"/>
    <cellStyle name="Total 14 3 4" xfId="38689" xr:uid="{0863F22D-4266-4616-864F-C126C9925307}"/>
    <cellStyle name="Total 14 3 5" xfId="38684" xr:uid="{CB42EFB9-9EF4-4729-AEE4-6A46C302E3D0}"/>
    <cellStyle name="Total 14 4" xfId="38690" xr:uid="{B2CBEC74-43C0-4EFC-B037-B0BE02091257}"/>
    <cellStyle name="Total 14 4 2" xfId="38691" xr:uid="{F81A1D99-EB41-4831-A836-97FDB1BF8F35}"/>
    <cellStyle name="Total 14 4 2 2" xfId="38692" xr:uid="{76A67309-040F-4789-84AE-C53784EA3BBC}"/>
    <cellStyle name="Total 14 4 3" xfId="38693" xr:uid="{2FFB0ACB-01F7-4CC9-894F-C3230EA8EF4B}"/>
    <cellStyle name="Total 14 4 3 2" xfId="38694" xr:uid="{D33739A7-D5F5-4E2D-94E4-34D27DD74628}"/>
    <cellStyle name="Total 14 4 4" xfId="38695" xr:uid="{C9C16DC4-4E81-4D69-B9A7-C4D5037AA84B}"/>
    <cellStyle name="Total 14 5" xfId="38696" xr:uid="{30A68AE3-F05A-4423-8913-47EE5C403172}"/>
    <cellStyle name="Total 14 5 2" xfId="38697" xr:uid="{3D91B7E2-E33E-4846-BC51-3FCC587B28AA}"/>
    <cellStyle name="Total 14 5 2 2" xfId="38698" xr:uid="{063CC1DF-BB34-439F-8FA7-0F866F2F4B2B}"/>
    <cellStyle name="Total 14 5 3" xfId="38699" xr:uid="{5A5EACD4-B913-4E1C-B420-A8B273FAFEE4}"/>
    <cellStyle name="Total 14 5 3 2" xfId="38700" xr:uid="{762C1EC8-9324-4656-800C-3C4B3CC7038A}"/>
    <cellStyle name="Total 14 5 4" xfId="38701" xr:uid="{1614B786-E742-4CE9-9360-68D334C542F6}"/>
    <cellStyle name="Total 14 5 4 2" xfId="38702" xr:uid="{33EF3765-AD64-43FA-95D5-1F9CF8EA4B88}"/>
    <cellStyle name="Total 14 5 5" xfId="38703" xr:uid="{FB5D1579-5AF6-4199-A53C-0D29665F3B4F}"/>
    <cellStyle name="Total 14 6" xfId="38704" xr:uid="{346FF529-49F2-44D7-9101-9F6D21A877FF}"/>
    <cellStyle name="Total 14 6 2" xfId="38705" xr:uid="{51A0C1A2-7E1C-479A-9AE0-168B59B91B2E}"/>
    <cellStyle name="Total 14 6 2 2" xfId="38706" xr:uid="{A776C691-C6D5-49DD-AA5B-3EBE665730CC}"/>
    <cellStyle name="Total 14 6 3" xfId="38707" xr:uid="{D382749D-7179-474B-AB6F-06C0491BED59}"/>
    <cellStyle name="Total 14 6 3 2" xfId="38708" xr:uid="{FD0AC523-2E59-4371-A952-912778FCDA3A}"/>
    <cellStyle name="Total 14 6 4" xfId="38709" xr:uid="{A1FBBD34-16C5-4AF4-885D-A5BB0607BCDD}"/>
    <cellStyle name="Total 14 7" xfId="38710" xr:uid="{42656AAF-7DBB-44F0-A4AA-8CE7028B999B}"/>
    <cellStyle name="Total 14 7 2" xfId="38711" xr:uid="{EFC0EAF7-820C-4D59-88A2-3458C792ABDB}"/>
    <cellStyle name="Total 14 8" xfId="38712" xr:uid="{C4ABE9F2-6626-4819-A334-17561608ACD1}"/>
    <cellStyle name="Total 14 8 2" xfId="38713" xr:uid="{01F12ADC-873B-42D7-BAF3-379BC5AF81D2}"/>
    <cellStyle name="Total 14 9" xfId="38714" xr:uid="{417AE08F-96FD-4BF0-A716-916143712F47}"/>
    <cellStyle name="Total 14 9 2" xfId="38715" xr:uid="{0C76AF8C-7AE4-490D-A259-97931A6064E2}"/>
    <cellStyle name="Total 15" xfId="17406" xr:uid="{00000000-0005-0000-0000-000003440000}"/>
    <cellStyle name="Total 15 10" xfId="38717" xr:uid="{80566259-98FE-4A60-A2F4-EBA06330A8C1}"/>
    <cellStyle name="Total 15 11" xfId="38718" xr:uid="{C4E6C751-AF86-4CE2-8B2C-77C22592AF03}"/>
    <cellStyle name="Total 15 12" xfId="38716" xr:uid="{CB00ED06-9AF3-492A-B4A5-464D4923CAFD}"/>
    <cellStyle name="Total 15 13" xfId="25097" xr:uid="{78D9CD8F-8D09-454A-B382-CEB1FD33AD16}"/>
    <cellStyle name="Total 15 2" xfId="17407" xr:uid="{00000000-0005-0000-0000-000004440000}"/>
    <cellStyle name="Total 15 2 2" xfId="38720" xr:uid="{65D5E2BC-E9A7-455C-9E9D-6AA87570FD5A}"/>
    <cellStyle name="Total 15 2 2 2" xfId="38721" xr:uid="{E198CE01-6410-4013-895D-9ADBDC679318}"/>
    <cellStyle name="Total 15 2 3" xfId="38722" xr:uid="{59E45EBB-73FB-43F1-8238-ED1D1C6BDEE0}"/>
    <cellStyle name="Total 15 2 3 2" xfId="38723" xr:uid="{10290AAA-5F7E-4645-BA80-1C1985AF17B1}"/>
    <cellStyle name="Total 15 2 4" xfId="38724" xr:uid="{C3D3A836-E8F8-48DE-94CC-023FAA8DF633}"/>
    <cellStyle name="Total 15 2 5" xfId="38725" xr:uid="{0893A703-A26B-40B8-94FE-01B2E9D6EBED}"/>
    <cellStyle name="Total 15 2 6" xfId="38719" xr:uid="{E78B11B8-3F1A-4DD4-9232-D974659E3B08}"/>
    <cellStyle name="Total 15 3" xfId="17408" xr:uid="{00000000-0005-0000-0000-000005440000}"/>
    <cellStyle name="Total 15 3 2" xfId="38727" xr:uid="{57ADCD3A-0E16-49A2-83F7-67CC8485BE9A}"/>
    <cellStyle name="Total 15 3 2 2" xfId="38728" xr:uid="{CA668BBA-5780-44F8-BA5F-D4EB7A145ACA}"/>
    <cellStyle name="Total 15 3 3" xfId="38729" xr:uid="{751A0E79-3367-4B40-97E6-A51ED03BF336}"/>
    <cellStyle name="Total 15 3 3 2" xfId="38730" xr:uid="{14E8332C-9BF0-43F3-A174-19BE503C8C34}"/>
    <cellStyle name="Total 15 3 4" xfId="38731" xr:uid="{A0C943FD-BEE1-46D7-9173-2612DF643D3E}"/>
    <cellStyle name="Total 15 3 5" xfId="38726" xr:uid="{F737EABA-D445-40B8-969A-E33363831C44}"/>
    <cellStyle name="Total 15 4" xfId="38732" xr:uid="{4AE93A0C-A18A-403C-8B54-B7DB04C1EEE6}"/>
    <cellStyle name="Total 15 4 2" xfId="38733" xr:uid="{97995112-7DAC-4F72-A38B-E445DED05CDF}"/>
    <cellStyle name="Total 15 4 2 2" xfId="38734" xr:uid="{86E37B0D-90DD-47A9-B6EF-3FE7F27B184B}"/>
    <cellStyle name="Total 15 4 3" xfId="38735" xr:uid="{DE842202-9684-4F80-A3E4-F9CD083B6D10}"/>
    <cellStyle name="Total 15 4 3 2" xfId="38736" xr:uid="{12B0B584-9DA3-44E7-8664-4BA28C68F6B0}"/>
    <cellStyle name="Total 15 4 4" xfId="38737" xr:uid="{1F77A7B3-1046-4EEB-B061-48E582E2E11E}"/>
    <cellStyle name="Total 15 5" xfId="38738" xr:uid="{F3CB1162-E52F-4C91-B49B-C9BE41487189}"/>
    <cellStyle name="Total 15 5 2" xfId="38739" xr:uid="{23277088-94A2-432F-A62B-EFC5E119978A}"/>
    <cellStyle name="Total 15 5 2 2" xfId="38740" xr:uid="{30D4BEAB-92DC-4131-A2E3-A79B84C82A1E}"/>
    <cellStyle name="Total 15 5 3" xfId="38741" xr:uid="{AEB53B58-B57E-41E6-83E4-FDBF82E3CDEA}"/>
    <cellStyle name="Total 15 5 3 2" xfId="38742" xr:uid="{F1316C70-6459-4868-AE7A-321A47F99F84}"/>
    <cellStyle name="Total 15 5 4" xfId="38743" xr:uid="{006CD388-6BAD-439C-899A-4279B18A9841}"/>
    <cellStyle name="Total 15 5 4 2" xfId="38744" xr:uid="{0894CD25-5B7B-4043-AB7A-082C6F29E97F}"/>
    <cellStyle name="Total 15 5 5" xfId="38745" xr:uid="{C05E4AED-F723-49F0-AE6C-8E716304AFC0}"/>
    <cellStyle name="Total 15 6" xfId="38746" xr:uid="{1D09BF10-A676-43E2-B6D0-1B492F3C84E3}"/>
    <cellStyle name="Total 15 6 2" xfId="38747" xr:uid="{96C0F341-DA3C-4195-9F53-B0261F9DCB57}"/>
    <cellStyle name="Total 15 6 2 2" xfId="38748" xr:uid="{0F96271E-8855-4CCB-9C95-6A474B201626}"/>
    <cellStyle name="Total 15 6 3" xfId="38749" xr:uid="{3F71D40D-6A1D-4FA2-86B9-8B535232F3A9}"/>
    <cellStyle name="Total 15 6 3 2" xfId="38750" xr:uid="{1E6CA83A-75CD-4297-A05B-F1C6A216D6B0}"/>
    <cellStyle name="Total 15 6 4" xfId="38751" xr:uid="{6A91CF4C-C2F1-49A7-9E44-3C5809C303E7}"/>
    <cellStyle name="Total 15 7" xfId="38752" xr:uid="{656B1164-62A3-448D-9C63-8427B5523D16}"/>
    <cellStyle name="Total 15 7 2" xfId="38753" xr:uid="{FF6CD20A-59A0-44E9-9C16-BDD774894F3F}"/>
    <cellStyle name="Total 15 8" xfId="38754" xr:uid="{E029D565-E67D-447B-8F9E-D5BD5026B39C}"/>
    <cellStyle name="Total 15 8 2" xfId="38755" xr:uid="{17FBB62E-7AF1-4E0D-9DAE-F7218B44ED33}"/>
    <cellStyle name="Total 15 9" xfId="38756" xr:uid="{C7168BDD-8947-4A6E-86CA-EAF1501B3780}"/>
    <cellStyle name="Total 15 9 2" xfId="38757" xr:uid="{629CA830-7442-486E-9641-B02A68AC7BB7}"/>
    <cellStyle name="Total 16" xfId="17409" xr:uid="{00000000-0005-0000-0000-000006440000}"/>
    <cellStyle name="Total 16 10" xfId="38759" xr:uid="{6179618E-D091-40EA-8D6D-50CD59E8D01A}"/>
    <cellStyle name="Total 16 11" xfId="38760" xr:uid="{979189C2-97B9-4F25-8355-C7450E74CD48}"/>
    <cellStyle name="Total 16 12" xfId="38758" xr:uid="{95C850BA-A2A0-4572-9ECD-8DB8E144DFCD}"/>
    <cellStyle name="Total 16 13" xfId="25098" xr:uid="{C50DCD63-1450-42BB-B86F-F31DBB6080B2}"/>
    <cellStyle name="Total 16 2" xfId="17410" xr:uid="{00000000-0005-0000-0000-000007440000}"/>
    <cellStyle name="Total 16 2 2" xfId="38762" xr:uid="{FEA57602-801D-4D6A-8839-A40F57046495}"/>
    <cellStyle name="Total 16 2 2 2" xfId="38763" xr:uid="{F042F842-F039-44E2-88C8-C0CE9FD0CD79}"/>
    <cellStyle name="Total 16 2 3" xfId="38764" xr:uid="{FA8DADAE-88F1-4869-8355-DA39109039DD}"/>
    <cellStyle name="Total 16 2 3 2" xfId="38765" xr:uid="{646CE596-24EC-4B00-A853-EE6E28567209}"/>
    <cellStyle name="Total 16 2 4" xfId="38766" xr:uid="{932C59C1-4BAE-4757-AB8F-19202E88A107}"/>
    <cellStyle name="Total 16 2 5" xfId="38767" xr:uid="{2CFB3F69-7742-458C-9756-A0627046346E}"/>
    <cellStyle name="Total 16 2 6" xfId="38761" xr:uid="{603CC275-3A7C-43C4-82AB-0E27EFC48F72}"/>
    <cellStyle name="Total 16 3" xfId="17411" xr:uid="{00000000-0005-0000-0000-000008440000}"/>
    <cellStyle name="Total 16 3 2" xfId="38769" xr:uid="{A3757DFF-1002-4B18-B3D3-B68EF7F3A9AE}"/>
    <cellStyle name="Total 16 3 2 2" xfId="38770" xr:uid="{0B80BFD3-E485-4F8A-BD0C-4DF148E76C67}"/>
    <cellStyle name="Total 16 3 3" xfId="38771" xr:uid="{219844AB-A3F4-432E-A7CC-B9F536B2503A}"/>
    <cellStyle name="Total 16 3 3 2" xfId="38772" xr:uid="{19F56164-9DDB-47BB-87B2-3BBE89638E08}"/>
    <cellStyle name="Total 16 3 4" xfId="38773" xr:uid="{A7AFD120-A588-473F-B0B2-5F7D5CA07B81}"/>
    <cellStyle name="Total 16 3 5" xfId="38768" xr:uid="{FDDE6388-EE4D-403B-A8A3-5391BA1DA8FB}"/>
    <cellStyle name="Total 16 4" xfId="38774" xr:uid="{2BA69072-2D8C-40C7-A964-9CBFDBF89F00}"/>
    <cellStyle name="Total 16 4 2" xfId="38775" xr:uid="{2D2C63F6-B35C-475B-BA25-A6C32F2DDC31}"/>
    <cellStyle name="Total 16 4 2 2" xfId="38776" xr:uid="{F0CDC057-17AB-47AD-8BB0-192EEAEFCA1C}"/>
    <cellStyle name="Total 16 4 3" xfId="38777" xr:uid="{6E9FBD42-306C-4BD6-895A-C07CD240C0FC}"/>
    <cellStyle name="Total 16 4 3 2" xfId="38778" xr:uid="{A676EE57-2CA8-4F67-AAD1-10DE3AE1BDB2}"/>
    <cellStyle name="Total 16 4 4" xfId="38779" xr:uid="{607F6E4E-3089-4891-BA2D-E44F04852001}"/>
    <cellStyle name="Total 16 5" xfId="38780" xr:uid="{29CBB5AF-0E09-4505-B33D-B42976C0B26C}"/>
    <cellStyle name="Total 16 5 2" xfId="38781" xr:uid="{C51A4579-F152-433B-B0F4-63044313CC51}"/>
    <cellStyle name="Total 16 5 2 2" xfId="38782" xr:uid="{34550AC8-D913-40C7-A903-02CAD9BC19A2}"/>
    <cellStyle name="Total 16 5 3" xfId="38783" xr:uid="{18FF57E2-2558-42CF-AA34-784520DA840B}"/>
    <cellStyle name="Total 16 5 3 2" xfId="38784" xr:uid="{509B3053-448F-4862-9ABE-0C9BDB4290A5}"/>
    <cellStyle name="Total 16 5 4" xfId="38785" xr:uid="{55B64FFF-2084-4321-B0C9-8FFACBD247EB}"/>
    <cellStyle name="Total 16 5 4 2" xfId="38786" xr:uid="{EDBECC08-FBD3-4B9A-8134-6AEDF2A65E5C}"/>
    <cellStyle name="Total 16 5 5" xfId="38787" xr:uid="{640C5301-6ADC-4833-AA46-7EC9B6DC5B35}"/>
    <cellStyle name="Total 16 6" xfId="38788" xr:uid="{0E9C38A5-01B2-48DD-BBB6-EFD933A0D103}"/>
    <cellStyle name="Total 16 6 2" xfId="38789" xr:uid="{AD04EA21-2824-4912-9F10-CCE07C6D927D}"/>
    <cellStyle name="Total 16 6 2 2" xfId="38790" xr:uid="{0F804A4C-65FC-40FB-9809-C55DEDC19707}"/>
    <cellStyle name="Total 16 6 3" xfId="38791" xr:uid="{6E9F1C1A-B31B-4D5F-8A33-EF350F9258AF}"/>
    <cellStyle name="Total 16 6 3 2" xfId="38792" xr:uid="{88DECBD2-6B8C-4CBA-A692-507FB0F9D949}"/>
    <cellStyle name="Total 16 6 4" xfId="38793" xr:uid="{5DF46236-C04B-497E-A1CA-D59961592E8B}"/>
    <cellStyle name="Total 16 7" xfId="38794" xr:uid="{FC956B69-A5E8-4AA9-BACA-B67CFD34D3E6}"/>
    <cellStyle name="Total 16 7 2" xfId="38795" xr:uid="{13CCE3E3-FDC7-4AEB-82BF-3D1A3A4E79DF}"/>
    <cellStyle name="Total 16 8" xfId="38796" xr:uid="{B2E595BF-5EC7-4A08-ADF5-83DB2BD47562}"/>
    <cellStyle name="Total 16 8 2" xfId="38797" xr:uid="{330B0ABA-F688-4852-8A42-7782F9897FCD}"/>
    <cellStyle name="Total 16 9" xfId="38798" xr:uid="{882CC541-CD58-49A5-97C9-904B9ADDDC78}"/>
    <cellStyle name="Total 16 9 2" xfId="38799" xr:uid="{E1E1DC22-4AE9-494D-9A2B-E5957467DCBA}"/>
    <cellStyle name="Total 17" xfId="17412" xr:uid="{00000000-0005-0000-0000-000009440000}"/>
    <cellStyle name="Total 17 10" xfId="38801" xr:uid="{C3E35A4A-F020-4B24-AA85-ACCA47F3337B}"/>
    <cellStyle name="Total 17 11" xfId="38802" xr:uid="{5FAAACE7-0D05-4EBF-A427-53F5009F267E}"/>
    <cellStyle name="Total 17 12" xfId="38800" xr:uid="{B6A30440-5DC8-4327-85E1-92BA4667857E}"/>
    <cellStyle name="Total 17 13" xfId="25099" xr:uid="{EC3E6D9B-49A7-400A-96AD-E92CDB47FE03}"/>
    <cellStyle name="Total 17 2" xfId="17413" xr:uid="{00000000-0005-0000-0000-00000A440000}"/>
    <cellStyle name="Total 17 2 2" xfId="38804" xr:uid="{2750E716-93F7-49FF-87F6-14C2429AE7FC}"/>
    <cellStyle name="Total 17 2 2 2" xfId="38805" xr:uid="{94D0C71F-A485-452A-B243-2143DD85DD8C}"/>
    <cellStyle name="Total 17 2 3" xfId="38806" xr:uid="{2BE8A554-6A94-4FA9-BF05-3B8C821189C4}"/>
    <cellStyle name="Total 17 2 3 2" xfId="38807" xr:uid="{4FBFD4FF-30C8-4B71-BD96-9F56F984690F}"/>
    <cellStyle name="Total 17 2 4" xfId="38808" xr:uid="{8C67E454-1015-4463-B8CC-C9721C42F9F2}"/>
    <cellStyle name="Total 17 2 5" xfId="38809" xr:uid="{3F3F4CFF-8701-4A71-A754-79FE91535DF8}"/>
    <cellStyle name="Total 17 2 6" xfId="38803" xr:uid="{A9F3DEA5-75D3-45BC-8E8E-1384C7084B96}"/>
    <cellStyle name="Total 17 3" xfId="17414" xr:uid="{00000000-0005-0000-0000-00000B440000}"/>
    <cellStyle name="Total 17 3 2" xfId="38811" xr:uid="{94BCCB7A-0AD2-48D3-BBC8-31AAC38374F3}"/>
    <cellStyle name="Total 17 3 2 2" xfId="38812" xr:uid="{97E15E3E-4BB7-41F2-AA72-7B3F4ECE666F}"/>
    <cellStyle name="Total 17 3 3" xfId="38813" xr:uid="{CFE633DE-B44D-4462-9371-809872E53859}"/>
    <cellStyle name="Total 17 3 3 2" xfId="38814" xr:uid="{7192296D-21A7-4C02-9378-520B99CC2540}"/>
    <cellStyle name="Total 17 3 4" xfId="38815" xr:uid="{AD978D2D-B17A-45B8-812F-E93E6D3074EB}"/>
    <cellStyle name="Total 17 3 5" xfId="38810" xr:uid="{C67CF0A7-745F-497A-A6FF-E1E1ACFCF1A2}"/>
    <cellStyle name="Total 17 4" xfId="38816" xr:uid="{CD5E6DAA-1F46-444B-BB9D-46F3949119D8}"/>
    <cellStyle name="Total 17 4 2" xfId="38817" xr:uid="{4CC9C184-21AE-4BFE-A32D-A941F6A13AE5}"/>
    <cellStyle name="Total 17 4 2 2" xfId="38818" xr:uid="{D8A73AA1-0341-403D-8264-DEB1F5D8849E}"/>
    <cellStyle name="Total 17 4 3" xfId="38819" xr:uid="{6C9F44B0-3C56-4D0F-8F2E-0422ADE488B6}"/>
    <cellStyle name="Total 17 4 3 2" xfId="38820" xr:uid="{44D1E30A-463E-4404-9996-BDE64016E677}"/>
    <cellStyle name="Total 17 4 4" xfId="38821" xr:uid="{B3626D22-0DC3-4194-A8E3-679B6F65989D}"/>
    <cellStyle name="Total 17 5" xfId="38822" xr:uid="{67B84972-1AD3-420D-B7BC-E6126C923B68}"/>
    <cellStyle name="Total 17 5 2" xfId="38823" xr:uid="{76975FC9-7514-4208-BDA1-B17990547B58}"/>
    <cellStyle name="Total 17 5 2 2" xfId="38824" xr:uid="{B9706C0C-2A77-4719-9E89-82960E2533AA}"/>
    <cellStyle name="Total 17 5 3" xfId="38825" xr:uid="{E48FA17F-A514-41AE-A834-E57306C3B03C}"/>
    <cellStyle name="Total 17 5 3 2" xfId="38826" xr:uid="{E6B02A40-7372-41E1-89AD-86E7DBDC6113}"/>
    <cellStyle name="Total 17 5 4" xfId="38827" xr:uid="{59A81E20-A7D0-4AF7-8E0B-8808802736A8}"/>
    <cellStyle name="Total 17 5 4 2" xfId="38828" xr:uid="{6D57CC12-1C8B-48D0-949A-56891C3C4016}"/>
    <cellStyle name="Total 17 5 5" xfId="38829" xr:uid="{6D361272-653A-42FC-B8D3-2F26363AA9A5}"/>
    <cellStyle name="Total 17 6" xfId="38830" xr:uid="{6D2C6349-B667-4B44-A673-D236AE92462B}"/>
    <cellStyle name="Total 17 6 2" xfId="38831" xr:uid="{64669FD1-C2BF-41D3-ABB6-C97B45497E6A}"/>
    <cellStyle name="Total 17 6 2 2" xfId="38832" xr:uid="{368838EE-72E7-48C9-BCFE-3B475406A3E2}"/>
    <cellStyle name="Total 17 6 3" xfId="38833" xr:uid="{7A6BF379-615F-4E0C-B55C-B66671476028}"/>
    <cellStyle name="Total 17 6 3 2" xfId="38834" xr:uid="{A96B21D1-F361-486B-9CC7-C26AC213EEE7}"/>
    <cellStyle name="Total 17 6 4" xfId="38835" xr:uid="{00D68C04-69AC-4455-9000-52EAB74BD7AC}"/>
    <cellStyle name="Total 17 7" xfId="38836" xr:uid="{03999DAC-9519-4FB9-AE2D-AE708A4CE5BC}"/>
    <cellStyle name="Total 17 7 2" xfId="38837" xr:uid="{1417D2E4-5058-480E-A2C5-EFBAFFACADAD}"/>
    <cellStyle name="Total 17 8" xfId="38838" xr:uid="{5A84E5A5-C7F8-4175-ACA8-BB4856D24F82}"/>
    <cellStyle name="Total 17 8 2" xfId="38839" xr:uid="{FE8FA940-CB1A-42A8-8115-074A2ADFF07A}"/>
    <cellStyle name="Total 17 9" xfId="38840" xr:uid="{2D6D0041-0A11-49A7-B2B2-B6121B159848}"/>
    <cellStyle name="Total 17 9 2" xfId="38841" xr:uid="{5C503017-56C5-46EF-BAA8-E51F0323DE3F}"/>
    <cellStyle name="Total 18" xfId="17415" xr:uid="{00000000-0005-0000-0000-00000C440000}"/>
    <cellStyle name="Total 18 10" xfId="38843" xr:uid="{E176D55D-68A3-44DF-84C4-71CA353D60E3}"/>
    <cellStyle name="Total 18 11" xfId="38844" xr:uid="{36775FFC-F10C-4E60-A4BA-96DD71FAFE86}"/>
    <cellStyle name="Total 18 12" xfId="38842" xr:uid="{E872BDA9-8EF0-4684-950A-DDB2E4CAD19A}"/>
    <cellStyle name="Total 18 13" xfId="25100" xr:uid="{9ADFACAC-AA13-46CF-84E6-539C9A747E5A}"/>
    <cellStyle name="Total 18 2" xfId="17416" xr:uid="{00000000-0005-0000-0000-00000D440000}"/>
    <cellStyle name="Total 18 2 2" xfId="38846" xr:uid="{36952DBE-D015-4931-808D-51200709C3A5}"/>
    <cellStyle name="Total 18 2 2 2" xfId="38847" xr:uid="{28D1F997-0614-4D29-9E0F-9F3ACF00CEC1}"/>
    <cellStyle name="Total 18 2 3" xfId="38848" xr:uid="{F15FEEFC-56F3-4FBE-8EEB-D02A85668174}"/>
    <cellStyle name="Total 18 2 3 2" xfId="38849" xr:uid="{5341FF69-D6F2-46E7-9376-AD7E2B87EDC7}"/>
    <cellStyle name="Total 18 2 4" xfId="38850" xr:uid="{328A74BA-F103-4BBB-8E6E-9E627D801285}"/>
    <cellStyle name="Total 18 2 5" xfId="38851" xr:uid="{4F3CCBFE-7699-4C9C-A221-46CD584646D0}"/>
    <cellStyle name="Total 18 2 6" xfId="38845" xr:uid="{D30552D6-5DC7-4720-93AF-1AD5412D38DB}"/>
    <cellStyle name="Total 18 3" xfId="17417" xr:uid="{00000000-0005-0000-0000-00000E440000}"/>
    <cellStyle name="Total 18 3 2" xfId="38853" xr:uid="{68AC1073-A71D-46F3-86FF-1D9EE8C95DD6}"/>
    <cellStyle name="Total 18 3 2 2" xfId="38854" xr:uid="{2E38745D-1584-4A69-A872-1D3381B72F16}"/>
    <cellStyle name="Total 18 3 3" xfId="38855" xr:uid="{927E3A7D-5CDE-44F7-8A09-4EE9E9F4B2ED}"/>
    <cellStyle name="Total 18 3 3 2" xfId="38856" xr:uid="{965ADF40-D875-41B2-A2C7-2E802B73157C}"/>
    <cellStyle name="Total 18 3 4" xfId="38857" xr:uid="{962014D6-5366-4DFC-A5F3-B98D9C66DE90}"/>
    <cellStyle name="Total 18 3 5" xfId="38852" xr:uid="{546E61F9-8E35-419D-9051-64D5DD5256A7}"/>
    <cellStyle name="Total 18 4" xfId="38858" xr:uid="{0CF2CFE4-CF75-4D21-BB3E-695B4BDE5489}"/>
    <cellStyle name="Total 18 4 2" xfId="38859" xr:uid="{96874509-E923-4978-830D-5B11EFB4614F}"/>
    <cellStyle name="Total 18 4 2 2" xfId="38860" xr:uid="{EF9E640A-61F2-4777-AEB4-B6A00CD2D098}"/>
    <cellStyle name="Total 18 4 3" xfId="38861" xr:uid="{BBF29FCD-53A4-4917-82D6-397271D858B3}"/>
    <cellStyle name="Total 18 4 3 2" xfId="38862" xr:uid="{852094F7-4EF8-48B5-908F-CC10455C6EFD}"/>
    <cellStyle name="Total 18 4 4" xfId="38863" xr:uid="{5BCEAEFC-8BA8-4DF2-81EA-7D3389EE22EA}"/>
    <cellStyle name="Total 18 5" xfId="38864" xr:uid="{5E131E75-4B3F-4CE7-827C-C7B3886E6BA3}"/>
    <cellStyle name="Total 18 5 2" xfId="38865" xr:uid="{805C4AD9-F95F-4E35-A3BF-E95F55507D76}"/>
    <cellStyle name="Total 18 5 2 2" xfId="38866" xr:uid="{F7AF658B-D4EB-44B3-9F59-8541DA881627}"/>
    <cellStyle name="Total 18 5 3" xfId="38867" xr:uid="{6FD330FB-F5B5-45C3-A2E1-A22DE59A8D3B}"/>
    <cellStyle name="Total 18 5 3 2" xfId="38868" xr:uid="{8B086676-31C6-4341-909E-C755B6C8C522}"/>
    <cellStyle name="Total 18 5 4" xfId="38869" xr:uid="{E9FDF65D-0879-4B81-940D-8ABE65593EA2}"/>
    <cellStyle name="Total 18 5 4 2" xfId="38870" xr:uid="{78743CFB-8C3A-4E03-8F66-7D094E11313C}"/>
    <cellStyle name="Total 18 5 5" xfId="38871" xr:uid="{395D0227-AACA-4A2D-B0DD-70FB05F23353}"/>
    <cellStyle name="Total 18 6" xfId="38872" xr:uid="{8E12821A-718B-4F9B-9946-571D8EE6562A}"/>
    <cellStyle name="Total 18 6 2" xfId="38873" xr:uid="{9512ADB6-A734-4167-93FF-ABFB8B9CE7DD}"/>
    <cellStyle name="Total 18 6 2 2" xfId="38874" xr:uid="{A633214E-D5F8-4990-8091-D93F28357241}"/>
    <cellStyle name="Total 18 6 3" xfId="38875" xr:uid="{A129F411-8910-407C-B4C0-1112232D05B0}"/>
    <cellStyle name="Total 18 6 3 2" xfId="38876" xr:uid="{2BF9DBEE-69E4-4F65-A226-39BBE91CA665}"/>
    <cellStyle name="Total 18 6 4" xfId="38877" xr:uid="{981514CD-1442-426D-8BF1-09EF5784E131}"/>
    <cellStyle name="Total 18 7" xfId="38878" xr:uid="{41394EDE-3181-4BB9-8248-F84D16507EC2}"/>
    <cellStyle name="Total 18 7 2" xfId="38879" xr:uid="{4EAC8392-09B5-4426-87A5-F0AB2342692F}"/>
    <cellStyle name="Total 18 8" xfId="38880" xr:uid="{4873E6F7-E530-489E-9E6E-D93CCC0CD120}"/>
    <cellStyle name="Total 18 8 2" xfId="38881" xr:uid="{3A99A787-D311-4C9D-92AB-C3FEAF6DC93C}"/>
    <cellStyle name="Total 18 9" xfId="38882" xr:uid="{F62567A6-01DD-4BE1-BC01-C32B866C0A52}"/>
    <cellStyle name="Total 18 9 2" xfId="38883" xr:uid="{FEAC1A72-2A9A-4067-BAFA-B2A31E4AF9DD}"/>
    <cellStyle name="Total 19" xfId="17418" xr:uid="{00000000-0005-0000-0000-00000F440000}"/>
    <cellStyle name="Total 19 10" xfId="38885" xr:uid="{7C7BA022-0615-4230-A329-44D3F38CFA6A}"/>
    <cellStyle name="Total 19 11" xfId="38886" xr:uid="{B2B98B57-0B33-4170-A4CA-7D19B59941B3}"/>
    <cellStyle name="Total 19 12" xfId="38884" xr:uid="{8F32982D-01F8-4509-8915-6887139AF84C}"/>
    <cellStyle name="Total 19 13" xfId="25101" xr:uid="{8502CCAB-DC8F-4BD5-A1C4-D1B1B4707C06}"/>
    <cellStyle name="Total 19 2" xfId="17419" xr:uid="{00000000-0005-0000-0000-000010440000}"/>
    <cellStyle name="Total 19 2 2" xfId="38888" xr:uid="{BD78ED08-3F7F-48AA-963C-BF7863B94883}"/>
    <cellStyle name="Total 19 2 2 2" xfId="38889" xr:uid="{3BB9DB11-8F7F-4899-88CF-3FF1D16F507A}"/>
    <cellStyle name="Total 19 2 3" xfId="38890" xr:uid="{8BB30AA7-4503-45AE-9017-E110E9E047F8}"/>
    <cellStyle name="Total 19 2 3 2" xfId="38891" xr:uid="{8D2D48BB-BB8C-40F5-9DCC-FEDBD69AF47E}"/>
    <cellStyle name="Total 19 2 4" xfId="38892" xr:uid="{241974B8-1403-4AA4-ABE6-27D4123612F1}"/>
    <cellStyle name="Total 19 2 5" xfId="38893" xr:uid="{06CAFBE4-8990-423A-955C-21327696C44C}"/>
    <cellStyle name="Total 19 2 6" xfId="38887" xr:uid="{277C821C-304E-47F9-90CD-93FBD453ABAC}"/>
    <cellStyle name="Total 19 3" xfId="17420" xr:uid="{00000000-0005-0000-0000-000011440000}"/>
    <cellStyle name="Total 19 3 2" xfId="38895" xr:uid="{AC5BB62A-8BBF-4C23-A994-55FC01050CF4}"/>
    <cellStyle name="Total 19 3 2 2" xfId="38896" xr:uid="{EAAF24ED-76C4-47CB-8873-0F63C257ED72}"/>
    <cellStyle name="Total 19 3 3" xfId="38897" xr:uid="{FC1594C8-AE9F-40DD-A4B2-899B44D1B706}"/>
    <cellStyle name="Total 19 3 3 2" xfId="38898" xr:uid="{2683F045-590D-44A3-83A6-B8BA484EDB18}"/>
    <cellStyle name="Total 19 3 4" xfId="38899" xr:uid="{DE270ED8-C7C4-4840-AE72-A994FFD9E204}"/>
    <cellStyle name="Total 19 3 5" xfId="38894" xr:uid="{16A364E6-813B-4B29-A242-0AEA8C927467}"/>
    <cellStyle name="Total 19 4" xfId="38900" xr:uid="{7A9A5F2C-B5D7-432A-A8C6-691C86136E1E}"/>
    <cellStyle name="Total 19 4 2" xfId="38901" xr:uid="{BC6FC02E-D959-479F-8D54-1745CEF036A7}"/>
    <cellStyle name="Total 19 4 2 2" xfId="38902" xr:uid="{5618EC83-BD34-48B2-83CD-0AB9458ED0BA}"/>
    <cellStyle name="Total 19 4 3" xfId="38903" xr:uid="{F5289EA6-B582-4D54-B278-E072AE46C681}"/>
    <cellStyle name="Total 19 4 3 2" xfId="38904" xr:uid="{01ADA147-7773-407D-B286-EA154ACF4630}"/>
    <cellStyle name="Total 19 4 4" xfId="38905" xr:uid="{7AD9E388-BA48-493B-A881-8CD2E74F6D12}"/>
    <cellStyle name="Total 19 5" xfId="38906" xr:uid="{CD7B30CD-B4D0-42FD-ACF1-DA3CDE6AE805}"/>
    <cellStyle name="Total 19 5 2" xfId="38907" xr:uid="{F762A5CF-E97A-43BF-A2E7-303EBFDFAC12}"/>
    <cellStyle name="Total 19 5 2 2" xfId="38908" xr:uid="{A5D1C7C6-2122-4B39-A71E-FEB592A3D08E}"/>
    <cellStyle name="Total 19 5 3" xfId="38909" xr:uid="{64BDDBA8-8F68-4BC8-811A-B9158A87B716}"/>
    <cellStyle name="Total 19 5 3 2" xfId="38910" xr:uid="{724BAC27-1032-4FB7-A6F3-C63F3515B8EB}"/>
    <cellStyle name="Total 19 5 4" xfId="38911" xr:uid="{EAD31AC0-95B3-430D-B76B-0DA1C9E7F6E4}"/>
    <cellStyle name="Total 19 5 4 2" xfId="38912" xr:uid="{BF7C8C18-9BC3-4CBC-B24D-E5013EEBE8A6}"/>
    <cellStyle name="Total 19 5 5" xfId="38913" xr:uid="{D5D563CF-CE3D-43BD-A3F8-D91934707FA1}"/>
    <cellStyle name="Total 19 6" xfId="38914" xr:uid="{AF20399F-3711-48BE-B605-1860B020E1AD}"/>
    <cellStyle name="Total 19 6 2" xfId="38915" xr:uid="{7D2F13C7-B4F0-4BC6-A2AD-EC87E60D525F}"/>
    <cellStyle name="Total 19 6 2 2" xfId="38916" xr:uid="{25885F9D-BB90-47FA-A8D5-6675495B3F64}"/>
    <cellStyle name="Total 19 6 3" xfId="38917" xr:uid="{3B45C898-8ACA-423E-BAE1-B52A29326E75}"/>
    <cellStyle name="Total 19 6 3 2" xfId="38918" xr:uid="{E3A12861-958B-41CF-B0DA-0EC455C5FB0A}"/>
    <cellStyle name="Total 19 6 4" xfId="38919" xr:uid="{B279E1DC-9AB0-4323-AEDC-7D10DC18C051}"/>
    <cellStyle name="Total 19 7" xfId="38920" xr:uid="{0D92511D-015A-486E-9C7C-D81F70C2ADB3}"/>
    <cellStyle name="Total 19 7 2" xfId="38921" xr:uid="{FCCCA986-663C-4DD6-8C9C-6095320E8B81}"/>
    <cellStyle name="Total 19 8" xfId="38922" xr:uid="{94DF7579-8134-4B48-A33A-BEC47CFB5BC2}"/>
    <cellStyle name="Total 19 8 2" xfId="38923" xr:uid="{67F6EFF9-8406-4A6E-AB21-5C92663CF7E6}"/>
    <cellStyle name="Total 19 9" xfId="38924" xr:uid="{4EE02616-1C49-4D8A-BE33-2E22FD9FEE9D}"/>
    <cellStyle name="Total 19 9 2" xfId="38925" xr:uid="{67BF79FD-B41A-4EBD-8FF1-384A2083723D}"/>
    <cellStyle name="Total 2" xfId="17421" xr:uid="{00000000-0005-0000-0000-000012440000}"/>
    <cellStyle name="Total 2 10" xfId="17422" xr:uid="{00000000-0005-0000-0000-000013440000}"/>
    <cellStyle name="Total 2 10 10" xfId="38928" xr:uid="{42F44034-C42F-455D-9281-8CC19C2EE787}"/>
    <cellStyle name="Total 2 10 11" xfId="38927" xr:uid="{68AA6AC5-D410-4713-8A43-47346DB0DEC5}"/>
    <cellStyle name="Total 2 10 12" xfId="25769" xr:uid="{71ECF322-0580-46EB-9D5E-5C155BCE8CB1}"/>
    <cellStyle name="Total 2 10 13" xfId="23484" xr:uid="{554726DE-60A5-40CD-A25A-BE7D9C81B10E}"/>
    <cellStyle name="Total 2 10 14" xfId="22460" xr:uid="{923B834C-B995-4B52-82D9-D2F2C0F66D90}"/>
    <cellStyle name="Total 2 10 2" xfId="17423" xr:uid="{00000000-0005-0000-0000-000014440000}"/>
    <cellStyle name="Total 2 10 2 2" xfId="38930" xr:uid="{25B19292-5D00-4F4E-93BC-4BC8A8E0CADF}"/>
    <cellStyle name="Total 2 10 2 2 2" xfId="38931" xr:uid="{6644C439-954B-4474-9423-6993956CD6D3}"/>
    <cellStyle name="Total 2 10 2 3" xfId="38932" xr:uid="{D65ECD92-68DC-42D4-9039-DD56B4E1BAF8}"/>
    <cellStyle name="Total 2 10 2 3 2" xfId="38933" xr:uid="{35B9AAA2-C5A2-41A8-B9EB-9BE0249E408D}"/>
    <cellStyle name="Total 2 10 2 4" xfId="38934" xr:uid="{01EDFCB7-4A2C-4EF8-8C93-9333B2E1BE1B}"/>
    <cellStyle name="Total 2 10 2 5" xfId="38929" xr:uid="{048917E2-8C46-4CC7-9782-22969F982F86}"/>
    <cellStyle name="Total 2 10 3" xfId="17424" xr:uid="{00000000-0005-0000-0000-000015440000}"/>
    <cellStyle name="Total 2 10 3 2" xfId="38936" xr:uid="{F2F6FCBD-E03D-4353-9521-619A6AB81329}"/>
    <cellStyle name="Total 2 10 3 2 2" xfId="38937" xr:uid="{8121B5F2-2726-439D-9810-F551F2B135FD}"/>
    <cellStyle name="Total 2 10 3 3" xfId="38938" xr:uid="{53B4DBE1-A1A1-499B-829E-8547C23621E5}"/>
    <cellStyle name="Total 2 10 3 3 2" xfId="38939" xr:uid="{5133AD8B-5653-4AA4-A48D-C65855EAE653}"/>
    <cellStyle name="Total 2 10 3 4" xfId="38940" xr:uid="{80EAF041-5807-4EC4-90C4-9DFE4BDFF453}"/>
    <cellStyle name="Total 2 10 3 5" xfId="38935" xr:uid="{D049202C-BBAA-46D2-BD75-6FBF16A3FEF4}"/>
    <cellStyle name="Total 2 10 4" xfId="17425" xr:uid="{00000000-0005-0000-0000-000016440000}"/>
    <cellStyle name="Total 2 10 4 2" xfId="38942" xr:uid="{9772E45A-DD5C-4ADD-89E1-77ECAAFAB249}"/>
    <cellStyle name="Total 2 10 4 2 2" xfId="38943" xr:uid="{C371E628-9DDD-4761-B309-DA9C13FBDAED}"/>
    <cellStyle name="Total 2 10 4 3" xfId="38944" xr:uid="{154FB00B-A023-47B7-A627-B0F8B5C47F5B}"/>
    <cellStyle name="Total 2 10 4 3 2" xfId="38945" xr:uid="{60CB404C-884A-4DBC-B831-F8D92AF11DF8}"/>
    <cellStyle name="Total 2 10 4 4" xfId="38946" xr:uid="{5D3DDD00-49E2-41FF-B6F5-31CE9CDDDABC}"/>
    <cellStyle name="Total 2 10 4 4 2" xfId="38947" xr:uid="{6101C67D-AF76-4E50-9399-B74B57B15F29}"/>
    <cellStyle name="Total 2 10 4 5" xfId="38948" xr:uid="{DAB1D2DF-D2EC-40C2-A341-742DDF614C81}"/>
    <cellStyle name="Total 2 10 4 6" xfId="38941" xr:uid="{0BD22853-D4D3-4FED-B8F0-4EC1F6588413}"/>
    <cellStyle name="Total 2 10 5" xfId="38949" xr:uid="{62185DEC-2817-4134-807C-822F519099E5}"/>
    <cellStyle name="Total 2 10 5 2" xfId="38950" xr:uid="{D4338ED1-ECBC-4D2D-A3BE-94209E2B30E1}"/>
    <cellStyle name="Total 2 10 5 2 2" xfId="38951" xr:uid="{327F3F99-2B49-4288-A6DF-A8BA63134D9E}"/>
    <cellStyle name="Total 2 10 5 3" xfId="38952" xr:uid="{AF026B4D-255C-4600-B079-AFF5CC1E4F58}"/>
    <cellStyle name="Total 2 10 5 3 2" xfId="38953" xr:uid="{67DE2BB4-EF47-44E7-AE71-D6C70ED531AB}"/>
    <cellStyle name="Total 2 10 5 4" xfId="38954" xr:uid="{1E9CCE4D-B520-4038-83A6-4FF59612ADFA}"/>
    <cellStyle name="Total 2 10 6" xfId="38955" xr:uid="{5010D578-072C-40D6-ACF6-DBC906508869}"/>
    <cellStyle name="Total 2 10 6 2" xfId="38956" xr:uid="{87965706-D888-4D94-B869-D30502A8658F}"/>
    <cellStyle name="Total 2 10 7" xfId="38957" xr:uid="{FE430EEB-8EB3-4F09-830C-78476AC114FC}"/>
    <cellStyle name="Total 2 10 7 2" xfId="38958" xr:uid="{618B44AC-C613-454E-87BE-452A35AA62BF}"/>
    <cellStyle name="Total 2 10 8" xfId="38959" xr:uid="{2658489B-15E2-4C42-BD98-16B97807236F}"/>
    <cellStyle name="Total 2 10 8 2" xfId="38960" xr:uid="{C5E4637C-D424-4A09-99F6-00D3356F5D48}"/>
    <cellStyle name="Total 2 10 9" xfId="38961" xr:uid="{FD94B99C-9D19-4334-BC4B-2BA23CD44C05}"/>
    <cellStyle name="Total 2 11" xfId="17426" xr:uid="{00000000-0005-0000-0000-000017440000}"/>
    <cellStyle name="Total 2 11 10" xfId="38963" xr:uid="{6DBD701D-9CFC-4D99-A7EB-1C1FE112FEE0}"/>
    <cellStyle name="Total 2 11 11" xfId="38962" xr:uid="{FE48B741-A2C9-435D-9E56-3131DBD5E0B3}"/>
    <cellStyle name="Total 2 11 12" xfId="23768" xr:uid="{50234882-9C0A-448C-9E1B-3B58982AFAFC}"/>
    <cellStyle name="Total 2 11 2" xfId="38964" xr:uid="{4DE25AC1-583B-414B-925B-ED34198E7BEC}"/>
    <cellStyle name="Total 2 11 2 2" xfId="38965" xr:uid="{94E1156C-D7EB-4640-BDC0-994612691586}"/>
    <cellStyle name="Total 2 11 2 2 2" xfId="38966" xr:uid="{8F85B5CE-CDFB-4177-A90F-9CC28DBA731E}"/>
    <cellStyle name="Total 2 11 2 3" xfId="38967" xr:uid="{367195FA-8532-4076-AB40-9A1D49F6EE13}"/>
    <cellStyle name="Total 2 11 2 3 2" xfId="38968" xr:uid="{7EB6B924-DFA7-43A3-B324-670ADE80026D}"/>
    <cellStyle name="Total 2 11 2 4" xfId="38969" xr:uid="{AC811222-85F0-4C3B-9D33-F73D8BF1E096}"/>
    <cellStyle name="Total 2 11 3" xfId="38970" xr:uid="{7E5BB455-E152-4F87-B406-D2C5078EC016}"/>
    <cellStyle name="Total 2 11 3 2" xfId="38971" xr:uid="{C48C9C6C-864C-45FE-9027-3820D4AA69FF}"/>
    <cellStyle name="Total 2 11 3 2 2" xfId="38972" xr:uid="{CBB01483-2DB3-4918-8C0F-74FCB6DCB12C}"/>
    <cellStyle name="Total 2 11 3 3" xfId="38973" xr:uid="{3D9BE3CE-FB03-428C-8054-255F8BD9B6E3}"/>
    <cellStyle name="Total 2 11 3 3 2" xfId="38974" xr:uid="{6BF57B02-DF3D-44F8-BF5D-D73E00881DC2}"/>
    <cellStyle name="Total 2 11 3 4" xfId="38975" xr:uid="{6BEC9B32-644E-4A33-9849-14330EF04FA6}"/>
    <cellStyle name="Total 2 11 4" xfId="38976" xr:uid="{DC801A0F-E9A7-4039-AF8E-FAD297819209}"/>
    <cellStyle name="Total 2 11 4 2" xfId="38977" xr:uid="{9185A8F2-7549-40CE-892F-B0601385EB74}"/>
    <cellStyle name="Total 2 11 4 2 2" xfId="38978" xr:uid="{393B5D19-F8D3-4978-AADD-C6776EAFE55A}"/>
    <cellStyle name="Total 2 11 4 3" xfId="38979" xr:uid="{6AE0BA8C-AC07-4CBC-9D38-1F29BFA7463F}"/>
    <cellStyle name="Total 2 11 4 3 2" xfId="38980" xr:uid="{10D198A0-B1D9-4038-A6B1-82C29FCC5D46}"/>
    <cellStyle name="Total 2 11 4 4" xfId="38981" xr:uid="{75E9ABB1-F456-4A47-A02B-34FEEC889C05}"/>
    <cellStyle name="Total 2 11 4 4 2" xfId="38982" xr:uid="{76DA594B-F235-4A86-83C4-013AFA96608B}"/>
    <cellStyle name="Total 2 11 4 5" xfId="38983" xr:uid="{632CB96F-8B01-4B90-9A8F-264EDED61C2A}"/>
    <cellStyle name="Total 2 11 5" xfId="38984" xr:uid="{87C69815-648A-4A34-8EB0-2675124C3CDF}"/>
    <cellStyle name="Total 2 11 5 2" xfId="38985" xr:uid="{7E1E8C7B-E5CA-479B-BBD6-65452E131B10}"/>
    <cellStyle name="Total 2 11 5 2 2" xfId="38986" xr:uid="{7476C811-4F3F-4B75-B06E-B317C03C6AD5}"/>
    <cellStyle name="Total 2 11 5 3" xfId="38987" xr:uid="{B1320B58-2828-467D-9E57-EEA4DD8AADF6}"/>
    <cellStyle name="Total 2 11 5 3 2" xfId="38988" xr:uid="{36AFD615-7B6B-4431-B088-3351A31A63C0}"/>
    <cellStyle name="Total 2 11 5 4" xfId="38989" xr:uid="{256DA14F-D436-480D-8715-3C53C34A4BD0}"/>
    <cellStyle name="Total 2 11 6" xfId="38990" xr:uid="{30BFCC59-4831-4281-84EE-3D8BD70383F4}"/>
    <cellStyle name="Total 2 11 6 2" xfId="38991" xr:uid="{BD2A1397-D14B-4460-8850-684735AB4067}"/>
    <cellStyle name="Total 2 11 7" xfId="38992" xr:uid="{42CF4529-1113-460F-B5F8-A339E3FBFD25}"/>
    <cellStyle name="Total 2 11 7 2" xfId="38993" xr:uid="{5F1C799E-55AB-409F-8ACD-DEFB1954CC5A}"/>
    <cellStyle name="Total 2 11 8" xfId="38994" xr:uid="{CDBC0DE6-82DC-4609-992E-59E6C8EDD89E}"/>
    <cellStyle name="Total 2 11 8 2" xfId="38995" xr:uid="{09823F7C-2F46-46D7-A54B-3D424C58B89A}"/>
    <cellStyle name="Total 2 11 9" xfId="38996" xr:uid="{E20A0E8B-9418-4FBD-99F7-DBD865F72F45}"/>
    <cellStyle name="Total 2 12" xfId="17427" xr:uid="{00000000-0005-0000-0000-000018440000}"/>
    <cellStyle name="Total 2 12 2" xfId="38998" xr:uid="{9A30BE2B-649B-450F-9EEC-FD4B6719004D}"/>
    <cellStyle name="Total 2 12 2 2" xfId="38999" xr:uid="{D0C5806E-71AC-4541-8767-0EC29273CB9A}"/>
    <cellStyle name="Total 2 12 3" xfId="39000" xr:uid="{71F9BCD8-D7AB-4118-8AD5-21919A2BA46C}"/>
    <cellStyle name="Total 2 12 3 2" xfId="39001" xr:uid="{6C1B75E8-2605-41E3-AE9A-894D08347406}"/>
    <cellStyle name="Total 2 12 4" xfId="39002" xr:uid="{D3F4439F-AA37-491C-B2F0-B034249807AB}"/>
    <cellStyle name="Total 2 12 5" xfId="39003" xr:uid="{FD682C46-21FE-46E5-AA8B-ABE4DC0BB06A}"/>
    <cellStyle name="Total 2 12 6" xfId="38997" xr:uid="{186E88FD-2B31-4605-AA87-183440C8A82D}"/>
    <cellStyle name="Total 2 13" xfId="17428" xr:uid="{00000000-0005-0000-0000-000019440000}"/>
    <cellStyle name="Total 2 13 2" xfId="39005" xr:uid="{9A0CDA96-F01A-406C-9460-FD077D6B271F}"/>
    <cellStyle name="Total 2 13 2 2" xfId="39006" xr:uid="{6475F469-D020-4946-A86C-91D6848277B6}"/>
    <cellStyle name="Total 2 13 3" xfId="39007" xr:uid="{6E5EA0F7-0AED-4B52-890A-2FCF391DEED2}"/>
    <cellStyle name="Total 2 13 3 2" xfId="39008" xr:uid="{411A446D-FCD1-439C-B51F-7025CDBF2191}"/>
    <cellStyle name="Total 2 13 4" xfId="39009" xr:uid="{744801A2-B235-4635-B5AE-8C55E836C8E5}"/>
    <cellStyle name="Total 2 13 5" xfId="39004" xr:uid="{10993F8B-96A6-48FD-9B00-97176DB4FAFC}"/>
    <cellStyle name="Total 2 14" xfId="17429" xr:uid="{00000000-0005-0000-0000-00001A440000}"/>
    <cellStyle name="Total 2 14 2" xfId="39011" xr:uid="{8D8B9832-F340-4EF3-A82D-36E073EC66E0}"/>
    <cellStyle name="Total 2 14 2 2" xfId="39012" xr:uid="{5531B8C9-E8A8-4486-9D00-9084E90260AF}"/>
    <cellStyle name="Total 2 14 3" xfId="39013" xr:uid="{ADC3A782-D25E-4506-8FC4-B6A16F659DCD}"/>
    <cellStyle name="Total 2 14 3 2" xfId="39014" xr:uid="{B8D71B8A-3439-4B86-A20D-0AF5AA2EDE9A}"/>
    <cellStyle name="Total 2 14 4" xfId="39015" xr:uid="{54231AF2-4CE3-411A-961F-DA48BC5CEC83}"/>
    <cellStyle name="Total 2 14 5" xfId="39010" xr:uid="{B0972CA4-A098-4905-8AA8-366AA57BB639}"/>
    <cellStyle name="Total 2 15" xfId="39016" xr:uid="{1DECA05E-EBB6-42A6-8AE2-0AFDF9D3A28E}"/>
    <cellStyle name="Total 2 15 2" xfId="39017" xr:uid="{EAC39DB3-BEE1-4217-AFB8-55109349B130}"/>
    <cellStyle name="Total 2 15 2 2" xfId="39018" xr:uid="{4374BE53-A7A9-40F1-BD5F-FF395F7A0C7E}"/>
    <cellStyle name="Total 2 15 3" xfId="39019" xr:uid="{724D30AA-D058-46A9-B821-713B75190401}"/>
    <cellStyle name="Total 2 15 3 2" xfId="39020" xr:uid="{F02D8882-57DD-4B8F-BFE4-045ECE0AD017}"/>
    <cellStyle name="Total 2 15 4" xfId="39021" xr:uid="{D5CF5B8B-5F92-4827-BD3C-1D5C42384A7C}"/>
    <cellStyle name="Total 2 15 4 2" xfId="39022" xr:uid="{EE8A6753-1A6B-4F5C-ACE4-DEACBDF7562A}"/>
    <cellStyle name="Total 2 15 5" xfId="39023" xr:uid="{2019C479-80FD-493B-963B-11072D40C783}"/>
    <cellStyle name="Total 2 16" xfId="39024" xr:uid="{09EE3253-109F-4913-B447-806D609AB26C}"/>
    <cellStyle name="Total 2 16 2" xfId="39025" xr:uid="{882E1C61-C341-41DC-AB44-62373F36630D}"/>
    <cellStyle name="Total 2 16 2 2" xfId="39026" xr:uid="{1B3ED817-D52B-4571-9002-4D452A6DD4BD}"/>
    <cellStyle name="Total 2 16 3" xfId="39027" xr:uid="{5DD844E6-EDDC-45D2-AE78-2EC73A630F9A}"/>
    <cellStyle name="Total 2 16 3 2" xfId="39028" xr:uid="{2C955A9C-D1D6-4FAA-B229-AE805A84D2D2}"/>
    <cellStyle name="Total 2 16 4" xfId="39029" xr:uid="{9D0EC5CD-CFCC-4371-8747-8E3147239112}"/>
    <cellStyle name="Total 2 17" xfId="39030" xr:uid="{4038042E-727A-4B5E-B193-3B8FB1D59053}"/>
    <cellStyle name="Total 2 17 2" xfId="39031" xr:uid="{C058DA6F-C91A-45DB-8C8F-7D0977FEE680}"/>
    <cellStyle name="Total 2 18" xfId="39032" xr:uid="{6A4D4771-1920-42E0-9EAB-E532E4419BA6}"/>
    <cellStyle name="Total 2 18 2" xfId="39033" xr:uid="{0856A409-91B7-4027-AAB4-686B5A26B810}"/>
    <cellStyle name="Total 2 19" xfId="39034" xr:uid="{DB79DA63-9593-4DEA-A587-4F2DE61672DD}"/>
    <cellStyle name="Total 2 19 2" xfId="39035" xr:uid="{DBAC6F11-44D2-4260-9237-AEFA8974E259}"/>
    <cellStyle name="Total 2 2" xfId="17430" xr:uid="{00000000-0005-0000-0000-00001B440000}"/>
    <cellStyle name="Total 2 2 10" xfId="39037" xr:uid="{C531028A-0A90-4CB8-BCD3-03CD4F0B4C53}"/>
    <cellStyle name="Total 2 2 11" xfId="39036" xr:uid="{27E14C6D-EF3A-4555-BC20-E04CD0E4FF04}"/>
    <cellStyle name="Total 2 2 12" xfId="25770" xr:uid="{D820EFAE-DCBB-4913-B43D-44DB1C4312AA}"/>
    <cellStyle name="Total 2 2 13" xfId="23485" xr:uid="{86B2D78F-B750-4307-B3B1-F0D78229E6A9}"/>
    <cellStyle name="Total 2 2 14" xfId="22461" xr:uid="{AE05144D-23E1-4ED9-8839-0B609A9D7AFC}"/>
    <cellStyle name="Total 2 2 2" xfId="17431" xr:uid="{00000000-0005-0000-0000-00001C440000}"/>
    <cellStyle name="Total 2 2 2 2" xfId="39039" xr:uid="{384D05CE-C05B-4284-AE1B-5293076F293A}"/>
    <cellStyle name="Total 2 2 2 2 2" xfId="39040" xr:uid="{E2F96713-AEB7-4FC6-9A77-3F69E163F3F5}"/>
    <cellStyle name="Total 2 2 2 3" xfId="39041" xr:uid="{33D0B278-A12E-48B3-A855-B7DAC925333F}"/>
    <cellStyle name="Total 2 2 2 3 2" xfId="39042" xr:uid="{9B416142-6A23-408E-A58A-A81E8CAABC78}"/>
    <cellStyle name="Total 2 2 2 4" xfId="39043" xr:uid="{04541E85-08FE-4D18-BDB0-89FC9B6FC89A}"/>
    <cellStyle name="Total 2 2 2 5" xfId="39038" xr:uid="{F921EC56-93EC-42AD-A8A3-C417D7FD0D61}"/>
    <cellStyle name="Total 2 2 3" xfId="17432" xr:uid="{00000000-0005-0000-0000-00001D440000}"/>
    <cellStyle name="Total 2 2 3 2" xfId="39045" xr:uid="{49BC5757-E95D-4B82-92FC-3C2ED528001D}"/>
    <cellStyle name="Total 2 2 3 2 2" xfId="39046" xr:uid="{C2C91C25-B701-43E8-914B-95619F2A738B}"/>
    <cellStyle name="Total 2 2 3 3" xfId="39047" xr:uid="{68538A3B-6BBE-4B5E-AE38-BA3FC87FC41A}"/>
    <cellStyle name="Total 2 2 3 3 2" xfId="39048" xr:uid="{C8536BBB-EF26-4AC7-A3F2-488762FD6D4F}"/>
    <cellStyle name="Total 2 2 3 4" xfId="39049" xr:uid="{73F4C353-A1EF-412D-902E-8555C6F97291}"/>
    <cellStyle name="Total 2 2 3 5" xfId="39044" xr:uid="{245C47D1-F2C0-4339-A562-8A414FD9B5FA}"/>
    <cellStyle name="Total 2 2 4" xfId="17433" xr:uid="{00000000-0005-0000-0000-00001E440000}"/>
    <cellStyle name="Total 2 2 4 2" xfId="39051" xr:uid="{6CEAB3A3-F373-4B6C-BA37-66C5531B66BA}"/>
    <cellStyle name="Total 2 2 4 2 2" xfId="39052" xr:uid="{31BFE046-A57A-477D-A6C7-F00CDA838D9F}"/>
    <cellStyle name="Total 2 2 4 3" xfId="39053" xr:uid="{3BFAF240-6820-487D-8EEF-D09AF8B47322}"/>
    <cellStyle name="Total 2 2 4 3 2" xfId="39054" xr:uid="{B54A1D3D-C584-42B7-BBE1-FA5878B4DCFA}"/>
    <cellStyle name="Total 2 2 4 4" xfId="39055" xr:uid="{E08FF824-7173-49B9-AD71-96286F8E399D}"/>
    <cellStyle name="Total 2 2 4 4 2" xfId="39056" xr:uid="{E8BD9DC2-7590-4C8F-8608-9A93C4D589A2}"/>
    <cellStyle name="Total 2 2 4 5" xfId="39057" xr:uid="{1C158A7C-646F-4C32-995B-1BB262193916}"/>
    <cellStyle name="Total 2 2 4 6" xfId="39050" xr:uid="{CAC9C75B-84A0-4C03-ACF7-0AA41CCB0365}"/>
    <cellStyle name="Total 2 2 5" xfId="39058" xr:uid="{C97AFDDF-AD3A-4861-908A-78E5DCE30ED6}"/>
    <cellStyle name="Total 2 2 5 2" xfId="39059" xr:uid="{31782D0C-7F12-4401-B4CD-40CA7CFCECEA}"/>
    <cellStyle name="Total 2 2 5 2 2" xfId="39060" xr:uid="{0C724EA8-244A-47A3-881C-B5AD1B99A6DC}"/>
    <cellStyle name="Total 2 2 5 3" xfId="39061" xr:uid="{C9FA54D4-1E3E-4F2E-800A-3495F3027BB4}"/>
    <cellStyle name="Total 2 2 5 3 2" xfId="39062" xr:uid="{DDB3794C-10FE-4399-B1A4-6F22BC32DB79}"/>
    <cellStyle name="Total 2 2 5 4" xfId="39063" xr:uid="{612D36A0-6869-4DD4-982A-BCA1EEE95576}"/>
    <cellStyle name="Total 2 2 6" xfId="39064" xr:uid="{F9BC6550-8B3D-486E-A53B-FA219858EE29}"/>
    <cellStyle name="Total 2 2 6 2" xfId="39065" xr:uid="{257EAE85-88A8-4E05-8F82-82C4CC9D55C0}"/>
    <cellStyle name="Total 2 2 7" xfId="39066" xr:uid="{8866A273-201A-466F-BCC1-61DD86DA39CD}"/>
    <cellStyle name="Total 2 2 7 2" xfId="39067" xr:uid="{209213B3-05DB-4C2F-BE57-2050047D1952}"/>
    <cellStyle name="Total 2 2 8" xfId="39068" xr:uid="{2D83A7D2-51FB-4DA0-A363-C18E22A96D80}"/>
    <cellStyle name="Total 2 2 8 2" xfId="39069" xr:uid="{54C85ED1-47AC-4508-A9CA-5184AE183B60}"/>
    <cellStyle name="Total 2 2 9" xfId="39070" xr:uid="{A0A1FBF2-8669-47E5-8DF1-3895BB63E3DC}"/>
    <cellStyle name="Total 2 20" xfId="39071" xr:uid="{032B9D90-9C4D-48A0-9443-5BB595144126}"/>
    <cellStyle name="Total 2 21" xfId="39072" xr:uid="{54DD231B-EB01-4A5C-B54D-84EEDBB96388}"/>
    <cellStyle name="Total 2 22" xfId="38926" xr:uid="{875B8757-BC8B-4F06-88D8-3F4E7C37CBDD}"/>
    <cellStyle name="Total 2 23" xfId="24219" xr:uid="{9023A2A7-E7D2-49E6-834C-75FE625BB6A0}"/>
    <cellStyle name="Total 2 24" xfId="23483" xr:uid="{E8ECDD11-8AAC-40F9-879F-95A45F3E679F}"/>
    <cellStyle name="Total 2 25" xfId="22459" xr:uid="{349C192B-4A1D-433F-A008-1009BAA898C8}"/>
    <cellStyle name="Total 2 3" xfId="17434" xr:uid="{00000000-0005-0000-0000-00001F440000}"/>
    <cellStyle name="Total 2 3 10" xfId="39074" xr:uid="{444825B1-6571-4B38-ADED-816ADE2DBDC2}"/>
    <cellStyle name="Total 2 3 11" xfId="39073" xr:uid="{7E3C3870-2BC9-495D-B36C-57B0E59F85B5}"/>
    <cellStyle name="Total 2 3 12" xfId="25771" xr:uid="{92E7624F-AAFF-488E-AA32-9C0EFD44971D}"/>
    <cellStyle name="Total 2 3 13" xfId="23486" xr:uid="{AA7AF4A8-C29D-4049-A6CB-06805DFEC0F6}"/>
    <cellStyle name="Total 2 3 14" xfId="22462" xr:uid="{E1E55A57-CD5A-4836-A0BB-193FE034383C}"/>
    <cellStyle name="Total 2 3 2" xfId="17435" xr:uid="{00000000-0005-0000-0000-000020440000}"/>
    <cellStyle name="Total 2 3 2 2" xfId="39076" xr:uid="{01AA2163-90E6-48EE-A630-FA9632960861}"/>
    <cellStyle name="Total 2 3 2 2 2" xfId="39077" xr:uid="{331BCAFE-833C-4E2C-A0D7-DE5AEC060F47}"/>
    <cellStyle name="Total 2 3 2 3" xfId="39078" xr:uid="{5A38E3A4-1925-4094-956B-52E6E96B6D40}"/>
    <cellStyle name="Total 2 3 2 3 2" xfId="39079" xr:uid="{B9499C33-661D-4C3B-8129-F87E423FF301}"/>
    <cellStyle name="Total 2 3 2 4" xfId="39080" xr:uid="{9E427B19-88CB-4A2D-BDFC-5B87305FA65A}"/>
    <cellStyle name="Total 2 3 2 5" xfId="39075" xr:uid="{A51575DE-E1A0-44EC-9250-9BF6C9872686}"/>
    <cellStyle name="Total 2 3 3" xfId="17436" xr:uid="{00000000-0005-0000-0000-000021440000}"/>
    <cellStyle name="Total 2 3 3 2" xfId="39082" xr:uid="{ECB0F50B-4048-44C0-B1AF-D1714E3E51A0}"/>
    <cellStyle name="Total 2 3 3 2 2" xfId="39083" xr:uid="{FF5B29B1-A785-43A2-A424-4149ED72E727}"/>
    <cellStyle name="Total 2 3 3 3" xfId="39084" xr:uid="{3E79312B-D47E-4E3F-AF9E-733F0CE950CA}"/>
    <cellStyle name="Total 2 3 3 3 2" xfId="39085" xr:uid="{649C001F-525B-4FB9-A2FB-1B807E94C317}"/>
    <cellStyle name="Total 2 3 3 4" xfId="39086" xr:uid="{1423E9CA-0EED-432A-AD66-9247224BE734}"/>
    <cellStyle name="Total 2 3 3 5" xfId="39081" xr:uid="{336FB009-7223-49FC-A2D6-42F507013535}"/>
    <cellStyle name="Total 2 3 4" xfId="17437" xr:uid="{00000000-0005-0000-0000-000022440000}"/>
    <cellStyle name="Total 2 3 4 2" xfId="39088" xr:uid="{FB642969-5491-4C3F-8BC4-11AEFD3F5C1E}"/>
    <cellStyle name="Total 2 3 4 2 2" xfId="39089" xr:uid="{30993D0C-A614-4766-A1D8-AC004287C4A4}"/>
    <cellStyle name="Total 2 3 4 3" xfId="39090" xr:uid="{237D9F44-DEEB-4951-A817-D060FC32B922}"/>
    <cellStyle name="Total 2 3 4 3 2" xfId="39091" xr:uid="{8A869B0D-5892-4CAC-9333-31702D4EB7B8}"/>
    <cellStyle name="Total 2 3 4 4" xfId="39092" xr:uid="{7917A031-0C2E-403E-B948-8D08ADD00F1D}"/>
    <cellStyle name="Total 2 3 4 4 2" xfId="39093" xr:uid="{DB5FEB80-3724-439B-8703-5FB5117A9EF9}"/>
    <cellStyle name="Total 2 3 4 5" xfId="39094" xr:uid="{A91798CF-85A4-4C0F-B5DD-71D5D7E7B5DB}"/>
    <cellStyle name="Total 2 3 4 6" xfId="39087" xr:uid="{CF7507DA-E6DF-421C-96D8-6BA38A6980BD}"/>
    <cellStyle name="Total 2 3 5" xfId="39095" xr:uid="{5D8D3DB1-BFF5-4819-8B85-95C699BC80CA}"/>
    <cellStyle name="Total 2 3 5 2" xfId="39096" xr:uid="{0E9E93E0-226A-4236-B194-D4302449C9A0}"/>
    <cellStyle name="Total 2 3 5 2 2" xfId="39097" xr:uid="{EF4390BC-305F-4518-8D30-44D30A99D9BE}"/>
    <cellStyle name="Total 2 3 5 3" xfId="39098" xr:uid="{B12B148F-48DC-410E-AF8C-9ABCCD62A704}"/>
    <cellStyle name="Total 2 3 5 3 2" xfId="39099" xr:uid="{2CA144E8-8DAF-42F7-AB52-992875580530}"/>
    <cellStyle name="Total 2 3 5 4" xfId="39100" xr:uid="{8EBE09E1-03EA-48F8-9EA3-E92F55DA9679}"/>
    <cellStyle name="Total 2 3 6" xfId="39101" xr:uid="{95027018-8F54-4229-9FB1-E67CAFC670D7}"/>
    <cellStyle name="Total 2 3 6 2" xfId="39102" xr:uid="{3E79DC57-EC21-4047-82A9-DA067A126061}"/>
    <cellStyle name="Total 2 3 7" xfId="39103" xr:uid="{7DF917CB-EEDB-4143-AA4A-C17EDFAC989A}"/>
    <cellStyle name="Total 2 3 7 2" xfId="39104" xr:uid="{B4B33D85-4AFA-4B47-B394-11D1FF793A48}"/>
    <cellStyle name="Total 2 3 8" xfId="39105" xr:uid="{EEF918BC-59C7-44AF-A0BD-273EE6BB2FC0}"/>
    <cellStyle name="Total 2 3 8 2" xfId="39106" xr:uid="{F118AFC0-FBB0-48CB-B19B-868C402C9E77}"/>
    <cellStyle name="Total 2 3 9" xfId="39107" xr:uid="{45A67298-4105-4236-8170-E0B9746B3ECE}"/>
    <cellStyle name="Total 2 4" xfId="17438" xr:uid="{00000000-0005-0000-0000-000023440000}"/>
    <cellStyle name="Total 2 4 10" xfId="39109" xr:uid="{BE128E5C-38C2-42C5-BDD2-92858671C8FB}"/>
    <cellStyle name="Total 2 4 11" xfId="39108" xr:uid="{DADFD6F2-6CA7-4B05-9663-A8B38B9A0DEB}"/>
    <cellStyle name="Total 2 4 12" xfId="25772" xr:uid="{53E97AF0-A34C-4F4A-AEF3-2D4525831BA3}"/>
    <cellStyle name="Total 2 4 13" xfId="23487" xr:uid="{8ADD1DEA-60AC-49B6-81EC-23A5DD0F5B00}"/>
    <cellStyle name="Total 2 4 14" xfId="22463" xr:uid="{3CB11F36-D5A7-45BB-AB52-0A1081F5A4D2}"/>
    <cellStyle name="Total 2 4 2" xfId="17439" xr:uid="{00000000-0005-0000-0000-000024440000}"/>
    <cellStyle name="Total 2 4 2 2" xfId="39111" xr:uid="{88CF77A4-62A3-4B8F-8F3B-CBF982FCC9E4}"/>
    <cellStyle name="Total 2 4 2 2 2" xfId="39112" xr:uid="{693FB975-29EE-49DC-9DD7-B52009E368C8}"/>
    <cellStyle name="Total 2 4 2 3" xfId="39113" xr:uid="{0A60E0BD-C93E-4227-8553-F19D002179DE}"/>
    <cellStyle name="Total 2 4 2 3 2" xfId="39114" xr:uid="{2F226B24-782E-479F-A183-43506162E454}"/>
    <cellStyle name="Total 2 4 2 4" xfId="39115" xr:uid="{58254EEA-2C23-47C1-9E93-85FDB219F2E6}"/>
    <cellStyle name="Total 2 4 2 5" xfId="39110" xr:uid="{1849DD6F-A24E-44D5-9A84-459064AC2B22}"/>
    <cellStyle name="Total 2 4 3" xfId="17440" xr:uid="{00000000-0005-0000-0000-000025440000}"/>
    <cellStyle name="Total 2 4 3 2" xfId="39117" xr:uid="{7EF362DD-1732-4F36-88EA-731D4F69349A}"/>
    <cellStyle name="Total 2 4 3 2 2" xfId="39118" xr:uid="{7BA3EF96-8042-41E0-94C6-4A15B80ECF80}"/>
    <cellStyle name="Total 2 4 3 3" xfId="39119" xr:uid="{A80754F9-E2D9-467A-8A77-35BD0946C5FD}"/>
    <cellStyle name="Total 2 4 3 3 2" xfId="39120" xr:uid="{6F05A191-1B94-4C47-8AE0-D6F51147727F}"/>
    <cellStyle name="Total 2 4 3 4" xfId="39121" xr:uid="{A71F7C7E-5932-40D5-A564-B8290FE835FE}"/>
    <cellStyle name="Total 2 4 3 5" xfId="39116" xr:uid="{192767D5-CC01-4ECF-8754-2B953F8B2D8E}"/>
    <cellStyle name="Total 2 4 4" xfId="17441" xr:uid="{00000000-0005-0000-0000-000026440000}"/>
    <cellStyle name="Total 2 4 4 2" xfId="39123" xr:uid="{38BBC11D-26B9-46FB-8AB8-0CC9D1C90A6D}"/>
    <cellStyle name="Total 2 4 4 2 2" xfId="39124" xr:uid="{DEC1A74C-8830-42D0-AA11-6E2E3E1CB339}"/>
    <cellStyle name="Total 2 4 4 3" xfId="39125" xr:uid="{D479A076-4F7E-44C9-99E6-088046E40456}"/>
    <cellStyle name="Total 2 4 4 3 2" xfId="39126" xr:uid="{FAE97BDC-D199-4F86-A42D-D7F63588B66D}"/>
    <cellStyle name="Total 2 4 4 4" xfId="39127" xr:uid="{91FC0A90-3035-4F12-A8E7-1D59B861C00D}"/>
    <cellStyle name="Total 2 4 4 4 2" xfId="39128" xr:uid="{D3B17F33-6FCE-46A2-8F29-FECBEA7EDED2}"/>
    <cellStyle name="Total 2 4 4 5" xfId="39129" xr:uid="{1093B78E-7FF5-41E6-84C1-05823C6B4C59}"/>
    <cellStyle name="Total 2 4 4 6" xfId="39122" xr:uid="{477A7B67-435D-48F1-B91F-5C0BCC537E11}"/>
    <cellStyle name="Total 2 4 5" xfId="39130" xr:uid="{FFC70C23-2D38-48D0-9709-BB8631182116}"/>
    <cellStyle name="Total 2 4 5 2" xfId="39131" xr:uid="{C581D68F-DCF6-4F4A-859D-769C719D3602}"/>
    <cellStyle name="Total 2 4 5 2 2" xfId="39132" xr:uid="{61178694-7F90-4571-9610-0F5007D60158}"/>
    <cellStyle name="Total 2 4 5 3" xfId="39133" xr:uid="{6C74213E-2303-47D9-B075-C6D8EC734082}"/>
    <cellStyle name="Total 2 4 5 3 2" xfId="39134" xr:uid="{F9261324-77C3-4B75-8E77-CA26D58CBBAB}"/>
    <cellStyle name="Total 2 4 5 4" xfId="39135" xr:uid="{DE8B37DB-7E2A-4FA2-9323-5DE6D0C08C0C}"/>
    <cellStyle name="Total 2 4 6" xfId="39136" xr:uid="{6798E672-F4BB-42F4-95A5-22B8F7C59282}"/>
    <cellStyle name="Total 2 4 6 2" xfId="39137" xr:uid="{4F61A846-145E-4CAA-B794-93F6FDB4B068}"/>
    <cellStyle name="Total 2 4 7" xfId="39138" xr:uid="{746D00E7-AE73-4F85-A3ED-ACE1289E4336}"/>
    <cellStyle name="Total 2 4 7 2" xfId="39139" xr:uid="{2EA5FC73-E4A0-4514-B85D-344260D7591D}"/>
    <cellStyle name="Total 2 4 8" xfId="39140" xr:uid="{F77BD81D-F97D-41E1-85D2-CC7F3E344D9D}"/>
    <cellStyle name="Total 2 4 8 2" xfId="39141" xr:uid="{07323DB1-4EE0-4BE2-8BC2-ACBF34F9818C}"/>
    <cellStyle name="Total 2 4 9" xfId="39142" xr:uid="{1D43E276-D607-489B-BE42-8D4F860E78F5}"/>
    <cellStyle name="Total 2 5" xfId="17442" xr:uid="{00000000-0005-0000-0000-000027440000}"/>
    <cellStyle name="Total 2 5 10" xfId="39144" xr:uid="{2BCA39DE-5398-40E7-A592-1F94E1C9E728}"/>
    <cellStyle name="Total 2 5 11" xfId="39143" xr:uid="{28AC8F01-99D8-4F70-BF19-77446080399B}"/>
    <cellStyle name="Total 2 5 12" xfId="25773" xr:uid="{644C3B67-5B49-4AAB-A0AD-A33B1863928C}"/>
    <cellStyle name="Total 2 5 13" xfId="23488" xr:uid="{998CAF3C-5C25-430A-824C-1BAB46B92A9C}"/>
    <cellStyle name="Total 2 5 14" xfId="22464" xr:uid="{3BD5F0E6-67AD-439C-B0BA-C0E20430AB4F}"/>
    <cellStyle name="Total 2 5 2" xfId="17443" xr:uid="{00000000-0005-0000-0000-000028440000}"/>
    <cellStyle name="Total 2 5 2 2" xfId="39146" xr:uid="{4EB6CDD5-28A3-4079-8FFF-6F989A5C8938}"/>
    <cellStyle name="Total 2 5 2 2 2" xfId="39147" xr:uid="{621BEE1D-B604-49AC-9A8C-097A5D9339C1}"/>
    <cellStyle name="Total 2 5 2 3" xfId="39148" xr:uid="{8B907F46-00D6-4C8B-B1F6-7DC0C571472F}"/>
    <cellStyle name="Total 2 5 2 3 2" xfId="39149" xr:uid="{AB4AAC06-0D0D-4F72-9AD4-F450CBDB78EF}"/>
    <cellStyle name="Total 2 5 2 4" xfId="39150" xr:uid="{9F3BA3C8-4F05-4E78-B94C-F0E283EE7146}"/>
    <cellStyle name="Total 2 5 2 5" xfId="39145" xr:uid="{D0954D95-CB99-4130-8080-7CB7C63D5676}"/>
    <cellStyle name="Total 2 5 3" xfId="17444" xr:uid="{00000000-0005-0000-0000-000029440000}"/>
    <cellStyle name="Total 2 5 3 2" xfId="39152" xr:uid="{2457B52C-6CB1-42A9-BBBC-EB4F828360F9}"/>
    <cellStyle name="Total 2 5 3 2 2" xfId="39153" xr:uid="{3035F41E-E78E-48EA-9B8E-30607C903B9C}"/>
    <cellStyle name="Total 2 5 3 3" xfId="39154" xr:uid="{2B860D9B-1F85-4AE7-9E9E-2D0F2B04E163}"/>
    <cellStyle name="Total 2 5 3 3 2" xfId="39155" xr:uid="{63E451E9-4F62-4150-919F-3C63914F9E62}"/>
    <cellStyle name="Total 2 5 3 4" xfId="39156" xr:uid="{3FEF7BA6-8CD0-4690-A390-7FD81F206F12}"/>
    <cellStyle name="Total 2 5 3 5" xfId="39151" xr:uid="{6CE871E3-B026-4B11-A97B-2A884851E4B4}"/>
    <cellStyle name="Total 2 5 4" xfId="17445" xr:uid="{00000000-0005-0000-0000-00002A440000}"/>
    <cellStyle name="Total 2 5 4 2" xfId="39158" xr:uid="{13287CE4-7D84-4696-B045-276D1F32723F}"/>
    <cellStyle name="Total 2 5 4 2 2" xfId="39159" xr:uid="{501A88F4-8984-4E3A-84A2-5EE56EB48F57}"/>
    <cellStyle name="Total 2 5 4 3" xfId="39160" xr:uid="{0B8A3380-21A3-482C-980E-7C9B4509FD75}"/>
    <cellStyle name="Total 2 5 4 3 2" xfId="39161" xr:uid="{35838128-76FD-45BB-8424-F112136D4C56}"/>
    <cellStyle name="Total 2 5 4 4" xfId="39162" xr:uid="{ACBD6406-6FE0-4576-AC29-2CC33F99DB59}"/>
    <cellStyle name="Total 2 5 4 4 2" xfId="39163" xr:uid="{5024322A-50A3-4A9F-89B8-4211DFB493FA}"/>
    <cellStyle name="Total 2 5 4 5" xfId="39164" xr:uid="{B2735F19-3FB7-420A-ADE7-6B58097FA3D6}"/>
    <cellStyle name="Total 2 5 4 6" xfId="39157" xr:uid="{A72D9BED-2186-4D5D-9D45-5E5C67EA11D0}"/>
    <cellStyle name="Total 2 5 5" xfId="39165" xr:uid="{7251AD6F-2655-42FA-99BE-DB1046B42530}"/>
    <cellStyle name="Total 2 5 5 2" xfId="39166" xr:uid="{F3466D88-4A88-43D8-93DE-D268DF36CF92}"/>
    <cellStyle name="Total 2 5 5 2 2" xfId="39167" xr:uid="{FB32A5E5-4B10-425C-A790-405114ACFDBB}"/>
    <cellStyle name="Total 2 5 5 3" xfId="39168" xr:uid="{8EEA4FFA-4592-4B62-9AD9-8114E1FE7304}"/>
    <cellStyle name="Total 2 5 5 3 2" xfId="39169" xr:uid="{8C3AB281-8DF8-43C7-8EA7-8B6C6E44F0FB}"/>
    <cellStyle name="Total 2 5 5 4" xfId="39170" xr:uid="{375AEBAA-5A0E-4BAC-B50B-FE92C2964CDE}"/>
    <cellStyle name="Total 2 5 6" xfId="39171" xr:uid="{F02FAFD8-9EAC-460D-879B-5D4F326967B0}"/>
    <cellStyle name="Total 2 5 6 2" xfId="39172" xr:uid="{17AF1643-E749-4832-BEE9-17CD97CF90BA}"/>
    <cellStyle name="Total 2 5 7" xfId="39173" xr:uid="{914CBDA4-9356-4822-8EBD-2E8F2CEB1823}"/>
    <cellStyle name="Total 2 5 7 2" xfId="39174" xr:uid="{FFE27862-1D41-4321-A3C8-BC237DD35BBA}"/>
    <cellStyle name="Total 2 5 8" xfId="39175" xr:uid="{83564854-CF71-43F4-A980-BE998A2B8CB9}"/>
    <cellStyle name="Total 2 5 8 2" xfId="39176" xr:uid="{E0509478-C2D5-4E6D-B57E-F3571065B829}"/>
    <cellStyle name="Total 2 5 9" xfId="39177" xr:uid="{90150203-BCFE-425E-A06F-6EC0BF43F3F1}"/>
    <cellStyle name="Total 2 6" xfId="17446" xr:uid="{00000000-0005-0000-0000-00002B440000}"/>
    <cellStyle name="Total 2 6 10" xfId="39179" xr:uid="{4952E032-7C73-4386-9DD5-DDD77752CB52}"/>
    <cellStyle name="Total 2 6 11" xfId="39178" xr:uid="{E3986C4F-04A4-4617-8378-9DDFF8FB29C1}"/>
    <cellStyle name="Total 2 6 12" xfId="25774" xr:uid="{29D40E4F-F500-43E2-8D83-6D00B2CB3C35}"/>
    <cellStyle name="Total 2 6 13" xfId="23489" xr:uid="{28696C3F-3C75-4119-9122-76BD7C83A0CB}"/>
    <cellStyle name="Total 2 6 14" xfId="22465" xr:uid="{728CE8CA-D524-4F3A-8406-A84DA8AB531B}"/>
    <cellStyle name="Total 2 6 2" xfId="17447" xr:uid="{00000000-0005-0000-0000-00002C440000}"/>
    <cellStyle name="Total 2 6 2 2" xfId="39181" xr:uid="{6768BD17-D856-469B-9BE4-6AE51B3BB6BB}"/>
    <cellStyle name="Total 2 6 2 2 2" xfId="39182" xr:uid="{14D465B7-5FCC-4E41-99AC-C2567D73D321}"/>
    <cellStyle name="Total 2 6 2 3" xfId="39183" xr:uid="{462D4DDE-B761-4CDD-AB81-3B7C78D35212}"/>
    <cellStyle name="Total 2 6 2 3 2" xfId="39184" xr:uid="{86117610-FC48-4C28-81B7-FD9310D75D12}"/>
    <cellStyle name="Total 2 6 2 4" xfId="39185" xr:uid="{74E7ED24-A9C4-4E9C-9CBE-552D25D2EE34}"/>
    <cellStyle name="Total 2 6 2 5" xfId="39180" xr:uid="{91225275-6734-467F-B66B-3ECF5FA29764}"/>
    <cellStyle name="Total 2 6 3" xfId="17448" xr:uid="{00000000-0005-0000-0000-00002D440000}"/>
    <cellStyle name="Total 2 6 3 2" xfId="39187" xr:uid="{80CCA053-50DF-43AA-8499-50136C5EFED5}"/>
    <cellStyle name="Total 2 6 3 2 2" xfId="39188" xr:uid="{8F0B21A4-68EA-45B5-BA2A-6933EE9DCB75}"/>
    <cellStyle name="Total 2 6 3 3" xfId="39189" xr:uid="{78746FEC-FDDB-4C85-99CF-5D8959B7A322}"/>
    <cellStyle name="Total 2 6 3 3 2" xfId="39190" xr:uid="{DFB40112-72A5-490B-BC29-249E84396B28}"/>
    <cellStyle name="Total 2 6 3 4" xfId="39191" xr:uid="{DBCFD88B-69D5-4FC2-8BD2-422E02DF2297}"/>
    <cellStyle name="Total 2 6 3 5" xfId="39186" xr:uid="{339BB1D1-DB45-42E4-B75A-BAF5889E8FF4}"/>
    <cellStyle name="Total 2 6 4" xfId="17449" xr:uid="{00000000-0005-0000-0000-00002E440000}"/>
    <cellStyle name="Total 2 6 4 2" xfId="39193" xr:uid="{0F32AB04-E447-42C4-A686-1DAC2DA8E85A}"/>
    <cellStyle name="Total 2 6 4 2 2" xfId="39194" xr:uid="{55859ABB-4502-4362-BA8A-6438BD302CE0}"/>
    <cellStyle name="Total 2 6 4 3" xfId="39195" xr:uid="{169FDF0D-AFA9-45C7-80EF-E5615BE20715}"/>
    <cellStyle name="Total 2 6 4 3 2" xfId="39196" xr:uid="{6817C901-51E0-4C01-B7CA-DEF9982F9C32}"/>
    <cellStyle name="Total 2 6 4 4" xfId="39197" xr:uid="{A8DE91AF-3F0D-447D-8F3C-0F71A264C0D5}"/>
    <cellStyle name="Total 2 6 4 4 2" xfId="39198" xr:uid="{42E2AE94-18D7-4F54-B7CB-FDFB4A10A2AA}"/>
    <cellStyle name="Total 2 6 4 5" xfId="39199" xr:uid="{B6537FB2-9A46-47CC-950A-F0A5098686C0}"/>
    <cellStyle name="Total 2 6 4 6" xfId="39192" xr:uid="{4537FDB7-508C-4CC8-B7A2-3A8578559D31}"/>
    <cellStyle name="Total 2 6 5" xfId="39200" xr:uid="{70254BA8-B4E6-41DD-9171-6B87DA3269E8}"/>
    <cellStyle name="Total 2 6 5 2" xfId="39201" xr:uid="{8EE7B8FD-7217-4D5E-9A51-1C545CBF183A}"/>
    <cellStyle name="Total 2 6 5 2 2" xfId="39202" xr:uid="{220E4530-7345-4938-B71D-EA32CBCC87EC}"/>
    <cellStyle name="Total 2 6 5 3" xfId="39203" xr:uid="{A9929A29-2EF0-42F3-B215-EDA4C5DC3E3C}"/>
    <cellStyle name="Total 2 6 5 3 2" xfId="39204" xr:uid="{AD9C2070-9064-4341-B2E2-E0F6BC67ED50}"/>
    <cellStyle name="Total 2 6 5 4" xfId="39205" xr:uid="{44DF4E08-EA23-42E4-BA93-6F3CFCCE53C8}"/>
    <cellStyle name="Total 2 6 6" xfId="39206" xr:uid="{CBB5578E-879B-4D8C-A55F-413513648AA2}"/>
    <cellStyle name="Total 2 6 6 2" xfId="39207" xr:uid="{23EAD495-4ACC-48A4-8132-40A171EAA222}"/>
    <cellStyle name="Total 2 6 7" xfId="39208" xr:uid="{65F6B74E-AC4F-4CCA-BBDD-87EE88CF23EC}"/>
    <cellStyle name="Total 2 6 7 2" xfId="39209" xr:uid="{B8575CFD-E461-4EDB-9C1C-52D98ACA0CFB}"/>
    <cellStyle name="Total 2 6 8" xfId="39210" xr:uid="{58BC5C66-862E-427B-949E-35CA2A9C1CC9}"/>
    <cellStyle name="Total 2 6 8 2" xfId="39211" xr:uid="{76A25AEE-23AB-4B21-8033-F244D4D9D23B}"/>
    <cellStyle name="Total 2 6 9" xfId="39212" xr:uid="{E04EF125-FFFD-404D-8ABB-644FBB4F402C}"/>
    <cellStyle name="Total 2 7" xfId="17450" xr:uid="{00000000-0005-0000-0000-00002F440000}"/>
    <cellStyle name="Total 2 7 10" xfId="39214" xr:uid="{FEA4278F-F84F-48C5-9C4E-8A8BD0EA3DEB}"/>
    <cellStyle name="Total 2 7 11" xfId="39213" xr:uid="{E0DBBC74-4536-43D9-850E-C07F24171578}"/>
    <cellStyle name="Total 2 7 12" xfId="25775" xr:uid="{D7AE4490-E127-4A8C-BFEA-AF730D4A6E22}"/>
    <cellStyle name="Total 2 7 13" xfId="23490" xr:uid="{7A290B01-B6C9-476A-9F78-62D5B7282591}"/>
    <cellStyle name="Total 2 7 14" xfId="22466" xr:uid="{7D2E5C6B-9CDE-4DDA-B9F8-CE8C7541C4A5}"/>
    <cellStyle name="Total 2 7 2" xfId="17451" xr:uid="{00000000-0005-0000-0000-000030440000}"/>
    <cellStyle name="Total 2 7 2 2" xfId="39216" xr:uid="{A85D2D21-0252-4493-B9C2-FBDC9AAFE449}"/>
    <cellStyle name="Total 2 7 2 2 2" xfId="39217" xr:uid="{3769C685-3639-49D6-9B92-1B66B7EB4D92}"/>
    <cellStyle name="Total 2 7 2 3" xfId="39218" xr:uid="{8216FC37-F7F0-470E-AF9D-41BDF27AAEA2}"/>
    <cellStyle name="Total 2 7 2 3 2" xfId="39219" xr:uid="{E8D0C19E-2568-4DA5-B886-97F995310EF3}"/>
    <cellStyle name="Total 2 7 2 4" xfId="39220" xr:uid="{E2E873D4-D6F6-404B-AC67-83BAE041C47C}"/>
    <cellStyle name="Total 2 7 2 5" xfId="39215" xr:uid="{0966D399-56EF-4798-AC48-0B6D9BA14BCE}"/>
    <cellStyle name="Total 2 7 3" xfId="17452" xr:uid="{00000000-0005-0000-0000-000031440000}"/>
    <cellStyle name="Total 2 7 3 2" xfId="39222" xr:uid="{1AD5A80F-ED6F-4393-99C5-63B1053A20B7}"/>
    <cellStyle name="Total 2 7 3 2 2" xfId="39223" xr:uid="{2E78A947-1EAE-4C11-9C1B-2143BAF7490C}"/>
    <cellStyle name="Total 2 7 3 3" xfId="39224" xr:uid="{65989392-9138-42A8-9BEB-A7077889EC71}"/>
    <cellStyle name="Total 2 7 3 3 2" xfId="39225" xr:uid="{AC59F304-03EA-4529-917A-0FF25B6392AF}"/>
    <cellStyle name="Total 2 7 3 4" xfId="39226" xr:uid="{5785ADC1-C51B-4DFB-AA24-03FB36159621}"/>
    <cellStyle name="Total 2 7 3 5" xfId="39221" xr:uid="{FED15E9C-F95E-48DF-9B12-D5E263FCCDD9}"/>
    <cellStyle name="Total 2 7 4" xfId="17453" xr:uid="{00000000-0005-0000-0000-000032440000}"/>
    <cellStyle name="Total 2 7 4 2" xfId="39228" xr:uid="{518A7AEC-8D09-44C8-9FB6-9E48BC9DAF88}"/>
    <cellStyle name="Total 2 7 4 2 2" xfId="39229" xr:uid="{3D1B4D6D-3FBA-4DE1-8175-E02C5F3F67B6}"/>
    <cellStyle name="Total 2 7 4 3" xfId="39230" xr:uid="{32AF7FC4-2C36-48C9-9FF0-E0DA1364C05B}"/>
    <cellStyle name="Total 2 7 4 3 2" xfId="39231" xr:uid="{B9BE7EFC-82D3-4D09-A2FF-E45A08FEF2B3}"/>
    <cellStyle name="Total 2 7 4 4" xfId="39232" xr:uid="{A225F935-5C19-4974-ACD5-9531F0435E54}"/>
    <cellStyle name="Total 2 7 4 4 2" xfId="39233" xr:uid="{5CC1369E-F901-4654-A29C-6C6FBCEAD6F7}"/>
    <cellStyle name="Total 2 7 4 5" xfId="39234" xr:uid="{81DA9B74-E6B4-4F98-8C05-F6533C4D7292}"/>
    <cellStyle name="Total 2 7 4 6" xfId="39227" xr:uid="{CAD3BF5A-38DC-4B26-965D-CBDA4453FB38}"/>
    <cellStyle name="Total 2 7 5" xfId="39235" xr:uid="{1C9CFBDD-E1F1-4F66-970D-0483E3BC6790}"/>
    <cellStyle name="Total 2 7 5 2" xfId="39236" xr:uid="{D6433F24-97A7-404B-A137-D8ED9838D832}"/>
    <cellStyle name="Total 2 7 5 2 2" xfId="39237" xr:uid="{9298B4DB-0AAA-4534-9297-34EF79E6FD25}"/>
    <cellStyle name="Total 2 7 5 3" xfId="39238" xr:uid="{5ACA3F28-6C42-46A0-9615-1EB04F0DA2FD}"/>
    <cellStyle name="Total 2 7 5 3 2" xfId="39239" xr:uid="{C945C852-07E9-4B19-B8F8-806049BD99F3}"/>
    <cellStyle name="Total 2 7 5 4" xfId="39240" xr:uid="{83C884C4-CB77-4C59-A442-B9AEB686500D}"/>
    <cellStyle name="Total 2 7 6" xfId="39241" xr:uid="{BCAC5732-31E8-4185-BB7E-7E47CAB5743A}"/>
    <cellStyle name="Total 2 7 6 2" xfId="39242" xr:uid="{6ACDB921-14DE-49A6-9B4E-F74B82B87299}"/>
    <cellStyle name="Total 2 7 7" xfId="39243" xr:uid="{F5BBAC7C-99F5-42AD-9579-97E7EE3AC4FA}"/>
    <cellStyle name="Total 2 7 7 2" xfId="39244" xr:uid="{D58067A9-ECBD-4CF1-B661-D4B7210E2C27}"/>
    <cellStyle name="Total 2 7 8" xfId="39245" xr:uid="{83505D27-3CC4-4447-AFCB-B0E224CF6A31}"/>
    <cellStyle name="Total 2 7 8 2" xfId="39246" xr:uid="{F5B40A7A-E184-413A-85B7-4F5D7F168C2F}"/>
    <cellStyle name="Total 2 7 9" xfId="39247" xr:uid="{E9693CD4-0C13-43B1-BF7C-8C08758E9642}"/>
    <cellStyle name="Total 2 8" xfId="17454" xr:uid="{00000000-0005-0000-0000-000033440000}"/>
    <cellStyle name="Total 2 8 10" xfId="39249" xr:uid="{F24E62BA-E033-4445-8D45-E8865921D90C}"/>
    <cellStyle name="Total 2 8 11" xfId="39248" xr:uid="{F79925E6-F868-479E-8436-F7818998B83A}"/>
    <cellStyle name="Total 2 8 12" xfId="25776" xr:uid="{6210926C-9B39-46F5-A86A-6B7CAC63FABA}"/>
    <cellStyle name="Total 2 8 13" xfId="23491" xr:uid="{4A40C72D-38F9-4DC5-9F6C-F402EFFCD242}"/>
    <cellStyle name="Total 2 8 14" xfId="22467" xr:uid="{16A9AF0C-56DD-4345-9575-1A6D802B42FA}"/>
    <cellStyle name="Total 2 8 2" xfId="17455" xr:uid="{00000000-0005-0000-0000-000034440000}"/>
    <cellStyle name="Total 2 8 2 2" xfId="39251" xr:uid="{45F41594-0FE2-400D-A92F-EE87269A36B5}"/>
    <cellStyle name="Total 2 8 2 2 2" xfId="39252" xr:uid="{CC9F2C06-B004-444A-B778-87CF7DC70003}"/>
    <cellStyle name="Total 2 8 2 3" xfId="39253" xr:uid="{1F06A55F-3EA5-42E2-BAEA-C766414655E7}"/>
    <cellStyle name="Total 2 8 2 3 2" xfId="39254" xr:uid="{D75B2CB3-F084-42B5-92B3-56293E47BDFD}"/>
    <cellStyle name="Total 2 8 2 4" xfId="39255" xr:uid="{051C046A-4C26-486A-8111-D932E6AF570B}"/>
    <cellStyle name="Total 2 8 2 5" xfId="39250" xr:uid="{12F5D5EA-3B4E-4A4E-BACB-162C5F760DF4}"/>
    <cellStyle name="Total 2 8 3" xfId="17456" xr:uid="{00000000-0005-0000-0000-000035440000}"/>
    <cellStyle name="Total 2 8 3 2" xfId="39257" xr:uid="{3EB64D29-BA40-4B5D-985C-BA2CCCBE4F0F}"/>
    <cellStyle name="Total 2 8 3 2 2" xfId="39258" xr:uid="{F07D07C7-7077-46BA-BF13-C6AB69CA00D6}"/>
    <cellStyle name="Total 2 8 3 3" xfId="39259" xr:uid="{2F060088-9D23-470D-B109-886BD34563F5}"/>
    <cellStyle name="Total 2 8 3 3 2" xfId="39260" xr:uid="{87D8163B-D1E5-4239-B243-7718D4F60DA2}"/>
    <cellStyle name="Total 2 8 3 4" xfId="39261" xr:uid="{D5CE9D73-A86C-4204-A882-56E096250BCE}"/>
    <cellStyle name="Total 2 8 3 5" xfId="39256" xr:uid="{C89FA4A1-ABCE-49DC-B179-1F587810C8C7}"/>
    <cellStyle name="Total 2 8 4" xfId="17457" xr:uid="{00000000-0005-0000-0000-000036440000}"/>
    <cellStyle name="Total 2 8 4 2" xfId="39263" xr:uid="{8E326238-3D38-4F0F-B3A9-32252FDB092A}"/>
    <cellStyle name="Total 2 8 4 2 2" xfId="39264" xr:uid="{1C438219-8DB9-4886-B4F5-E0DB0EA29854}"/>
    <cellStyle name="Total 2 8 4 3" xfId="39265" xr:uid="{9416CEC5-EABF-4A3D-8C71-4417EF6E63E9}"/>
    <cellStyle name="Total 2 8 4 3 2" xfId="39266" xr:uid="{637F5388-16C1-4AC0-8694-71BB265132E3}"/>
    <cellStyle name="Total 2 8 4 4" xfId="39267" xr:uid="{AC941F46-9D16-4226-8F68-73F90D486AA9}"/>
    <cellStyle name="Total 2 8 4 4 2" xfId="39268" xr:uid="{D416093D-FBFF-48B1-B3DB-600FBE5E7988}"/>
    <cellStyle name="Total 2 8 4 5" xfId="39269" xr:uid="{47CE7889-D068-412C-857A-C3A0BD700B86}"/>
    <cellStyle name="Total 2 8 4 6" xfId="39262" xr:uid="{B7F70B7D-3D42-49BA-9856-535C6C2E177A}"/>
    <cellStyle name="Total 2 8 5" xfId="39270" xr:uid="{BABD3071-6CFD-44BF-8414-BB48BC0F844D}"/>
    <cellStyle name="Total 2 8 5 2" xfId="39271" xr:uid="{87C48ABE-8203-4AED-8FD5-1D0B65366F2E}"/>
    <cellStyle name="Total 2 8 5 2 2" xfId="39272" xr:uid="{9420AEB9-6DD0-4F0A-8E94-F7B8AA7F3D52}"/>
    <cellStyle name="Total 2 8 5 3" xfId="39273" xr:uid="{40949D18-1145-46D3-BF5E-62436FC0407B}"/>
    <cellStyle name="Total 2 8 5 3 2" xfId="39274" xr:uid="{333F93D7-BB9C-4429-A0DD-A61CC2F0FB36}"/>
    <cellStyle name="Total 2 8 5 4" xfId="39275" xr:uid="{7C90B3FF-5064-41CC-805E-C5002BBBFF47}"/>
    <cellStyle name="Total 2 8 6" xfId="39276" xr:uid="{3C091530-4982-4D86-817C-58BBB49C9650}"/>
    <cellStyle name="Total 2 8 6 2" xfId="39277" xr:uid="{0D07756C-53B7-4272-8706-35020178872A}"/>
    <cellStyle name="Total 2 8 7" xfId="39278" xr:uid="{FBF10266-3C7F-4C8B-91D1-2DE49D4B126D}"/>
    <cellStyle name="Total 2 8 7 2" xfId="39279" xr:uid="{843942BF-2EE7-49D0-99CA-E0E33F7206FE}"/>
    <cellStyle name="Total 2 8 8" xfId="39280" xr:uid="{BE2B77B0-716F-4BED-B2ED-2714262F9506}"/>
    <cellStyle name="Total 2 8 8 2" xfId="39281" xr:uid="{F7ADAC02-5079-4424-A623-5F4976F013AC}"/>
    <cellStyle name="Total 2 8 9" xfId="39282" xr:uid="{8178B2F7-053A-45AA-8FE1-0A18CAFA168E}"/>
    <cellStyle name="Total 2 9" xfId="17458" xr:uid="{00000000-0005-0000-0000-000037440000}"/>
    <cellStyle name="Total 2 9 10" xfId="39284" xr:uid="{D171C1FD-6C3B-410B-BDED-372D621586EE}"/>
    <cellStyle name="Total 2 9 11" xfId="39283" xr:uid="{E5F6B06E-28D3-4F39-9E38-1A229D3838A1}"/>
    <cellStyle name="Total 2 9 12" xfId="25777" xr:uid="{3E78F53D-BD88-45DE-9306-F2ACA270F83D}"/>
    <cellStyle name="Total 2 9 13" xfId="23492" xr:uid="{F3B74783-89DC-43F8-9189-0A10599169B3}"/>
    <cellStyle name="Total 2 9 14" xfId="22468" xr:uid="{5A81EA8C-9A9C-41B3-94B9-64D1F0969A55}"/>
    <cellStyle name="Total 2 9 2" xfId="17459" xr:uid="{00000000-0005-0000-0000-000038440000}"/>
    <cellStyle name="Total 2 9 2 2" xfId="39286" xr:uid="{73FAA259-ACD2-46E5-9D8B-5B1B6C74B8D8}"/>
    <cellStyle name="Total 2 9 2 2 2" xfId="39287" xr:uid="{06777C5F-B2FD-434B-9983-8FE799456E60}"/>
    <cellStyle name="Total 2 9 2 3" xfId="39288" xr:uid="{0FFCA3A0-FF2E-46BB-80F3-0E5B5DF479EB}"/>
    <cellStyle name="Total 2 9 2 3 2" xfId="39289" xr:uid="{D5FCAB49-0E08-4B7C-9212-FDA1852C503B}"/>
    <cellStyle name="Total 2 9 2 4" xfId="39290" xr:uid="{407A6E01-A236-4988-88DD-805D7943EA9D}"/>
    <cellStyle name="Total 2 9 2 5" xfId="39285" xr:uid="{1B8099B4-132A-4275-8057-44CD19C81F6F}"/>
    <cellStyle name="Total 2 9 3" xfId="17460" xr:uid="{00000000-0005-0000-0000-000039440000}"/>
    <cellStyle name="Total 2 9 3 2" xfId="39292" xr:uid="{23B75822-B0EE-4762-ABBA-EE9713D9F075}"/>
    <cellStyle name="Total 2 9 3 2 2" xfId="39293" xr:uid="{C2E739DB-CEE2-4B05-A439-8305DD6CEAD1}"/>
    <cellStyle name="Total 2 9 3 3" xfId="39294" xr:uid="{2F6DDC73-C22B-48DB-B151-25C22FA8E749}"/>
    <cellStyle name="Total 2 9 3 3 2" xfId="39295" xr:uid="{2E50B8C9-3DA0-467F-BB28-B742FC4E1353}"/>
    <cellStyle name="Total 2 9 3 4" xfId="39296" xr:uid="{9BA03AAD-98EF-46A9-AF7A-A76CFAFF9AE8}"/>
    <cellStyle name="Total 2 9 3 5" xfId="39291" xr:uid="{A1D1DEE7-DEE3-4EA7-98D9-5338FC137E01}"/>
    <cellStyle name="Total 2 9 4" xfId="17461" xr:uid="{00000000-0005-0000-0000-00003A440000}"/>
    <cellStyle name="Total 2 9 4 2" xfId="39298" xr:uid="{BFD86B36-FA1B-4E7F-98CD-3E960975714D}"/>
    <cellStyle name="Total 2 9 4 2 2" xfId="39299" xr:uid="{285AEB32-F54D-4545-A659-9DA07F5C0BB8}"/>
    <cellStyle name="Total 2 9 4 3" xfId="39300" xr:uid="{6C304B24-3C06-407E-9929-7B72B9310071}"/>
    <cellStyle name="Total 2 9 4 3 2" xfId="39301" xr:uid="{83EFA270-E64E-4D3A-B4A2-212FD67D7B7D}"/>
    <cellStyle name="Total 2 9 4 4" xfId="39302" xr:uid="{BA7C429F-26E9-4702-8D3C-44D973DC5E7E}"/>
    <cellStyle name="Total 2 9 4 4 2" xfId="39303" xr:uid="{8BBF057B-85B4-47F8-AFB2-5E9E735CB2F8}"/>
    <cellStyle name="Total 2 9 4 5" xfId="39304" xr:uid="{9C1FF2F5-3E27-420D-AD01-59C12DC69681}"/>
    <cellStyle name="Total 2 9 4 6" xfId="39297" xr:uid="{7A44C923-DE00-4867-A2EF-6E0A6127389C}"/>
    <cellStyle name="Total 2 9 5" xfId="39305" xr:uid="{6705F63F-F052-4CAD-8D7F-FB973C9C4649}"/>
    <cellStyle name="Total 2 9 5 2" xfId="39306" xr:uid="{DEA03DEC-2499-4BE7-B369-AE0EC59FA4F4}"/>
    <cellStyle name="Total 2 9 5 2 2" xfId="39307" xr:uid="{28BEA684-91E1-4972-93C7-B74160E22206}"/>
    <cellStyle name="Total 2 9 5 3" xfId="39308" xr:uid="{0B82720C-1CC3-4B97-B47D-3127C547DCBC}"/>
    <cellStyle name="Total 2 9 5 3 2" xfId="39309" xr:uid="{19E51CB8-BFFE-4356-991C-02CBDD50A311}"/>
    <cellStyle name="Total 2 9 5 4" xfId="39310" xr:uid="{9750FCB4-BC55-4B64-9987-FEFD56E4B4A8}"/>
    <cellStyle name="Total 2 9 6" xfId="39311" xr:uid="{0C9E6945-9DBB-4DE0-A4B5-6E04C1933FB9}"/>
    <cellStyle name="Total 2 9 6 2" xfId="39312" xr:uid="{50BF52A9-AF46-4B62-AAA8-B135D10F75B7}"/>
    <cellStyle name="Total 2 9 7" xfId="39313" xr:uid="{2BC8EDD8-9359-46BF-9AAA-8609B69FFE9F}"/>
    <cellStyle name="Total 2 9 7 2" xfId="39314" xr:uid="{AFD9A3FF-DEC4-43E0-A73F-54F17BFE6736}"/>
    <cellStyle name="Total 2 9 8" xfId="39315" xr:uid="{11F6C66A-BDBA-4D3F-BE72-FCF3C0D7E10C}"/>
    <cellStyle name="Total 2 9 8 2" xfId="39316" xr:uid="{B20118A7-C109-4A07-BC57-7150F8AE5A83}"/>
    <cellStyle name="Total 2 9 9" xfId="39317" xr:uid="{B771A6E5-A005-4DAD-AA1E-11E1C09AFCFA}"/>
    <cellStyle name="Total 20" xfId="17462" xr:uid="{00000000-0005-0000-0000-00003B440000}"/>
    <cellStyle name="Total 20 10" xfId="39319" xr:uid="{6D0FD932-D101-40F2-8069-1BEDF87ABC22}"/>
    <cellStyle name="Total 20 11" xfId="39320" xr:uid="{3E1EAF7D-E1CD-4740-8AF3-2D4A564D074B}"/>
    <cellStyle name="Total 20 12" xfId="39318" xr:uid="{6AA94FD7-B1A5-4D7E-8430-ACC7830A0D7B}"/>
    <cellStyle name="Total 20 13" xfId="25102" xr:uid="{EE8CA09E-567C-4CA4-BD8C-4C2193251D97}"/>
    <cellStyle name="Total 20 2" xfId="17463" xr:uid="{00000000-0005-0000-0000-00003C440000}"/>
    <cellStyle name="Total 20 2 2" xfId="39322" xr:uid="{52AEE382-801A-487A-AB0D-BF9BF2E221A2}"/>
    <cellStyle name="Total 20 2 2 2" xfId="39323" xr:uid="{AABFAA47-5CCD-4557-A7B5-0C511E59CBBC}"/>
    <cellStyle name="Total 20 2 3" xfId="39324" xr:uid="{D33F6160-77FC-4190-8C01-749BAD7EB2AC}"/>
    <cellStyle name="Total 20 2 3 2" xfId="39325" xr:uid="{358C9794-ED53-460C-9019-CF2745938832}"/>
    <cellStyle name="Total 20 2 4" xfId="39326" xr:uid="{B87B26A2-DEF5-46C3-B090-8D39768858C6}"/>
    <cellStyle name="Total 20 2 5" xfId="39327" xr:uid="{72C04631-59AE-4405-A0A4-B3922022827C}"/>
    <cellStyle name="Total 20 2 6" xfId="39321" xr:uid="{4197F2B5-0801-4FFE-8C3B-D6F45D2A3ADD}"/>
    <cellStyle name="Total 20 3" xfId="17464" xr:uid="{00000000-0005-0000-0000-00003D440000}"/>
    <cellStyle name="Total 20 3 2" xfId="39329" xr:uid="{0941AD43-C4B2-4345-A85A-A6831BB05DA6}"/>
    <cellStyle name="Total 20 3 2 2" xfId="39330" xr:uid="{289668F7-3039-42BA-B102-A5637E6CA133}"/>
    <cellStyle name="Total 20 3 3" xfId="39331" xr:uid="{606573E8-6CEC-45FE-9898-9A315252C0E9}"/>
    <cellStyle name="Total 20 3 3 2" xfId="39332" xr:uid="{CE5FE40D-9620-4BD3-9217-B22687836AB2}"/>
    <cellStyle name="Total 20 3 4" xfId="39333" xr:uid="{415E517C-C79C-4350-AC6C-E61637340A50}"/>
    <cellStyle name="Total 20 3 5" xfId="39328" xr:uid="{EB15EED8-6A61-4C14-8DAC-713B65FCFFD7}"/>
    <cellStyle name="Total 20 4" xfId="39334" xr:uid="{FFBC08C3-3E79-46C9-BF27-94C4F602E450}"/>
    <cellStyle name="Total 20 4 2" xfId="39335" xr:uid="{C3A2F184-3FD4-4BC0-8253-F39F9C29791F}"/>
    <cellStyle name="Total 20 4 2 2" xfId="39336" xr:uid="{EAEB62EE-62F1-47B4-BDFE-CFB6E4A95FAE}"/>
    <cellStyle name="Total 20 4 3" xfId="39337" xr:uid="{F352CFDE-78A6-4D55-B313-A75114E0207A}"/>
    <cellStyle name="Total 20 4 3 2" xfId="39338" xr:uid="{D0E60E39-0B72-416E-8E28-7F0F46CB30BE}"/>
    <cellStyle name="Total 20 4 4" xfId="39339" xr:uid="{C858B037-258A-4D58-AE80-435492F32775}"/>
    <cellStyle name="Total 20 5" xfId="39340" xr:uid="{3D6D42F7-CBDE-441D-A917-ABCC474B0A0F}"/>
    <cellStyle name="Total 20 5 2" xfId="39341" xr:uid="{F5CE5CD6-1DD5-4B41-8941-61979E079FAE}"/>
    <cellStyle name="Total 20 5 2 2" xfId="39342" xr:uid="{47D762F7-A34C-4E87-A631-AD949AF6117D}"/>
    <cellStyle name="Total 20 5 3" xfId="39343" xr:uid="{A2D462B6-C879-405C-B815-367B5D395696}"/>
    <cellStyle name="Total 20 5 3 2" xfId="39344" xr:uid="{F2A8C067-98A8-4C44-86A3-BCEA60779C3F}"/>
    <cellStyle name="Total 20 5 4" xfId="39345" xr:uid="{861FA540-9468-4C50-8259-C8F2ABA4F581}"/>
    <cellStyle name="Total 20 5 4 2" xfId="39346" xr:uid="{4C54FFAD-E2D2-4782-A98B-B815ED59C393}"/>
    <cellStyle name="Total 20 5 5" xfId="39347" xr:uid="{6C7BAF74-90ED-4DBA-BC05-EF7463A33D5C}"/>
    <cellStyle name="Total 20 6" xfId="39348" xr:uid="{F0BCADEC-AC14-4A10-B457-971892049E97}"/>
    <cellStyle name="Total 20 6 2" xfId="39349" xr:uid="{34881C84-06BC-4D63-8C48-3613F328DCE6}"/>
    <cellStyle name="Total 20 6 2 2" xfId="39350" xr:uid="{9826E47A-F0D9-4078-A876-A3F07299CCAC}"/>
    <cellStyle name="Total 20 6 3" xfId="39351" xr:uid="{45DB26C7-3F8E-4767-B671-563561AEF722}"/>
    <cellStyle name="Total 20 6 3 2" xfId="39352" xr:uid="{76157DB2-3FF2-4321-9B9F-4CCE890C66FA}"/>
    <cellStyle name="Total 20 6 4" xfId="39353" xr:uid="{044CF66D-2BBB-4925-BEF9-E3F974E30EBA}"/>
    <cellStyle name="Total 20 7" xfId="39354" xr:uid="{5FCAA05F-C0C7-4E51-9515-B7CEACEE4AD6}"/>
    <cellStyle name="Total 20 7 2" xfId="39355" xr:uid="{5182A316-73BD-43D7-8456-3A64E7F1CE32}"/>
    <cellStyle name="Total 20 8" xfId="39356" xr:uid="{E7748668-42C6-4F3D-8B33-740A7D6E43FE}"/>
    <cellStyle name="Total 20 8 2" xfId="39357" xr:uid="{D629BCFA-F0F1-4614-B28F-CA4429D0B790}"/>
    <cellStyle name="Total 20 9" xfId="39358" xr:uid="{4B251585-2715-4DCD-B096-046E0238D083}"/>
    <cellStyle name="Total 20 9 2" xfId="39359" xr:uid="{B981E6E4-2E86-4D22-9C03-3FC8045B9E03}"/>
    <cellStyle name="Total 21" xfId="17465" xr:uid="{00000000-0005-0000-0000-00003E440000}"/>
    <cellStyle name="Total 21 10" xfId="39361" xr:uid="{40C4C385-84AA-4678-8150-1AF86FF03C4A}"/>
    <cellStyle name="Total 21 11" xfId="39362" xr:uid="{9A54BEB9-786E-43C8-876C-0A737EA330D7}"/>
    <cellStyle name="Total 21 12" xfId="39360" xr:uid="{81DF8269-40EF-44CD-8586-ECE1A5DBD2F1}"/>
    <cellStyle name="Total 21 13" xfId="25103" xr:uid="{1CCDBDE1-184B-4B83-B815-9447AAA9598C}"/>
    <cellStyle name="Total 21 2" xfId="17466" xr:uid="{00000000-0005-0000-0000-00003F440000}"/>
    <cellStyle name="Total 21 2 2" xfId="39364" xr:uid="{7A830730-CC3E-4A97-BA38-43D88DDAB327}"/>
    <cellStyle name="Total 21 2 2 2" xfId="39365" xr:uid="{544256B3-99B5-489A-96BA-4C94C4AB5977}"/>
    <cellStyle name="Total 21 2 3" xfId="39366" xr:uid="{DCCD6A27-8049-4786-B966-43C6B628ACCE}"/>
    <cellStyle name="Total 21 2 3 2" xfId="39367" xr:uid="{D61E9DFF-03FE-4DF1-AF45-0E61AD166F8C}"/>
    <cellStyle name="Total 21 2 4" xfId="39368" xr:uid="{80E36E31-C099-469A-8BCF-F6C90AA72635}"/>
    <cellStyle name="Total 21 2 5" xfId="39369" xr:uid="{4FBB03C2-7098-42CD-AD92-209DC7905D65}"/>
    <cellStyle name="Total 21 2 6" xfId="39363" xr:uid="{A4A95CE6-E0DC-4376-95D6-7610D9AA79E9}"/>
    <cellStyle name="Total 21 3" xfId="17467" xr:uid="{00000000-0005-0000-0000-000040440000}"/>
    <cellStyle name="Total 21 3 2" xfId="39371" xr:uid="{B46F573B-187A-4554-B6CD-43E45B693464}"/>
    <cellStyle name="Total 21 3 2 2" xfId="39372" xr:uid="{B9D0FFA5-AD85-4A54-83A4-7DC259724E5D}"/>
    <cellStyle name="Total 21 3 3" xfId="39373" xr:uid="{548750F1-24DC-4267-9831-22E41B9EDF8C}"/>
    <cellStyle name="Total 21 3 3 2" xfId="39374" xr:uid="{295C98F0-C15C-4B5C-BB34-1C8880A99E91}"/>
    <cellStyle name="Total 21 3 4" xfId="39375" xr:uid="{662201EC-C194-412E-97B5-ADDB38B6A52A}"/>
    <cellStyle name="Total 21 3 5" xfId="39370" xr:uid="{D3E6BA6E-B47D-4BF8-AB16-F786F6240748}"/>
    <cellStyle name="Total 21 4" xfId="39376" xr:uid="{AB494122-7B78-448B-BFAE-EDE3AA5ED6FE}"/>
    <cellStyle name="Total 21 4 2" xfId="39377" xr:uid="{055402E8-649F-4374-9424-D8DFBACB471D}"/>
    <cellStyle name="Total 21 4 2 2" xfId="39378" xr:uid="{3D9EDA75-A8DF-45D2-A794-70AD52C22EF3}"/>
    <cellStyle name="Total 21 4 3" xfId="39379" xr:uid="{11AA30FC-7349-4BF3-B8A3-B5973CCF70C6}"/>
    <cellStyle name="Total 21 4 3 2" xfId="39380" xr:uid="{E5066D79-4774-4819-82A9-8483D7A32ABC}"/>
    <cellStyle name="Total 21 4 4" xfId="39381" xr:uid="{E27EFF69-D677-47AC-AE1E-4C4060D29F29}"/>
    <cellStyle name="Total 21 5" xfId="39382" xr:uid="{C3E5F794-C2C3-4C27-A31B-716611F7C2DB}"/>
    <cellStyle name="Total 21 5 2" xfId="39383" xr:uid="{292CE991-885B-434E-B407-EC76BC73D2D0}"/>
    <cellStyle name="Total 21 5 2 2" xfId="39384" xr:uid="{3DF85ABF-AEF9-4633-82A7-6727701752BC}"/>
    <cellStyle name="Total 21 5 3" xfId="39385" xr:uid="{1C3AFF77-9A92-446D-AD1D-BB56DCDEFB2F}"/>
    <cellStyle name="Total 21 5 3 2" xfId="39386" xr:uid="{522576AA-D703-41F3-B14E-6AE73EA751BC}"/>
    <cellStyle name="Total 21 5 4" xfId="39387" xr:uid="{024685C8-AD28-4D9B-9F7A-946798650367}"/>
    <cellStyle name="Total 21 5 4 2" xfId="39388" xr:uid="{22606D3C-1397-4189-A862-B29CE050AD33}"/>
    <cellStyle name="Total 21 5 5" xfId="39389" xr:uid="{D3343A8B-7BBC-4AAB-9EEE-3730DD7F0060}"/>
    <cellStyle name="Total 21 6" xfId="39390" xr:uid="{0CF263E7-BE2F-4B34-A3C2-B59F6CC76326}"/>
    <cellStyle name="Total 21 6 2" xfId="39391" xr:uid="{1A1AF97F-AC5B-4715-A298-33F5B085F72C}"/>
    <cellStyle name="Total 21 6 2 2" xfId="39392" xr:uid="{ED508969-E917-4536-A8AB-59E5C2B00BE3}"/>
    <cellStyle name="Total 21 6 3" xfId="39393" xr:uid="{13938333-0B48-4172-9257-4E0315421747}"/>
    <cellStyle name="Total 21 6 3 2" xfId="39394" xr:uid="{9960E402-196C-42E2-9A9C-07F66868A8DD}"/>
    <cellStyle name="Total 21 6 4" xfId="39395" xr:uid="{0B1FFAF6-71CF-4534-B70D-40DA89957B4C}"/>
    <cellStyle name="Total 21 7" xfId="39396" xr:uid="{F154DE84-2B2E-4168-9272-CCEECE32F702}"/>
    <cellStyle name="Total 21 7 2" xfId="39397" xr:uid="{64AA26AA-1128-45DE-9F08-57358FDB322D}"/>
    <cellStyle name="Total 21 8" xfId="39398" xr:uid="{D0858312-22F4-4C9A-A7EC-DDD074CE67FA}"/>
    <cellStyle name="Total 21 8 2" xfId="39399" xr:uid="{2C1DC7A8-5318-42B6-BA2C-FB5D4A32CD13}"/>
    <cellStyle name="Total 21 9" xfId="39400" xr:uid="{991E8C2F-F580-4B02-A2E7-EDD6A9E3E9CA}"/>
    <cellStyle name="Total 21 9 2" xfId="39401" xr:uid="{19F2CD0F-16B8-424A-A5A8-B60CEE1D712E}"/>
    <cellStyle name="Total 22" xfId="17468" xr:uid="{00000000-0005-0000-0000-000041440000}"/>
    <cellStyle name="Total 22 10" xfId="39403" xr:uid="{8217497A-7EA5-4940-91E7-E30C9196E794}"/>
    <cellStyle name="Total 22 11" xfId="39404" xr:uid="{9A8F243C-C787-41FB-A829-719FEE6D89B8}"/>
    <cellStyle name="Total 22 12" xfId="39402" xr:uid="{973E396E-066C-4F84-A3A0-F26AC18FE5B3}"/>
    <cellStyle name="Total 22 13" xfId="25104" xr:uid="{91954F7C-31E0-495A-8018-09916481E328}"/>
    <cellStyle name="Total 22 2" xfId="17469" xr:uid="{00000000-0005-0000-0000-000042440000}"/>
    <cellStyle name="Total 22 2 2" xfId="39406" xr:uid="{98A4E66A-3297-408E-B4A1-C16AA36C16E0}"/>
    <cellStyle name="Total 22 2 2 2" xfId="39407" xr:uid="{F183D6E0-8DF8-4D01-B284-9CC7B18E5125}"/>
    <cellStyle name="Total 22 2 3" xfId="39408" xr:uid="{1C37226B-C7A0-4609-AA57-B7C48D357488}"/>
    <cellStyle name="Total 22 2 3 2" xfId="39409" xr:uid="{A7C61F5A-6EFE-4C2C-8E34-7EF9763D65DF}"/>
    <cellStyle name="Total 22 2 4" xfId="39410" xr:uid="{0F52FE57-92BF-4DBE-8C71-DAAEB512A862}"/>
    <cellStyle name="Total 22 2 5" xfId="39411" xr:uid="{AD13BB6A-E1C9-4FBC-B280-2B15DAB9AE89}"/>
    <cellStyle name="Total 22 2 6" xfId="39405" xr:uid="{AB621C66-8399-4E3C-B843-DB230F403E84}"/>
    <cellStyle name="Total 22 3" xfId="17470" xr:uid="{00000000-0005-0000-0000-000043440000}"/>
    <cellStyle name="Total 22 3 2" xfId="39413" xr:uid="{661EF718-3FEB-4136-AD35-CAA16AFBA103}"/>
    <cellStyle name="Total 22 3 2 2" xfId="39414" xr:uid="{A090DB2F-E9A5-4F5D-92DD-48DAD6FD0CA1}"/>
    <cellStyle name="Total 22 3 3" xfId="39415" xr:uid="{EBB07EDD-CD58-45DB-954D-545EFADCC670}"/>
    <cellStyle name="Total 22 3 3 2" xfId="39416" xr:uid="{34E5B6CA-B51F-46B2-9072-1C5C30D059D7}"/>
    <cellStyle name="Total 22 3 4" xfId="39417" xr:uid="{435BA276-6B58-4DD4-A976-AD0F50B3ADF1}"/>
    <cellStyle name="Total 22 3 5" xfId="39412" xr:uid="{1E565208-4C0B-4486-8096-E5E736087F14}"/>
    <cellStyle name="Total 22 4" xfId="39418" xr:uid="{4DD5D489-D82E-4857-A979-214E6E3CA5BC}"/>
    <cellStyle name="Total 22 4 2" xfId="39419" xr:uid="{25B3C464-583D-4E3E-A693-C8D131281E2B}"/>
    <cellStyle name="Total 22 4 2 2" xfId="39420" xr:uid="{F57327D5-028D-4B81-81DB-10A325E8F30F}"/>
    <cellStyle name="Total 22 4 3" xfId="39421" xr:uid="{E80509E1-6BAC-4EEE-B463-EE37D4151B39}"/>
    <cellStyle name="Total 22 4 3 2" xfId="39422" xr:uid="{826FC3AE-BA3D-4213-B9A4-1BAD3A672E63}"/>
    <cellStyle name="Total 22 4 4" xfId="39423" xr:uid="{68F0ED7F-FB41-491B-B84A-8FCA3F2F0FF9}"/>
    <cellStyle name="Total 22 5" xfId="39424" xr:uid="{B2B5F73B-EB92-42F2-90D2-5F84DFBFE7A4}"/>
    <cellStyle name="Total 22 5 2" xfId="39425" xr:uid="{B1B5FF8C-0845-4EA2-9927-559749E34F71}"/>
    <cellStyle name="Total 22 5 2 2" xfId="39426" xr:uid="{AD278BDA-5D40-4C1A-A545-5126D3395590}"/>
    <cellStyle name="Total 22 5 3" xfId="39427" xr:uid="{DE9E321C-7221-4AD0-B0F7-B016F402D0E6}"/>
    <cellStyle name="Total 22 5 3 2" xfId="39428" xr:uid="{C73B52F9-7B42-46FA-ABA0-0FEE36BA7F67}"/>
    <cellStyle name="Total 22 5 4" xfId="39429" xr:uid="{353BAA1B-CCBB-4DC1-9CF1-99157E5EF6B1}"/>
    <cellStyle name="Total 22 5 4 2" xfId="39430" xr:uid="{037389BC-CFE6-4C13-9C2C-17B4B2EA55D0}"/>
    <cellStyle name="Total 22 5 5" xfId="39431" xr:uid="{5FB41817-947F-4336-B2D2-6C257019A913}"/>
    <cellStyle name="Total 22 6" xfId="39432" xr:uid="{1CC462B7-DBF3-44D6-94D9-24EFD55C8D6A}"/>
    <cellStyle name="Total 22 6 2" xfId="39433" xr:uid="{F2B1A402-21F6-4EC0-B61D-9C5586BF847E}"/>
    <cellStyle name="Total 22 6 2 2" xfId="39434" xr:uid="{A7D30684-B6AF-40A8-A81B-A2DEEFF2679C}"/>
    <cellStyle name="Total 22 6 3" xfId="39435" xr:uid="{B7159C56-6CA7-48B2-944A-BFEC01325FB7}"/>
    <cellStyle name="Total 22 6 3 2" xfId="39436" xr:uid="{0C2B18F5-62BF-40CC-96D5-D2B0397597B3}"/>
    <cellStyle name="Total 22 6 4" xfId="39437" xr:uid="{ACA4F642-7DC0-44C8-A31A-B2C4C87065CF}"/>
    <cellStyle name="Total 22 7" xfId="39438" xr:uid="{180406A5-57D8-4202-8075-CF87AB5E772F}"/>
    <cellStyle name="Total 22 7 2" xfId="39439" xr:uid="{E78813AC-0958-4728-9141-6893FDD4EA08}"/>
    <cellStyle name="Total 22 8" xfId="39440" xr:uid="{41F21D93-7FB3-42DB-BB44-F0E10E220CD7}"/>
    <cellStyle name="Total 22 8 2" xfId="39441" xr:uid="{C8246973-D98E-40FB-9BCD-EF24382BBB1A}"/>
    <cellStyle name="Total 22 9" xfId="39442" xr:uid="{19E71EA2-8B52-45C7-B897-50039EE76623}"/>
    <cellStyle name="Total 22 9 2" xfId="39443" xr:uid="{506069F2-0D37-4D39-894E-FEAF1448B42D}"/>
    <cellStyle name="Total 23" xfId="17471" xr:uid="{00000000-0005-0000-0000-000044440000}"/>
    <cellStyle name="Total 23 10" xfId="39445" xr:uid="{8149490D-D927-462B-99FD-126FBAE03ADA}"/>
    <cellStyle name="Total 23 11" xfId="39446" xr:uid="{8C7510C4-B296-4798-B0F6-C1CFA14B23ED}"/>
    <cellStyle name="Total 23 12" xfId="39444" xr:uid="{4697E340-5975-4853-BDA1-0CF0700A8B38}"/>
    <cellStyle name="Total 23 13" xfId="25105" xr:uid="{42D0F32B-D4FF-49B2-BA00-D9537F0201F7}"/>
    <cellStyle name="Total 23 2" xfId="17472" xr:uid="{00000000-0005-0000-0000-000045440000}"/>
    <cellStyle name="Total 23 2 2" xfId="39448" xr:uid="{D6976075-A977-40A5-861A-1DA3A664E5CD}"/>
    <cellStyle name="Total 23 2 2 2" xfId="39449" xr:uid="{393F018B-A75C-4585-928F-8F338AEAD347}"/>
    <cellStyle name="Total 23 2 3" xfId="39450" xr:uid="{29AE40B3-59FA-4420-8FBB-DA08FB15F37B}"/>
    <cellStyle name="Total 23 2 3 2" xfId="39451" xr:uid="{50686F03-99BE-4249-8044-079E3697416B}"/>
    <cellStyle name="Total 23 2 4" xfId="39452" xr:uid="{C59F6128-4237-4EE5-9479-D33669120280}"/>
    <cellStyle name="Total 23 2 5" xfId="39453" xr:uid="{AF31E0CC-7EC2-4197-9477-25F8426B3B55}"/>
    <cellStyle name="Total 23 2 6" xfId="39447" xr:uid="{2CEFE858-CFE2-48C2-B03E-CFBC998D9447}"/>
    <cellStyle name="Total 23 3" xfId="17473" xr:uid="{00000000-0005-0000-0000-000046440000}"/>
    <cellStyle name="Total 23 3 2" xfId="39455" xr:uid="{69203F8B-4174-45B5-892E-40B3AFDDAD36}"/>
    <cellStyle name="Total 23 3 2 2" xfId="39456" xr:uid="{7FD4077F-22FA-4667-8C39-329D1035BC30}"/>
    <cellStyle name="Total 23 3 3" xfId="39457" xr:uid="{49BF7864-785E-427D-9F33-7F0AFCA0A577}"/>
    <cellStyle name="Total 23 3 3 2" xfId="39458" xr:uid="{7A296806-1FB6-4EB5-A697-5B880B4C8C4E}"/>
    <cellStyle name="Total 23 3 4" xfId="39459" xr:uid="{3979EA01-CE7F-4DAC-8EC1-0B8953CBDD50}"/>
    <cellStyle name="Total 23 3 5" xfId="39454" xr:uid="{81B31044-3130-4793-B3A2-06DBC5D5FA14}"/>
    <cellStyle name="Total 23 4" xfId="39460" xr:uid="{F8FF89B7-FB10-42A9-A773-BD011157E4A8}"/>
    <cellStyle name="Total 23 4 2" xfId="39461" xr:uid="{92C98BA0-8B11-4267-9F0B-BDD8303E0EC4}"/>
    <cellStyle name="Total 23 4 2 2" xfId="39462" xr:uid="{BD97FAD0-6BEF-4DC6-9014-6FB59EB093D7}"/>
    <cellStyle name="Total 23 4 3" xfId="39463" xr:uid="{DB45776D-1303-4182-BEFC-4FE0E792439C}"/>
    <cellStyle name="Total 23 4 3 2" xfId="39464" xr:uid="{15DE5D2A-896C-4640-B6C8-C28B122D90E1}"/>
    <cellStyle name="Total 23 4 4" xfId="39465" xr:uid="{C159D376-44E0-4FCB-A026-B43AC3963456}"/>
    <cellStyle name="Total 23 5" xfId="39466" xr:uid="{E6E4C506-CDB7-42A3-8B74-6BB7CBD35150}"/>
    <cellStyle name="Total 23 5 2" xfId="39467" xr:uid="{3CB11EAE-2D11-42A1-9EA9-CEDCDF17ED5E}"/>
    <cellStyle name="Total 23 5 2 2" xfId="39468" xr:uid="{7F1B14CC-DB34-4DD8-A2E6-53018D9DBCE5}"/>
    <cellStyle name="Total 23 5 3" xfId="39469" xr:uid="{3E6BEE73-9123-4933-AEA3-6EBD1AF7BB71}"/>
    <cellStyle name="Total 23 5 3 2" xfId="39470" xr:uid="{DAA6D1E5-2730-4D58-AC2C-7F9C8D94BB4B}"/>
    <cellStyle name="Total 23 5 4" xfId="39471" xr:uid="{4A6B56FB-27B6-4DFC-BA25-4448E0C61215}"/>
    <cellStyle name="Total 23 5 4 2" xfId="39472" xr:uid="{F9915DC7-F4FC-46A2-BCC7-7F156D8B43CE}"/>
    <cellStyle name="Total 23 5 5" xfId="39473" xr:uid="{79E9DBEA-873B-4A51-B01B-A18AACEE294F}"/>
    <cellStyle name="Total 23 6" xfId="39474" xr:uid="{55E1479C-0CE1-45A8-841D-5DE40B30A46C}"/>
    <cellStyle name="Total 23 6 2" xfId="39475" xr:uid="{C4207B9D-3A54-45FD-8E87-0DD47C496EF9}"/>
    <cellStyle name="Total 23 6 2 2" xfId="39476" xr:uid="{8C7AAE06-68BD-468E-BE61-7B5E5005408E}"/>
    <cellStyle name="Total 23 6 3" xfId="39477" xr:uid="{3CEDEF0C-1711-4C4A-916E-212FFF44593D}"/>
    <cellStyle name="Total 23 6 3 2" xfId="39478" xr:uid="{276C091F-5783-4062-A07D-5D7107F9DE5E}"/>
    <cellStyle name="Total 23 6 4" xfId="39479" xr:uid="{462AB4E4-D9F4-4901-9455-A573A0C5DDFB}"/>
    <cellStyle name="Total 23 7" xfId="39480" xr:uid="{9B9620E2-1435-4060-81C6-AA65DF664F6D}"/>
    <cellStyle name="Total 23 7 2" xfId="39481" xr:uid="{B10B0321-EB87-4B92-903F-45E1132444BE}"/>
    <cellStyle name="Total 23 8" xfId="39482" xr:uid="{B5FAD3B3-CD75-4D52-B3C8-452C327E1A48}"/>
    <cellStyle name="Total 23 8 2" xfId="39483" xr:uid="{CB14812E-DCA1-49E5-A300-3FF1869F2D89}"/>
    <cellStyle name="Total 23 9" xfId="39484" xr:uid="{B66C4F2C-1F10-4A0E-90EF-821AD71418EE}"/>
    <cellStyle name="Total 23 9 2" xfId="39485" xr:uid="{3F567923-0C1B-41AE-A57E-35F15D69FFCC}"/>
    <cellStyle name="Total 24" xfId="17474" xr:uid="{00000000-0005-0000-0000-000047440000}"/>
    <cellStyle name="Total 24 10" xfId="39487" xr:uid="{5321430C-1A23-4614-9225-27CAC4BB5515}"/>
    <cellStyle name="Total 24 11" xfId="39488" xr:uid="{CC01BE87-17E8-4A64-B110-4E3B420B3AE9}"/>
    <cellStyle name="Total 24 12" xfId="39486" xr:uid="{8FABA6D6-459C-421C-BB38-4C2802FF0B6C}"/>
    <cellStyle name="Total 24 13" xfId="25106" xr:uid="{AD8D84DA-7A5E-4B4D-93EF-49D4160E19AD}"/>
    <cellStyle name="Total 24 2" xfId="17475" xr:uid="{00000000-0005-0000-0000-000048440000}"/>
    <cellStyle name="Total 24 2 2" xfId="39490" xr:uid="{93353257-4F43-4B68-B555-78DFB6CCA631}"/>
    <cellStyle name="Total 24 2 2 2" xfId="39491" xr:uid="{52F4FE55-AD37-4BAD-9A06-652800D299A3}"/>
    <cellStyle name="Total 24 2 3" xfId="39492" xr:uid="{67DACB43-0683-4DE5-9F88-940FFD83C695}"/>
    <cellStyle name="Total 24 2 3 2" xfId="39493" xr:uid="{8465E6F9-A4FF-4E22-B716-441CD9D6474F}"/>
    <cellStyle name="Total 24 2 4" xfId="39494" xr:uid="{A9AF6386-55CB-4766-A444-02B01730584D}"/>
    <cellStyle name="Total 24 2 5" xfId="39495" xr:uid="{4D540DA6-7273-4C2A-8C5C-743CA6FF0C0F}"/>
    <cellStyle name="Total 24 2 6" xfId="39489" xr:uid="{8055348F-2DA1-4FE5-8140-7663E6BDBB44}"/>
    <cellStyle name="Total 24 3" xfId="17476" xr:uid="{00000000-0005-0000-0000-000049440000}"/>
    <cellStyle name="Total 24 3 2" xfId="39497" xr:uid="{7E97856D-6B96-4440-A5FE-B81FA99E4396}"/>
    <cellStyle name="Total 24 3 2 2" xfId="39498" xr:uid="{D56B2347-9310-490A-BD49-C353D02E37A7}"/>
    <cellStyle name="Total 24 3 3" xfId="39499" xr:uid="{9B608777-FBE0-49E7-B362-89CF7F2EDD89}"/>
    <cellStyle name="Total 24 3 3 2" xfId="39500" xr:uid="{4C853BD4-9C2E-473A-99E6-B37FF19AFBA2}"/>
    <cellStyle name="Total 24 3 4" xfId="39501" xr:uid="{A97EFA9A-03B2-41E5-BF98-10641FA6997A}"/>
    <cellStyle name="Total 24 3 5" xfId="39496" xr:uid="{783D237C-EF0D-4A5E-9940-F706D3D5970C}"/>
    <cellStyle name="Total 24 4" xfId="39502" xr:uid="{8928A72E-2D30-47D1-BE06-C2E734218C3B}"/>
    <cellStyle name="Total 24 4 2" xfId="39503" xr:uid="{D3B392E3-7B0C-4F69-A04E-217FEB01BC4D}"/>
    <cellStyle name="Total 24 4 2 2" xfId="39504" xr:uid="{3BA05C79-26AF-4AE4-AABC-E8E48087EBC4}"/>
    <cellStyle name="Total 24 4 3" xfId="39505" xr:uid="{144CE296-F55A-4D85-8911-D1134CB5F470}"/>
    <cellStyle name="Total 24 4 3 2" xfId="39506" xr:uid="{8E24E8FD-DD43-4DDD-97F8-2DE6584652C9}"/>
    <cellStyle name="Total 24 4 4" xfId="39507" xr:uid="{6A0BBD81-1993-4A1D-B1D1-403FF8DB6267}"/>
    <cellStyle name="Total 24 5" xfId="39508" xr:uid="{66D63BBB-CA00-47FE-B87E-98A081072575}"/>
    <cellStyle name="Total 24 5 2" xfId="39509" xr:uid="{8200D9EC-6D6A-4537-8617-3041C093C6E1}"/>
    <cellStyle name="Total 24 5 2 2" xfId="39510" xr:uid="{97CDECE4-AC93-4330-BE09-086219847294}"/>
    <cellStyle name="Total 24 5 3" xfId="39511" xr:uid="{06957424-E7CE-45F5-8434-3042A4ED41F2}"/>
    <cellStyle name="Total 24 5 3 2" xfId="39512" xr:uid="{52411BAD-375A-49AD-BB2B-522EB63A9F25}"/>
    <cellStyle name="Total 24 5 4" xfId="39513" xr:uid="{A0FBE704-8A66-4503-87C8-0E37A8417142}"/>
    <cellStyle name="Total 24 5 4 2" xfId="39514" xr:uid="{12947159-62D3-4FB5-B2FB-AF3758B9DF8E}"/>
    <cellStyle name="Total 24 5 5" xfId="39515" xr:uid="{5D20EAA0-60E3-4DE9-AFA1-62248543BD2B}"/>
    <cellStyle name="Total 24 6" xfId="39516" xr:uid="{35E18735-B3CA-4FC9-8AD9-6FDE17B8C0FC}"/>
    <cellStyle name="Total 24 6 2" xfId="39517" xr:uid="{EF1AA6F4-7C40-4AD6-8C78-C9ED97970C7E}"/>
    <cellStyle name="Total 24 6 2 2" xfId="39518" xr:uid="{717E6EAE-5A0E-49AE-BC38-94D2D2E08AF3}"/>
    <cellStyle name="Total 24 6 3" xfId="39519" xr:uid="{79615C66-8E44-4858-B637-331FB2805267}"/>
    <cellStyle name="Total 24 6 3 2" xfId="39520" xr:uid="{A75B2941-D771-4909-95D1-246449E2E950}"/>
    <cellStyle name="Total 24 6 4" xfId="39521" xr:uid="{C6258FD1-A50E-4D8D-9C7B-077F76BF96B2}"/>
    <cellStyle name="Total 24 7" xfId="39522" xr:uid="{AA674D76-59B2-46FF-A5CA-3F8A1D292D38}"/>
    <cellStyle name="Total 24 7 2" xfId="39523" xr:uid="{5C0A703F-17EF-4DDD-8677-E69AFAA04A6E}"/>
    <cellStyle name="Total 24 8" xfId="39524" xr:uid="{112E2355-24DB-4671-8C72-B164C02BEF85}"/>
    <cellStyle name="Total 24 8 2" xfId="39525" xr:uid="{3EB11F74-1486-4D0F-B02B-9EEC5ADEB404}"/>
    <cellStyle name="Total 24 9" xfId="39526" xr:uid="{9ADED437-68DC-4629-BED7-F659CC227BA2}"/>
    <cellStyle name="Total 24 9 2" xfId="39527" xr:uid="{8B73F610-66CB-45D5-BDC8-6123A5538DBA}"/>
    <cellStyle name="Total 25" xfId="17477" xr:uid="{00000000-0005-0000-0000-00004A440000}"/>
    <cellStyle name="Total 25 10" xfId="39529" xr:uid="{B8E6FDA0-D0F1-4B92-AA4E-5DB532416003}"/>
    <cellStyle name="Total 25 11" xfId="39530" xr:uid="{98D21030-FAD6-4CA6-932E-42E374A56766}"/>
    <cellStyle name="Total 25 12" xfId="39528" xr:uid="{D78308B5-9640-4489-A405-37608A0BDC5F}"/>
    <cellStyle name="Total 25 13" xfId="25107" xr:uid="{2534FB4B-E6A0-4FA6-904E-94B5C03C9238}"/>
    <cellStyle name="Total 25 2" xfId="17478" xr:uid="{00000000-0005-0000-0000-00004B440000}"/>
    <cellStyle name="Total 25 2 2" xfId="39532" xr:uid="{ACEA7150-18EE-4476-AF1C-31A8EDF2BDA4}"/>
    <cellStyle name="Total 25 2 2 2" xfId="39533" xr:uid="{6C1B3CE8-5888-4A1D-A974-BB40E74020F2}"/>
    <cellStyle name="Total 25 2 3" xfId="39534" xr:uid="{06CD35C7-621E-4078-AB53-18C9F3D7A4BB}"/>
    <cellStyle name="Total 25 2 3 2" xfId="39535" xr:uid="{057C31BC-4A60-4BB3-B8EA-099248202DF4}"/>
    <cellStyle name="Total 25 2 4" xfId="39536" xr:uid="{41686222-B61E-4FF7-9AE4-54BD6ADCA3F5}"/>
    <cellStyle name="Total 25 2 5" xfId="39537" xr:uid="{4D90318B-EB46-4470-B8ED-C293E3258DE5}"/>
    <cellStyle name="Total 25 2 6" xfId="39531" xr:uid="{DD1283F0-7E0A-45C8-9464-B49155E3D8CC}"/>
    <cellStyle name="Total 25 3" xfId="17479" xr:uid="{00000000-0005-0000-0000-00004C440000}"/>
    <cellStyle name="Total 25 3 2" xfId="39539" xr:uid="{41E7BC15-D200-44B4-871B-268FA0652574}"/>
    <cellStyle name="Total 25 3 2 2" xfId="39540" xr:uid="{9C29021F-AE4D-47AA-BB45-275C803CA1D0}"/>
    <cellStyle name="Total 25 3 3" xfId="39541" xr:uid="{9F63F246-054A-4916-AE7E-7419454E2C90}"/>
    <cellStyle name="Total 25 3 3 2" xfId="39542" xr:uid="{36B080F7-54BD-451D-AC04-00D4262A629C}"/>
    <cellStyle name="Total 25 3 4" xfId="39543" xr:uid="{593D30C1-8E6C-4CE1-9FF8-6F259267BC51}"/>
    <cellStyle name="Total 25 3 5" xfId="39538" xr:uid="{6F83EF6C-974A-4030-815B-9C2390099751}"/>
    <cellStyle name="Total 25 4" xfId="39544" xr:uid="{A640254C-D690-4762-B528-57CE1D269098}"/>
    <cellStyle name="Total 25 4 2" xfId="39545" xr:uid="{3C91C505-7085-4D25-93AC-07026839A56F}"/>
    <cellStyle name="Total 25 4 2 2" xfId="39546" xr:uid="{AB8967AB-C71E-46BA-86FA-E23E51C9A740}"/>
    <cellStyle name="Total 25 4 3" xfId="39547" xr:uid="{743C9313-AD96-4466-BA0D-DE524FC2C124}"/>
    <cellStyle name="Total 25 4 3 2" xfId="39548" xr:uid="{3B3FF15C-D2D3-4207-B0E7-CF29BC3E2520}"/>
    <cellStyle name="Total 25 4 4" xfId="39549" xr:uid="{CDB83F21-8A3C-437F-B138-F80257B9410F}"/>
    <cellStyle name="Total 25 5" xfId="39550" xr:uid="{596E4519-0708-4256-894D-A1E2810B851B}"/>
    <cellStyle name="Total 25 5 2" xfId="39551" xr:uid="{7161706F-A0D5-4FDF-9B5E-9B254B6630AB}"/>
    <cellStyle name="Total 25 5 2 2" xfId="39552" xr:uid="{0311B1C8-1A51-4446-93BA-D6953361AED1}"/>
    <cellStyle name="Total 25 5 3" xfId="39553" xr:uid="{20D81F70-1F20-4478-88FE-BF36E1411ACF}"/>
    <cellStyle name="Total 25 5 3 2" xfId="39554" xr:uid="{30A8A989-1536-4B50-BB7C-781CBBEBE8DF}"/>
    <cellStyle name="Total 25 5 4" xfId="39555" xr:uid="{C220AE9B-4193-4E10-A40D-612800C042D6}"/>
    <cellStyle name="Total 25 5 4 2" xfId="39556" xr:uid="{D5188896-94B0-4A19-B3BD-437F80803AD5}"/>
    <cellStyle name="Total 25 5 5" xfId="39557" xr:uid="{6CF094F9-D76F-4151-92A3-609E5CA5800C}"/>
    <cellStyle name="Total 25 6" xfId="39558" xr:uid="{213F1E4C-0050-444F-8FB0-CFAC887B505C}"/>
    <cellStyle name="Total 25 6 2" xfId="39559" xr:uid="{D726F643-6E89-4583-83F5-F33F784EFD66}"/>
    <cellStyle name="Total 25 6 2 2" xfId="39560" xr:uid="{96102519-8F11-4216-8F5F-E25EF536CA82}"/>
    <cellStyle name="Total 25 6 3" xfId="39561" xr:uid="{D4F87204-AEF0-43E0-9D3A-F68DA8831911}"/>
    <cellStyle name="Total 25 6 3 2" xfId="39562" xr:uid="{98EF73E6-6270-4CF9-867D-AAE2CEE1AF1F}"/>
    <cellStyle name="Total 25 6 4" xfId="39563" xr:uid="{869B4C75-8FB6-4BA2-B82C-EF1CBFC1E2EB}"/>
    <cellStyle name="Total 25 7" xfId="39564" xr:uid="{B006863E-F658-4ED6-9A94-7493F21063FA}"/>
    <cellStyle name="Total 25 7 2" xfId="39565" xr:uid="{594C6D9F-9EBE-4D1A-9761-87339D9B2CB1}"/>
    <cellStyle name="Total 25 8" xfId="39566" xr:uid="{29F89FBC-CFE4-4F95-B1D8-66B56E2E8135}"/>
    <cellStyle name="Total 25 8 2" xfId="39567" xr:uid="{9A84740B-EC1D-4497-8DE7-91305C41B8F6}"/>
    <cellStyle name="Total 25 9" xfId="39568" xr:uid="{503769D1-17DD-4099-884D-FA89134AF6BB}"/>
    <cellStyle name="Total 25 9 2" xfId="39569" xr:uid="{8BEAFF86-CFE3-4B2B-A854-8322904E4406}"/>
    <cellStyle name="Total 26" xfId="17480" xr:uid="{00000000-0005-0000-0000-00004D440000}"/>
    <cellStyle name="Total 26 10" xfId="39571" xr:uid="{F9BE6C07-9698-4758-9F5A-CA279D4FA70F}"/>
    <cellStyle name="Total 26 11" xfId="39572" xr:uid="{0B97A1C7-B56E-4BB0-9E3D-80E602BAEFC7}"/>
    <cellStyle name="Total 26 12" xfId="39570" xr:uid="{1397ED69-86FB-49B6-9CFD-9CA56E19A403}"/>
    <cellStyle name="Total 26 13" xfId="25108" xr:uid="{59B5CB91-5FD5-4EA4-B4B8-BD4043D0CDEB}"/>
    <cellStyle name="Total 26 2" xfId="17481" xr:uid="{00000000-0005-0000-0000-00004E440000}"/>
    <cellStyle name="Total 26 2 2" xfId="39574" xr:uid="{4B8A0ED4-D37F-40C8-8748-9C54F9F1D960}"/>
    <cellStyle name="Total 26 2 2 2" xfId="39575" xr:uid="{897F5940-B644-49C1-AB9F-6B71949B3101}"/>
    <cellStyle name="Total 26 2 3" xfId="39576" xr:uid="{AE46AC94-F83E-41D0-9F7A-B71F68497DEF}"/>
    <cellStyle name="Total 26 2 3 2" xfId="39577" xr:uid="{5369C545-CE7F-49B2-AC09-FA736FB5D1E7}"/>
    <cellStyle name="Total 26 2 4" xfId="39578" xr:uid="{A37989B9-1B82-46F7-BF09-57C866DD378A}"/>
    <cellStyle name="Total 26 2 5" xfId="39579" xr:uid="{6B1EF98B-27F2-4DDB-965D-D687FC04D8FE}"/>
    <cellStyle name="Total 26 2 6" xfId="39573" xr:uid="{C92787FB-4653-4575-AFEF-825F58F127EF}"/>
    <cellStyle name="Total 26 3" xfId="17482" xr:uid="{00000000-0005-0000-0000-00004F440000}"/>
    <cellStyle name="Total 26 3 2" xfId="39581" xr:uid="{F0980D32-DF6C-4AA3-9A18-AAA2D628BDB0}"/>
    <cellStyle name="Total 26 3 2 2" xfId="39582" xr:uid="{A08F4075-54A1-4A49-AB93-C3BC2B909C13}"/>
    <cellStyle name="Total 26 3 3" xfId="39583" xr:uid="{0978A399-9138-425E-874E-8C9BAD5D3182}"/>
    <cellStyle name="Total 26 3 3 2" xfId="39584" xr:uid="{FDB69692-6EA7-442E-ABC0-78D53219449B}"/>
    <cellStyle name="Total 26 3 4" xfId="39585" xr:uid="{26190353-2732-49D7-B2D9-9D423F5A02C2}"/>
    <cellStyle name="Total 26 3 5" xfId="39580" xr:uid="{A47DDAFE-D54C-4508-B1A5-EEE732A8E5B1}"/>
    <cellStyle name="Total 26 4" xfId="39586" xr:uid="{73DEED20-D6AF-4054-87C9-CCAC7675D193}"/>
    <cellStyle name="Total 26 4 2" xfId="39587" xr:uid="{7E37D85D-23BE-4D92-8DD4-11A0E9BE29F9}"/>
    <cellStyle name="Total 26 4 2 2" xfId="39588" xr:uid="{1E8CBD3D-E781-4045-B476-90A26E1AEAE9}"/>
    <cellStyle name="Total 26 4 3" xfId="39589" xr:uid="{EC570DE3-55E6-4E78-A8A8-340208815E22}"/>
    <cellStyle name="Total 26 4 3 2" xfId="39590" xr:uid="{9A8D9DBC-D423-4C58-A8F6-C47CAB7A8605}"/>
    <cellStyle name="Total 26 4 4" xfId="39591" xr:uid="{37C8B705-668B-4D2B-B5BF-9446132279B7}"/>
    <cellStyle name="Total 26 5" xfId="39592" xr:uid="{E54E2458-7AAB-4A3B-A1F4-D76D91DCC89B}"/>
    <cellStyle name="Total 26 5 2" xfId="39593" xr:uid="{3C69C325-A83C-452C-95B0-50F0E3932C0E}"/>
    <cellStyle name="Total 26 5 2 2" xfId="39594" xr:uid="{8FD5851F-3BC0-48D3-AFE7-365B6F4EB66B}"/>
    <cellStyle name="Total 26 5 3" xfId="39595" xr:uid="{EACC43B1-2EE8-4EA2-9A1C-23B5F4CE5210}"/>
    <cellStyle name="Total 26 5 3 2" xfId="39596" xr:uid="{E79B52B3-7B70-49B2-BA99-31966CE6D9AA}"/>
    <cellStyle name="Total 26 5 4" xfId="39597" xr:uid="{BC1C5102-FC0E-4226-9691-C37E27FF8B52}"/>
    <cellStyle name="Total 26 5 4 2" xfId="39598" xr:uid="{2091DE3D-AE8C-40C2-AC80-105D78C9C723}"/>
    <cellStyle name="Total 26 5 5" xfId="39599" xr:uid="{CD78D9B7-0F79-49E4-8E7F-D991283C7AEE}"/>
    <cellStyle name="Total 26 6" xfId="39600" xr:uid="{18710A06-5370-4E77-983B-0A927E3279DF}"/>
    <cellStyle name="Total 26 6 2" xfId="39601" xr:uid="{CD53E9C7-3602-400A-B93D-F8C4180CE4B7}"/>
    <cellStyle name="Total 26 6 2 2" xfId="39602" xr:uid="{0787FEDD-466F-479C-B240-BCAB19F7454F}"/>
    <cellStyle name="Total 26 6 3" xfId="39603" xr:uid="{0D8F72DD-4CB8-4AB4-BC61-4196BA973B88}"/>
    <cellStyle name="Total 26 6 3 2" xfId="39604" xr:uid="{12E16195-4825-409C-BF34-39EEBA167232}"/>
    <cellStyle name="Total 26 6 4" xfId="39605" xr:uid="{BF6554FE-A856-428F-905E-38462E8024D7}"/>
    <cellStyle name="Total 26 7" xfId="39606" xr:uid="{314A2DFB-BD07-4335-BCD1-AD4613457CE4}"/>
    <cellStyle name="Total 26 7 2" xfId="39607" xr:uid="{D7C888B1-2D95-4A83-96B3-407C64047CC1}"/>
    <cellStyle name="Total 26 8" xfId="39608" xr:uid="{F06408C2-29AD-48D4-8BE0-F3EE43AD63FF}"/>
    <cellStyle name="Total 26 8 2" xfId="39609" xr:uid="{88F1FE6B-6E1A-49A1-9C78-31F5B46E251A}"/>
    <cellStyle name="Total 26 9" xfId="39610" xr:uid="{F71074A7-898C-4675-9673-7ABAA02D4CF8}"/>
    <cellStyle name="Total 26 9 2" xfId="39611" xr:uid="{0BBE82B2-B5A1-4C21-8881-9D58D8EED3AC}"/>
    <cellStyle name="Total 27" xfId="17483" xr:uid="{00000000-0005-0000-0000-000050440000}"/>
    <cellStyle name="Total 27 10" xfId="39613" xr:uid="{B27420AA-F809-4D30-8D69-2FD0731F60A8}"/>
    <cellStyle name="Total 27 11" xfId="39614" xr:uid="{5BBDAFD7-C401-43C2-9D6D-8237FF1A0AD4}"/>
    <cellStyle name="Total 27 12" xfId="39612" xr:uid="{67A14AE4-6C67-43B7-8FDE-F4B7AAFE3704}"/>
    <cellStyle name="Total 27 13" xfId="25109" xr:uid="{33E40A12-68D3-44C6-BEA3-63C3A0A2722F}"/>
    <cellStyle name="Total 27 2" xfId="17484" xr:uid="{00000000-0005-0000-0000-000051440000}"/>
    <cellStyle name="Total 27 2 2" xfId="39616" xr:uid="{1F7EFE8A-5223-4A11-9003-93646C219457}"/>
    <cellStyle name="Total 27 2 2 2" xfId="39617" xr:uid="{2081B777-D7BA-4CF4-91A7-B2215A48EA21}"/>
    <cellStyle name="Total 27 2 3" xfId="39618" xr:uid="{23935CED-AF8B-454E-88B5-81E8FF519BFE}"/>
    <cellStyle name="Total 27 2 3 2" xfId="39619" xr:uid="{BF91922B-3E1F-49A7-B152-D868553530B3}"/>
    <cellStyle name="Total 27 2 4" xfId="39620" xr:uid="{50C04E2F-6C1E-4EED-B79D-C72A079E1EF8}"/>
    <cellStyle name="Total 27 2 5" xfId="39621" xr:uid="{97CCF3BB-2AC7-4EEA-ABB0-D9C966C436EE}"/>
    <cellStyle name="Total 27 2 6" xfId="39615" xr:uid="{AB92B51A-AC7A-4681-9BD4-820DC4C738F6}"/>
    <cellStyle name="Total 27 3" xfId="17485" xr:uid="{00000000-0005-0000-0000-000052440000}"/>
    <cellStyle name="Total 27 3 2" xfId="39623" xr:uid="{2E3CC54A-051D-46CC-8DA0-0EDAE31CFBD6}"/>
    <cellStyle name="Total 27 3 2 2" xfId="39624" xr:uid="{6BE7C18F-5FF1-421E-9A2C-5B627950796D}"/>
    <cellStyle name="Total 27 3 3" xfId="39625" xr:uid="{FDDD9A9A-5077-4292-8DAA-0058F8B0AA65}"/>
    <cellStyle name="Total 27 3 3 2" xfId="39626" xr:uid="{3FDA877C-DDC0-49B2-BC41-5DA03D190373}"/>
    <cellStyle name="Total 27 3 4" xfId="39627" xr:uid="{6DCB02E6-AD04-4FAE-91A6-EC34655EB06B}"/>
    <cellStyle name="Total 27 3 5" xfId="39622" xr:uid="{09692D5E-B378-4028-9E25-77E98FA6480D}"/>
    <cellStyle name="Total 27 4" xfId="39628" xr:uid="{8D6C91DB-0FCB-4532-98EB-B5FC6EAC5688}"/>
    <cellStyle name="Total 27 4 2" xfId="39629" xr:uid="{D88FF248-16FC-4F72-BDDE-35C804F9D503}"/>
    <cellStyle name="Total 27 4 2 2" xfId="39630" xr:uid="{A82FBC90-AEA2-4DA6-AC37-A792CA61D8F1}"/>
    <cellStyle name="Total 27 4 3" xfId="39631" xr:uid="{839D62CA-2DAB-4BF1-B9EF-29E0087726D4}"/>
    <cellStyle name="Total 27 4 3 2" xfId="39632" xr:uid="{DFF53C3C-82CB-412A-BBCE-BB544A48CC01}"/>
    <cellStyle name="Total 27 4 4" xfId="39633" xr:uid="{972FAB4C-FEC5-43B5-900E-9B66451E8750}"/>
    <cellStyle name="Total 27 5" xfId="39634" xr:uid="{155A6FFA-AC9F-480A-9315-0E52DAD6C9B5}"/>
    <cellStyle name="Total 27 5 2" xfId="39635" xr:uid="{2419EB44-340F-4CE6-A5C0-C367597CD314}"/>
    <cellStyle name="Total 27 5 2 2" xfId="39636" xr:uid="{A4370421-D432-4C76-A2B2-66E303E3269E}"/>
    <cellStyle name="Total 27 5 3" xfId="39637" xr:uid="{6DD39856-1C96-48EF-B561-F270BEAA0308}"/>
    <cellStyle name="Total 27 5 3 2" xfId="39638" xr:uid="{5B59935E-8862-49A0-ACE1-AB7A38DF846B}"/>
    <cellStyle name="Total 27 5 4" xfId="39639" xr:uid="{F052EA51-D939-460A-8A4B-BA4D165E58A3}"/>
    <cellStyle name="Total 27 5 4 2" xfId="39640" xr:uid="{4F4B3B7B-DBF0-4112-83EF-226D5BB37AA3}"/>
    <cellStyle name="Total 27 5 5" xfId="39641" xr:uid="{9DAC4149-A5BA-43D2-A614-50BD6FDF5BEA}"/>
    <cellStyle name="Total 27 6" xfId="39642" xr:uid="{BABA5798-267C-42EF-92BF-16BC825202D8}"/>
    <cellStyle name="Total 27 6 2" xfId="39643" xr:uid="{5BF7B813-F592-437E-BD57-3B08F64031B1}"/>
    <cellStyle name="Total 27 6 2 2" xfId="39644" xr:uid="{33C80DB8-D04D-42A5-86C2-7D589F02738E}"/>
    <cellStyle name="Total 27 6 3" xfId="39645" xr:uid="{49A46605-C0F5-47FD-BA5C-CB491019AA80}"/>
    <cellStyle name="Total 27 6 3 2" xfId="39646" xr:uid="{A2857B79-0776-4862-805F-CB35A5CC0E84}"/>
    <cellStyle name="Total 27 6 4" xfId="39647" xr:uid="{28660A42-A056-41DB-A627-BF5659EC4586}"/>
    <cellStyle name="Total 27 7" xfId="39648" xr:uid="{42759B5D-D3CB-40CC-B215-8EB7D88FEAB3}"/>
    <cellStyle name="Total 27 7 2" xfId="39649" xr:uid="{D3F3B396-85B2-4B61-A326-D037525D14AB}"/>
    <cellStyle name="Total 27 8" xfId="39650" xr:uid="{FE225CCF-9C73-43BC-B110-3A69946FA328}"/>
    <cellStyle name="Total 27 8 2" xfId="39651" xr:uid="{FD64BC5C-3999-43CF-8DC9-C18E047804B7}"/>
    <cellStyle name="Total 27 9" xfId="39652" xr:uid="{5A1DCE43-720A-4C0A-A85B-5260B2394659}"/>
    <cellStyle name="Total 27 9 2" xfId="39653" xr:uid="{C45218DD-0B81-4334-A4E5-FD2ACFB1C0B4}"/>
    <cellStyle name="Total 28" xfId="17486" xr:uid="{00000000-0005-0000-0000-000053440000}"/>
    <cellStyle name="Total 28 10" xfId="39655" xr:uid="{DC346902-0F1D-4700-A543-4BC0BC68645D}"/>
    <cellStyle name="Total 28 11" xfId="39656" xr:uid="{5A08ED5C-BA3B-4653-B142-8775C14A3245}"/>
    <cellStyle name="Total 28 12" xfId="39654" xr:uid="{E211CF71-1FE9-4682-A6CC-88D02B18975B}"/>
    <cellStyle name="Total 28 13" xfId="25110" xr:uid="{EA1AAA5F-4EAB-48CC-BFE0-32688C1CF23F}"/>
    <cellStyle name="Total 28 2" xfId="17487" xr:uid="{00000000-0005-0000-0000-000054440000}"/>
    <cellStyle name="Total 28 2 2" xfId="39658" xr:uid="{41E8853E-E88A-4642-90BE-F5ADC58C7AD7}"/>
    <cellStyle name="Total 28 2 2 2" xfId="39659" xr:uid="{5EDD9CC3-4DDD-40DF-BC1C-BA43ADC4EDCE}"/>
    <cellStyle name="Total 28 2 3" xfId="39660" xr:uid="{4E1260B9-C8EA-474C-9805-3C8966803D2B}"/>
    <cellStyle name="Total 28 2 3 2" xfId="39661" xr:uid="{9052749F-56AB-48C5-9B19-EA00FA90B164}"/>
    <cellStyle name="Total 28 2 4" xfId="39662" xr:uid="{4A0B7B7B-908C-40DA-BF53-95FE009B6DD2}"/>
    <cellStyle name="Total 28 2 5" xfId="39663" xr:uid="{E333FEB3-B709-451C-A092-4C946F1CC455}"/>
    <cellStyle name="Total 28 2 6" xfId="39657" xr:uid="{7FE52670-8B8D-48D4-846B-D57CA144FFFC}"/>
    <cellStyle name="Total 28 3" xfId="17488" xr:uid="{00000000-0005-0000-0000-000055440000}"/>
    <cellStyle name="Total 28 3 2" xfId="39665" xr:uid="{8A34F728-77AD-4FA4-8835-387F0B067BDC}"/>
    <cellStyle name="Total 28 3 2 2" xfId="39666" xr:uid="{38B9F770-97B9-4451-B8CD-3CA1BDC7319B}"/>
    <cellStyle name="Total 28 3 3" xfId="39667" xr:uid="{6B407353-3E96-48FB-A996-0D38F0FB010F}"/>
    <cellStyle name="Total 28 3 3 2" xfId="39668" xr:uid="{B6899172-D55B-400C-8ACC-B1D47B7C9FB0}"/>
    <cellStyle name="Total 28 3 4" xfId="39669" xr:uid="{060D84BC-F4DC-4C67-976B-E46D8375D659}"/>
    <cellStyle name="Total 28 3 5" xfId="39664" xr:uid="{96265FB7-9C57-4753-96F5-12D61E89A192}"/>
    <cellStyle name="Total 28 4" xfId="39670" xr:uid="{8D375EF6-CF58-4D48-A67A-33D89D8D5EF9}"/>
    <cellStyle name="Total 28 4 2" xfId="39671" xr:uid="{8C3DAC25-88D4-413D-99CD-E2217B660C8F}"/>
    <cellStyle name="Total 28 4 2 2" xfId="39672" xr:uid="{12ED8B0A-B4CB-4129-998A-2843B667E075}"/>
    <cellStyle name="Total 28 4 3" xfId="39673" xr:uid="{1A142DFC-951B-4ACF-BC8D-C4D01EE67B95}"/>
    <cellStyle name="Total 28 4 3 2" xfId="39674" xr:uid="{82230F9D-F2CF-44C9-9B10-85877BE42AC7}"/>
    <cellStyle name="Total 28 4 4" xfId="39675" xr:uid="{A86C35D5-44AF-497D-876E-AF5B9BED5C53}"/>
    <cellStyle name="Total 28 5" xfId="39676" xr:uid="{AF7324AB-F63B-407C-9BA7-4C99B4D930C6}"/>
    <cellStyle name="Total 28 5 2" xfId="39677" xr:uid="{0770CB7F-6246-481C-A864-DC507B9D3952}"/>
    <cellStyle name="Total 28 5 2 2" xfId="39678" xr:uid="{56EA934C-D782-4F7E-A3D5-D115CE5ADA5F}"/>
    <cellStyle name="Total 28 5 3" xfId="39679" xr:uid="{92E0C16A-627F-44C8-AE0F-9EA44E58F691}"/>
    <cellStyle name="Total 28 5 3 2" xfId="39680" xr:uid="{24C34B48-976D-4BAF-A4ED-A84BDCB4C164}"/>
    <cellStyle name="Total 28 5 4" xfId="39681" xr:uid="{D8243A41-3F93-4B6F-8280-F19F765E7141}"/>
    <cellStyle name="Total 28 5 4 2" xfId="39682" xr:uid="{EF8E24B4-6720-4E5C-8171-0E6B3284FD82}"/>
    <cellStyle name="Total 28 5 5" xfId="39683" xr:uid="{03A5A63F-5D5C-41B3-ADFA-B19C0B6343F7}"/>
    <cellStyle name="Total 28 6" xfId="39684" xr:uid="{267881D3-C2E8-46CE-8842-B33353C3E14C}"/>
    <cellStyle name="Total 28 6 2" xfId="39685" xr:uid="{C6CE4BE2-9CDE-4488-AE4D-19A22ABE9DF7}"/>
    <cellStyle name="Total 28 6 2 2" xfId="39686" xr:uid="{B21F9F81-3385-440A-8327-E65637C96CE0}"/>
    <cellStyle name="Total 28 6 3" xfId="39687" xr:uid="{17609DB9-5594-4436-B6C9-DEA2AFF544AD}"/>
    <cellStyle name="Total 28 6 3 2" xfId="39688" xr:uid="{F688CE02-4F45-4C1E-8D99-908CABEA0563}"/>
    <cellStyle name="Total 28 6 4" xfId="39689" xr:uid="{28F4B9CA-58D3-462F-B15C-B4818C2BC2A3}"/>
    <cellStyle name="Total 28 7" xfId="39690" xr:uid="{CF84DF4C-14C9-4F63-8D92-915CBAC676DF}"/>
    <cellStyle name="Total 28 7 2" xfId="39691" xr:uid="{02171862-75DA-4ADE-A1F3-0EE4DE92A47B}"/>
    <cellStyle name="Total 28 8" xfId="39692" xr:uid="{2B03F92D-BA6D-434B-8CE0-5361ED80B338}"/>
    <cellStyle name="Total 28 8 2" xfId="39693" xr:uid="{684736A5-CB70-41C5-91F3-C889AF32CB33}"/>
    <cellStyle name="Total 28 9" xfId="39694" xr:uid="{65EE6886-8AF2-466C-B4BB-CD32D0B8FFF1}"/>
    <cellStyle name="Total 28 9 2" xfId="39695" xr:uid="{AE90BDCA-C4C2-49D1-9FBB-C38AAD31FE14}"/>
    <cellStyle name="Total 29" xfId="17489" xr:uid="{00000000-0005-0000-0000-000056440000}"/>
    <cellStyle name="Total 29 10" xfId="39697" xr:uid="{74DBC07C-5687-44B7-A039-3AF172A1D126}"/>
    <cellStyle name="Total 29 11" xfId="39698" xr:uid="{45D3FAF4-9AC2-417D-B206-E23F0B178550}"/>
    <cellStyle name="Total 29 12" xfId="39696" xr:uid="{B29E380F-CD6F-41DB-B38C-9D29B2A6F302}"/>
    <cellStyle name="Total 29 13" xfId="25111" xr:uid="{44E00F81-79C9-451B-BEFF-0C36A74ABFB6}"/>
    <cellStyle name="Total 29 2" xfId="17490" xr:uid="{00000000-0005-0000-0000-000057440000}"/>
    <cellStyle name="Total 29 2 2" xfId="39700" xr:uid="{8E416864-BC3C-40E5-9015-B399668D6F5E}"/>
    <cellStyle name="Total 29 2 2 2" xfId="39701" xr:uid="{E9D098B7-C2AE-4E5B-BB37-5FF16B0E2DB2}"/>
    <cellStyle name="Total 29 2 3" xfId="39702" xr:uid="{2BB5365D-872C-4334-8FF2-0F7E9E43A455}"/>
    <cellStyle name="Total 29 2 3 2" xfId="39703" xr:uid="{0E4357CB-0E99-4E4D-8B5C-C2C9D2126D96}"/>
    <cellStyle name="Total 29 2 4" xfId="39704" xr:uid="{E6A21D69-1AAF-43D9-9593-14314584D76C}"/>
    <cellStyle name="Total 29 2 5" xfId="39705" xr:uid="{7E6A4709-92DA-4D50-96C1-63EE0769B0B4}"/>
    <cellStyle name="Total 29 2 6" xfId="39699" xr:uid="{786BC564-E7AF-40F2-9C36-1E4D2AA7F1C9}"/>
    <cellStyle name="Total 29 3" xfId="17491" xr:uid="{00000000-0005-0000-0000-000058440000}"/>
    <cellStyle name="Total 29 3 2" xfId="39707" xr:uid="{C7CA388D-A6FE-46A2-84D8-9B534E917CF7}"/>
    <cellStyle name="Total 29 3 2 2" xfId="39708" xr:uid="{B8246872-0B70-494E-AE39-871E4F179DAC}"/>
    <cellStyle name="Total 29 3 3" xfId="39709" xr:uid="{DEE04BC8-C89B-496C-A7D6-E5E056DC6908}"/>
    <cellStyle name="Total 29 3 3 2" xfId="39710" xr:uid="{B9897E8D-4590-42DC-8348-0E0470E2D497}"/>
    <cellStyle name="Total 29 3 4" xfId="39711" xr:uid="{8402A57C-13A3-4006-9BEB-3214D24C50E3}"/>
    <cellStyle name="Total 29 3 5" xfId="39706" xr:uid="{43D947F6-6802-4B72-A65B-75FCC9A379DA}"/>
    <cellStyle name="Total 29 4" xfId="39712" xr:uid="{978E2A83-23B0-4689-AD05-D8145E76751F}"/>
    <cellStyle name="Total 29 4 2" xfId="39713" xr:uid="{2E902B4F-69D8-493C-B64F-987702033828}"/>
    <cellStyle name="Total 29 4 2 2" xfId="39714" xr:uid="{D2B1DA37-513E-4105-880D-3CAF056A1721}"/>
    <cellStyle name="Total 29 4 3" xfId="39715" xr:uid="{BBAC819F-A484-44E1-B00A-4A7C248778B0}"/>
    <cellStyle name="Total 29 4 3 2" xfId="39716" xr:uid="{DDA5C62A-4289-4241-9617-7C28395370B8}"/>
    <cellStyle name="Total 29 4 4" xfId="39717" xr:uid="{2E454A75-888B-42CA-A90E-A1C79DC49FCD}"/>
    <cellStyle name="Total 29 5" xfId="39718" xr:uid="{ECE8D631-7C3B-4AA6-8082-526EF04E8EDF}"/>
    <cellStyle name="Total 29 5 2" xfId="39719" xr:uid="{E1F830EC-9AEF-4757-A75F-9E239355CA47}"/>
    <cellStyle name="Total 29 5 2 2" xfId="39720" xr:uid="{850C5996-A2A1-4336-AD6E-B24E7CF60287}"/>
    <cellStyle name="Total 29 5 3" xfId="39721" xr:uid="{D9D9364D-A90B-49FC-A109-8C53E7BD4BB7}"/>
    <cellStyle name="Total 29 5 3 2" xfId="39722" xr:uid="{250BD26F-C134-4674-A5B2-98EAE2E9C38F}"/>
    <cellStyle name="Total 29 5 4" xfId="39723" xr:uid="{C149DEF2-1612-46E9-A97C-D14C768E0B57}"/>
    <cellStyle name="Total 29 5 4 2" xfId="39724" xr:uid="{0DDAAA5D-74A2-41B9-BD9E-1FE7B92BAB2B}"/>
    <cellStyle name="Total 29 5 5" xfId="39725" xr:uid="{C63F0BC1-2E1B-4538-BBFD-ED2D75AB3735}"/>
    <cellStyle name="Total 29 6" xfId="39726" xr:uid="{3FDA0E07-822A-4EFA-AE4B-4AC7E9DAAB3B}"/>
    <cellStyle name="Total 29 6 2" xfId="39727" xr:uid="{87E46D70-EB87-4CE6-88C6-4B7F980AC8DB}"/>
    <cellStyle name="Total 29 6 2 2" xfId="39728" xr:uid="{0C7BB956-EA1D-4510-B0DC-91C5EA985926}"/>
    <cellStyle name="Total 29 6 3" xfId="39729" xr:uid="{A3F687B0-2331-4D18-B987-9DC1567B457E}"/>
    <cellStyle name="Total 29 6 3 2" xfId="39730" xr:uid="{2B2C1CC0-3313-4482-9CA3-FBC2A2A63798}"/>
    <cellStyle name="Total 29 6 4" xfId="39731" xr:uid="{33965AB4-08BF-4C5B-BB27-52A54A03AD81}"/>
    <cellStyle name="Total 29 7" xfId="39732" xr:uid="{255A36EA-191E-4354-B22E-26A6B2DF0777}"/>
    <cellStyle name="Total 29 7 2" xfId="39733" xr:uid="{282508A6-6221-406E-ABEF-0B1000FACD57}"/>
    <cellStyle name="Total 29 8" xfId="39734" xr:uid="{7D9A84DC-9044-4B1A-9DC9-F89CC97382BA}"/>
    <cellStyle name="Total 29 8 2" xfId="39735" xr:uid="{23188D77-D476-44C9-8DB4-2EA3AA570D28}"/>
    <cellStyle name="Total 29 9" xfId="39736" xr:uid="{2675D4D6-5E81-4CCA-BADD-7FA5CA2664AE}"/>
    <cellStyle name="Total 29 9 2" xfId="39737" xr:uid="{89E29447-0F3B-4064-932B-32F81ACAD963}"/>
    <cellStyle name="Total 3" xfId="17492" xr:uid="{00000000-0005-0000-0000-000059440000}"/>
    <cellStyle name="Total 3 10" xfId="39739" xr:uid="{73393A1D-6FC2-426B-860D-A7F25C52AA54}"/>
    <cellStyle name="Total 3 10 2" xfId="39740" xr:uid="{0843ADD4-000F-480F-AA55-26AC143290D8}"/>
    <cellStyle name="Total 3 11" xfId="39741" xr:uid="{CA222C66-A0A9-4ED8-B1FB-B0C08839D825}"/>
    <cellStyle name="Total 3 12" xfId="39742" xr:uid="{F4F803C6-D3E1-488D-9AF8-2A398AC64961}"/>
    <cellStyle name="Total 3 13" xfId="39738" xr:uid="{A860CC5E-6CA5-43AA-8BB2-4AAAC822C3E3}"/>
    <cellStyle name="Total 3 14" xfId="24220" xr:uid="{F6951187-E28B-46F2-B9A1-8F679287AC0F}"/>
    <cellStyle name="Total 3 15" xfId="23493" xr:uid="{72118D41-0A10-4E24-86E8-020F60DA9C34}"/>
    <cellStyle name="Total 3 16" xfId="22469" xr:uid="{88C4157C-5143-47E1-825B-4BB4F4811CE9}"/>
    <cellStyle name="Total 3 2" xfId="17493" xr:uid="{00000000-0005-0000-0000-00005A440000}"/>
    <cellStyle name="Total 3 2 10" xfId="39744" xr:uid="{1BC17A57-171F-4647-A0A5-7A3A049E6AD4}"/>
    <cellStyle name="Total 3 2 11" xfId="39743" xr:uid="{31C63AC6-5D28-468F-9B1D-457C930182BE}"/>
    <cellStyle name="Total 3 2 12" xfId="25112" xr:uid="{3672FFD4-C2AE-433E-8237-4DC67648E13C}"/>
    <cellStyle name="Total 3 2 13" xfId="23494" xr:uid="{9C94EEB6-48D6-4F6C-B16C-CE3AC7162DF1}"/>
    <cellStyle name="Total 3 2 14" xfId="22670" xr:uid="{6481DDE5-5187-4D3B-80FC-EE6F62D57F2E}"/>
    <cellStyle name="Total 3 2 2" xfId="17494" xr:uid="{00000000-0005-0000-0000-00005B440000}"/>
    <cellStyle name="Total 3 2 2 2" xfId="39746" xr:uid="{E0294840-24CB-461E-9D5F-5BF477A0AE3F}"/>
    <cellStyle name="Total 3 2 2 2 2" xfId="39747" xr:uid="{5B1EFEC9-3558-4045-A8B5-41F6B17B1BE9}"/>
    <cellStyle name="Total 3 2 2 3" xfId="39748" xr:uid="{40EE6296-6007-4450-ADC3-1B34500B69EF}"/>
    <cellStyle name="Total 3 2 2 3 2" xfId="39749" xr:uid="{98BD33D9-2F91-4740-A733-6C33F3873276}"/>
    <cellStyle name="Total 3 2 2 4" xfId="39750" xr:uid="{C498CC23-B36C-49C1-932B-5DFA99C328C1}"/>
    <cellStyle name="Total 3 2 2 5" xfId="39745" xr:uid="{649C61A7-942A-4A75-B2DC-7E86D9BCD8E2}"/>
    <cellStyle name="Total 3 2 3" xfId="17495" xr:uid="{00000000-0005-0000-0000-00005C440000}"/>
    <cellStyle name="Total 3 2 3 2" xfId="39752" xr:uid="{D3198F95-E8AA-499A-AB4A-7302FC73AE5D}"/>
    <cellStyle name="Total 3 2 3 2 2" xfId="39753" xr:uid="{6EACDC00-9E9D-4487-8E9F-B409D8F3BA13}"/>
    <cellStyle name="Total 3 2 3 3" xfId="39754" xr:uid="{69BA0946-C1C4-43EC-B37B-628C577A780F}"/>
    <cellStyle name="Total 3 2 3 3 2" xfId="39755" xr:uid="{1DEA70EE-F02C-497F-B638-D50AC5F48F22}"/>
    <cellStyle name="Total 3 2 3 4" xfId="39756" xr:uid="{A6986B64-8A38-495E-8BC2-C17D5BA66664}"/>
    <cellStyle name="Total 3 2 3 5" xfId="39751" xr:uid="{0C695331-8B0A-4A74-99FB-EF6B92CC26D1}"/>
    <cellStyle name="Total 3 2 4" xfId="39757" xr:uid="{E35CCD9F-8BE1-49FD-9E27-8C8452A7B17D}"/>
    <cellStyle name="Total 3 2 4 2" xfId="39758" xr:uid="{56BD6133-0601-4309-B3D1-2B06B1B0A260}"/>
    <cellStyle name="Total 3 2 4 2 2" xfId="39759" xr:uid="{A641B82C-B72F-4026-9963-66F56F8EC848}"/>
    <cellStyle name="Total 3 2 4 3" xfId="39760" xr:uid="{8D68B004-0198-498C-A5FA-C1A3B1CB5469}"/>
    <cellStyle name="Total 3 2 4 3 2" xfId="39761" xr:uid="{CECAFAF3-F833-4644-A935-2CD74E1E4D36}"/>
    <cellStyle name="Total 3 2 4 4" xfId="39762" xr:uid="{4E737F92-F48D-42EC-BC8B-2735EB1B6536}"/>
    <cellStyle name="Total 3 2 4 4 2" xfId="39763" xr:uid="{53E63A76-7032-4011-AA94-0992AC2550E9}"/>
    <cellStyle name="Total 3 2 4 5" xfId="39764" xr:uid="{0586024C-8FDB-4B33-A2ED-23B88FD29B2B}"/>
    <cellStyle name="Total 3 2 5" xfId="39765" xr:uid="{2AD9EA8B-172B-48AA-B04D-12FC581DB72F}"/>
    <cellStyle name="Total 3 2 5 2" xfId="39766" xr:uid="{5B2461AD-9F8D-4B9E-A009-F7EDC149C2FA}"/>
    <cellStyle name="Total 3 2 5 2 2" xfId="39767" xr:uid="{A86248B5-EACB-4859-AA4A-4941B1476459}"/>
    <cellStyle name="Total 3 2 5 3" xfId="39768" xr:uid="{11DB4C94-C890-4499-AC1D-9692118D3F41}"/>
    <cellStyle name="Total 3 2 5 3 2" xfId="39769" xr:uid="{65736FFB-220E-4A93-BE6F-5A48ADF1B074}"/>
    <cellStyle name="Total 3 2 5 4" xfId="39770" xr:uid="{BAD70387-D26A-440C-B5C7-7CF323DB9176}"/>
    <cellStyle name="Total 3 2 6" xfId="39771" xr:uid="{9AA65386-2ED1-441A-8CFA-B81205B44929}"/>
    <cellStyle name="Total 3 2 6 2" xfId="39772" xr:uid="{79A74D71-0906-487D-BE95-396C43A5275C}"/>
    <cellStyle name="Total 3 2 7" xfId="39773" xr:uid="{5EFF1D0F-6BDC-4E62-861B-1573F486F0E6}"/>
    <cellStyle name="Total 3 2 7 2" xfId="39774" xr:uid="{7313C688-35C6-4848-9D5D-9A539979DBC5}"/>
    <cellStyle name="Total 3 2 8" xfId="39775" xr:uid="{B8D8E4C6-CF57-42BA-8F31-CC1D2DA20848}"/>
    <cellStyle name="Total 3 2 8 2" xfId="39776" xr:uid="{A448ACB3-695E-47A5-9624-93414BD4ACE5}"/>
    <cellStyle name="Total 3 2 9" xfId="39777" xr:uid="{45E65975-1838-4FDE-9A18-D72E96AF7CEB}"/>
    <cellStyle name="Total 3 3" xfId="17496" xr:uid="{00000000-0005-0000-0000-00005D440000}"/>
    <cellStyle name="Total 3 3 2" xfId="17497" xr:uid="{00000000-0005-0000-0000-00005E440000}"/>
    <cellStyle name="Total 3 3 2 2" xfId="39780" xr:uid="{25471EC4-7096-42C2-8A96-F49D16352894}"/>
    <cellStyle name="Total 3 3 2 3" xfId="39779" xr:uid="{88EBCFC8-BBFC-4877-BFAB-9E7CFE349223}"/>
    <cellStyle name="Total 3 3 3" xfId="17498" xr:uid="{00000000-0005-0000-0000-00005F440000}"/>
    <cellStyle name="Total 3 3 3 2" xfId="39782" xr:uid="{F5C9EB60-4153-41D5-B87F-2AA6F6B5DAC7}"/>
    <cellStyle name="Total 3 3 3 3" xfId="39781" xr:uid="{3B5AEAE9-0AA1-4201-9159-B81B3475C617}"/>
    <cellStyle name="Total 3 3 4" xfId="39783" xr:uid="{61D7B117-9C54-4E87-9B0C-016DC3A16282}"/>
    <cellStyle name="Total 3 3 5" xfId="39784" xr:uid="{BF8FF0D4-FDF7-4CE8-9F2A-331A4D418C06}"/>
    <cellStyle name="Total 3 3 6" xfId="39778" xr:uid="{C5793D6F-2299-4C50-9D2D-1F3C63C76756}"/>
    <cellStyle name="Total 3 3 7" xfId="25778" xr:uid="{1697C654-448D-40E5-BCD8-08A7C8E61CAE}"/>
    <cellStyle name="Total 3 4" xfId="17499" xr:uid="{00000000-0005-0000-0000-000060440000}"/>
    <cellStyle name="Total 3 4 2" xfId="17500" xr:uid="{00000000-0005-0000-0000-000061440000}"/>
    <cellStyle name="Total 3 4 2 2" xfId="39787" xr:uid="{56227BCD-601E-437C-B418-E6D3679BCBC7}"/>
    <cellStyle name="Total 3 4 2 3" xfId="39786" xr:uid="{92352801-73F5-4CB2-9D04-D65AE2CA5B2D}"/>
    <cellStyle name="Total 3 4 3" xfId="17501" xr:uid="{00000000-0005-0000-0000-000062440000}"/>
    <cellStyle name="Total 3 4 3 2" xfId="39789" xr:uid="{9C518865-2ACC-4F82-9D1F-CA75E950AD36}"/>
    <cellStyle name="Total 3 4 3 3" xfId="39788" xr:uid="{33DF1087-33C5-4028-B8C1-AF2F332825EB}"/>
    <cellStyle name="Total 3 4 4" xfId="39790" xr:uid="{CF56F67C-7DF5-4E26-B57D-0A1BB707B1CF}"/>
    <cellStyle name="Total 3 4 5" xfId="39785" xr:uid="{61A43DB7-BD7A-45E2-84BA-05AD1D915B7B}"/>
    <cellStyle name="Total 3 5" xfId="17502" xr:uid="{00000000-0005-0000-0000-000063440000}"/>
    <cellStyle name="Total 3 5 2" xfId="39792" xr:uid="{BA7E161E-4661-4189-9E34-DB9AF48C46B0}"/>
    <cellStyle name="Total 3 5 2 2" xfId="39793" xr:uid="{B3A3D2A9-FC77-4213-AE8A-D8392B191DFF}"/>
    <cellStyle name="Total 3 5 3" xfId="39794" xr:uid="{AEA90BEF-221F-4854-A5FA-1A3EE9FA1DE2}"/>
    <cellStyle name="Total 3 5 3 2" xfId="39795" xr:uid="{B368C789-9C6D-4488-87EE-9180917620BA}"/>
    <cellStyle name="Total 3 5 4" xfId="39796" xr:uid="{5827A337-D297-4DDA-A3BE-EFD7A8107C07}"/>
    <cellStyle name="Total 3 5 5" xfId="39791" xr:uid="{5825FF01-5853-48D7-8B6F-A039B6EEC6CD}"/>
    <cellStyle name="Total 3 6" xfId="17503" xr:uid="{00000000-0005-0000-0000-000064440000}"/>
    <cellStyle name="Total 3 6 2" xfId="39798" xr:uid="{12E6E496-F3AD-4D23-8C97-687379FA776B}"/>
    <cellStyle name="Total 3 6 2 2" xfId="39799" xr:uid="{6E959A5D-0F55-49D7-A63C-3A84B4D27F84}"/>
    <cellStyle name="Total 3 6 3" xfId="39800" xr:uid="{6B30F9C3-926C-47CF-8D5B-5D1F53B58221}"/>
    <cellStyle name="Total 3 6 3 2" xfId="39801" xr:uid="{A75B4076-8CAD-4501-9183-3120FA56E26A}"/>
    <cellStyle name="Total 3 6 4" xfId="39802" xr:uid="{36CA352A-CCDE-4766-AEF5-B1F1CFA196FE}"/>
    <cellStyle name="Total 3 6 4 2" xfId="39803" xr:uid="{A52D80F9-06C6-49A6-8B4C-65831A7CEFF0}"/>
    <cellStyle name="Total 3 6 5" xfId="39804" xr:uid="{419B1EE3-611D-4D08-B6A9-EA762AD02402}"/>
    <cellStyle name="Total 3 6 6" xfId="39797" xr:uid="{711A46B1-7FE8-40E6-BB94-AD71D4CFBDF4}"/>
    <cellStyle name="Total 3 7" xfId="17504" xr:uid="{00000000-0005-0000-0000-000065440000}"/>
    <cellStyle name="Total 3 7 2" xfId="39806" xr:uid="{CB1ECDD1-6682-4C98-9F84-5E5ED29AC1E2}"/>
    <cellStyle name="Total 3 7 2 2" xfId="39807" xr:uid="{D970B949-43D4-40FD-98BE-D1295A0205AC}"/>
    <cellStyle name="Total 3 7 3" xfId="39808" xr:uid="{885DD996-2738-4978-9283-EF2C4AF37DB7}"/>
    <cellStyle name="Total 3 7 3 2" xfId="39809" xr:uid="{2937D6E9-2E7F-4901-8AD4-4F78187FDD2F}"/>
    <cellStyle name="Total 3 7 4" xfId="39810" xr:uid="{A090ACC5-8223-44EF-B16D-2935C35DDDAB}"/>
    <cellStyle name="Total 3 7 5" xfId="39805" xr:uid="{C20DE47B-5E0B-4CCF-B3C7-9536B016CA18}"/>
    <cellStyle name="Total 3 8" xfId="39811" xr:uid="{71BBFD9C-0503-447D-950B-02CD9F26D43F}"/>
    <cellStyle name="Total 3 8 2" xfId="39812" xr:uid="{F8CD2252-6D80-4449-89C7-B622F972B645}"/>
    <cellStyle name="Total 3 9" xfId="39813" xr:uid="{F52CC2B9-983E-4788-B0D5-415BC3C2AD67}"/>
    <cellStyle name="Total 3 9 2" xfId="39814" xr:uid="{0ADD8CF8-D906-491F-BAC1-FA59966CB417}"/>
    <cellStyle name="Total 30" xfId="17505" xr:uid="{00000000-0005-0000-0000-000066440000}"/>
    <cellStyle name="Total 30 10" xfId="39816" xr:uid="{2E382424-99F3-48F6-B738-70747B3EA44F}"/>
    <cellStyle name="Total 30 11" xfId="39817" xr:uid="{62A32F8D-6BA9-41D5-AF9E-9BFD123C8FA4}"/>
    <cellStyle name="Total 30 12" xfId="39815" xr:uid="{A080BB67-A879-4A13-9858-B75DAFAEE1EB}"/>
    <cellStyle name="Total 30 13" xfId="25113" xr:uid="{8ACD1136-7C95-47DB-AEE9-081BDF46B558}"/>
    <cellStyle name="Total 30 2" xfId="17506" xr:uid="{00000000-0005-0000-0000-000067440000}"/>
    <cellStyle name="Total 30 2 2" xfId="39819" xr:uid="{A8955829-65C0-4B6B-BDDD-17D23991F3BA}"/>
    <cellStyle name="Total 30 2 2 2" xfId="39820" xr:uid="{72D75994-1D3B-4CB5-AB67-8525C1BD21EC}"/>
    <cellStyle name="Total 30 2 3" xfId="39821" xr:uid="{1F7C8F2B-6682-4D5F-9C9E-560908C7592E}"/>
    <cellStyle name="Total 30 2 3 2" xfId="39822" xr:uid="{5D1BB184-25EB-479D-8105-E7304F6090AD}"/>
    <cellStyle name="Total 30 2 4" xfId="39823" xr:uid="{1747A600-333D-4706-9E0A-08E641D950E0}"/>
    <cellStyle name="Total 30 2 5" xfId="39824" xr:uid="{A60EE5A9-2C25-4B8C-AF39-93F7AA5DD15A}"/>
    <cellStyle name="Total 30 2 6" xfId="39818" xr:uid="{CCECA14B-47B8-4800-91BA-41599381B2F5}"/>
    <cellStyle name="Total 30 3" xfId="17507" xr:uid="{00000000-0005-0000-0000-000068440000}"/>
    <cellStyle name="Total 30 3 2" xfId="39826" xr:uid="{723EABBE-47EC-40EC-93AB-49C5B5AA3685}"/>
    <cellStyle name="Total 30 3 2 2" xfId="39827" xr:uid="{1D4B9DAC-5124-45CD-806A-A42CFCF8437F}"/>
    <cellStyle name="Total 30 3 3" xfId="39828" xr:uid="{25BFDDB3-76E3-46B8-8FB3-3AE09B076216}"/>
    <cellStyle name="Total 30 3 3 2" xfId="39829" xr:uid="{B2B04F34-060E-44EC-81C6-E260496D3224}"/>
    <cellStyle name="Total 30 3 4" xfId="39830" xr:uid="{077BEBE8-96B4-46BC-A5FC-866F70379AE6}"/>
    <cellStyle name="Total 30 3 5" xfId="39825" xr:uid="{1430EB58-CC4D-4A5A-91BF-7FC70320B2EB}"/>
    <cellStyle name="Total 30 4" xfId="39831" xr:uid="{682FB740-1789-4E96-A375-D91CBD3F1818}"/>
    <cellStyle name="Total 30 4 2" xfId="39832" xr:uid="{C7C86CB6-BEBE-4AE5-ADF1-32F92BFC8A32}"/>
    <cellStyle name="Total 30 4 2 2" xfId="39833" xr:uid="{493BE528-AAAB-45E3-AFFD-3663DA6770A6}"/>
    <cellStyle name="Total 30 4 3" xfId="39834" xr:uid="{ABD8A3F6-4E6D-4A58-BAA4-F9674E445303}"/>
    <cellStyle name="Total 30 4 3 2" xfId="39835" xr:uid="{81D2BE56-E61B-497A-88BE-3D4002A0495E}"/>
    <cellStyle name="Total 30 4 4" xfId="39836" xr:uid="{4C65DE1C-7612-495F-924A-2D489ACE1CCE}"/>
    <cellStyle name="Total 30 5" xfId="39837" xr:uid="{F87273CC-96E6-4260-9FEE-EBF46A2BEF4A}"/>
    <cellStyle name="Total 30 5 2" xfId="39838" xr:uid="{E34F5DCB-8741-464F-8B14-229F361EB417}"/>
    <cellStyle name="Total 30 5 2 2" xfId="39839" xr:uid="{B707862D-5172-4A46-AD9C-46D2C137ED2E}"/>
    <cellStyle name="Total 30 5 3" xfId="39840" xr:uid="{F7F393B1-E5CB-4856-8C47-228112C0EA5B}"/>
    <cellStyle name="Total 30 5 3 2" xfId="39841" xr:uid="{B8806164-D462-45DF-A6EA-5CB21618BC0B}"/>
    <cellStyle name="Total 30 5 4" xfId="39842" xr:uid="{AA2D914E-6B39-486E-9ACB-6A15E326CC2B}"/>
    <cellStyle name="Total 30 5 4 2" xfId="39843" xr:uid="{1DA1536F-E4BA-474F-AD35-D524731B27B6}"/>
    <cellStyle name="Total 30 5 5" xfId="39844" xr:uid="{D8067BA4-7330-47BC-A5FB-295EA9F3A3FF}"/>
    <cellStyle name="Total 30 6" xfId="39845" xr:uid="{AC728362-D7CB-4BB2-9B9C-3940E12FFCE4}"/>
    <cellStyle name="Total 30 6 2" xfId="39846" xr:uid="{AB751AFE-939F-4BA0-B7FB-9C6AEDECB4BA}"/>
    <cellStyle name="Total 30 6 2 2" xfId="39847" xr:uid="{A41BD649-B335-4430-946F-AE7442E2111F}"/>
    <cellStyle name="Total 30 6 3" xfId="39848" xr:uid="{0F99AAD7-3182-4655-82AB-13BE4D443899}"/>
    <cellStyle name="Total 30 6 3 2" xfId="39849" xr:uid="{089B7C1D-B59A-4852-A235-7D1E50E2D1AF}"/>
    <cellStyle name="Total 30 6 4" xfId="39850" xr:uid="{F35D4353-7C99-47B1-8E00-37F67EFAEACB}"/>
    <cellStyle name="Total 30 7" xfId="39851" xr:uid="{97C7A4E9-FB30-433B-9796-7E793C94BC55}"/>
    <cellStyle name="Total 30 7 2" xfId="39852" xr:uid="{97BC5EFC-260F-46D7-8730-B944A60EFA85}"/>
    <cellStyle name="Total 30 8" xfId="39853" xr:uid="{E363FC14-82D9-49C8-8C58-240CA30627B4}"/>
    <cellStyle name="Total 30 8 2" xfId="39854" xr:uid="{E3DBB2AE-3EA2-422F-B8AD-446457E00764}"/>
    <cellStyle name="Total 30 9" xfId="39855" xr:uid="{42267968-1091-475B-BEDC-C89ACF3B7C95}"/>
    <cellStyle name="Total 30 9 2" xfId="39856" xr:uid="{498B425C-B0F4-462A-B77E-A0EC84DA6496}"/>
    <cellStyle name="Total 31" xfId="17508" xr:uid="{00000000-0005-0000-0000-000069440000}"/>
    <cellStyle name="Total 31 10" xfId="39858" xr:uid="{92268822-61A6-478E-9C80-9DDBE5E8F5D2}"/>
    <cellStyle name="Total 31 11" xfId="39859" xr:uid="{9CFCD528-EB83-4D33-9E57-C5FF4C2CD34A}"/>
    <cellStyle name="Total 31 12" xfId="39857" xr:uid="{E5840641-6696-4423-BEEA-35D63B4CFCA1}"/>
    <cellStyle name="Total 31 13" xfId="25114" xr:uid="{E9CF756A-35B3-441E-9DBA-25D0A53A8893}"/>
    <cellStyle name="Total 31 2" xfId="17509" xr:uid="{00000000-0005-0000-0000-00006A440000}"/>
    <cellStyle name="Total 31 2 2" xfId="39861" xr:uid="{13289B30-F4C2-4C5C-B256-D02B57AF153B}"/>
    <cellStyle name="Total 31 2 2 2" xfId="39862" xr:uid="{B1079D54-B21F-48FF-9EE0-3F843D08630D}"/>
    <cellStyle name="Total 31 2 3" xfId="39863" xr:uid="{7C48F283-3EEF-4959-BA56-22BA7473CEDA}"/>
    <cellStyle name="Total 31 2 3 2" xfId="39864" xr:uid="{A2CFC77A-0293-4DB4-B1D4-8BC87C6E696A}"/>
    <cellStyle name="Total 31 2 4" xfId="39865" xr:uid="{5EA29DDD-CA95-47AE-9FFA-786DA3F7C276}"/>
    <cellStyle name="Total 31 2 5" xfId="39866" xr:uid="{3CC4691E-03F6-4026-B787-0A1A7EA420C7}"/>
    <cellStyle name="Total 31 2 6" xfId="39860" xr:uid="{94F75533-853B-4FAF-AA83-BC30A55AD928}"/>
    <cellStyle name="Total 31 3" xfId="17510" xr:uid="{00000000-0005-0000-0000-00006B440000}"/>
    <cellStyle name="Total 31 3 2" xfId="39868" xr:uid="{67F12A54-1D47-4534-B7E1-9567828EB910}"/>
    <cellStyle name="Total 31 3 2 2" xfId="39869" xr:uid="{71AE4D74-2A05-47B7-87D3-188A96199922}"/>
    <cellStyle name="Total 31 3 3" xfId="39870" xr:uid="{8B5E3170-F3A9-4117-9F1A-14015CC23A10}"/>
    <cellStyle name="Total 31 3 3 2" xfId="39871" xr:uid="{E8B66A9D-8823-4175-B636-92FB1B497A7A}"/>
    <cellStyle name="Total 31 3 4" xfId="39872" xr:uid="{C6B4EE99-034E-48A4-B176-BE89884E75A3}"/>
    <cellStyle name="Total 31 3 5" xfId="39867" xr:uid="{832E4D98-1F6E-48C0-A4E6-6E8C6AC9B7AF}"/>
    <cellStyle name="Total 31 4" xfId="39873" xr:uid="{3A12E406-2C6D-4B68-93B1-6AC3FA1B484F}"/>
    <cellStyle name="Total 31 4 2" xfId="39874" xr:uid="{A64CC639-84E3-45CE-AC06-5B3B8A34BD5F}"/>
    <cellStyle name="Total 31 4 2 2" xfId="39875" xr:uid="{BBE7AB84-689C-47F7-B9C6-5F2F291B93F6}"/>
    <cellStyle name="Total 31 4 3" xfId="39876" xr:uid="{A87ADA4B-FA6D-4978-A468-DAD6587B0425}"/>
    <cellStyle name="Total 31 4 3 2" xfId="39877" xr:uid="{B69FADC7-6170-47F5-84BE-7764F03D82A6}"/>
    <cellStyle name="Total 31 4 4" xfId="39878" xr:uid="{A76E390D-CBAF-42E5-ADBC-D9F11AA55462}"/>
    <cellStyle name="Total 31 5" xfId="39879" xr:uid="{553945E6-F458-42FF-8CCE-6BFD2889F2F1}"/>
    <cellStyle name="Total 31 5 2" xfId="39880" xr:uid="{E636EAEF-19C5-4F0B-AF1F-2F49AE1ED3A8}"/>
    <cellStyle name="Total 31 5 2 2" xfId="39881" xr:uid="{3D5BC153-41D9-4BC0-A481-2E30717AFB38}"/>
    <cellStyle name="Total 31 5 3" xfId="39882" xr:uid="{5AE918F7-1C6D-4D95-8874-37457BF50C8D}"/>
    <cellStyle name="Total 31 5 3 2" xfId="39883" xr:uid="{C9E9557F-ACDB-4F39-87BC-D639D87C38DB}"/>
    <cellStyle name="Total 31 5 4" xfId="39884" xr:uid="{730DC951-5FB4-4F3B-873E-05C0A5067289}"/>
    <cellStyle name="Total 31 5 4 2" xfId="39885" xr:uid="{9DEA55C7-767E-42A2-8F56-B33AD98D7F0A}"/>
    <cellStyle name="Total 31 5 5" xfId="39886" xr:uid="{98009152-E461-44B6-8668-DA3C9B11B248}"/>
    <cellStyle name="Total 31 6" xfId="39887" xr:uid="{06693A65-5231-4F73-9F04-97A145510F67}"/>
    <cellStyle name="Total 31 6 2" xfId="39888" xr:uid="{123767C2-158D-4655-8AAB-38F97D0386FC}"/>
    <cellStyle name="Total 31 6 2 2" xfId="39889" xr:uid="{F537140E-4DF9-4C3B-BABE-7EE121CD78F8}"/>
    <cellStyle name="Total 31 6 3" xfId="39890" xr:uid="{CA3A7CA9-3CA9-4150-96BF-4BF93FF70AC3}"/>
    <cellStyle name="Total 31 6 3 2" xfId="39891" xr:uid="{9CC12FD3-936B-4EE8-ADDC-7204C30143A8}"/>
    <cellStyle name="Total 31 6 4" xfId="39892" xr:uid="{C872FEED-52DF-41B3-A761-10F4D61C2F17}"/>
    <cellStyle name="Total 31 7" xfId="39893" xr:uid="{D46231CB-3CC0-4853-B4E6-4531DC271C80}"/>
    <cellStyle name="Total 31 7 2" xfId="39894" xr:uid="{C7A3CA41-E071-47F5-8385-C1809681AEEC}"/>
    <cellStyle name="Total 31 8" xfId="39895" xr:uid="{93C9FF03-3115-4499-9672-1B517C30C127}"/>
    <cellStyle name="Total 31 8 2" xfId="39896" xr:uid="{A90318CA-A171-4479-80BE-084C7C2AEA4A}"/>
    <cellStyle name="Total 31 9" xfId="39897" xr:uid="{818FE550-5137-4492-9106-9028AB1843FC}"/>
    <cellStyle name="Total 31 9 2" xfId="39898" xr:uid="{BE71E9E1-7B8C-45B8-BF3E-E461C2E73DBA}"/>
    <cellStyle name="Total 32" xfId="17511" xr:uid="{00000000-0005-0000-0000-00006C440000}"/>
    <cellStyle name="Total 32 10" xfId="39900" xr:uid="{6FBF895C-DAF3-484D-B5AD-180B768BB394}"/>
    <cellStyle name="Total 32 11" xfId="39901" xr:uid="{FFA29670-73B7-4028-8014-AAC711EED87C}"/>
    <cellStyle name="Total 32 12" xfId="39899" xr:uid="{D290C62E-DF47-4A70-8F34-FB72031DE734}"/>
    <cellStyle name="Total 32 13" xfId="25115" xr:uid="{F9E15F45-388F-4718-A992-3C89A3AD0431}"/>
    <cellStyle name="Total 32 2" xfId="17512" xr:uid="{00000000-0005-0000-0000-00006D440000}"/>
    <cellStyle name="Total 32 2 2" xfId="39903" xr:uid="{C33F568C-A1C1-4E72-9AFE-0A70FD2545D3}"/>
    <cellStyle name="Total 32 2 2 2" xfId="39904" xr:uid="{64D61B68-BFE4-4392-AFCD-BF9CCF1E00F7}"/>
    <cellStyle name="Total 32 2 3" xfId="39905" xr:uid="{86BE644C-62A6-4A1D-839E-9B82B4FD5022}"/>
    <cellStyle name="Total 32 2 3 2" xfId="39906" xr:uid="{9BD95216-12FD-4431-9075-CC220D3C4016}"/>
    <cellStyle name="Total 32 2 4" xfId="39907" xr:uid="{35B863C7-8147-4283-B460-50097C4088BA}"/>
    <cellStyle name="Total 32 2 5" xfId="39908" xr:uid="{450B06CE-FDA4-4405-A863-AF834E009908}"/>
    <cellStyle name="Total 32 2 6" xfId="39902" xr:uid="{AC95D5BB-5917-4ABF-84D5-0E2779D2A1E9}"/>
    <cellStyle name="Total 32 3" xfId="17513" xr:uid="{00000000-0005-0000-0000-00006E440000}"/>
    <cellStyle name="Total 32 3 2" xfId="39910" xr:uid="{0E2ECC6B-19EF-42F7-AE63-E7DB89DDDEBF}"/>
    <cellStyle name="Total 32 3 2 2" xfId="39911" xr:uid="{5AEB2716-F1C8-487F-AE3F-8CEDF51AF91D}"/>
    <cellStyle name="Total 32 3 3" xfId="39912" xr:uid="{A4B1C5E6-D98C-4D6D-A32E-377031DDC3C4}"/>
    <cellStyle name="Total 32 3 3 2" xfId="39913" xr:uid="{5A212C4C-2F13-462D-8450-64D685B065E6}"/>
    <cellStyle name="Total 32 3 4" xfId="39914" xr:uid="{D1724CD4-1E3C-4EFC-8FB8-FD2F500A6561}"/>
    <cellStyle name="Total 32 3 5" xfId="39909" xr:uid="{0949EFF9-4BB7-48D6-B074-914DF7CFC650}"/>
    <cellStyle name="Total 32 4" xfId="39915" xr:uid="{9AFB9BDA-1CC5-4ADF-AAFF-5DC8F975FB55}"/>
    <cellStyle name="Total 32 4 2" xfId="39916" xr:uid="{3EF91FAB-4F8B-4902-8008-17DC5B26A5E8}"/>
    <cellStyle name="Total 32 4 2 2" xfId="39917" xr:uid="{C41CDA6A-8938-42AB-BDC2-CDBC892E730A}"/>
    <cellStyle name="Total 32 4 3" xfId="39918" xr:uid="{4A4BCD2C-8083-451D-B4B1-15890301DC64}"/>
    <cellStyle name="Total 32 4 3 2" xfId="39919" xr:uid="{9A140153-7FF9-4330-9CBB-F76FF4EDB2EE}"/>
    <cellStyle name="Total 32 4 4" xfId="39920" xr:uid="{C1C25A17-EECF-4E44-9439-DE1D3108FDD1}"/>
    <cellStyle name="Total 32 5" xfId="39921" xr:uid="{7CCDE27A-A38A-44D9-AE61-2C976B3873AB}"/>
    <cellStyle name="Total 32 5 2" xfId="39922" xr:uid="{0D2406D4-0DBC-4C67-A018-180859EB8477}"/>
    <cellStyle name="Total 32 5 2 2" xfId="39923" xr:uid="{833B0EF1-5D59-4757-BDC3-A0DBA6F2C9CC}"/>
    <cellStyle name="Total 32 5 3" xfId="39924" xr:uid="{C6CF4095-FE8B-417E-981F-CA1803CF3F1D}"/>
    <cellStyle name="Total 32 5 3 2" xfId="39925" xr:uid="{7EB0565E-1D78-4BCC-B376-2DC2F2D28581}"/>
    <cellStyle name="Total 32 5 4" xfId="39926" xr:uid="{EF449016-C252-471F-88B7-98C676167AE2}"/>
    <cellStyle name="Total 32 5 4 2" xfId="39927" xr:uid="{B340FDB3-F25B-4C00-88EB-4410FF2236A1}"/>
    <cellStyle name="Total 32 5 5" xfId="39928" xr:uid="{B3AD4194-143A-4122-A029-CA45F4802692}"/>
    <cellStyle name="Total 32 6" xfId="39929" xr:uid="{A057B7E2-AC76-42B8-ACC9-404E19C91CBA}"/>
    <cellStyle name="Total 32 6 2" xfId="39930" xr:uid="{0F77CB03-0F2A-428D-B99C-15CBFD2FC870}"/>
    <cellStyle name="Total 32 6 2 2" xfId="39931" xr:uid="{0A0B31C6-22E6-44ED-908E-CA29FEFD41EF}"/>
    <cellStyle name="Total 32 6 3" xfId="39932" xr:uid="{876D7E4C-16F4-4DFA-93EF-468DDA3EB1B9}"/>
    <cellStyle name="Total 32 6 3 2" xfId="39933" xr:uid="{7817DE8A-9572-4D5F-9CAF-87F9A5048BCC}"/>
    <cellStyle name="Total 32 6 4" xfId="39934" xr:uid="{30A0D041-4EA8-4714-A063-E2474BB2B314}"/>
    <cellStyle name="Total 32 7" xfId="39935" xr:uid="{70B4BEA8-4236-46E4-A5F4-4964B43A1B8F}"/>
    <cellStyle name="Total 32 7 2" xfId="39936" xr:uid="{58A994CC-6D19-4F9D-B7FD-1AECB232286B}"/>
    <cellStyle name="Total 32 8" xfId="39937" xr:uid="{409EF426-3D8A-44F0-B5FD-ADE8BC534CBA}"/>
    <cellStyle name="Total 32 8 2" xfId="39938" xr:uid="{E1B53441-6F4D-43F3-8954-A9B7E132578C}"/>
    <cellStyle name="Total 32 9" xfId="39939" xr:uid="{9F5389ED-03EB-407F-B35E-A7D2A70CAB35}"/>
    <cellStyle name="Total 32 9 2" xfId="39940" xr:uid="{999771AA-CE39-4BB5-9D8E-F61B09633BF1}"/>
    <cellStyle name="Total 33" xfId="17514" xr:uid="{00000000-0005-0000-0000-00006F440000}"/>
    <cellStyle name="Total 33 10" xfId="39942" xr:uid="{AB35B8B9-9959-481B-8E86-641B0DBB8145}"/>
    <cellStyle name="Total 33 11" xfId="39943" xr:uid="{32FB3340-1227-4BE8-9509-58343AF53723}"/>
    <cellStyle name="Total 33 12" xfId="39941" xr:uid="{0E4B2332-1698-4E6E-AEFE-CFADE55662BB}"/>
    <cellStyle name="Total 33 13" xfId="25116" xr:uid="{2C82E16E-4FC1-42F3-913A-A01A5F5E4365}"/>
    <cellStyle name="Total 33 2" xfId="17515" xr:uid="{00000000-0005-0000-0000-000070440000}"/>
    <cellStyle name="Total 33 2 2" xfId="39945" xr:uid="{A4EBC186-4AEA-474A-819E-DB1E6734153D}"/>
    <cellStyle name="Total 33 2 2 2" xfId="39946" xr:uid="{6BFA6F45-19BE-43B9-8A58-53599EB07ACF}"/>
    <cellStyle name="Total 33 2 3" xfId="39947" xr:uid="{410704E0-25BC-46B4-BBD3-3EC25D8D4DB7}"/>
    <cellStyle name="Total 33 2 3 2" xfId="39948" xr:uid="{9F312EA8-C613-4435-8E79-BD8EC7C12A5C}"/>
    <cellStyle name="Total 33 2 4" xfId="39949" xr:uid="{9F110A30-160E-49D5-ADC5-30A969BFBCFC}"/>
    <cellStyle name="Total 33 2 5" xfId="39950" xr:uid="{2CF6DB25-A964-4C93-9446-6A83DDAA6722}"/>
    <cellStyle name="Total 33 2 6" xfId="39944" xr:uid="{FE3D4BDA-6337-40CC-B5A6-51DE561EDCF3}"/>
    <cellStyle name="Total 33 3" xfId="17516" xr:uid="{00000000-0005-0000-0000-000071440000}"/>
    <cellStyle name="Total 33 3 2" xfId="39952" xr:uid="{D4A99A18-886A-47AA-BF2D-0BB022D3E28F}"/>
    <cellStyle name="Total 33 3 2 2" xfId="39953" xr:uid="{42B842E0-884A-41EA-A868-F1F280B9007D}"/>
    <cellStyle name="Total 33 3 3" xfId="39954" xr:uid="{733F1E40-B8A1-4BDA-B279-6849A82250D1}"/>
    <cellStyle name="Total 33 3 3 2" xfId="39955" xr:uid="{468C7FED-17B8-4C92-9539-8930AB8AE05B}"/>
    <cellStyle name="Total 33 3 4" xfId="39956" xr:uid="{18879D8A-3589-43C0-B2C4-B25AF35B56A4}"/>
    <cellStyle name="Total 33 3 5" xfId="39951" xr:uid="{98C79BD3-2BDD-436C-B501-633588AAADD7}"/>
    <cellStyle name="Total 33 4" xfId="39957" xr:uid="{1C7EA7AD-13CC-45CD-92D8-195F1AD38D9B}"/>
    <cellStyle name="Total 33 4 2" xfId="39958" xr:uid="{330856AD-FFF1-4E38-8F16-FC0133F60EDE}"/>
    <cellStyle name="Total 33 4 2 2" xfId="39959" xr:uid="{05846C2F-CEBD-4250-B250-5EA09F95CE8A}"/>
    <cellStyle name="Total 33 4 3" xfId="39960" xr:uid="{FD02CBB2-617A-4DF7-8BE6-C06F1D42774E}"/>
    <cellStyle name="Total 33 4 3 2" xfId="39961" xr:uid="{E38DB2D4-5485-4985-9E09-40BB1D84255E}"/>
    <cellStyle name="Total 33 4 4" xfId="39962" xr:uid="{E42DC4B1-0BFE-4012-8FA4-8B494907BF12}"/>
    <cellStyle name="Total 33 5" xfId="39963" xr:uid="{3476BED3-4072-4089-AAB1-681618E0DEAB}"/>
    <cellStyle name="Total 33 5 2" xfId="39964" xr:uid="{C60949F0-34EC-4863-9404-D3A08205708F}"/>
    <cellStyle name="Total 33 5 2 2" xfId="39965" xr:uid="{2E12FA6F-F1DA-4917-9A6E-572652F1D02D}"/>
    <cellStyle name="Total 33 5 3" xfId="39966" xr:uid="{1B3CA58C-F8D6-4C72-BE4A-D9C050FBC0B4}"/>
    <cellStyle name="Total 33 5 3 2" xfId="39967" xr:uid="{DB51C4F7-BBAC-4475-A3F9-DDF89BA67215}"/>
    <cellStyle name="Total 33 5 4" xfId="39968" xr:uid="{5B7F2BCC-8451-48B1-A002-FD0141F95F4A}"/>
    <cellStyle name="Total 33 5 4 2" xfId="39969" xr:uid="{1A6BB4F6-AC8E-4251-AA9A-A6EDADF7FAE7}"/>
    <cellStyle name="Total 33 5 5" xfId="39970" xr:uid="{7AC3F488-898D-4174-AC67-B66CCE4F4496}"/>
    <cellStyle name="Total 33 6" xfId="39971" xr:uid="{2E9181F0-45CB-45A1-8AA8-1AF8CC380690}"/>
    <cellStyle name="Total 33 6 2" xfId="39972" xr:uid="{7CBF92DE-FA51-4AE3-9B1F-407AA911AFC1}"/>
    <cellStyle name="Total 33 6 2 2" xfId="39973" xr:uid="{0C1F4319-4BF5-4181-99FB-B3DD24DBF7E7}"/>
    <cellStyle name="Total 33 6 3" xfId="39974" xr:uid="{124382CB-140B-4D03-B2B2-7D4D1B528121}"/>
    <cellStyle name="Total 33 6 3 2" xfId="39975" xr:uid="{01BB89D6-454D-490E-8102-5DA33D7C067D}"/>
    <cellStyle name="Total 33 6 4" xfId="39976" xr:uid="{CCA3345B-0A85-4F45-8030-0871974CFE70}"/>
    <cellStyle name="Total 33 7" xfId="39977" xr:uid="{A683794A-52BA-4754-96E2-609A6F0AA64F}"/>
    <cellStyle name="Total 33 7 2" xfId="39978" xr:uid="{664005AF-7AD9-4FDA-BD35-7C48BC18483B}"/>
    <cellStyle name="Total 33 8" xfId="39979" xr:uid="{5DA5E33F-170C-46DB-93A0-01F460521149}"/>
    <cellStyle name="Total 33 8 2" xfId="39980" xr:uid="{7492111F-C476-4902-93F8-764F13ECE054}"/>
    <cellStyle name="Total 33 9" xfId="39981" xr:uid="{09FDD63F-03B5-4863-A51A-017641E8F8FF}"/>
    <cellStyle name="Total 33 9 2" xfId="39982" xr:uid="{A8AD56EE-826E-40A9-86F8-765A94F72734}"/>
    <cellStyle name="Total 34" xfId="17517" xr:uid="{00000000-0005-0000-0000-000072440000}"/>
    <cellStyle name="Total 34 10" xfId="39984" xr:uid="{DC739363-5FE6-40B2-9DD1-84671A054F0F}"/>
    <cellStyle name="Total 34 11" xfId="39985" xr:uid="{8C3EA876-7C26-4CCB-BC25-FC088B2F3EEF}"/>
    <cellStyle name="Total 34 12" xfId="39983" xr:uid="{8B9505C3-4E7B-4C7C-86B5-A56349EB3F2C}"/>
    <cellStyle name="Total 34 13" xfId="25117" xr:uid="{C35855E9-F506-4108-8EDA-5B937C1B6EE3}"/>
    <cellStyle name="Total 34 2" xfId="17518" xr:uid="{00000000-0005-0000-0000-000073440000}"/>
    <cellStyle name="Total 34 2 2" xfId="39987" xr:uid="{EE7FAD57-DFFE-462B-AA65-DDE118E4C047}"/>
    <cellStyle name="Total 34 2 2 2" xfId="39988" xr:uid="{FB0C3EA9-C2D7-4610-98CB-DDBC564ABA53}"/>
    <cellStyle name="Total 34 2 3" xfId="39989" xr:uid="{2D4243AC-D67C-406A-BD68-8B89A634AF5B}"/>
    <cellStyle name="Total 34 2 3 2" xfId="39990" xr:uid="{4BE8154C-0CAA-41D4-94E6-26A9BD2D6A26}"/>
    <cellStyle name="Total 34 2 4" xfId="39991" xr:uid="{264B2083-EE44-4E94-BE7D-86FFF82F17E2}"/>
    <cellStyle name="Total 34 2 5" xfId="39992" xr:uid="{9F6BFF0B-8F6C-4E42-855D-D573742C4871}"/>
    <cellStyle name="Total 34 2 6" xfId="39986" xr:uid="{8CA71A29-5106-43F8-B228-6A11869E64FF}"/>
    <cellStyle name="Total 34 3" xfId="17519" xr:uid="{00000000-0005-0000-0000-000074440000}"/>
    <cellStyle name="Total 34 3 2" xfId="39994" xr:uid="{C5813102-66F9-43BC-ACB7-7A876244095D}"/>
    <cellStyle name="Total 34 3 2 2" xfId="39995" xr:uid="{D9669372-C9B9-4D2C-9F54-BA296FB9DBA8}"/>
    <cellStyle name="Total 34 3 3" xfId="39996" xr:uid="{F994E5D7-6005-4D54-9EBC-EDE17900CE6F}"/>
    <cellStyle name="Total 34 3 3 2" xfId="39997" xr:uid="{BFC26EF1-7896-4089-8DF0-1EBF79C95612}"/>
    <cellStyle name="Total 34 3 4" xfId="39998" xr:uid="{C3052863-4390-4EFB-B45A-80C9E7EFB1E4}"/>
    <cellStyle name="Total 34 3 5" xfId="39993" xr:uid="{F146220D-BF60-404D-8823-6A7DD369F9BF}"/>
    <cellStyle name="Total 34 4" xfId="39999" xr:uid="{DEFDA198-90E3-4DD1-A799-63AF201451EA}"/>
    <cellStyle name="Total 34 4 2" xfId="40000" xr:uid="{797B8C8C-302D-426E-AB9B-142AC611BBB0}"/>
    <cellStyle name="Total 34 4 2 2" xfId="40001" xr:uid="{E870F10C-6C77-48EE-AEAE-514C9D1E2493}"/>
    <cellStyle name="Total 34 4 3" xfId="40002" xr:uid="{622B396B-FA52-4FF1-B06C-06BA71EB54E1}"/>
    <cellStyle name="Total 34 4 3 2" xfId="40003" xr:uid="{5580B249-868A-44D4-823D-88B0CE54047E}"/>
    <cellStyle name="Total 34 4 4" xfId="40004" xr:uid="{CD834E0C-8952-4672-924E-D1862C4FF90E}"/>
    <cellStyle name="Total 34 5" xfId="40005" xr:uid="{F5D5D244-EFE2-4F64-92BF-BC0A8824D9C4}"/>
    <cellStyle name="Total 34 5 2" xfId="40006" xr:uid="{B0EF0E98-63A9-4F4F-87A4-466AD604A6F2}"/>
    <cellStyle name="Total 34 5 2 2" xfId="40007" xr:uid="{5BFC8C9E-F210-43A1-8693-629225ED3DC5}"/>
    <cellStyle name="Total 34 5 3" xfId="40008" xr:uid="{B194B32A-6EC0-4F1F-AFB4-3DCF09ACB222}"/>
    <cellStyle name="Total 34 5 3 2" xfId="40009" xr:uid="{2657A496-3049-48C4-971B-1FF2684F70A1}"/>
    <cellStyle name="Total 34 5 4" xfId="40010" xr:uid="{466D3EA5-D1A5-4203-BDBC-C5258A86F90A}"/>
    <cellStyle name="Total 34 5 4 2" xfId="40011" xr:uid="{01903B73-1147-46D0-8172-03872164D7E7}"/>
    <cellStyle name="Total 34 5 5" xfId="40012" xr:uid="{D023B9DF-1A03-4CFE-B406-16D99B8054A9}"/>
    <cellStyle name="Total 34 6" xfId="40013" xr:uid="{4DAE86D3-94DE-45F3-ACA3-CB3EACCEC162}"/>
    <cellStyle name="Total 34 6 2" xfId="40014" xr:uid="{F4C732EC-9768-4717-B19C-1AAF5CC09661}"/>
    <cellStyle name="Total 34 6 2 2" xfId="40015" xr:uid="{7D21631F-60C3-402F-9450-C0CB47567DDE}"/>
    <cellStyle name="Total 34 6 3" xfId="40016" xr:uid="{A85AAADC-0FA3-48E1-8F49-571273DDBC08}"/>
    <cellStyle name="Total 34 6 3 2" xfId="40017" xr:uid="{F50CE53D-F66B-431D-AA84-CAADD2178C26}"/>
    <cellStyle name="Total 34 6 4" xfId="40018" xr:uid="{2ABD397A-1D9E-4C53-8DA4-C17688B0CDB6}"/>
    <cellStyle name="Total 34 7" xfId="40019" xr:uid="{954B11AE-DD32-421D-BAB1-FE87F0C42709}"/>
    <cellStyle name="Total 34 7 2" xfId="40020" xr:uid="{B450077B-9B71-46EF-8693-F93790CB3C17}"/>
    <cellStyle name="Total 34 8" xfId="40021" xr:uid="{8D477527-6AE4-4958-B9EB-0F1C4C2B854A}"/>
    <cellStyle name="Total 34 8 2" xfId="40022" xr:uid="{61B149EA-3F52-4316-BEAA-1A0B23648B3E}"/>
    <cellStyle name="Total 34 9" xfId="40023" xr:uid="{C15A5C2B-DC59-4FE3-AEE9-A001E03758BA}"/>
    <cellStyle name="Total 34 9 2" xfId="40024" xr:uid="{46C8F6A5-002B-4949-812C-D2B6AA76DA9E}"/>
    <cellStyle name="Total 35" xfId="17520" xr:uid="{00000000-0005-0000-0000-000075440000}"/>
    <cellStyle name="Total 35 10" xfId="40026" xr:uid="{3FE04F23-B463-4976-BF9C-EDDA420A7A98}"/>
    <cellStyle name="Total 35 11" xfId="40027" xr:uid="{88C9C29C-983D-41DC-B1F8-4C182A7512DF}"/>
    <cellStyle name="Total 35 12" xfId="40025" xr:uid="{A3D72DC9-74EA-4530-9618-274998867776}"/>
    <cellStyle name="Total 35 13" xfId="25118" xr:uid="{7B250602-A17F-4BA4-AE6C-32BCA3A8A0F0}"/>
    <cellStyle name="Total 35 2" xfId="17521" xr:uid="{00000000-0005-0000-0000-000076440000}"/>
    <cellStyle name="Total 35 2 2" xfId="40029" xr:uid="{03CC2F91-330A-4B32-BD73-F7B9CDE7549B}"/>
    <cellStyle name="Total 35 2 2 2" xfId="40030" xr:uid="{CD55AD54-22E4-421D-953F-9F7295A17C0E}"/>
    <cellStyle name="Total 35 2 3" xfId="40031" xr:uid="{3EA7046B-EDF1-4656-96D1-A7D3F1B55E1A}"/>
    <cellStyle name="Total 35 2 3 2" xfId="40032" xr:uid="{71867503-ABEC-44C8-A2FA-5412CCF0F95B}"/>
    <cellStyle name="Total 35 2 4" xfId="40033" xr:uid="{BE0EC612-CB8E-45E0-9612-5D15CCCBB553}"/>
    <cellStyle name="Total 35 2 5" xfId="40034" xr:uid="{77856620-D312-4B4F-8CF1-7330C06026B9}"/>
    <cellStyle name="Total 35 2 6" xfId="40028" xr:uid="{D070C87C-E9DD-42F1-9BA0-B3D4CE3901D9}"/>
    <cellStyle name="Total 35 3" xfId="17522" xr:uid="{00000000-0005-0000-0000-000077440000}"/>
    <cellStyle name="Total 35 3 2" xfId="40036" xr:uid="{5E048EF7-FADB-4244-84E7-9A652E0EFCA5}"/>
    <cellStyle name="Total 35 3 2 2" xfId="40037" xr:uid="{D0F94DCA-9161-4B88-B1A0-4E96390AF974}"/>
    <cellStyle name="Total 35 3 3" xfId="40038" xr:uid="{0A1AF315-4793-44A9-9A96-F55F471A2A6A}"/>
    <cellStyle name="Total 35 3 3 2" xfId="40039" xr:uid="{39170E81-5406-4D67-90A2-EC3B2ABF108E}"/>
    <cellStyle name="Total 35 3 4" xfId="40040" xr:uid="{BDCEFA2A-A7F6-4951-9F45-F3C2FA3B200F}"/>
    <cellStyle name="Total 35 3 5" xfId="40035" xr:uid="{62C135B0-6D05-4A3D-8187-3E3A8A275CC1}"/>
    <cellStyle name="Total 35 4" xfId="40041" xr:uid="{9417818E-BF12-4376-A38A-D4C518EAFCDA}"/>
    <cellStyle name="Total 35 4 2" xfId="40042" xr:uid="{E0C05285-153D-4D04-B454-59A6FF15AA4E}"/>
    <cellStyle name="Total 35 4 2 2" xfId="40043" xr:uid="{F008C9FF-E74A-442B-8E44-EC6F88EE45C4}"/>
    <cellStyle name="Total 35 4 3" xfId="40044" xr:uid="{69A6BA0D-2778-4E0A-9AAB-369DFB7A553C}"/>
    <cellStyle name="Total 35 4 3 2" xfId="40045" xr:uid="{FEE972B5-2254-4802-B918-BB8790348D3E}"/>
    <cellStyle name="Total 35 4 4" xfId="40046" xr:uid="{93B4FFC5-B246-41DD-AF7C-E63EF05B9A38}"/>
    <cellStyle name="Total 35 5" xfId="40047" xr:uid="{FC6D4BC0-A624-492A-94E2-13686330D9FB}"/>
    <cellStyle name="Total 35 5 2" xfId="40048" xr:uid="{FD5CD81A-17BF-4430-AF53-71AD9091D753}"/>
    <cellStyle name="Total 35 5 2 2" xfId="40049" xr:uid="{0FF5D941-5F38-4811-AF40-F243A3052148}"/>
    <cellStyle name="Total 35 5 3" xfId="40050" xr:uid="{E257D4A5-912C-4D62-BAD1-AE0DA9D3781D}"/>
    <cellStyle name="Total 35 5 3 2" xfId="40051" xr:uid="{8E5D498E-F63F-4255-94FC-B469DC573A1F}"/>
    <cellStyle name="Total 35 5 4" xfId="40052" xr:uid="{CA5157D0-E38F-4945-B72D-4288F81D615D}"/>
    <cellStyle name="Total 35 5 4 2" xfId="40053" xr:uid="{AEC08961-3E95-43C8-80B4-0F27E2E19756}"/>
    <cellStyle name="Total 35 5 5" xfId="40054" xr:uid="{CC6F41D4-F0E8-4C40-B972-ADCD7896E8E6}"/>
    <cellStyle name="Total 35 6" xfId="40055" xr:uid="{AEFD4F2D-63F1-435B-8687-E4B5AB987A3C}"/>
    <cellStyle name="Total 35 6 2" xfId="40056" xr:uid="{E0DF630F-3788-44EC-8D5B-FDF9BE36EA8B}"/>
    <cellStyle name="Total 35 6 2 2" xfId="40057" xr:uid="{69E2BCF5-BFFA-473C-BFBC-E8B7ED174620}"/>
    <cellStyle name="Total 35 6 3" xfId="40058" xr:uid="{9B34378C-1A1B-43E0-AED2-4495659BF53F}"/>
    <cellStyle name="Total 35 6 3 2" xfId="40059" xr:uid="{C780E80B-B00A-46C7-BF19-9C75D05164D0}"/>
    <cellStyle name="Total 35 6 4" xfId="40060" xr:uid="{80D26DDC-035E-4BB2-B462-BC168B0FFE97}"/>
    <cellStyle name="Total 35 7" xfId="40061" xr:uid="{5E4D6F95-6073-4C0B-AC33-82CFB34F0142}"/>
    <cellStyle name="Total 35 7 2" xfId="40062" xr:uid="{F6A3F43A-FA2C-4EA3-98AB-649B57CD04CD}"/>
    <cellStyle name="Total 35 8" xfId="40063" xr:uid="{F19D8A22-EF86-40A1-8F6F-3FE4E743B5A9}"/>
    <cellStyle name="Total 35 8 2" xfId="40064" xr:uid="{F168A528-5F10-4E12-A314-A179698BCA4A}"/>
    <cellStyle name="Total 35 9" xfId="40065" xr:uid="{8D7DB5B4-F99F-42A2-98A8-BD55794B2C4A}"/>
    <cellStyle name="Total 35 9 2" xfId="40066" xr:uid="{995C7E64-3D18-44C6-AF99-7B7B92699607}"/>
    <cellStyle name="Total 36" xfId="17523" xr:uid="{00000000-0005-0000-0000-000078440000}"/>
    <cellStyle name="Total 36 10" xfId="40068" xr:uid="{087F04E8-5AD3-4F70-AA33-B9742E647BFA}"/>
    <cellStyle name="Total 36 11" xfId="40069" xr:uid="{8850D07C-879A-4DD0-96BD-02201DA59083}"/>
    <cellStyle name="Total 36 12" xfId="40067" xr:uid="{3FA6243E-8FA2-47C6-896F-A6E107EF5A8A}"/>
    <cellStyle name="Total 36 13" xfId="25119" xr:uid="{85AD2C79-297B-4626-92D5-7076070884EE}"/>
    <cellStyle name="Total 36 2" xfId="17524" xr:uid="{00000000-0005-0000-0000-000079440000}"/>
    <cellStyle name="Total 36 2 2" xfId="40071" xr:uid="{47C34294-7EF0-4459-A95F-58FDCF25D54F}"/>
    <cellStyle name="Total 36 2 2 2" xfId="40072" xr:uid="{E02A42DF-7D7A-4EFF-A927-4E62CD54FB52}"/>
    <cellStyle name="Total 36 2 3" xfId="40073" xr:uid="{7A6A00C8-20EA-4637-93D6-A8C4E3995385}"/>
    <cellStyle name="Total 36 2 3 2" xfId="40074" xr:uid="{C39FDCC3-F8C0-4521-ABFB-43ECD6CBFA7D}"/>
    <cellStyle name="Total 36 2 4" xfId="40075" xr:uid="{B1C7DA79-6AFC-4C25-B1FE-5EAAF1DE662C}"/>
    <cellStyle name="Total 36 2 5" xfId="40076" xr:uid="{A08FF989-C60C-4F5F-B0FD-BEC11C3C0E6F}"/>
    <cellStyle name="Total 36 2 6" xfId="40070" xr:uid="{DADEFC9B-8A15-40FE-8C0B-16ABBF9C8285}"/>
    <cellStyle name="Total 36 3" xfId="17525" xr:uid="{00000000-0005-0000-0000-00007A440000}"/>
    <cellStyle name="Total 36 3 2" xfId="40078" xr:uid="{9808C45B-D7CB-41D7-AFF0-8E4ABBE053F5}"/>
    <cellStyle name="Total 36 3 2 2" xfId="40079" xr:uid="{6E95C34B-6D52-4702-8B52-18C84A412BDA}"/>
    <cellStyle name="Total 36 3 3" xfId="40080" xr:uid="{FE0B9796-2E7C-45C9-9D95-4E46A4BDB674}"/>
    <cellStyle name="Total 36 3 3 2" xfId="40081" xr:uid="{3F3C6C7F-2C8A-4FF1-92E4-216C0268DACE}"/>
    <cellStyle name="Total 36 3 4" xfId="40082" xr:uid="{4211A4B5-5F67-43DD-BC9C-162E465355D4}"/>
    <cellStyle name="Total 36 3 5" xfId="40077" xr:uid="{F2D1375A-B6EF-42D4-BDF1-5E07689F3C37}"/>
    <cellStyle name="Total 36 4" xfId="40083" xr:uid="{DEAEF847-6D81-4560-A7DF-B10BA594170C}"/>
    <cellStyle name="Total 36 4 2" xfId="40084" xr:uid="{4B52B809-D9E7-4D85-A7F0-B49DC337248D}"/>
    <cellStyle name="Total 36 4 2 2" xfId="40085" xr:uid="{4406D0FE-35EE-44AF-9884-F8C014C54C93}"/>
    <cellStyle name="Total 36 4 3" xfId="40086" xr:uid="{A4BB6428-B100-4DAE-BC10-43F14AA05851}"/>
    <cellStyle name="Total 36 4 3 2" xfId="40087" xr:uid="{8847A3B0-0214-44D6-A87C-314DB77726A6}"/>
    <cellStyle name="Total 36 4 4" xfId="40088" xr:uid="{200FB86D-6DF4-46E6-9F16-9E57DF5FD242}"/>
    <cellStyle name="Total 36 5" xfId="40089" xr:uid="{9C029D71-9C06-4408-9973-87DBB82567E3}"/>
    <cellStyle name="Total 36 5 2" xfId="40090" xr:uid="{66CC4ACC-4B53-4433-8651-8F7C2CF34148}"/>
    <cellStyle name="Total 36 5 2 2" xfId="40091" xr:uid="{99EFC63C-3D8B-42E7-B1CE-309D532FD58B}"/>
    <cellStyle name="Total 36 5 3" xfId="40092" xr:uid="{025C42D1-DA20-4AD5-AA3B-926926B7F9B4}"/>
    <cellStyle name="Total 36 5 3 2" xfId="40093" xr:uid="{50BF82D1-47E1-41B4-8B75-8D2169E1C651}"/>
    <cellStyle name="Total 36 5 4" xfId="40094" xr:uid="{DD4B945A-7185-4CF9-A06D-BA670553EC7C}"/>
    <cellStyle name="Total 36 5 4 2" xfId="40095" xr:uid="{B1DC0B00-CA79-46C9-A89A-CF9809C71A3F}"/>
    <cellStyle name="Total 36 5 5" xfId="40096" xr:uid="{8BA8B2B9-F82B-436E-BB2A-23A3B9E99CB6}"/>
    <cellStyle name="Total 36 6" xfId="40097" xr:uid="{A45E6556-766E-4121-81E9-0BBC405A71FA}"/>
    <cellStyle name="Total 36 6 2" xfId="40098" xr:uid="{1BEDD74D-B80A-4883-AE8A-5415179288A4}"/>
    <cellStyle name="Total 36 6 2 2" xfId="40099" xr:uid="{E7DBB525-F057-446C-BD36-9F19EDA9643A}"/>
    <cellStyle name="Total 36 6 3" xfId="40100" xr:uid="{4A78B835-3BE4-43C6-91CF-7DF7B38A7049}"/>
    <cellStyle name="Total 36 6 3 2" xfId="40101" xr:uid="{100F8E68-BA3B-4B4A-B121-698039BFAF6C}"/>
    <cellStyle name="Total 36 6 4" xfId="40102" xr:uid="{F79F0E72-8402-4121-9983-7F7FEE585265}"/>
    <cellStyle name="Total 36 7" xfId="40103" xr:uid="{927E5AF1-042E-4AE2-9082-25D090ECAAF9}"/>
    <cellStyle name="Total 36 7 2" xfId="40104" xr:uid="{2F28914A-4CAB-41D4-94CC-B354E3F2314C}"/>
    <cellStyle name="Total 36 8" xfId="40105" xr:uid="{96B2C796-3CD4-4B35-AB8D-248D40222728}"/>
    <cellStyle name="Total 36 8 2" xfId="40106" xr:uid="{77B43812-919D-4019-9F63-52EBDD1B2F12}"/>
    <cellStyle name="Total 36 9" xfId="40107" xr:uid="{AF894720-347A-4ABB-BDEA-286BBDAF0B80}"/>
    <cellStyle name="Total 36 9 2" xfId="40108" xr:uid="{34786780-E932-4815-A22C-0527F15E5817}"/>
    <cellStyle name="Total 37" xfId="17526" xr:uid="{00000000-0005-0000-0000-00007B440000}"/>
    <cellStyle name="Total 37 10" xfId="40110" xr:uid="{12919E3C-CDFA-4633-BE34-34131818F466}"/>
    <cellStyle name="Total 37 11" xfId="40111" xr:uid="{A3645C4A-F472-4D81-AE58-08E9C8E29CDA}"/>
    <cellStyle name="Total 37 12" xfId="40109" xr:uid="{C4C654CB-8FB6-4635-9329-D1A5C31377F8}"/>
    <cellStyle name="Total 37 13" xfId="25120" xr:uid="{8173CF6F-6A1E-4D32-AA56-AE6838F0A1B1}"/>
    <cellStyle name="Total 37 2" xfId="17527" xr:uid="{00000000-0005-0000-0000-00007C440000}"/>
    <cellStyle name="Total 37 2 2" xfId="40113" xr:uid="{EB44D0D6-9143-4CCF-8214-AD9A72ED3401}"/>
    <cellStyle name="Total 37 2 2 2" xfId="40114" xr:uid="{17C76D7A-AE1A-4D00-A307-5AC3300F024E}"/>
    <cellStyle name="Total 37 2 3" xfId="40115" xr:uid="{C70CFED4-4C3C-45ED-AA96-FECE7E834F7C}"/>
    <cellStyle name="Total 37 2 3 2" xfId="40116" xr:uid="{23F9F6DD-1B29-4CAA-8745-3A919BD477B5}"/>
    <cellStyle name="Total 37 2 4" xfId="40117" xr:uid="{CE98048B-08D0-4018-AB2A-728889F672AF}"/>
    <cellStyle name="Total 37 2 5" xfId="40118" xr:uid="{4AA50824-30DD-4C4B-A8D3-F6FE49EC8F78}"/>
    <cellStyle name="Total 37 2 6" xfId="40112" xr:uid="{27D6AEBF-15F9-43BE-925F-9A9C2D4C3F77}"/>
    <cellStyle name="Total 37 3" xfId="17528" xr:uid="{00000000-0005-0000-0000-00007D440000}"/>
    <cellStyle name="Total 37 3 2" xfId="40120" xr:uid="{C3F762CB-8BF4-44A3-BC13-CD4CCBD0212C}"/>
    <cellStyle name="Total 37 3 2 2" xfId="40121" xr:uid="{1069EE86-61BF-4AA1-9A8D-FBFB65997BA9}"/>
    <cellStyle name="Total 37 3 3" xfId="40122" xr:uid="{6D46E1BA-13DD-4882-B77C-6349F2FD276B}"/>
    <cellStyle name="Total 37 3 3 2" xfId="40123" xr:uid="{B5170610-E725-438F-8EB3-47E75BBB686C}"/>
    <cellStyle name="Total 37 3 4" xfId="40124" xr:uid="{91F64ABA-265C-40BE-9DA4-7051FC8A3EC5}"/>
    <cellStyle name="Total 37 3 5" xfId="40119" xr:uid="{BCFFE37C-3071-4F74-B70F-D4E19C92564E}"/>
    <cellStyle name="Total 37 4" xfId="40125" xr:uid="{9F05FD62-8858-460D-87FA-0E96BB0811A4}"/>
    <cellStyle name="Total 37 4 2" xfId="40126" xr:uid="{99C941A3-24CD-4EA5-9D05-112D6094FF65}"/>
    <cellStyle name="Total 37 4 2 2" xfId="40127" xr:uid="{1B202540-8697-433A-8397-E73EBC031769}"/>
    <cellStyle name="Total 37 4 3" xfId="40128" xr:uid="{C89C93DB-CD85-4670-B818-11EC17D72D7F}"/>
    <cellStyle name="Total 37 4 3 2" xfId="40129" xr:uid="{7C0F77EB-3FFC-4899-9D29-80F9D8BFD8FD}"/>
    <cellStyle name="Total 37 4 4" xfId="40130" xr:uid="{236B9888-6B13-4213-AA7D-72EDD710C319}"/>
    <cellStyle name="Total 37 5" xfId="40131" xr:uid="{41229C2F-0419-47A3-9A60-A98867C70252}"/>
    <cellStyle name="Total 37 5 2" xfId="40132" xr:uid="{EB8F4FED-37F2-4DD1-AF92-9028B4942750}"/>
    <cellStyle name="Total 37 5 2 2" xfId="40133" xr:uid="{7814A952-B840-46D2-B489-0BA923547480}"/>
    <cellStyle name="Total 37 5 3" xfId="40134" xr:uid="{32A9AD99-7EC0-4FB2-B1F5-C7F1A0185FB7}"/>
    <cellStyle name="Total 37 5 3 2" xfId="40135" xr:uid="{4B45DBE7-CCC5-4BF9-A618-67C2B2C47552}"/>
    <cellStyle name="Total 37 5 4" xfId="40136" xr:uid="{AA24044C-5351-4FEE-9B88-51361B39C62A}"/>
    <cellStyle name="Total 37 5 4 2" xfId="40137" xr:uid="{0C58C4FD-8E2B-47D3-B9DF-7494BFF1854F}"/>
    <cellStyle name="Total 37 5 5" xfId="40138" xr:uid="{9B96E461-FF78-4D52-B36C-929A972F4E05}"/>
    <cellStyle name="Total 37 6" xfId="40139" xr:uid="{02D90956-74C9-4320-B70C-7844B50F9BEF}"/>
    <cellStyle name="Total 37 6 2" xfId="40140" xr:uid="{F483B053-A2C3-410A-BC3D-C48E7DB92867}"/>
    <cellStyle name="Total 37 6 2 2" xfId="40141" xr:uid="{3276D175-C0C4-4B93-8519-D8FE18EDBD7F}"/>
    <cellStyle name="Total 37 6 3" xfId="40142" xr:uid="{CD5A0830-4AE7-4EF1-9BE8-E83B77E7E269}"/>
    <cellStyle name="Total 37 6 3 2" xfId="40143" xr:uid="{FFF1F9CB-9DFF-4F8B-B736-52395B08ED97}"/>
    <cellStyle name="Total 37 6 4" xfId="40144" xr:uid="{805CD45E-5D93-4E83-8463-F0139F5BB215}"/>
    <cellStyle name="Total 37 7" xfId="40145" xr:uid="{D39394D7-6D8A-41A1-92CE-4A1B7A9A6B94}"/>
    <cellStyle name="Total 37 7 2" xfId="40146" xr:uid="{434E4262-2D6A-4524-9589-2DF893A908A0}"/>
    <cellStyle name="Total 37 8" xfId="40147" xr:uid="{A9E9B07C-7C8A-4CF5-9CBA-7D00AD01F393}"/>
    <cellStyle name="Total 37 8 2" xfId="40148" xr:uid="{3A6535F0-7645-4465-B0C5-51875641B404}"/>
    <cellStyle name="Total 37 9" xfId="40149" xr:uid="{32C65B43-C760-4C4E-8B98-285B3E81C1BD}"/>
    <cellStyle name="Total 37 9 2" xfId="40150" xr:uid="{D8B91146-60EC-4279-8EA3-3E0B9C9070B7}"/>
    <cellStyle name="Total 38" xfId="17529" xr:uid="{00000000-0005-0000-0000-00007E440000}"/>
    <cellStyle name="Total 38 10" xfId="40152" xr:uid="{79BD65B5-4128-4E79-A084-FCE265E8670D}"/>
    <cellStyle name="Total 38 11" xfId="40153" xr:uid="{D5139EB6-D46F-458A-98AA-A1012B5FBED2}"/>
    <cellStyle name="Total 38 12" xfId="40151" xr:uid="{D2DA70A3-74BF-47AF-814A-F7AD2F063437}"/>
    <cellStyle name="Total 38 13" xfId="25121" xr:uid="{C0C7B0D3-6629-4ADF-9B43-C578072DBB6B}"/>
    <cellStyle name="Total 38 2" xfId="17530" xr:uid="{00000000-0005-0000-0000-00007F440000}"/>
    <cellStyle name="Total 38 2 2" xfId="40155" xr:uid="{8444AE49-3E04-43C0-8B54-018DEB124FE4}"/>
    <cellStyle name="Total 38 2 2 2" xfId="40156" xr:uid="{B4AFF4B7-225A-4707-8C3F-B0198E436091}"/>
    <cellStyle name="Total 38 2 3" xfId="40157" xr:uid="{8AD278C1-9537-4A1E-AB8B-61079E43EF98}"/>
    <cellStyle name="Total 38 2 3 2" xfId="40158" xr:uid="{0872C768-17FE-4722-B4BB-D688E2DF6228}"/>
    <cellStyle name="Total 38 2 4" xfId="40159" xr:uid="{0DDC162E-7D5B-43C5-BD25-E509923C8824}"/>
    <cellStyle name="Total 38 2 5" xfId="40160" xr:uid="{AEFD5B72-3E0A-4E8F-88C8-F8A738505E0C}"/>
    <cellStyle name="Total 38 2 6" xfId="40154" xr:uid="{EA684F35-D070-4654-ADB3-B7596040F982}"/>
    <cellStyle name="Total 38 3" xfId="17531" xr:uid="{00000000-0005-0000-0000-000080440000}"/>
    <cellStyle name="Total 38 3 2" xfId="40162" xr:uid="{60DC3D56-515C-4AA7-A393-2C1DFC55C623}"/>
    <cellStyle name="Total 38 3 2 2" xfId="40163" xr:uid="{BD836C59-74CA-49D5-8A47-C4E7FF3DC5F1}"/>
    <cellStyle name="Total 38 3 3" xfId="40164" xr:uid="{924350A6-B9C5-4ADC-ADE1-79F449D7D2A1}"/>
    <cellStyle name="Total 38 3 3 2" xfId="40165" xr:uid="{6AB13EEC-1A42-4A67-B44E-0E5449403031}"/>
    <cellStyle name="Total 38 3 4" xfId="40166" xr:uid="{7DF6A6CB-3462-410E-9238-43370B08045A}"/>
    <cellStyle name="Total 38 3 5" xfId="40161" xr:uid="{B4B2379E-B709-4510-93DD-3FE38CB217DC}"/>
    <cellStyle name="Total 38 4" xfId="40167" xr:uid="{1530193E-CF15-4F48-BE5D-D504D7823FEF}"/>
    <cellStyle name="Total 38 4 2" xfId="40168" xr:uid="{E60D205A-D45D-47C1-ACE6-976C7CD184DC}"/>
    <cellStyle name="Total 38 4 2 2" xfId="40169" xr:uid="{865A5304-69A7-49A8-A038-57C744350BC6}"/>
    <cellStyle name="Total 38 4 3" xfId="40170" xr:uid="{FBD20F83-34E8-4C80-A98F-D527CA519FA8}"/>
    <cellStyle name="Total 38 4 3 2" xfId="40171" xr:uid="{FA03AC56-8602-4458-A42E-72DEA602F530}"/>
    <cellStyle name="Total 38 4 4" xfId="40172" xr:uid="{18833283-5524-4C0A-9989-325433712B1E}"/>
    <cellStyle name="Total 38 5" xfId="40173" xr:uid="{632E8842-E0A5-4B32-BE43-445D3E13F09C}"/>
    <cellStyle name="Total 38 5 2" xfId="40174" xr:uid="{6AEEA77F-5F17-435B-B622-E4BFC8AB4265}"/>
    <cellStyle name="Total 38 5 2 2" xfId="40175" xr:uid="{9F5D4EDB-0DA1-41BB-AE26-BE4FB3DC8430}"/>
    <cellStyle name="Total 38 5 3" xfId="40176" xr:uid="{576F7B7E-F242-465E-B87F-B7BB38E74541}"/>
    <cellStyle name="Total 38 5 3 2" xfId="40177" xr:uid="{85EFD86D-36CA-4DD1-B3C7-6C51A002A437}"/>
    <cellStyle name="Total 38 5 4" xfId="40178" xr:uid="{74F17D5A-FC33-4F1A-B6CE-44B2E87F9A53}"/>
    <cellStyle name="Total 38 5 4 2" xfId="40179" xr:uid="{378639A3-089F-4F81-AE3A-5A7A171B380F}"/>
    <cellStyle name="Total 38 5 5" xfId="40180" xr:uid="{1EA708EB-B498-4651-B770-522BB070CB34}"/>
    <cellStyle name="Total 38 6" xfId="40181" xr:uid="{A4B0C8D1-41A2-49A6-A783-665EEF1D9703}"/>
    <cellStyle name="Total 38 6 2" xfId="40182" xr:uid="{44625932-6ABF-4838-8516-02C2A7E6BC42}"/>
    <cellStyle name="Total 38 6 2 2" xfId="40183" xr:uid="{FC22087D-27AB-49C9-831D-A2193CE9D6FB}"/>
    <cellStyle name="Total 38 6 3" xfId="40184" xr:uid="{CDF86DC4-3CE6-4275-9E80-E1938A6D784B}"/>
    <cellStyle name="Total 38 6 3 2" xfId="40185" xr:uid="{F85EA5B5-83EC-486A-BAF6-DBE62852DA1F}"/>
    <cellStyle name="Total 38 6 4" xfId="40186" xr:uid="{FE9F7D86-A13D-45A1-9D50-5908D6BDB4C1}"/>
    <cellStyle name="Total 38 7" xfId="40187" xr:uid="{750A46FB-CA9B-4C93-9B9A-AED233673940}"/>
    <cellStyle name="Total 38 7 2" xfId="40188" xr:uid="{C5E7E3B3-C96F-40B8-9B23-5E229AE24A8F}"/>
    <cellStyle name="Total 38 8" xfId="40189" xr:uid="{22EFBEE6-802A-43EA-A98A-16EA20D7E1A2}"/>
    <cellStyle name="Total 38 8 2" xfId="40190" xr:uid="{5BAEDDA1-9499-495F-9849-5AFF634E586A}"/>
    <cellStyle name="Total 38 9" xfId="40191" xr:uid="{93A75397-601E-41D9-8AF8-3DA087E4D69D}"/>
    <cellStyle name="Total 38 9 2" xfId="40192" xr:uid="{07EF682F-849A-43AF-B860-4B5CFC06599F}"/>
    <cellStyle name="Total 39" xfId="17532" xr:uid="{00000000-0005-0000-0000-000081440000}"/>
    <cellStyle name="Total 39 10" xfId="40194" xr:uid="{F5C7CE19-10ED-40F1-AB7A-F75E7259F829}"/>
    <cellStyle name="Total 39 11" xfId="40195" xr:uid="{AF7B3D21-A585-44FF-942A-BAA607BB26FD}"/>
    <cellStyle name="Total 39 12" xfId="40193" xr:uid="{70E083BB-6712-43F5-8C73-7AA067A66263}"/>
    <cellStyle name="Total 39 13" xfId="25122" xr:uid="{2D3EADBF-52D5-4B50-B8B7-301C30A50F4D}"/>
    <cellStyle name="Total 39 2" xfId="17533" xr:uid="{00000000-0005-0000-0000-000082440000}"/>
    <cellStyle name="Total 39 2 2" xfId="40197" xr:uid="{D43E32AB-BBD1-4508-8128-0E1F48E9FFC2}"/>
    <cellStyle name="Total 39 2 2 2" xfId="40198" xr:uid="{4C8A8858-FFD1-42D4-9B83-63096E7CA80D}"/>
    <cellStyle name="Total 39 2 3" xfId="40199" xr:uid="{C7C2BFF6-00DB-4CF9-9C04-4B666F187D44}"/>
    <cellStyle name="Total 39 2 3 2" xfId="40200" xr:uid="{F97ED449-8B9F-45B3-B75E-C7788C9C44C3}"/>
    <cellStyle name="Total 39 2 4" xfId="40201" xr:uid="{972CC542-AAC0-4D22-AFE6-68CE5316E668}"/>
    <cellStyle name="Total 39 2 5" xfId="40202" xr:uid="{0BDCC3BD-48C9-4A6E-B1AF-083B38EF8AE4}"/>
    <cellStyle name="Total 39 2 6" xfId="40196" xr:uid="{2A4A0C59-BFF1-4A41-9877-635F29B122DA}"/>
    <cellStyle name="Total 39 3" xfId="17534" xr:uid="{00000000-0005-0000-0000-000083440000}"/>
    <cellStyle name="Total 39 3 2" xfId="40204" xr:uid="{8E43EED3-945A-4143-BD0F-760399B995F7}"/>
    <cellStyle name="Total 39 3 2 2" xfId="40205" xr:uid="{925085EF-90B1-4D3C-81B1-2DB19A90B15F}"/>
    <cellStyle name="Total 39 3 3" xfId="40206" xr:uid="{87344727-AD19-46FD-A4C1-BB16D11C76FD}"/>
    <cellStyle name="Total 39 3 3 2" xfId="40207" xr:uid="{06BE4A37-84A0-496A-95CE-E355EF5CC6C4}"/>
    <cellStyle name="Total 39 3 4" xfId="40208" xr:uid="{AC6FA9FE-6BDF-4ED2-8025-AB154A8CF784}"/>
    <cellStyle name="Total 39 3 5" xfId="40203" xr:uid="{0DA219B8-4929-48B1-9625-C83269BC00F7}"/>
    <cellStyle name="Total 39 4" xfId="40209" xr:uid="{5C2191A4-9B7D-4008-9B2C-6F782F8ADEBA}"/>
    <cellStyle name="Total 39 4 2" xfId="40210" xr:uid="{9B2F73EE-8993-45DF-B4E9-6B50C99CE162}"/>
    <cellStyle name="Total 39 4 2 2" xfId="40211" xr:uid="{96150F54-22BC-42B2-8FCB-756EFA8D94DE}"/>
    <cellStyle name="Total 39 4 3" xfId="40212" xr:uid="{76633AA1-4A03-4792-9A39-2BA061F9C599}"/>
    <cellStyle name="Total 39 4 3 2" xfId="40213" xr:uid="{1F77AEB6-DCD7-482F-B815-5BC4A222E5EF}"/>
    <cellStyle name="Total 39 4 4" xfId="40214" xr:uid="{24031464-6240-419C-87AF-96479AB59A3B}"/>
    <cellStyle name="Total 39 5" xfId="40215" xr:uid="{DA0C7D08-763B-4FE6-BD88-B60405F50DF8}"/>
    <cellStyle name="Total 39 5 2" xfId="40216" xr:uid="{ABA52D3B-596E-48CB-A703-E5E9C859B4F5}"/>
    <cellStyle name="Total 39 5 2 2" xfId="40217" xr:uid="{25939882-84DC-4BAC-AC00-D39B9964C72A}"/>
    <cellStyle name="Total 39 5 3" xfId="40218" xr:uid="{F383FA02-6901-4EF2-950B-9D80F1ECEFD7}"/>
    <cellStyle name="Total 39 5 3 2" xfId="40219" xr:uid="{F7A4A393-D7E6-4D7E-A84B-D4E9E66BA702}"/>
    <cellStyle name="Total 39 5 4" xfId="40220" xr:uid="{8D153B0D-A277-4866-A4E5-8CE2E715B32E}"/>
    <cellStyle name="Total 39 5 4 2" xfId="40221" xr:uid="{245447CB-CDBA-4D2A-B7CA-93D7729F04A9}"/>
    <cellStyle name="Total 39 5 5" xfId="40222" xr:uid="{60D9F0AA-8817-4E6D-B6F8-C313BED33210}"/>
    <cellStyle name="Total 39 6" xfId="40223" xr:uid="{7B787E5D-E586-4BBC-B27F-64460BCB4A78}"/>
    <cellStyle name="Total 39 6 2" xfId="40224" xr:uid="{22EB26E2-A5AF-45F0-9D98-83E295A09BFE}"/>
    <cellStyle name="Total 39 6 2 2" xfId="40225" xr:uid="{514562F2-D646-4D42-99DB-4DB95E1EE75A}"/>
    <cellStyle name="Total 39 6 3" xfId="40226" xr:uid="{C6CF9418-3C4C-4474-AA2D-1910EF1913B1}"/>
    <cellStyle name="Total 39 6 3 2" xfId="40227" xr:uid="{049125A8-AD1C-49B7-8585-5D6AA504D8FB}"/>
    <cellStyle name="Total 39 6 4" xfId="40228" xr:uid="{21493A70-7A27-43F8-905E-93B9535EC25F}"/>
    <cellStyle name="Total 39 7" xfId="40229" xr:uid="{D66AF91D-5E6F-48B4-A832-2633062DB097}"/>
    <cellStyle name="Total 39 7 2" xfId="40230" xr:uid="{52B39426-4264-44C3-8519-7D9B8082E83E}"/>
    <cellStyle name="Total 39 8" xfId="40231" xr:uid="{2BD51654-C792-4A62-AF48-BEC622CECF18}"/>
    <cellStyle name="Total 39 8 2" xfId="40232" xr:uid="{21A92CD6-5366-48D3-9467-7CE952D4466A}"/>
    <cellStyle name="Total 39 9" xfId="40233" xr:uid="{6D6033DA-57FB-4F7F-B0EB-57EEEAF8BB9E}"/>
    <cellStyle name="Total 39 9 2" xfId="40234" xr:uid="{AFA1BED2-7D71-45ED-A0C3-352DB1D47E66}"/>
    <cellStyle name="Total 4" xfId="17535" xr:uid="{00000000-0005-0000-0000-000084440000}"/>
    <cellStyle name="Total 4 10" xfId="40236" xr:uid="{0B18D544-08C1-42C1-B689-29F2FE422790}"/>
    <cellStyle name="Total 4 10 2" xfId="40237" xr:uid="{3EF61165-480F-4115-AAA1-5F4CF8EF5BFC}"/>
    <cellStyle name="Total 4 11" xfId="40238" xr:uid="{69677B0C-A110-4480-8F92-186E64D27171}"/>
    <cellStyle name="Total 4 12" xfId="40239" xr:uid="{684DF1F0-1320-4C67-8716-087B17E1ECDF}"/>
    <cellStyle name="Total 4 13" xfId="40235" xr:uid="{F58B35F9-E1E0-453D-BDDA-4552BC391349}"/>
    <cellStyle name="Total 4 14" xfId="25123" xr:uid="{91EA9728-C01D-4FDC-9CF5-9C67602D6088}"/>
    <cellStyle name="Total 4 15" xfId="23495" xr:uid="{E5E8C749-9EE3-4054-8670-478D0D020F79}"/>
    <cellStyle name="Total 4 16" xfId="22671" xr:uid="{BB78F2BD-E0E8-46F2-AA64-BB4A54F796B8}"/>
    <cellStyle name="Total 4 2" xfId="17536" xr:uid="{00000000-0005-0000-0000-000085440000}"/>
    <cellStyle name="Total 4 2 10" xfId="40241" xr:uid="{5F6BE73E-4BEC-45B2-AD19-9751EEA25BA0}"/>
    <cellStyle name="Total 4 2 11" xfId="40240" xr:uid="{115CD27E-4ECF-48DA-81B1-FA29F4D85E6D}"/>
    <cellStyle name="Total 4 2 2" xfId="40242" xr:uid="{23B3C9A5-D0B1-443F-8224-CC5C0115F952}"/>
    <cellStyle name="Total 4 2 2 2" xfId="40243" xr:uid="{D0363EA0-ED5B-4474-9AF7-691A9E67F21A}"/>
    <cellStyle name="Total 4 2 2 2 2" xfId="40244" xr:uid="{83E01EB0-813A-4520-A3CC-16F9689AF4A7}"/>
    <cellStyle name="Total 4 2 2 3" xfId="40245" xr:uid="{AA432CCD-2C9C-4E41-A7F2-A4DC25F3E187}"/>
    <cellStyle name="Total 4 2 2 3 2" xfId="40246" xr:uid="{D8095742-E942-4D62-A215-8B238BD404D4}"/>
    <cellStyle name="Total 4 2 2 4" xfId="40247" xr:uid="{78BF36B2-C84E-42FE-A8DF-526A875B5693}"/>
    <cellStyle name="Total 4 2 3" xfId="40248" xr:uid="{0F18921A-2CA8-4413-87A9-18F7F885E82C}"/>
    <cellStyle name="Total 4 2 3 2" xfId="40249" xr:uid="{37AD639E-D7D7-438E-AD37-3361B9E15DE9}"/>
    <cellStyle name="Total 4 2 3 2 2" xfId="40250" xr:uid="{63FA90EF-EC3D-435E-B905-F26DEABB7F5F}"/>
    <cellStyle name="Total 4 2 3 3" xfId="40251" xr:uid="{7A8D5DDA-D759-4CAC-B99E-FB5432C9C980}"/>
    <cellStyle name="Total 4 2 3 3 2" xfId="40252" xr:uid="{A518164C-D7D6-4E61-A57C-4CB7B577CDEC}"/>
    <cellStyle name="Total 4 2 3 4" xfId="40253" xr:uid="{917D8E9A-81E1-4E64-9A1B-88C2EDF0F4F3}"/>
    <cellStyle name="Total 4 2 4" xfId="40254" xr:uid="{8BFAE6D2-2D61-422F-8650-747E9C013515}"/>
    <cellStyle name="Total 4 2 4 2" xfId="40255" xr:uid="{972E0B59-E7BF-4794-A6C7-A7B8E49BB705}"/>
    <cellStyle name="Total 4 2 4 2 2" xfId="40256" xr:uid="{C1E9F2A0-BDF9-4634-8CCE-C2F8D9560FD6}"/>
    <cellStyle name="Total 4 2 4 3" xfId="40257" xr:uid="{DAA095BD-0E66-425C-9A5C-E771F9678B43}"/>
    <cellStyle name="Total 4 2 4 3 2" xfId="40258" xr:uid="{8F7E7F28-F470-439D-BB12-43F5D850C183}"/>
    <cellStyle name="Total 4 2 4 4" xfId="40259" xr:uid="{F1F38124-7FE1-42F9-A5BC-6F02A58C7CE6}"/>
    <cellStyle name="Total 4 2 4 4 2" xfId="40260" xr:uid="{AD9F16CA-DB45-4B41-9CDF-10B87B0AA67F}"/>
    <cellStyle name="Total 4 2 4 5" xfId="40261" xr:uid="{1ED411E4-FEAD-425F-A69B-15EC30B76E63}"/>
    <cellStyle name="Total 4 2 5" xfId="40262" xr:uid="{E42B262C-9E1E-4BFD-9E3F-F207BEFF1790}"/>
    <cellStyle name="Total 4 2 5 2" xfId="40263" xr:uid="{58E64C3A-F648-4C7B-9B70-1F325783F234}"/>
    <cellStyle name="Total 4 2 5 2 2" xfId="40264" xr:uid="{792D64CF-8333-4212-9B17-384D0558CAD2}"/>
    <cellStyle name="Total 4 2 5 3" xfId="40265" xr:uid="{F68E58AC-8DED-450F-8729-7D0D21C12942}"/>
    <cellStyle name="Total 4 2 5 3 2" xfId="40266" xr:uid="{07D0FA04-6132-4537-A7FE-69EB6AB87287}"/>
    <cellStyle name="Total 4 2 5 4" xfId="40267" xr:uid="{AE9C21B9-1714-4C9D-B57A-528A08CEF812}"/>
    <cellStyle name="Total 4 2 6" xfId="40268" xr:uid="{FAFC8C4B-B0A4-4C4B-ADBD-C3D806B83CA9}"/>
    <cellStyle name="Total 4 2 6 2" xfId="40269" xr:uid="{1E7B8A1E-8C77-4B09-9493-8B563E97F3DA}"/>
    <cellStyle name="Total 4 2 7" xfId="40270" xr:uid="{745E3A98-7674-4481-9CD3-4507EECB36C8}"/>
    <cellStyle name="Total 4 2 7 2" xfId="40271" xr:uid="{90C0D814-74F1-4E75-8116-6B7B8497CF87}"/>
    <cellStyle name="Total 4 2 8" xfId="40272" xr:uid="{F2DA5F51-CA91-457F-B462-E75AA9008907}"/>
    <cellStyle name="Total 4 2 8 2" xfId="40273" xr:uid="{9D4D52F1-9CE7-4515-B496-A7D14437CA0D}"/>
    <cellStyle name="Total 4 2 9" xfId="40274" xr:uid="{3575EF9D-4F31-47A0-87B4-BD7DB0C36A99}"/>
    <cellStyle name="Total 4 3" xfId="17537" xr:uid="{00000000-0005-0000-0000-000086440000}"/>
    <cellStyle name="Total 4 3 2" xfId="40276" xr:uid="{0D1BB6E4-1E3C-46C7-AFCF-28052F280162}"/>
    <cellStyle name="Total 4 3 2 2" xfId="40277" xr:uid="{B8E974C4-098E-430F-84A7-A2EF23CBEF78}"/>
    <cellStyle name="Total 4 3 3" xfId="40278" xr:uid="{77413A2B-828B-489A-9D45-658385B2D960}"/>
    <cellStyle name="Total 4 3 3 2" xfId="40279" xr:uid="{8FDCD5A5-E9FF-44B0-A48E-CC7372529BC1}"/>
    <cellStyle name="Total 4 3 4" xfId="40280" xr:uid="{DB65D9BD-0568-4790-A280-E6002A6566C1}"/>
    <cellStyle name="Total 4 3 5" xfId="40281" xr:uid="{2C4C3521-19A0-40E1-8A78-445C24D42AEA}"/>
    <cellStyle name="Total 4 3 6" xfId="40275" xr:uid="{53B86282-2A99-47D2-9799-DF1611E4F712}"/>
    <cellStyle name="Total 4 4" xfId="17538" xr:uid="{00000000-0005-0000-0000-000087440000}"/>
    <cellStyle name="Total 4 4 2" xfId="40283" xr:uid="{172B01CF-0303-4B3F-B5CF-6E3635A263A9}"/>
    <cellStyle name="Total 4 4 2 2" xfId="40284" xr:uid="{95E3640A-A71A-4574-89E3-17F9DA2D9DD5}"/>
    <cellStyle name="Total 4 4 3" xfId="40285" xr:uid="{72F83E95-B9D7-4B9E-9D24-300E5CB576C5}"/>
    <cellStyle name="Total 4 4 3 2" xfId="40286" xr:uid="{40CE31F0-3D8C-4094-8647-60F95D173618}"/>
    <cellStyle name="Total 4 4 4" xfId="40287" xr:uid="{6E9EC0D9-2543-46E5-B8B4-6C23E45B04F5}"/>
    <cellStyle name="Total 4 4 5" xfId="40282" xr:uid="{B34BDF7C-1957-449C-A30C-48C1B5A382A4}"/>
    <cellStyle name="Total 4 5" xfId="17539" xr:uid="{00000000-0005-0000-0000-000088440000}"/>
    <cellStyle name="Total 4 5 2" xfId="40289" xr:uid="{D06BB763-98AD-4DD3-9155-D11C08210435}"/>
    <cellStyle name="Total 4 5 2 2" xfId="40290" xr:uid="{5E3F2144-6A33-4FF4-9C06-C797D00D5DC1}"/>
    <cellStyle name="Total 4 5 3" xfId="40291" xr:uid="{D5CE93E6-23F3-4B18-8084-ECF977EBB48C}"/>
    <cellStyle name="Total 4 5 3 2" xfId="40292" xr:uid="{9C246B4A-B0A9-44EA-ABCF-33230EACECC1}"/>
    <cellStyle name="Total 4 5 4" xfId="40293" xr:uid="{9C9D0058-71AF-40F5-81EF-8D9DFC113B30}"/>
    <cellStyle name="Total 4 5 5" xfId="40288" xr:uid="{28046011-D0A0-47E7-A7C7-E6CC3703D1CF}"/>
    <cellStyle name="Total 4 6" xfId="40294" xr:uid="{9A690251-2E92-4B38-B25C-25FB92360CD0}"/>
    <cellStyle name="Total 4 6 2" xfId="40295" xr:uid="{26556AB4-F10C-42B7-A216-C2304A843270}"/>
    <cellStyle name="Total 4 6 2 2" xfId="40296" xr:uid="{4718E79B-C24A-4599-9FD9-D4538AB814BB}"/>
    <cellStyle name="Total 4 6 3" xfId="40297" xr:uid="{49C61F19-0191-4424-A0E8-F4B80686F649}"/>
    <cellStyle name="Total 4 6 3 2" xfId="40298" xr:uid="{7288A85B-08C6-4A97-9A4A-B03AFD756067}"/>
    <cellStyle name="Total 4 6 4" xfId="40299" xr:uid="{AD5227F3-ABAD-405E-8D3E-6A0C3FAA5C69}"/>
    <cellStyle name="Total 4 6 4 2" xfId="40300" xr:uid="{A07A17C9-7D1E-43EF-AAFF-3A317B79BB60}"/>
    <cellStyle name="Total 4 6 5" xfId="40301" xr:uid="{C602D9E1-5930-40BD-8A99-1F76DAA1D77D}"/>
    <cellStyle name="Total 4 7" xfId="40302" xr:uid="{FF2E7F1E-C63F-4EFB-B2C5-F8659C02DB2F}"/>
    <cellStyle name="Total 4 7 2" xfId="40303" xr:uid="{E141489D-7062-4244-8891-1A5E182556E9}"/>
    <cellStyle name="Total 4 7 2 2" xfId="40304" xr:uid="{835D65A2-83F0-43D2-B10F-EF818358A904}"/>
    <cellStyle name="Total 4 7 3" xfId="40305" xr:uid="{BC4A79C5-94D4-4002-9A8E-2B5BD95035FD}"/>
    <cellStyle name="Total 4 7 3 2" xfId="40306" xr:uid="{66022203-634D-47E7-AC0F-54C7B967096C}"/>
    <cellStyle name="Total 4 7 4" xfId="40307" xr:uid="{E1AE71BB-11A1-4E28-8BF9-01395780140A}"/>
    <cellStyle name="Total 4 8" xfId="40308" xr:uid="{B540E1AB-49F3-4421-B4CF-2ABA543A79D7}"/>
    <cellStyle name="Total 4 8 2" xfId="40309" xr:uid="{B45EC586-0002-4213-AEFF-2D2AAA6CB49C}"/>
    <cellStyle name="Total 4 9" xfId="40310" xr:uid="{AC61B89A-DC3E-4942-842D-25EF1598CF35}"/>
    <cellStyle name="Total 4 9 2" xfId="40311" xr:uid="{4BDA1601-B0BA-46D6-9F2C-C3193493BCB6}"/>
    <cellStyle name="Total 40" xfId="17540" xr:uid="{00000000-0005-0000-0000-000089440000}"/>
    <cellStyle name="Total 40 10" xfId="40313" xr:uid="{821D46C5-B6DB-440D-8B6C-D5267A1139E1}"/>
    <cellStyle name="Total 40 11" xfId="40314" xr:uid="{5D519655-8924-49FA-A9FA-314DC46EAED9}"/>
    <cellStyle name="Total 40 12" xfId="40312" xr:uid="{0F408DE7-27A8-4545-9C96-FC0A0E8D37F9}"/>
    <cellStyle name="Total 40 13" xfId="25124" xr:uid="{790783DF-42D4-45D7-8ACA-C2CA0AB59665}"/>
    <cellStyle name="Total 40 2" xfId="17541" xr:uid="{00000000-0005-0000-0000-00008A440000}"/>
    <cellStyle name="Total 40 2 2" xfId="40316" xr:uid="{A767FFD6-7880-45C8-A9F0-90F5243CFE30}"/>
    <cellStyle name="Total 40 2 2 2" xfId="40317" xr:uid="{91D786F4-934E-4440-9C12-C7AABA09C801}"/>
    <cellStyle name="Total 40 2 3" xfId="40318" xr:uid="{281EA41C-03E1-45A6-9D29-00EE70CB19A9}"/>
    <cellStyle name="Total 40 2 3 2" xfId="40319" xr:uid="{0311C332-1056-49E0-9DD1-C9A3B5652C5A}"/>
    <cellStyle name="Total 40 2 4" xfId="40320" xr:uid="{0A3CD982-D923-4027-B94D-54744700A30C}"/>
    <cellStyle name="Total 40 2 5" xfId="40321" xr:uid="{85A4BEDC-965C-4410-9A76-A1558A296DEB}"/>
    <cellStyle name="Total 40 2 6" xfId="40315" xr:uid="{FB645C55-E2D5-4FEA-95DD-3541D63A0CAE}"/>
    <cellStyle name="Total 40 3" xfId="17542" xr:uid="{00000000-0005-0000-0000-00008B440000}"/>
    <cellStyle name="Total 40 3 2" xfId="40323" xr:uid="{458E6608-172F-4A21-9827-7E2FC035488C}"/>
    <cellStyle name="Total 40 3 2 2" xfId="40324" xr:uid="{2CE4C054-229F-48D3-8F64-043B7D2E65B7}"/>
    <cellStyle name="Total 40 3 3" xfId="40325" xr:uid="{349D340A-4CCF-4C23-8CB0-EA9B31410609}"/>
    <cellStyle name="Total 40 3 3 2" xfId="40326" xr:uid="{8A7793D3-CF99-4B36-B9EF-AB552945A34C}"/>
    <cellStyle name="Total 40 3 4" xfId="40327" xr:uid="{261037FE-66BC-49DE-A380-8849B18EEE5B}"/>
    <cellStyle name="Total 40 3 5" xfId="40322" xr:uid="{D385A7E7-22E1-4C2B-9B15-3633A53E31FE}"/>
    <cellStyle name="Total 40 4" xfId="40328" xr:uid="{4ECAFDFC-1098-4188-B1E4-5D17FDB4179C}"/>
    <cellStyle name="Total 40 4 2" xfId="40329" xr:uid="{24528FE0-615B-4BCC-84E7-C9FF803AFFC9}"/>
    <cellStyle name="Total 40 4 2 2" xfId="40330" xr:uid="{DBF20D94-BC13-49FF-BAC8-C9929BEDFC26}"/>
    <cellStyle name="Total 40 4 3" xfId="40331" xr:uid="{FFF90AAE-1758-4106-9C5E-7DC828EAE992}"/>
    <cellStyle name="Total 40 4 3 2" xfId="40332" xr:uid="{622BC40E-F436-4C16-81AC-2B35CEB8FD4C}"/>
    <cellStyle name="Total 40 4 4" xfId="40333" xr:uid="{D9D05D78-60A0-4DFF-9FEF-2E9065030FE7}"/>
    <cellStyle name="Total 40 5" xfId="40334" xr:uid="{482700C0-A4B1-4893-BEF1-7EF858405F4C}"/>
    <cellStyle name="Total 40 5 2" xfId="40335" xr:uid="{736EFA76-09CD-4816-AFB6-0B6ACD293E5E}"/>
    <cellStyle name="Total 40 5 2 2" xfId="40336" xr:uid="{C8DAFBD6-AE4C-4C9C-B7F6-96FC53DB55D3}"/>
    <cellStyle name="Total 40 5 3" xfId="40337" xr:uid="{F2162112-42FC-41C3-9AFD-69E92CF31A00}"/>
    <cellStyle name="Total 40 5 3 2" xfId="40338" xr:uid="{4BFD7E7A-4BB7-4711-81D0-CD597EA12C5A}"/>
    <cellStyle name="Total 40 5 4" xfId="40339" xr:uid="{829BCBBD-4F25-434E-98A0-5F53FA66ADDF}"/>
    <cellStyle name="Total 40 5 4 2" xfId="40340" xr:uid="{F54F16EE-C33B-495C-BA75-67BB877A8B5C}"/>
    <cellStyle name="Total 40 5 5" xfId="40341" xr:uid="{7515D9D1-0B77-45CE-9F08-91296BE24711}"/>
    <cellStyle name="Total 40 6" xfId="40342" xr:uid="{2F2B342A-4579-473B-BF22-24D57DD08A14}"/>
    <cellStyle name="Total 40 6 2" xfId="40343" xr:uid="{63E219B5-E662-4CC9-A4BF-40FE9CB1F92C}"/>
    <cellStyle name="Total 40 6 2 2" xfId="40344" xr:uid="{5B32897C-C340-4307-8162-7682E8BDC8E0}"/>
    <cellStyle name="Total 40 6 3" xfId="40345" xr:uid="{D1C8D9F0-D7D2-42F5-AF41-737C95A27F3D}"/>
    <cellStyle name="Total 40 6 3 2" xfId="40346" xr:uid="{89F38363-8A10-4E57-9706-B6FD664FDC53}"/>
    <cellStyle name="Total 40 6 4" xfId="40347" xr:uid="{18C7C1CA-D59D-40CE-8F2D-D9DED176445B}"/>
    <cellStyle name="Total 40 7" xfId="40348" xr:uid="{7A2EA56E-C9BA-4FD0-B2D3-317BE16CB524}"/>
    <cellStyle name="Total 40 7 2" xfId="40349" xr:uid="{CCF94515-1DC8-4AD4-A73C-333FE8358236}"/>
    <cellStyle name="Total 40 8" xfId="40350" xr:uid="{60280E02-4844-4C23-9DFF-B35A18E1F390}"/>
    <cellStyle name="Total 40 8 2" xfId="40351" xr:uid="{9FC7F32E-A0CE-40C0-9AAF-173B7B0F5216}"/>
    <cellStyle name="Total 40 9" xfId="40352" xr:uid="{C9192092-45DB-482F-9042-1FA3DFCD2759}"/>
    <cellStyle name="Total 40 9 2" xfId="40353" xr:uid="{A492A358-7468-4922-915A-4DB4A65F27FB}"/>
    <cellStyle name="Total 41" xfId="17543" xr:uid="{00000000-0005-0000-0000-00008C440000}"/>
    <cellStyle name="Total 41 10" xfId="40355" xr:uid="{C127111C-150A-4A02-A960-04C43B2FEAAB}"/>
    <cellStyle name="Total 41 11" xfId="40356" xr:uid="{1E963953-02BB-408A-9696-35C25A955F1A}"/>
    <cellStyle name="Total 41 12" xfId="40354" xr:uid="{F33D8FDF-4B14-403E-9D41-419DBCECE1C1}"/>
    <cellStyle name="Total 41 13" xfId="25125" xr:uid="{C9429B6D-9DBD-40F5-8E08-823C6C03C6E7}"/>
    <cellStyle name="Total 41 2" xfId="17544" xr:uid="{00000000-0005-0000-0000-00008D440000}"/>
    <cellStyle name="Total 41 2 2" xfId="40358" xr:uid="{4D4B469C-6C04-4B18-9080-E580973688F4}"/>
    <cellStyle name="Total 41 2 2 2" xfId="40359" xr:uid="{C55B2B5D-4903-4849-9FFC-0F142319AFAB}"/>
    <cellStyle name="Total 41 2 3" xfId="40360" xr:uid="{9BCA9293-74C8-4624-A45D-B176556E3ED1}"/>
    <cellStyle name="Total 41 2 3 2" xfId="40361" xr:uid="{3BAE2574-E9C3-490D-9397-8DB6C6EE82BD}"/>
    <cellStyle name="Total 41 2 4" xfId="40362" xr:uid="{D672DBCB-7B07-4C08-AE64-D56EA4003650}"/>
    <cellStyle name="Total 41 2 5" xfId="40363" xr:uid="{AF0A644F-B080-47AC-809B-4C9C5A403200}"/>
    <cellStyle name="Total 41 2 6" xfId="40357" xr:uid="{B1D3CB47-9F96-44F4-9902-A94AEC275464}"/>
    <cellStyle name="Total 41 3" xfId="17545" xr:uid="{00000000-0005-0000-0000-00008E440000}"/>
    <cellStyle name="Total 41 3 2" xfId="40365" xr:uid="{67B4E90B-331C-495A-A50D-7C1FCE86BC00}"/>
    <cellStyle name="Total 41 3 2 2" xfId="40366" xr:uid="{94295375-5F63-4D67-AEF4-E88EDFD57813}"/>
    <cellStyle name="Total 41 3 3" xfId="40367" xr:uid="{A451834A-96D5-47ED-A8E5-0751E3EBACCF}"/>
    <cellStyle name="Total 41 3 3 2" xfId="40368" xr:uid="{51968E3D-4191-4A8F-BC8F-E9B7E2449F88}"/>
    <cellStyle name="Total 41 3 4" xfId="40369" xr:uid="{0B4AC687-3ADC-40BF-9DE7-C5B3353242DC}"/>
    <cellStyle name="Total 41 3 5" xfId="40364" xr:uid="{FE23C6A7-4F93-4A05-9F83-A56AE0E8DA8E}"/>
    <cellStyle name="Total 41 4" xfId="40370" xr:uid="{0E868458-038C-4385-95DE-AC546597A064}"/>
    <cellStyle name="Total 41 4 2" xfId="40371" xr:uid="{D5F3B2DF-4DBC-4299-829B-8D30E518459C}"/>
    <cellStyle name="Total 41 4 2 2" xfId="40372" xr:uid="{DBF28AA3-7709-4180-B490-2BC7B3AB69EA}"/>
    <cellStyle name="Total 41 4 3" xfId="40373" xr:uid="{09F628DA-913A-4294-A8AB-B9D88AC06CDD}"/>
    <cellStyle name="Total 41 4 3 2" xfId="40374" xr:uid="{B72966D1-7E4F-411D-8246-593AF96633E6}"/>
    <cellStyle name="Total 41 4 4" xfId="40375" xr:uid="{9014156C-2C90-4366-B25D-07740F5249F6}"/>
    <cellStyle name="Total 41 5" xfId="40376" xr:uid="{3CE6A1FF-F753-400C-8321-C634776B0A84}"/>
    <cellStyle name="Total 41 5 2" xfId="40377" xr:uid="{DD4F8EEE-BDF3-4181-8C22-C5AC7141D5BD}"/>
    <cellStyle name="Total 41 5 2 2" xfId="40378" xr:uid="{578F6A83-7688-45D0-8A1B-BDA19CE93604}"/>
    <cellStyle name="Total 41 5 3" xfId="40379" xr:uid="{85D18BC4-2933-49B2-AE18-BFA4512911EB}"/>
    <cellStyle name="Total 41 5 3 2" xfId="40380" xr:uid="{88A2904E-A82A-4DBF-A7A4-CDD8BF5E0598}"/>
    <cellStyle name="Total 41 5 4" xfId="40381" xr:uid="{07CC32F8-79BE-47ED-B908-1E291A26EFFA}"/>
    <cellStyle name="Total 41 5 4 2" xfId="40382" xr:uid="{B2498FD1-BFE0-45E2-AB3A-A416DA051BA3}"/>
    <cellStyle name="Total 41 5 5" xfId="40383" xr:uid="{190F652E-63DB-4776-9526-3501A66DEFAC}"/>
    <cellStyle name="Total 41 6" xfId="40384" xr:uid="{DBB950F9-6039-4E35-83BC-F96B0E3312AB}"/>
    <cellStyle name="Total 41 6 2" xfId="40385" xr:uid="{67CCE078-78D0-4828-A599-E953173053A1}"/>
    <cellStyle name="Total 41 6 2 2" xfId="40386" xr:uid="{6EAE3935-2033-4F41-8CB7-91C43EB51FB3}"/>
    <cellStyle name="Total 41 6 3" xfId="40387" xr:uid="{25818BB8-F615-480F-B7DD-277458C22D0B}"/>
    <cellStyle name="Total 41 6 3 2" xfId="40388" xr:uid="{F725AE87-9E01-4664-864D-823AD983742F}"/>
    <cellStyle name="Total 41 6 4" xfId="40389" xr:uid="{4433F568-D9B3-442C-A468-16438843EDA1}"/>
    <cellStyle name="Total 41 7" xfId="40390" xr:uid="{09963FBB-712B-465A-9359-03764E8F0B82}"/>
    <cellStyle name="Total 41 7 2" xfId="40391" xr:uid="{9BCACAF0-4630-49AF-9781-B533C4B8F752}"/>
    <cellStyle name="Total 41 8" xfId="40392" xr:uid="{EB24863F-919C-42EA-8781-A4C9E127B50C}"/>
    <cellStyle name="Total 41 8 2" xfId="40393" xr:uid="{150E0DD6-A9E1-48BB-9E00-5B505CC896F0}"/>
    <cellStyle name="Total 41 9" xfId="40394" xr:uid="{309D5B41-A07B-463D-A6D5-D7F62FA44A65}"/>
    <cellStyle name="Total 41 9 2" xfId="40395" xr:uid="{70799BE2-4A53-4914-A7AA-55BA9672A915}"/>
    <cellStyle name="Total 42" xfId="17546" xr:uid="{00000000-0005-0000-0000-00008F440000}"/>
    <cellStyle name="Total 42 10" xfId="40397" xr:uid="{71A50CF3-37F9-4699-A7B2-A2553E31F141}"/>
    <cellStyle name="Total 42 11" xfId="40398" xr:uid="{36B5D07B-7EFD-4223-87E0-34DCF10BF1A2}"/>
    <cellStyle name="Total 42 12" xfId="40396" xr:uid="{4B3FEFDB-7BC3-4C20-9734-057DFEEE14EC}"/>
    <cellStyle name="Total 42 13" xfId="25126" xr:uid="{295432D4-467E-4098-9CE7-64C7C97E7F0C}"/>
    <cellStyle name="Total 42 2" xfId="17547" xr:uid="{00000000-0005-0000-0000-000090440000}"/>
    <cellStyle name="Total 42 2 2" xfId="40400" xr:uid="{3A2355B1-0584-4628-91E5-6A14695FA7BF}"/>
    <cellStyle name="Total 42 2 2 2" xfId="40401" xr:uid="{8AFFA375-5A1B-4F8F-8670-8AFF6E28B15B}"/>
    <cellStyle name="Total 42 2 3" xfId="40402" xr:uid="{DF6B1CBB-75FC-4C52-A3DD-2C6CBF7E82AD}"/>
    <cellStyle name="Total 42 2 3 2" xfId="40403" xr:uid="{B9A28621-DFF3-477E-8264-F020057B15FB}"/>
    <cellStyle name="Total 42 2 4" xfId="40404" xr:uid="{2BD493C6-536B-4C39-8B1A-2CC178F88A29}"/>
    <cellStyle name="Total 42 2 5" xfId="40405" xr:uid="{53A69C97-BDC8-477A-8E52-B798534511F2}"/>
    <cellStyle name="Total 42 2 6" xfId="40399" xr:uid="{EE5ACAA9-B3E2-45A4-AEF6-6B86267B61BB}"/>
    <cellStyle name="Total 42 3" xfId="17548" xr:uid="{00000000-0005-0000-0000-000091440000}"/>
    <cellStyle name="Total 42 3 2" xfId="40407" xr:uid="{8306FA2C-407C-4761-A03A-5AC408D8D630}"/>
    <cellStyle name="Total 42 3 2 2" xfId="40408" xr:uid="{54EC8EA7-29F3-499C-8188-CF48331D2F06}"/>
    <cellStyle name="Total 42 3 3" xfId="40409" xr:uid="{3F4708BB-24C9-4C06-B143-29E6E8618047}"/>
    <cellStyle name="Total 42 3 3 2" xfId="40410" xr:uid="{D2E995A5-4CC4-4CA2-8C07-4385527B089E}"/>
    <cellStyle name="Total 42 3 4" xfId="40411" xr:uid="{55A8F745-CAC7-486D-8ABC-64FBAA5810F1}"/>
    <cellStyle name="Total 42 3 5" xfId="40406" xr:uid="{4923A46B-4B17-4DE6-8511-83598E66F7B0}"/>
    <cellStyle name="Total 42 4" xfId="40412" xr:uid="{A65489FB-CFFF-4536-8653-2B2C7F779EC6}"/>
    <cellStyle name="Total 42 4 2" xfId="40413" xr:uid="{CDE45951-C3B1-48F1-BB96-1AA1C0EE0568}"/>
    <cellStyle name="Total 42 4 2 2" xfId="40414" xr:uid="{65D22A67-4150-48FB-8EFE-94BC021DE951}"/>
    <cellStyle name="Total 42 4 3" xfId="40415" xr:uid="{022E2AC5-A380-4C00-8650-6FC2D400EDE1}"/>
    <cellStyle name="Total 42 4 3 2" xfId="40416" xr:uid="{A0B5DC0D-D9E1-478A-9CC2-4C34A6C9A7B6}"/>
    <cellStyle name="Total 42 4 4" xfId="40417" xr:uid="{559FA0B9-5A56-4BE1-B14E-8A25F02ABDD9}"/>
    <cellStyle name="Total 42 5" xfId="40418" xr:uid="{3BF081C5-F956-45EE-94BD-5716B259ABD9}"/>
    <cellStyle name="Total 42 5 2" xfId="40419" xr:uid="{A571D40A-A1E8-40ED-AF68-4916F3182F44}"/>
    <cellStyle name="Total 42 5 2 2" xfId="40420" xr:uid="{522473F6-703F-4038-B08C-969FBFC17690}"/>
    <cellStyle name="Total 42 5 3" xfId="40421" xr:uid="{74711250-79F3-48D9-A256-A57ED5AEEB66}"/>
    <cellStyle name="Total 42 5 3 2" xfId="40422" xr:uid="{98C98E41-689F-4685-85FA-EF5D66F5D7D1}"/>
    <cellStyle name="Total 42 5 4" xfId="40423" xr:uid="{B28610D3-55AB-4928-93D8-1DDC911BCB54}"/>
    <cellStyle name="Total 42 5 4 2" xfId="40424" xr:uid="{C446D937-03E9-4B8E-9AF9-E73154EDE4FF}"/>
    <cellStyle name="Total 42 5 5" xfId="40425" xr:uid="{D78E7E7D-1AD2-4824-ACFB-27290C527D06}"/>
    <cellStyle name="Total 42 6" xfId="40426" xr:uid="{682F5F27-1CDC-4C2A-97AF-B1F59AB57DFF}"/>
    <cellStyle name="Total 42 6 2" xfId="40427" xr:uid="{5003985D-10F6-487D-8B87-5BEB4CE37C40}"/>
    <cellStyle name="Total 42 6 2 2" xfId="40428" xr:uid="{A68513E4-E4AA-43AE-8847-42A2758098DD}"/>
    <cellStyle name="Total 42 6 3" xfId="40429" xr:uid="{52D837CC-9494-4681-BECE-D67B8C35B1FA}"/>
    <cellStyle name="Total 42 6 3 2" xfId="40430" xr:uid="{D1CA5C25-8A35-4327-9C1E-12F791543CB4}"/>
    <cellStyle name="Total 42 6 4" xfId="40431" xr:uid="{A6DFF42B-9E38-4988-8ADE-C97CBDED171B}"/>
    <cellStyle name="Total 42 7" xfId="40432" xr:uid="{707D59CC-23D6-4ECB-88FE-D349A610EE0A}"/>
    <cellStyle name="Total 42 7 2" xfId="40433" xr:uid="{06E19936-E5AB-4DDD-93B9-C013F42B7CE7}"/>
    <cellStyle name="Total 42 8" xfId="40434" xr:uid="{9290FB0E-6154-40F4-B614-7260C737C83D}"/>
    <cellStyle name="Total 42 8 2" xfId="40435" xr:uid="{AE4229E1-6FA6-4610-B0C5-81D361AD689D}"/>
    <cellStyle name="Total 42 9" xfId="40436" xr:uid="{966EB880-8D1D-46EA-8614-09C133D44076}"/>
    <cellStyle name="Total 42 9 2" xfId="40437" xr:uid="{25491316-A63F-4937-90DB-C8B202ADD2E5}"/>
    <cellStyle name="Total 43" xfId="17549" xr:uid="{00000000-0005-0000-0000-000092440000}"/>
    <cellStyle name="Total 5" xfId="17550" xr:uid="{00000000-0005-0000-0000-000093440000}"/>
    <cellStyle name="Total 5 10" xfId="40439" xr:uid="{E37AC645-D87A-4DD1-B187-9CB2AC804401}"/>
    <cellStyle name="Total 5 10 2" xfId="40440" xr:uid="{58953B67-2C41-4B50-B6E6-52F5DE1411AC}"/>
    <cellStyle name="Total 5 11" xfId="40441" xr:uid="{0ACD216F-790A-4896-B2DD-A332AB43C97B}"/>
    <cellStyle name="Total 5 12" xfId="40442" xr:uid="{CDAD6542-2861-4DB8-B407-B0983A0DD1AE}"/>
    <cellStyle name="Total 5 13" xfId="40438" xr:uid="{148F5656-78DB-4FA2-8021-3A4E666F200D}"/>
    <cellStyle name="Total 5 14" xfId="25127" xr:uid="{5D829A5F-08A0-4C1B-9CDB-AEEB72DD1635}"/>
    <cellStyle name="Total 5 15" xfId="23496" xr:uid="{9872A56B-8381-46BB-B3F5-6437631D6A0C}"/>
    <cellStyle name="Total 5 16" xfId="22672" xr:uid="{5DBE81FA-6828-40CF-A8F1-CB8AC224E20B}"/>
    <cellStyle name="Total 5 2" xfId="17551" xr:uid="{00000000-0005-0000-0000-000094440000}"/>
    <cellStyle name="Total 5 2 10" xfId="40444" xr:uid="{22BA779D-4F18-42E4-ACD7-819667660359}"/>
    <cellStyle name="Total 5 2 11" xfId="40443" xr:uid="{EEEEB532-26B0-4B9F-8A77-F753CBDC2BA1}"/>
    <cellStyle name="Total 5 2 2" xfId="40445" xr:uid="{E05F4C1F-6C70-4994-90D6-B00DEAFFC99E}"/>
    <cellStyle name="Total 5 2 2 2" xfId="40446" xr:uid="{4FCD275A-1682-4D56-8B74-7F317A85F59A}"/>
    <cellStyle name="Total 5 2 2 2 2" xfId="40447" xr:uid="{CD92E790-F4FB-4546-A013-0DB69E003A6B}"/>
    <cellStyle name="Total 5 2 2 3" xfId="40448" xr:uid="{F1DBA130-3DD5-4B9C-A0DA-0E4DEAD0C494}"/>
    <cellStyle name="Total 5 2 2 3 2" xfId="40449" xr:uid="{AAE87CD0-2C8E-4669-A08E-C2EE83E310C9}"/>
    <cellStyle name="Total 5 2 2 4" xfId="40450" xr:uid="{79A2A432-63E8-446C-BFEC-4803EA1D1FC2}"/>
    <cellStyle name="Total 5 2 3" xfId="40451" xr:uid="{25D727BB-F8D3-425A-B15A-425BDFB08722}"/>
    <cellStyle name="Total 5 2 3 2" xfId="40452" xr:uid="{BF157BB5-1FCD-48C0-B12A-6AC4DF04C050}"/>
    <cellStyle name="Total 5 2 3 2 2" xfId="40453" xr:uid="{6B983B4D-88E1-49EE-8073-905901AD6677}"/>
    <cellStyle name="Total 5 2 3 3" xfId="40454" xr:uid="{4EE81E2E-A603-4F7F-8046-1AB51FBDA164}"/>
    <cellStyle name="Total 5 2 3 3 2" xfId="40455" xr:uid="{553F091D-31B7-47E0-96E5-8B0152F5CEDB}"/>
    <cellStyle name="Total 5 2 3 4" xfId="40456" xr:uid="{4EBCF3DF-8D6A-48F4-93DF-9C95437DF5D6}"/>
    <cellStyle name="Total 5 2 4" xfId="40457" xr:uid="{B171F7BF-89E6-4073-8004-553029A4500F}"/>
    <cellStyle name="Total 5 2 4 2" xfId="40458" xr:uid="{070BC26D-68C9-4C37-B590-52E8135BB7EF}"/>
    <cellStyle name="Total 5 2 4 2 2" xfId="40459" xr:uid="{00F481F9-9443-47FB-BBF3-8132CEF9B393}"/>
    <cellStyle name="Total 5 2 4 3" xfId="40460" xr:uid="{C44EA6BB-1B13-42AC-8D4F-94AE355C0E2D}"/>
    <cellStyle name="Total 5 2 4 3 2" xfId="40461" xr:uid="{400E7DEC-9CCC-4FDB-B645-94F4F58DAAA5}"/>
    <cellStyle name="Total 5 2 4 4" xfId="40462" xr:uid="{17318CC0-A5A7-40C3-87BF-7ED7D5ED08DC}"/>
    <cellStyle name="Total 5 2 4 4 2" xfId="40463" xr:uid="{0F8C26D3-A198-44DB-B3CA-7A2B93B54604}"/>
    <cellStyle name="Total 5 2 4 5" xfId="40464" xr:uid="{DBEBC25A-DF24-4005-AF54-C9BBA16DB4B5}"/>
    <cellStyle name="Total 5 2 5" xfId="40465" xr:uid="{A708558A-583B-4555-B2DA-A8B535B04A1F}"/>
    <cellStyle name="Total 5 2 5 2" xfId="40466" xr:uid="{6C071406-03AE-43DB-A26C-7EAF82B22BC5}"/>
    <cellStyle name="Total 5 2 5 2 2" xfId="40467" xr:uid="{C5327DAD-C068-44A7-811E-8B523E821470}"/>
    <cellStyle name="Total 5 2 5 3" xfId="40468" xr:uid="{BBCBCB99-2DF9-4D2B-80CF-861BDCDA13AE}"/>
    <cellStyle name="Total 5 2 5 3 2" xfId="40469" xr:uid="{01F8EADD-8C12-4618-932C-B2FEA6269227}"/>
    <cellStyle name="Total 5 2 5 4" xfId="40470" xr:uid="{C8BD0B5A-62E7-48D0-B66B-137332ECEF04}"/>
    <cellStyle name="Total 5 2 6" xfId="40471" xr:uid="{306CB4EF-5FDE-46F7-9F71-9ED148BD32A1}"/>
    <cellStyle name="Total 5 2 6 2" xfId="40472" xr:uid="{147C5797-7286-4F65-ABE2-7900222CE63E}"/>
    <cellStyle name="Total 5 2 7" xfId="40473" xr:uid="{8092D9FA-F172-4EBE-A756-5032FF97A531}"/>
    <cellStyle name="Total 5 2 7 2" xfId="40474" xr:uid="{A5098FB8-C0F5-4279-B47E-2C4A72A90500}"/>
    <cellStyle name="Total 5 2 8" xfId="40475" xr:uid="{9FE3B09E-6F32-42DC-B3C0-A592EDA4B7EB}"/>
    <cellStyle name="Total 5 2 8 2" xfId="40476" xr:uid="{546EA61C-FB54-4415-A8BF-B297BA3716A1}"/>
    <cellStyle name="Total 5 2 9" xfId="40477" xr:uid="{1DCD945A-8343-4B29-A405-EC04606552DD}"/>
    <cellStyle name="Total 5 3" xfId="17552" xr:uid="{00000000-0005-0000-0000-000095440000}"/>
    <cellStyle name="Total 5 3 2" xfId="40479" xr:uid="{79BE8599-53FB-4A48-A5CA-A5C02E53A14E}"/>
    <cellStyle name="Total 5 3 2 2" xfId="40480" xr:uid="{154C4186-B34B-4C62-AE92-CA9DC9C5CB15}"/>
    <cellStyle name="Total 5 3 3" xfId="40481" xr:uid="{662DDF68-16D0-4B5E-955C-279F026CF4FF}"/>
    <cellStyle name="Total 5 3 3 2" xfId="40482" xr:uid="{1623BBF9-311B-41FF-BCD6-9E5586373F30}"/>
    <cellStyle name="Total 5 3 4" xfId="40483" xr:uid="{D81E97E6-9ED3-4AE2-9102-663D06ED2FCD}"/>
    <cellStyle name="Total 5 3 5" xfId="40484" xr:uid="{BB54946F-6A8C-46CC-A920-A9A821D3D0F2}"/>
    <cellStyle name="Total 5 3 6" xfId="40478" xr:uid="{42431DEE-5697-4EE7-BCBF-07038FEF0300}"/>
    <cellStyle name="Total 5 4" xfId="17553" xr:uid="{00000000-0005-0000-0000-000096440000}"/>
    <cellStyle name="Total 5 4 2" xfId="40486" xr:uid="{3A8DF925-1ACB-4E85-8D43-EFFC13B597B2}"/>
    <cellStyle name="Total 5 4 2 2" xfId="40487" xr:uid="{F7DA473A-320D-4E79-92E6-64129AE96D5D}"/>
    <cellStyle name="Total 5 4 3" xfId="40488" xr:uid="{CB087722-4381-433B-A1B1-5AE5585634D9}"/>
    <cellStyle name="Total 5 4 3 2" xfId="40489" xr:uid="{1B5D595E-93AF-4C38-8110-E13F61CBF5F0}"/>
    <cellStyle name="Total 5 4 4" xfId="40490" xr:uid="{1F88E26A-7965-4838-B093-22ACA83F6BEC}"/>
    <cellStyle name="Total 5 4 5" xfId="40485" xr:uid="{78FA9EF1-4FF4-4745-BFAC-867F6BBC52EC}"/>
    <cellStyle name="Total 5 5" xfId="17554" xr:uid="{00000000-0005-0000-0000-000097440000}"/>
    <cellStyle name="Total 5 5 2" xfId="40492" xr:uid="{F541F811-5A10-4628-9C72-1D4F18D9BF78}"/>
    <cellStyle name="Total 5 5 2 2" xfId="40493" xr:uid="{AF5CCB45-71F0-4138-B4D9-7D1B610B1A05}"/>
    <cellStyle name="Total 5 5 3" xfId="40494" xr:uid="{82E9B300-1918-4523-8273-5406C61E056A}"/>
    <cellStyle name="Total 5 5 3 2" xfId="40495" xr:uid="{DB1B24B5-B22B-423D-B381-6EA1C56D2B92}"/>
    <cellStyle name="Total 5 5 4" xfId="40496" xr:uid="{AA1F359A-AA5A-4461-93C4-5445E2148D53}"/>
    <cellStyle name="Total 5 5 5" xfId="40491" xr:uid="{A4B45792-E2AC-4423-9D08-BC06D0EB0B9E}"/>
    <cellStyle name="Total 5 6" xfId="40497" xr:uid="{A6C60D09-A1A0-4A73-81E6-13C63355C8DB}"/>
    <cellStyle name="Total 5 6 2" xfId="40498" xr:uid="{66183C09-B3D3-4E9B-81F5-08BCDBACA192}"/>
    <cellStyle name="Total 5 6 2 2" xfId="40499" xr:uid="{C753FDEC-5951-4C7B-AD42-B4579A1196D9}"/>
    <cellStyle name="Total 5 6 3" xfId="40500" xr:uid="{2E2AFBDE-B916-4F48-B6D5-CE4AC40E8C11}"/>
    <cellStyle name="Total 5 6 3 2" xfId="40501" xr:uid="{AAD8597F-9002-4FF1-B2F1-20F36A1FD4C9}"/>
    <cellStyle name="Total 5 6 4" xfId="40502" xr:uid="{1E62E9C9-9F1B-4F9D-AE2B-D49E0C0C8A0F}"/>
    <cellStyle name="Total 5 6 4 2" xfId="40503" xr:uid="{A8F39994-208D-4ACF-97F4-CF8497467C31}"/>
    <cellStyle name="Total 5 6 5" xfId="40504" xr:uid="{3C41AB71-E2FD-4263-9D28-58099F18FBFB}"/>
    <cellStyle name="Total 5 7" xfId="40505" xr:uid="{BE88B415-CA70-408A-A173-32B8715776A0}"/>
    <cellStyle name="Total 5 7 2" xfId="40506" xr:uid="{B9DD9FE3-1096-4C1A-A729-03277649C200}"/>
    <cellStyle name="Total 5 7 2 2" xfId="40507" xr:uid="{043F7239-1ECD-4F1A-9395-0F8E0E1BEB97}"/>
    <cellStyle name="Total 5 7 3" xfId="40508" xr:uid="{EF15EE28-9102-40EC-A256-9505CEB26B32}"/>
    <cellStyle name="Total 5 7 3 2" xfId="40509" xr:uid="{A47E6444-9DB8-4DDC-8565-B517F987CA14}"/>
    <cellStyle name="Total 5 7 4" xfId="40510" xr:uid="{AAA4D8E6-36F4-4349-9E9B-246816583864}"/>
    <cellStyle name="Total 5 8" xfId="40511" xr:uid="{72BB38CE-DF03-4191-AFB0-3C2C9C728DDD}"/>
    <cellStyle name="Total 5 8 2" xfId="40512" xr:uid="{4928C7EE-F294-46F9-90A5-219204D18AC5}"/>
    <cellStyle name="Total 5 9" xfId="40513" xr:uid="{383BDC3F-763B-425D-8577-3FC558BDE91D}"/>
    <cellStyle name="Total 5 9 2" xfId="40514" xr:uid="{8A533008-BBAA-4532-9D97-69EF21EF9FAA}"/>
    <cellStyle name="Total 6" xfId="17555" xr:uid="{00000000-0005-0000-0000-000098440000}"/>
    <cellStyle name="Total 6 10" xfId="40516" xr:uid="{AADA022B-99E5-4C13-B756-C0039AE6B969}"/>
    <cellStyle name="Total 6 10 2" xfId="40517" xr:uid="{9C8F85C6-99DE-4A55-B943-4ECB8A182462}"/>
    <cellStyle name="Total 6 11" xfId="40518" xr:uid="{08E2AC16-2805-4B28-AC64-DB07C5C8896A}"/>
    <cellStyle name="Total 6 12" xfId="40519" xr:uid="{276EEF8F-5635-4C53-A35F-BEDA64446CC1}"/>
    <cellStyle name="Total 6 13" xfId="40515" xr:uid="{F6ACD7FC-BADF-4EBD-919D-DD0A8133E549}"/>
    <cellStyle name="Total 6 14" xfId="25128" xr:uid="{EE07E6E6-F93C-494D-AE4A-5C972CE46D15}"/>
    <cellStyle name="Total 6 2" xfId="17556" xr:uid="{00000000-0005-0000-0000-000099440000}"/>
    <cellStyle name="Total 6 2 10" xfId="40521" xr:uid="{335C6FF9-D728-456F-B5CC-20AF8611B69B}"/>
    <cellStyle name="Total 6 2 11" xfId="40520" xr:uid="{FE05A95E-9982-45FC-BB60-63952115740D}"/>
    <cellStyle name="Total 6 2 2" xfId="40522" xr:uid="{5242A071-321F-4BA8-8553-BF60F63B2BD0}"/>
    <cellStyle name="Total 6 2 2 2" xfId="40523" xr:uid="{D8C2918B-D8FD-426F-BF8B-CB74ED3FFFD5}"/>
    <cellStyle name="Total 6 2 2 2 2" xfId="40524" xr:uid="{ADF9FD15-D81A-41A8-836D-63C38452E050}"/>
    <cellStyle name="Total 6 2 2 3" xfId="40525" xr:uid="{D7C77123-F20F-4792-96EF-9791DBC88B88}"/>
    <cellStyle name="Total 6 2 2 3 2" xfId="40526" xr:uid="{27B9EFE7-50ED-4CAD-9061-CF17A706248B}"/>
    <cellStyle name="Total 6 2 2 4" xfId="40527" xr:uid="{316A6086-C868-4500-83CC-A0F0CAF2A48C}"/>
    <cellStyle name="Total 6 2 3" xfId="40528" xr:uid="{E38A51E7-8271-4FF1-837C-DE47E1F0B538}"/>
    <cellStyle name="Total 6 2 3 2" xfId="40529" xr:uid="{9B4AEB38-7468-474D-83C2-711A61658F9B}"/>
    <cellStyle name="Total 6 2 3 2 2" xfId="40530" xr:uid="{86A0AE26-2A8F-476B-81A0-4804634E3618}"/>
    <cellStyle name="Total 6 2 3 3" xfId="40531" xr:uid="{71F40595-0986-4D47-9322-292643F51BDF}"/>
    <cellStyle name="Total 6 2 3 3 2" xfId="40532" xr:uid="{08A39BBA-5002-491D-8E6F-7FDE51058A5E}"/>
    <cellStyle name="Total 6 2 3 4" xfId="40533" xr:uid="{954DE5E1-B5C1-415B-8196-48451802D687}"/>
    <cellStyle name="Total 6 2 4" xfId="40534" xr:uid="{85F6B95A-F423-4D07-AAED-BC8804BE3B55}"/>
    <cellStyle name="Total 6 2 4 2" xfId="40535" xr:uid="{B87B1606-45D8-49A4-AF7A-90BAAC6F5243}"/>
    <cellStyle name="Total 6 2 4 2 2" xfId="40536" xr:uid="{DB26131E-59A6-4382-AA0E-3EE4F2B994B4}"/>
    <cellStyle name="Total 6 2 4 3" xfId="40537" xr:uid="{E2EEA75B-C8B9-4980-A617-DD16289537D9}"/>
    <cellStyle name="Total 6 2 4 3 2" xfId="40538" xr:uid="{34067625-7355-4D77-A585-E2BEDCFB885C}"/>
    <cellStyle name="Total 6 2 4 4" xfId="40539" xr:uid="{27500412-DFFF-4562-9412-4C6B382DE422}"/>
    <cellStyle name="Total 6 2 4 4 2" xfId="40540" xr:uid="{FC94D194-64CE-413B-97CE-CE365690E5EE}"/>
    <cellStyle name="Total 6 2 4 5" xfId="40541" xr:uid="{0837C2DB-6A40-494D-BFBA-FCAEAD8DEBD6}"/>
    <cellStyle name="Total 6 2 5" xfId="40542" xr:uid="{47815BEA-5B01-448E-912B-773E4D6CB092}"/>
    <cellStyle name="Total 6 2 5 2" xfId="40543" xr:uid="{A77B5066-FE80-4D31-AD11-E55610BB49DA}"/>
    <cellStyle name="Total 6 2 5 2 2" xfId="40544" xr:uid="{3D2BCF70-7433-40AF-8CBB-55A287AA7178}"/>
    <cellStyle name="Total 6 2 5 3" xfId="40545" xr:uid="{0F7E321D-4823-4BAB-A5E8-B53D8F5A21B2}"/>
    <cellStyle name="Total 6 2 5 3 2" xfId="40546" xr:uid="{6C7F41B0-9E78-4887-8DDF-2F18EFDFBE3A}"/>
    <cellStyle name="Total 6 2 5 4" xfId="40547" xr:uid="{26A755CB-3EC5-4CE7-8256-8845FF8901AD}"/>
    <cellStyle name="Total 6 2 6" xfId="40548" xr:uid="{2880B2E8-477D-43C4-A7E0-AA15B6BF7C0B}"/>
    <cellStyle name="Total 6 2 6 2" xfId="40549" xr:uid="{58336199-CFE1-40E3-A579-8EB6094262AE}"/>
    <cellStyle name="Total 6 2 7" xfId="40550" xr:uid="{3C03181E-DD0D-452B-8823-8357870F09E1}"/>
    <cellStyle name="Total 6 2 7 2" xfId="40551" xr:uid="{64075754-55C5-4A58-A2E3-4375FA5196CD}"/>
    <cellStyle name="Total 6 2 8" xfId="40552" xr:uid="{EFEE1A6F-DA68-4329-9FEF-DA33E1B3A26A}"/>
    <cellStyle name="Total 6 2 8 2" xfId="40553" xr:uid="{36803DE0-2C5C-4058-AA10-D4DA3E09526F}"/>
    <cellStyle name="Total 6 2 9" xfId="40554" xr:uid="{49EE47D6-7336-4896-8050-99AE65670570}"/>
    <cellStyle name="Total 6 3" xfId="17557" xr:uid="{00000000-0005-0000-0000-00009A440000}"/>
    <cellStyle name="Total 6 3 2" xfId="40556" xr:uid="{BD4E55E2-34BE-4B89-9260-D2D86C28D757}"/>
    <cellStyle name="Total 6 3 2 2" xfId="40557" xr:uid="{2F4A75F0-EDA3-410F-8202-51F44E39A9B7}"/>
    <cellStyle name="Total 6 3 3" xfId="40558" xr:uid="{1020F847-8A35-4025-837A-9CA826C5BFE8}"/>
    <cellStyle name="Total 6 3 3 2" xfId="40559" xr:uid="{705F0BCF-B732-455A-A574-EBA1588E5B66}"/>
    <cellStyle name="Total 6 3 4" xfId="40560" xr:uid="{1A2593E7-1686-41FB-8606-A5EC65218D27}"/>
    <cellStyle name="Total 6 3 5" xfId="40561" xr:uid="{80A367DC-A9CD-44D0-88BF-552516F50D12}"/>
    <cellStyle name="Total 6 3 6" xfId="40555" xr:uid="{69FEA5F9-687D-467E-BEAD-1205BF1BCB46}"/>
    <cellStyle name="Total 6 4" xfId="17558" xr:uid="{00000000-0005-0000-0000-00009B440000}"/>
    <cellStyle name="Total 6 4 2" xfId="40563" xr:uid="{4907C3B5-AD63-4F20-B7AB-A72E9237DD82}"/>
    <cellStyle name="Total 6 4 2 2" xfId="40564" xr:uid="{C0113FDB-0A29-4CC8-8321-EDDFBAFE63AC}"/>
    <cellStyle name="Total 6 4 3" xfId="40565" xr:uid="{5D3AF255-E90E-4E3E-B4F8-E89594A12615}"/>
    <cellStyle name="Total 6 4 3 2" xfId="40566" xr:uid="{85491342-E256-40AE-BA80-348642961309}"/>
    <cellStyle name="Total 6 4 4" xfId="40567" xr:uid="{8763FD58-8840-4A72-A764-D75AD7D3F8F2}"/>
    <cellStyle name="Total 6 4 5" xfId="40562" xr:uid="{C7E6061F-F1D1-42A0-B262-1680AC9133DC}"/>
    <cellStyle name="Total 6 5" xfId="17559" xr:uid="{00000000-0005-0000-0000-00009C440000}"/>
    <cellStyle name="Total 6 5 2" xfId="40569" xr:uid="{74E3B300-8984-4F1B-99E8-08FDAD9BB372}"/>
    <cellStyle name="Total 6 5 2 2" xfId="40570" xr:uid="{A20E1B41-3229-4C82-B0B9-11FD453EEA03}"/>
    <cellStyle name="Total 6 5 3" xfId="40571" xr:uid="{8D560816-5183-4714-9EB7-F266913FB05D}"/>
    <cellStyle name="Total 6 5 3 2" xfId="40572" xr:uid="{611093A8-F5F8-4A04-8E55-5B4EF4B38B59}"/>
    <cellStyle name="Total 6 5 4" xfId="40573" xr:uid="{954A8A21-FF25-4D47-AC09-CBB2EE74D946}"/>
    <cellStyle name="Total 6 5 5" xfId="40568" xr:uid="{F78EE6CA-1497-417B-B225-0931D14B483F}"/>
    <cellStyle name="Total 6 6" xfId="40574" xr:uid="{BE87727A-6102-4D82-94BA-566AD5845A09}"/>
    <cellStyle name="Total 6 6 2" xfId="40575" xr:uid="{9E6390FD-F5DF-4CD2-85FE-904F0FF0864B}"/>
    <cellStyle name="Total 6 6 2 2" xfId="40576" xr:uid="{08FC67B2-DA92-4B34-BCD0-33137FA02B81}"/>
    <cellStyle name="Total 6 6 3" xfId="40577" xr:uid="{3374256A-D225-4049-86DC-C014D0BF5092}"/>
    <cellStyle name="Total 6 6 3 2" xfId="40578" xr:uid="{03893322-2FB9-45D4-AB5B-FDCA866A2292}"/>
    <cellStyle name="Total 6 6 4" xfId="40579" xr:uid="{288C6E2D-83EB-4A7A-B79A-B3C8A0AE4929}"/>
    <cellStyle name="Total 6 6 4 2" xfId="40580" xr:uid="{053F8EF2-B959-443B-9131-695DF38A558E}"/>
    <cellStyle name="Total 6 6 5" xfId="40581" xr:uid="{A370696D-B8FA-453A-B4CF-E38E72312478}"/>
    <cellStyle name="Total 6 7" xfId="40582" xr:uid="{E15F7BC2-1043-4630-B152-F13EE31970B7}"/>
    <cellStyle name="Total 6 7 2" xfId="40583" xr:uid="{C2B06A77-64A8-4F56-A134-D66B0F24D3DF}"/>
    <cellStyle name="Total 6 7 2 2" xfId="40584" xr:uid="{57C0B938-4CF1-43F6-AA42-FE885DA1E275}"/>
    <cellStyle name="Total 6 7 3" xfId="40585" xr:uid="{EA2799DF-3658-486F-8A05-EDC5BCE86F38}"/>
    <cellStyle name="Total 6 7 3 2" xfId="40586" xr:uid="{A358C3CE-2894-4094-B05A-748E9D0EF48E}"/>
    <cellStyle name="Total 6 7 4" xfId="40587" xr:uid="{228D0F8F-115D-46E6-B7B0-DC235E37BB59}"/>
    <cellStyle name="Total 6 8" xfId="40588" xr:uid="{C9217CDB-37ED-4209-B009-5C2173F4C5EE}"/>
    <cellStyle name="Total 6 8 2" xfId="40589" xr:uid="{360DFA43-7192-4306-9E96-E34B19B09BEC}"/>
    <cellStyle name="Total 6 9" xfId="40590" xr:uid="{552BF894-751A-48B7-BBEB-5937B4DE6EE0}"/>
    <cellStyle name="Total 6 9 2" xfId="40591" xr:uid="{091AAC2B-00FF-49C9-A603-254A79D339D7}"/>
    <cellStyle name="Total 7" xfId="17560" xr:uid="{00000000-0005-0000-0000-00009D440000}"/>
    <cellStyle name="Total 7 10" xfId="40593" xr:uid="{A733930A-1F1D-432C-8338-A7896BBC9103}"/>
    <cellStyle name="Total 7 11" xfId="40594" xr:uid="{033B81FD-A134-42D4-AECF-3705437182E9}"/>
    <cellStyle name="Total 7 12" xfId="40592" xr:uid="{6BD41EF4-E3C4-4FD3-9CBE-45313899E993}"/>
    <cellStyle name="Total 7 13" xfId="25129" xr:uid="{3754A925-EC03-4E0F-BDEE-C02FB9773EB2}"/>
    <cellStyle name="Total 7 2" xfId="17561" xr:uid="{00000000-0005-0000-0000-00009E440000}"/>
    <cellStyle name="Total 7 2 2" xfId="40596" xr:uid="{727E44E4-02BA-4AFF-AC1E-6A925F1CC2F8}"/>
    <cellStyle name="Total 7 2 2 2" xfId="40597" xr:uid="{ED18C2B4-1352-470F-A235-DFB2CC6A90B0}"/>
    <cellStyle name="Total 7 2 3" xfId="40598" xr:uid="{5308A81B-27CA-49B3-BF7B-A837F5D5DB94}"/>
    <cellStyle name="Total 7 2 3 2" xfId="40599" xr:uid="{CED69B8D-794B-4BCF-9CC0-2A0245FBBF7D}"/>
    <cellStyle name="Total 7 2 4" xfId="40600" xr:uid="{189A1C61-0A86-46DE-AAE2-B3398F8D7617}"/>
    <cellStyle name="Total 7 2 5" xfId="40601" xr:uid="{C20CEB3D-C7D1-420E-800E-973590664210}"/>
    <cellStyle name="Total 7 2 6" xfId="40595" xr:uid="{FCB17B0E-79AA-4ACC-A201-07B1F4298F69}"/>
    <cellStyle name="Total 7 3" xfId="17562" xr:uid="{00000000-0005-0000-0000-00009F440000}"/>
    <cellStyle name="Total 7 3 2" xfId="40603" xr:uid="{D7CC6AA5-8692-4B9C-B183-84F18F1C3C0F}"/>
    <cellStyle name="Total 7 3 2 2" xfId="40604" xr:uid="{2297426C-C94F-4DD7-9DD9-F0724D88DFC3}"/>
    <cellStyle name="Total 7 3 3" xfId="40605" xr:uid="{B2691337-AE2D-4CFA-9614-4257A7A1FC6F}"/>
    <cellStyle name="Total 7 3 3 2" xfId="40606" xr:uid="{38792F96-B5A4-42F4-A3F2-E54ECF4B55F4}"/>
    <cellStyle name="Total 7 3 4" xfId="40607" xr:uid="{36A934BA-7024-4498-B8CA-44295BC59B5E}"/>
    <cellStyle name="Total 7 3 5" xfId="40602" xr:uid="{B69EE711-3F6F-4C22-9C48-45760DCCCB40}"/>
    <cellStyle name="Total 7 4" xfId="40608" xr:uid="{D97A29E8-6676-428E-974C-74CFD71D5AE3}"/>
    <cellStyle name="Total 7 4 2" xfId="40609" xr:uid="{D4778967-D561-4FC0-A56D-1EFAA1051552}"/>
    <cellStyle name="Total 7 4 2 2" xfId="40610" xr:uid="{D184CEAB-AB80-4EC0-89E9-808D01366989}"/>
    <cellStyle name="Total 7 4 3" xfId="40611" xr:uid="{BD7EF0AC-0489-45F0-913F-FB0895283138}"/>
    <cellStyle name="Total 7 4 3 2" xfId="40612" xr:uid="{AEE99B66-AE8F-47A8-94A4-FF5CD5FCC445}"/>
    <cellStyle name="Total 7 4 4" xfId="40613" xr:uid="{FCF8946F-8015-4D2B-8E4E-5E1E4956604E}"/>
    <cellStyle name="Total 7 5" xfId="40614" xr:uid="{DCBF3162-7ABF-4BF4-8A21-59D5CA2879CF}"/>
    <cellStyle name="Total 7 5 2" xfId="40615" xr:uid="{BEA91E53-C8D0-4549-91F4-AF530B6F817C}"/>
    <cellStyle name="Total 7 5 2 2" xfId="40616" xr:uid="{32C70C4B-51BC-43BC-A322-B0E5D5AA8DAF}"/>
    <cellStyle name="Total 7 5 3" xfId="40617" xr:uid="{E7F5F3FB-A046-495F-9872-EB6638CF5CD6}"/>
    <cellStyle name="Total 7 5 3 2" xfId="40618" xr:uid="{FA2FC4C0-14D5-4C67-96BF-A2F42662C2A6}"/>
    <cellStyle name="Total 7 5 4" xfId="40619" xr:uid="{07267EC4-7D03-45B0-95AB-E0B86526FC3C}"/>
    <cellStyle name="Total 7 5 4 2" xfId="40620" xr:uid="{D1A9B58B-BAF2-40D0-BC20-05FAE11CEA4B}"/>
    <cellStyle name="Total 7 5 5" xfId="40621" xr:uid="{5F3D4B7A-13D9-49A3-9D79-029CA54B995C}"/>
    <cellStyle name="Total 7 6" xfId="40622" xr:uid="{FBAF2B97-0AC1-4A20-B603-4AF328880F58}"/>
    <cellStyle name="Total 7 6 2" xfId="40623" xr:uid="{AE7E8413-EA9F-4187-BCC5-A3C30F74A46C}"/>
    <cellStyle name="Total 7 6 2 2" xfId="40624" xr:uid="{AE528870-2EF0-4625-AAD5-602F5D333D68}"/>
    <cellStyle name="Total 7 6 3" xfId="40625" xr:uid="{EFE45AC0-614C-4453-97F2-7E2767029DD9}"/>
    <cellStyle name="Total 7 6 3 2" xfId="40626" xr:uid="{4F7D0598-67F2-4856-9799-5C97696DCF0F}"/>
    <cellStyle name="Total 7 6 4" xfId="40627" xr:uid="{7A044F17-9644-4BF1-99EB-DD1CBE9290CE}"/>
    <cellStyle name="Total 7 7" xfId="40628" xr:uid="{134A13AC-1799-40A9-8028-6E6B7F58D8F1}"/>
    <cellStyle name="Total 7 7 2" xfId="40629" xr:uid="{5790D994-ECCA-465C-9F57-4BC2E0884C24}"/>
    <cellStyle name="Total 7 8" xfId="40630" xr:uid="{9FAD2E89-3CCE-4692-9B5A-8373812241FE}"/>
    <cellStyle name="Total 7 8 2" xfId="40631" xr:uid="{0EF6A4A7-58A0-4530-9952-E0E86F8889D8}"/>
    <cellStyle name="Total 7 9" xfId="40632" xr:uid="{5FF5D13E-E0E4-48A5-8046-71CF598804E3}"/>
    <cellStyle name="Total 7 9 2" xfId="40633" xr:uid="{47FA5DA2-D620-4F6A-9670-C4EEBC928836}"/>
    <cellStyle name="Total 8" xfId="17563" xr:uid="{00000000-0005-0000-0000-0000A0440000}"/>
    <cellStyle name="Total 8 10" xfId="40635" xr:uid="{75FA2A11-E85A-4B5F-96F3-94D6263B1CF4}"/>
    <cellStyle name="Total 8 11" xfId="40636" xr:uid="{596C241B-3FE2-48A9-9A4B-8BE676BE0F73}"/>
    <cellStyle name="Total 8 12" xfId="40634" xr:uid="{E6888E6A-CA54-47D2-8DE4-7380AE2E67D8}"/>
    <cellStyle name="Total 8 13" xfId="25130" xr:uid="{9193AE02-661D-4B3F-AD02-770FFED64CE7}"/>
    <cellStyle name="Total 8 2" xfId="17564" xr:uid="{00000000-0005-0000-0000-0000A1440000}"/>
    <cellStyle name="Total 8 2 2" xfId="40638" xr:uid="{86649FD6-5BB2-47CE-AEB7-28A757C6E0B4}"/>
    <cellStyle name="Total 8 2 2 2" xfId="40639" xr:uid="{B03852EE-B286-48B1-848A-DDAE80B9C9BD}"/>
    <cellStyle name="Total 8 2 3" xfId="40640" xr:uid="{A8159BF5-E3C3-4459-B78F-D25C31504811}"/>
    <cellStyle name="Total 8 2 3 2" xfId="40641" xr:uid="{F4EF0CAC-8D9F-4FE2-8A37-79AB75E9E580}"/>
    <cellStyle name="Total 8 2 4" xfId="40642" xr:uid="{602EDF5C-031F-49D1-BCA0-3E75985A8B81}"/>
    <cellStyle name="Total 8 2 5" xfId="40643" xr:uid="{0EC991A0-2763-4629-85FA-A3EDDE81721E}"/>
    <cellStyle name="Total 8 2 6" xfId="40637" xr:uid="{EC8250C7-BA29-4702-ADFE-F2F1CDE778E4}"/>
    <cellStyle name="Total 8 3" xfId="17565" xr:uid="{00000000-0005-0000-0000-0000A2440000}"/>
    <cellStyle name="Total 8 3 2" xfId="40645" xr:uid="{261F11A8-7B22-4150-9138-E993BC2C44D8}"/>
    <cellStyle name="Total 8 3 2 2" xfId="40646" xr:uid="{1E245ADB-6A23-408C-9149-6D35184B1B20}"/>
    <cellStyle name="Total 8 3 3" xfId="40647" xr:uid="{3863B3A1-1196-49AE-8C46-B54360E1856C}"/>
    <cellStyle name="Total 8 3 3 2" xfId="40648" xr:uid="{4335C166-933C-460F-8734-E70D59112B02}"/>
    <cellStyle name="Total 8 3 4" xfId="40649" xr:uid="{5AF76AFB-B512-49F0-8B9A-CEB3ABB089A1}"/>
    <cellStyle name="Total 8 3 5" xfId="40644" xr:uid="{9DCDF9E8-679E-4FEC-9FEE-5E6A20E46A92}"/>
    <cellStyle name="Total 8 4" xfId="40650" xr:uid="{A6E81894-B1DF-4D56-A53C-F5A274E745E9}"/>
    <cellStyle name="Total 8 4 2" xfId="40651" xr:uid="{9EAB4621-A772-4A17-8EDC-E0B2619C1876}"/>
    <cellStyle name="Total 8 4 2 2" xfId="40652" xr:uid="{3A3D27C3-2FFF-4692-908B-9F4FBB2C93E6}"/>
    <cellStyle name="Total 8 4 3" xfId="40653" xr:uid="{B5447805-AE37-4CB8-B935-FF44C34C5EDD}"/>
    <cellStyle name="Total 8 4 3 2" xfId="40654" xr:uid="{6F2A8983-A931-46C6-9DC9-DD1043F90EAE}"/>
    <cellStyle name="Total 8 4 4" xfId="40655" xr:uid="{4BFE983A-0178-46B1-AAE5-2675675A7746}"/>
    <cellStyle name="Total 8 5" xfId="40656" xr:uid="{7F56E410-FFCD-4AC2-936D-71C709A73941}"/>
    <cellStyle name="Total 8 5 2" xfId="40657" xr:uid="{47ABA9A7-AAD0-48E9-A49B-23171B88DA08}"/>
    <cellStyle name="Total 8 5 2 2" xfId="40658" xr:uid="{449FBB43-7143-4550-B82E-CE7D3484E530}"/>
    <cellStyle name="Total 8 5 3" xfId="40659" xr:uid="{39E4195E-EA1F-4DF0-857C-8BFFE8EEBAA1}"/>
    <cellStyle name="Total 8 5 3 2" xfId="40660" xr:uid="{BF485AD9-EBA7-4194-956C-47EDB656E1BB}"/>
    <cellStyle name="Total 8 5 4" xfId="40661" xr:uid="{84C0E258-CCAF-44E6-A4A4-D8D7DF9383B6}"/>
    <cellStyle name="Total 8 5 4 2" xfId="40662" xr:uid="{B1D9EE61-96D0-4ED5-92D4-46FCBFF1F24A}"/>
    <cellStyle name="Total 8 5 5" xfId="40663" xr:uid="{233021FF-EC1F-4191-AC56-D0EF922393D5}"/>
    <cellStyle name="Total 8 6" xfId="40664" xr:uid="{ED20D2FC-7B1C-4FF8-AB4F-0D93D6D4056F}"/>
    <cellStyle name="Total 8 6 2" xfId="40665" xr:uid="{B5AF092B-97D7-4094-8DE1-A3327DDD7FA8}"/>
    <cellStyle name="Total 8 6 2 2" xfId="40666" xr:uid="{2F000BB0-9E72-43F5-A08B-792DA988766E}"/>
    <cellStyle name="Total 8 6 3" xfId="40667" xr:uid="{AA16A838-BF92-48EF-9C15-00150306F9EE}"/>
    <cellStyle name="Total 8 6 3 2" xfId="40668" xr:uid="{6BAE2548-645B-471E-8E2F-B7CD4F49969D}"/>
    <cellStyle name="Total 8 6 4" xfId="40669" xr:uid="{47D787F6-4C28-47B9-A40E-8E0247D8659A}"/>
    <cellStyle name="Total 8 7" xfId="40670" xr:uid="{30819CBD-0DC7-4F51-BA03-B525131C937D}"/>
    <cellStyle name="Total 8 7 2" xfId="40671" xr:uid="{84E5C283-9D79-41F6-9B74-25C77218837D}"/>
    <cellStyle name="Total 8 8" xfId="40672" xr:uid="{F3778CAE-0A8C-40C0-B09A-E0902140DC8A}"/>
    <cellStyle name="Total 8 8 2" xfId="40673" xr:uid="{3D21005F-6B91-41BF-9455-DA4C3EED3C96}"/>
    <cellStyle name="Total 8 9" xfId="40674" xr:uid="{50F4607E-1BE5-483C-9375-4E98A72537CC}"/>
    <cellStyle name="Total 8 9 2" xfId="40675" xr:uid="{1D5E4126-F980-4EBA-9520-54A118A061C7}"/>
    <cellStyle name="Total 9" xfId="17566" xr:uid="{00000000-0005-0000-0000-0000A3440000}"/>
    <cellStyle name="Total 9 10" xfId="40677" xr:uid="{13D8ECD0-FA43-4285-98A6-0891A814D965}"/>
    <cellStyle name="Total 9 11" xfId="40678" xr:uid="{F1BB3825-B0D3-4A85-9D76-10BC1D2E7F94}"/>
    <cellStyle name="Total 9 12" xfId="40676" xr:uid="{8ABF0475-F5D2-4E2E-923C-C32C45E1DADA}"/>
    <cellStyle name="Total 9 13" xfId="25131" xr:uid="{B9A5A567-3214-462A-9D1D-4A8EA9F98FB0}"/>
    <cellStyle name="Total 9 2" xfId="17567" xr:uid="{00000000-0005-0000-0000-0000A4440000}"/>
    <cellStyle name="Total 9 2 2" xfId="40680" xr:uid="{CCC70F5F-5AEA-4A27-9FF6-4677F871AB21}"/>
    <cellStyle name="Total 9 2 2 2" xfId="40681" xr:uid="{4DBEF638-F2E5-412B-9429-DA2A8254C807}"/>
    <cellStyle name="Total 9 2 3" xfId="40682" xr:uid="{AE6D26A3-5A63-4D71-AC79-359E9F79A937}"/>
    <cellStyle name="Total 9 2 3 2" xfId="40683" xr:uid="{EFD6452A-5E36-4F3D-B063-851E34720113}"/>
    <cellStyle name="Total 9 2 4" xfId="40684" xr:uid="{CC246886-C5DE-4952-9F24-22285FB52124}"/>
    <cellStyle name="Total 9 2 5" xfId="40685" xr:uid="{D71B45CB-4978-4686-9844-6AE5D65F5F75}"/>
    <cellStyle name="Total 9 2 6" xfId="40679" xr:uid="{B76FE5D5-24D9-421D-813C-C68B7EC6DFD9}"/>
    <cellStyle name="Total 9 3" xfId="17568" xr:uid="{00000000-0005-0000-0000-0000A5440000}"/>
    <cellStyle name="Total 9 3 2" xfId="40687" xr:uid="{863B760B-3FCA-4C42-A558-6DE2E79D4B4E}"/>
    <cellStyle name="Total 9 3 2 2" xfId="40688" xr:uid="{1F2760F9-133E-4873-B2BB-3BE7675ACA4B}"/>
    <cellStyle name="Total 9 3 3" xfId="40689" xr:uid="{B0D7EC48-B7DD-4ABA-96A4-83C8BBA58F37}"/>
    <cellStyle name="Total 9 3 3 2" xfId="40690" xr:uid="{A0FFE3C2-C205-4821-9876-B68323C2A93E}"/>
    <cellStyle name="Total 9 3 4" xfId="40691" xr:uid="{E49511F3-CD3D-4DA9-8B02-DD4D3E0CB63B}"/>
    <cellStyle name="Total 9 3 5" xfId="40686" xr:uid="{995C0750-9555-4781-B09B-A4E6BE0CCED5}"/>
    <cellStyle name="Total 9 4" xfId="40692" xr:uid="{B6B6583B-026E-43E6-8813-503FECDEA39D}"/>
    <cellStyle name="Total 9 4 2" xfId="40693" xr:uid="{574D1860-4645-4838-9579-8FE459A042BA}"/>
    <cellStyle name="Total 9 4 2 2" xfId="40694" xr:uid="{033CE8B1-6559-4859-880B-E3865C535A8F}"/>
    <cellStyle name="Total 9 4 3" xfId="40695" xr:uid="{98333533-9E9E-4142-91C5-0924C8C64557}"/>
    <cellStyle name="Total 9 4 3 2" xfId="40696" xr:uid="{C3E3D346-982F-417F-AABF-F8881A8F4288}"/>
    <cellStyle name="Total 9 4 4" xfId="40697" xr:uid="{77594A7C-C349-4B56-9DAF-6778E1E0368F}"/>
    <cellStyle name="Total 9 5" xfId="40698" xr:uid="{86A8D540-1922-41E9-9940-8017193B4447}"/>
    <cellStyle name="Total 9 5 2" xfId="40699" xr:uid="{82652916-76EB-46AD-871A-A147F42697B4}"/>
    <cellStyle name="Total 9 5 2 2" xfId="40700" xr:uid="{1DA4A723-51C2-4620-9F95-0EF3111A0473}"/>
    <cellStyle name="Total 9 5 3" xfId="40701" xr:uid="{568C12C7-EE49-4D7C-8984-DA55499DC69F}"/>
    <cellStyle name="Total 9 5 3 2" xfId="40702" xr:uid="{B05AC00D-369E-44A4-9C21-4669CEECBBFB}"/>
    <cellStyle name="Total 9 5 4" xfId="40703" xr:uid="{F08A2CDA-AEF9-4F69-8862-E8EA6537E2BC}"/>
    <cellStyle name="Total 9 5 4 2" xfId="40704" xr:uid="{AD1DDC45-475B-44C2-80FD-DF5A6E65857C}"/>
    <cellStyle name="Total 9 5 5" xfId="40705" xr:uid="{4B30369C-CEBA-479D-96E8-B11294F95A00}"/>
    <cellStyle name="Total 9 6" xfId="40706" xr:uid="{853A61E0-00FE-441F-BBFD-FAA4B67599A7}"/>
    <cellStyle name="Total 9 6 2" xfId="40707" xr:uid="{79493C78-265D-4889-9EB1-54E5B387AE12}"/>
    <cellStyle name="Total 9 6 2 2" xfId="40708" xr:uid="{3E3A1E3A-14C3-4D6D-8D46-075DB5430452}"/>
    <cellStyle name="Total 9 6 3" xfId="40709" xr:uid="{D6636521-8B9D-4C10-B1D6-BA2A83D31BE3}"/>
    <cellStyle name="Total 9 6 3 2" xfId="40710" xr:uid="{F127543B-D4E2-425A-894D-A45A3DDB9C42}"/>
    <cellStyle name="Total 9 6 4" xfId="40711" xr:uid="{5A518A49-C978-42F9-88DB-894FB731D7C5}"/>
    <cellStyle name="Total 9 7" xfId="40712" xr:uid="{BAFF4112-1FCD-4442-8019-494FCC542F89}"/>
    <cellStyle name="Total 9 7 2" xfId="40713" xr:uid="{E64C2B2B-D61A-4612-BFBC-698702EF5428}"/>
    <cellStyle name="Total 9 8" xfId="40714" xr:uid="{541FD93B-F6AA-4F58-A5AA-9765E237D7DB}"/>
    <cellStyle name="Total 9 8 2" xfId="40715" xr:uid="{F4CBF4DD-99C9-4DEB-BDCF-CDCE112DE8AC}"/>
    <cellStyle name="Total 9 9" xfId="40716" xr:uid="{C573ADAC-E7B3-405F-8A41-D21BE24AE6E8}"/>
    <cellStyle name="Total 9 9 2" xfId="40717" xr:uid="{29CDDD38-CF85-4F3C-8B38-D4FF39EF78FB}"/>
    <cellStyle name="Überschrift" xfId="17569" xr:uid="{00000000-0005-0000-0000-0000A6440000}"/>
    <cellStyle name="Überschrift 1" xfId="17570" xr:uid="{00000000-0005-0000-0000-0000A7440000}"/>
    <cellStyle name="Überschrift 1 10" xfId="40720" xr:uid="{2CA73AA7-4049-40D4-8919-FD1E7E99E331}"/>
    <cellStyle name="Überschrift 1 11" xfId="40721" xr:uid="{2BF7039B-3BAF-49F6-B41C-48C7D2EC26F4}"/>
    <cellStyle name="Überschrift 1 12" xfId="40719" xr:uid="{BDBB6B98-CA12-4A14-95F2-89C51994EB5C}"/>
    <cellStyle name="Überschrift 1 13" xfId="25133" xr:uid="{1731A6A1-83F3-4FA4-BA80-69A8E0358A5D}"/>
    <cellStyle name="Überschrift 1 2" xfId="17571" xr:uid="{00000000-0005-0000-0000-0000A8440000}"/>
    <cellStyle name="Überschrift 1 2 2" xfId="40723" xr:uid="{93C86D0C-DEEB-4A4C-8A32-7F0A5E40FA21}"/>
    <cellStyle name="Überschrift 1 2 2 2" xfId="40724" xr:uid="{DC3FCA6C-4378-450F-97E1-D0E2768C7B59}"/>
    <cellStyle name="Überschrift 1 2 3" xfId="40725" xr:uid="{823DC5B3-F6E5-43ED-BCD7-9CA5022765EF}"/>
    <cellStyle name="Überschrift 1 2 3 2" xfId="40726" xr:uid="{2D3953D7-1AD7-46C8-BA6E-ABD867B9E516}"/>
    <cellStyle name="Überschrift 1 2 4" xfId="40727" xr:uid="{343975AC-3015-47FF-BA90-117065CB18C5}"/>
    <cellStyle name="Überschrift 1 2 5" xfId="40728" xr:uid="{21782A8A-0940-453D-8782-2BBDB293E6DC}"/>
    <cellStyle name="Überschrift 1 2 6" xfId="40722" xr:uid="{2180D092-8681-4628-8B96-4BA065AEC721}"/>
    <cellStyle name="Überschrift 1 3" xfId="17572" xr:uid="{00000000-0005-0000-0000-0000A9440000}"/>
    <cellStyle name="Überschrift 1 3 2" xfId="40730" xr:uid="{FBFC609F-05B8-4DCA-BBC9-2B1A17F70B11}"/>
    <cellStyle name="Überschrift 1 3 2 2" xfId="40731" xr:uid="{0D88D6CE-73D1-402E-BFC3-AE1A50C719EA}"/>
    <cellStyle name="Überschrift 1 3 3" xfId="40732" xr:uid="{A5292BFB-5B75-45CF-B359-661BFF412B55}"/>
    <cellStyle name="Überschrift 1 3 3 2" xfId="40733" xr:uid="{1621D582-0C5F-4AF2-9E89-F3A1DB16A27C}"/>
    <cellStyle name="Überschrift 1 3 4" xfId="40734" xr:uid="{BDCC2B8C-36FC-446B-9EA4-83E8097C2570}"/>
    <cellStyle name="Überschrift 1 3 5" xfId="40729" xr:uid="{8FBBC82B-B9A3-4C6D-B0CC-DE0059ED0E03}"/>
    <cellStyle name="Überschrift 1 4" xfId="40735" xr:uid="{653ED754-7C2A-4F0E-96A0-B3B7A096AF5D}"/>
    <cellStyle name="Überschrift 1 4 2" xfId="40736" xr:uid="{1CF85820-AE57-4567-BC6A-9689496A2D3C}"/>
    <cellStyle name="Überschrift 1 4 2 2" xfId="40737" xr:uid="{BCB19E3E-9954-458F-A3D1-7347965EBB09}"/>
    <cellStyle name="Überschrift 1 4 3" xfId="40738" xr:uid="{57777C0D-86ED-4DBA-BB09-B1D9767A9434}"/>
    <cellStyle name="Überschrift 1 4 3 2" xfId="40739" xr:uid="{93040744-2264-4A7A-B054-82BCD8897363}"/>
    <cellStyle name="Überschrift 1 4 4" xfId="40740" xr:uid="{02B0ED66-0D37-4610-B445-3EF0FF807BC8}"/>
    <cellStyle name="Überschrift 1 5" xfId="40741" xr:uid="{29B5755A-A739-4ACD-8B22-1C0404A052D8}"/>
    <cellStyle name="Überschrift 1 5 2" xfId="40742" xr:uid="{0800ADBB-01DD-49A4-A273-263632B8C013}"/>
    <cellStyle name="Überschrift 1 5 2 2" xfId="40743" xr:uid="{FC4B0D1C-A4CB-4696-B79A-A440D3E02D35}"/>
    <cellStyle name="Überschrift 1 5 3" xfId="40744" xr:uid="{4C64779A-3F6B-4870-83BF-0038AA957E06}"/>
    <cellStyle name="Überschrift 1 5 3 2" xfId="40745" xr:uid="{9750DC01-C153-4C31-AB62-4A17AB0570DE}"/>
    <cellStyle name="Überschrift 1 5 4" xfId="40746" xr:uid="{74915228-54C6-418A-BF5A-074D381C975D}"/>
    <cellStyle name="Überschrift 1 5 4 2" xfId="40747" xr:uid="{5D394BFE-813B-44EA-99E0-4BA8FC5F7C19}"/>
    <cellStyle name="Überschrift 1 5 5" xfId="40748" xr:uid="{C0B35AF1-4416-4C6A-85CA-BA874CC1ED1E}"/>
    <cellStyle name="Überschrift 1 6" xfId="40749" xr:uid="{84F9D97C-BCDD-493B-8C5E-4D3D133CBCFE}"/>
    <cellStyle name="Überschrift 1 6 2" xfId="40750" xr:uid="{848AB4E8-50ED-4D09-BDA4-688A21B27B1D}"/>
    <cellStyle name="Überschrift 1 6 2 2" xfId="40751" xr:uid="{6684074E-D9C8-4629-8B20-F135C72CCE29}"/>
    <cellStyle name="Überschrift 1 6 3" xfId="40752" xr:uid="{910B934D-CEFC-4821-81A3-38DB049A54D5}"/>
    <cellStyle name="Überschrift 1 6 3 2" xfId="40753" xr:uid="{65933A40-A12D-48A3-B130-8E02DAECE66F}"/>
    <cellStyle name="Überschrift 1 6 4" xfId="40754" xr:uid="{0F78F3BF-6B91-44FA-94DF-81D25FE354D3}"/>
    <cellStyle name="Überschrift 1 7" xfId="40755" xr:uid="{5CBD9610-EDB6-4CDB-AE9A-5FA0D0D70F4C}"/>
    <cellStyle name="Überschrift 1 7 2" xfId="40756" xr:uid="{60ED5EEA-BBE1-43AD-A1C5-0D9888E151F4}"/>
    <cellStyle name="Überschrift 1 8" xfId="40757" xr:uid="{E99FC656-38D8-4E47-8FA4-DB7DB547BBFE}"/>
    <cellStyle name="Überschrift 1 8 2" xfId="40758" xr:uid="{740EC840-CE13-4AA8-B8A0-32905753C24E}"/>
    <cellStyle name="Überschrift 1 9" xfId="40759" xr:uid="{410089B3-D698-466E-ACE1-D773E5505B09}"/>
    <cellStyle name="Überschrift 1 9 2" xfId="40760" xr:uid="{9A8235E0-97D8-4802-9A92-4B9463037138}"/>
    <cellStyle name="Überschrift 10" xfId="40761" xr:uid="{12B6F3E1-BE7D-4E2A-9AC4-A1DD65644237}"/>
    <cellStyle name="Überschrift 10 2" xfId="40762" xr:uid="{6E1CB8C9-E167-4B78-9534-432212E16C07}"/>
    <cellStyle name="Überschrift 11" xfId="40763" xr:uid="{CA305A09-40BC-43AA-99E5-088C4FAB7D2C}"/>
    <cellStyle name="Überschrift 11 2" xfId="40764" xr:uid="{6E463B5C-6D92-48CC-BA58-2C3CE6108A05}"/>
    <cellStyle name="Überschrift 12" xfId="40765" xr:uid="{50F40E34-7927-4BB6-9167-BEEC83DE31F4}"/>
    <cellStyle name="Überschrift 12 2" xfId="40766" xr:uid="{688D05AF-F0F7-4F23-9878-7697B6BC962A}"/>
    <cellStyle name="Überschrift 13" xfId="40767" xr:uid="{4EFBEB97-B5F3-4281-9000-E4C923B94F78}"/>
    <cellStyle name="Überschrift 14" xfId="40768" xr:uid="{885DC9F2-6555-4FF7-9405-806BEEC0F921}"/>
    <cellStyle name="Überschrift 15" xfId="40718" xr:uid="{8C32FC28-81AE-46A2-BF2B-70F08976D03F}"/>
    <cellStyle name="Überschrift 16" xfId="25132" xr:uid="{8F8A333B-82CB-40D5-8712-C0EEA728CBE3}"/>
    <cellStyle name="Überschrift 2" xfId="17573" xr:uid="{00000000-0005-0000-0000-0000AA440000}"/>
    <cellStyle name="Überschrift 2 10" xfId="40770" xr:uid="{E653C56B-1585-487E-95FB-D22506AF5C48}"/>
    <cellStyle name="Überschrift 2 11" xfId="40771" xr:uid="{491E092F-A378-42FF-B403-C4855D0E14E5}"/>
    <cellStyle name="Überschrift 2 12" xfId="40769" xr:uid="{97E6AD1D-69B7-4FD0-9EA6-4FFFEF61B8D1}"/>
    <cellStyle name="Überschrift 2 13" xfId="25134" xr:uid="{A38574BE-5373-4D0B-A541-EA812E7059F0}"/>
    <cellStyle name="Überschrift 2 2" xfId="17574" xr:uid="{00000000-0005-0000-0000-0000AB440000}"/>
    <cellStyle name="Überschrift 2 2 2" xfId="40773" xr:uid="{281FC1BD-5211-465E-AD3A-B1B61142951F}"/>
    <cellStyle name="Überschrift 2 2 2 2" xfId="40774" xr:uid="{109A7D27-46EF-4B30-BAF8-71192551A194}"/>
    <cellStyle name="Überschrift 2 2 3" xfId="40775" xr:uid="{AF595A33-7F83-4910-8251-72445C87E1BE}"/>
    <cellStyle name="Überschrift 2 2 3 2" xfId="40776" xr:uid="{20AACEB6-C434-4F83-AD08-D67BBE6CC395}"/>
    <cellStyle name="Überschrift 2 2 4" xfId="40777" xr:uid="{013CE679-EBEA-4264-8F7D-A7266695C3A0}"/>
    <cellStyle name="Überschrift 2 2 5" xfId="40778" xr:uid="{39E19D52-6FD2-416C-8768-DD932424D64D}"/>
    <cellStyle name="Überschrift 2 2 6" xfId="40772" xr:uid="{865782B3-7A39-4B1F-AF17-F863C0C25C38}"/>
    <cellStyle name="Überschrift 2 3" xfId="17575" xr:uid="{00000000-0005-0000-0000-0000AC440000}"/>
    <cellStyle name="Überschrift 2 3 2" xfId="40780" xr:uid="{DAC08661-8188-41C0-9C51-E2D8FB58F228}"/>
    <cellStyle name="Überschrift 2 3 2 2" xfId="40781" xr:uid="{A11FC436-4478-4ACC-9833-E17376DFF9E0}"/>
    <cellStyle name="Überschrift 2 3 3" xfId="40782" xr:uid="{D23E6BA9-5E57-4563-A61B-323F69CE1D38}"/>
    <cellStyle name="Überschrift 2 3 3 2" xfId="40783" xr:uid="{08C9D71C-D777-441B-92A1-5FBFFBFADD5C}"/>
    <cellStyle name="Überschrift 2 3 4" xfId="40784" xr:uid="{5866284C-EA7B-4D08-AAF5-B81F2CD11153}"/>
    <cellStyle name="Überschrift 2 3 5" xfId="40779" xr:uid="{580A9D60-C000-48AE-92FC-6B6458EECCF7}"/>
    <cellStyle name="Überschrift 2 4" xfId="40785" xr:uid="{8093EBC5-2BA2-43A7-ACF9-5733C51DE421}"/>
    <cellStyle name="Überschrift 2 4 2" xfId="40786" xr:uid="{96C6F2CA-3D1F-45C1-97EF-CD86402AEA37}"/>
    <cellStyle name="Überschrift 2 4 2 2" xfId="40787" xr:uid="{CBC6ECDB-0FCE-4D77-A17A-CF3CCD7F4D6E}"/>
    <cellStyle name="Überschrift 2 4 3" xfId="40788" xr:uid="{73B1F648-589B-4A02-A058-2962F65DF98E}"/>
    <cellStyle name="Überschrift 2 4 3 2" xfId="40789" xr:uid="{B07CCDED-DEE5-4960-94D3-C645808A6C37}"/>
    <cellStyle name="Überschrift 2 4 4" xfId="40790" xr:uid="{89402A80-245D-447E-874F-6465661FA6BA}"/>
    <cellStyle name="Überschrift 2 5" xfId="40791" xr:uid="{9B0F9201-7996-4A75-A9B8-DF4C312947FC}"/>
    <cellStyle name="Überschrift 2 5 2" xfId="40792" xr:uid="{F3DFC110-CE6B-48E1-BA91-65ECD6359532}"/>
    <cellStyle name="Überschrift 2 5 2 2" xfId="40793" xr:uid="{DFFDECE6-4884-4831-B6DC-FBC9370ED72C}"/>
    <cellStyle name="Überschrift 2 5 3" xfId="40794" xr:uid="{0404593D-7634-4F54-A01D-9536521E04D5}"/>
    <cellStyle name="Überschrift 2 5 3 2" xfId="40795" xr:uid="{90C173F1-567F-48A2-81F7-DFFA3BDDDE71}"/>
    <cellStyle name="Überschrift 2 5 4" xfId="40796" xr:uid="{0C797CE6-1FDF-458D-8E91-379EEFE64CD2}"/>
    <cellStyle name="Überschrift 2 5 4 2" xfId="40797" xr:uid="{C2AFF1CB-B997-4E9B-884F-CAE886FF2A51}"/>
    <cellStyle name="Überschrift 2 5 5" xfId="40798" xr:uid="{2C9DAB90-CC72-4EA3-ADAF-AE8995DC8717}"/>
    <cellStyle name="Überschrift 2 6" xfId="40799" xr:uid="{57DC8BBD-1171-4989-BE4C-582943587BC8}"/>
    <cellStyle name="Überschrift 2 6 2" xfId="40800" xr:uid="{C4753951-E28D-4999-AAAF-B7E02156829A}"/>
    <cellStyle name="Überschrift 2 6 2 2" xfId="40801" xr:uid="{3F653183-EB20-4AC0-A126-CA730C014E37}"/>
    <cellStyle name="Überschrift 2 6 3" xfId="40802" xr:uid="{7B4F43E5-1BD9-4287-B715-FD1601B502BA}"/>
    <cellStyle name="Überschrift 2 6 3 2" xfId="40803" xr:uid="{9EE9BF80-2364-4AE9-8FEB-53D337910543}"/>
    <cellStyle name="Überschrift 2 6 4" xfId="40804" xr:uid="{8C6B87FA-23CA-4206-99F6-20379305A9A7}"/>
    <cellStyle name="Überschrift 2 7" xfId="40805" xr:uid="{634203BB-B9E9-42DC-8A58-F4D3807B2C47}"/>
    <cellStyle name="Überschrift 2 7 2" xfId="40806" xr:uid="{19A56A4D-6813-437C-9F9B-5B3C8AC6DBCD}"/>
    <cellStyle name="Überschrift 2 8" xfId="40807" xr:uid="{46E376E4-4D7F-4222-82B8-C22575DC02BC}"/>
    <cellStyle name="Überschrift 2 8 2" xfId="40808" xr:uid="{1A186AF8-36A2-46F6-A0BF-F90CD6FCD2E3}"/>
    <cellStyle name="Überschrift 2 9" xfId="40809" xr:uid="{0EAC4817-3DB8-4E63-9074-8AE05F83A4C4}"/>
    <cellStyle name="Überschrift 2 9 2" xfId="40810" xr:uid="{F1C64A35-153F-4F7B-BD00-F7CC36EBE2EF}"/>
    <cellStyle name="Überschrift 3" xfId="17576" xr:uid="{00000000-0005-0000-0000-0000AD440000}"/>
    <cellStyle name="Überschrift 3 10" xfId="40812" xr:uid="{C53D96AF-F780-4E4B-92DF-7906A20C5028}"/>
    <cellStyle name="Überschrift 3 11" xfId="40813" xr:uid="{72ECF0BE-129D-4863-84A0-C88F36D08006}"/>
    <cellStyle name="Überschrift 3 12" xfId="40811" xr:uid="{C0BB7A4F-1DC3-41CC-A917-67876426F919}"/>
    <cellStyle name="Überschrift 3 13" xfId="25135" xr:uid="{1643FC29-B5F4-40DF-8E35-B8F5978B7F77}"/>
    <cellStyle name="Überschrift 3 2" xfId="17577" xr:uid="{00000000-0005-0000-0000-0000AE440000}"/>
    <cellStyle name="Überschrift 3 2 2" xfId="40815" xr:uid="{8B0A8353-EB54-478D-8C28-06F4AE8718EA}"/>
    <cellStyle name="Überschrift 3 2 2 2" xfId="40816" xr:uid="{974809F9-B06F-4000-A26C-CF27633545AC}"/>
    <cellStyle name="Überschrift 3 2 3" xfId="40817" xr:uid="{052924CC-6BE9-4DF4-B90C-04C9A7C60480}"/>
    <cellStyle name="Überschrift 3 2 3 2" xfId="40818" xr:uid="{616C3F0E-6881-4DB8-B105-5E43D4FFFE29}"/>
    <cellStyle name="Überschrift 3 2 4" xfId="40819" xr:uid="{5FA44958-3CF5-474A-8037-474E804C10F4}"/>
    <cellStyle name="Überschrift 3 2 5" xfId="40820" xr:uid="{0A0AE357-35D5-4FB4-AF86-C76091940B1D}"/>
    <cellStyle name="Überschrift 3 2 6" xfId="40814" xr:uid="{B385A7C1-9B0E-4447-A1AE-752E2281FE6C}"/>
    <cellStyle name="Überschrift 3 3" xfId="17578" xr:uid="{00000000-0005-0000-0000-0000AF440000}"/>
    <cellStyle name="Überschrift 3 3 2" xfId="40822" xr:uid="{1A46F3FF-504C-4999-B8C2-74C78B4312B9}"/>
    <cellStyle name="Überschrift 3 3 2 2" xfId="40823" xr:uid="{7A77933E-3F93-4FCF-A307-98AF24B81B68}"/>
    <cellStyle name="Überschrift 3 3 3" xfId="40824" xr:uid="{43792CCB-344A-42CF-BD35-AC430971332C}"/>
    <cellStyle name="Überschrift 3 3 3 2" xfId="40825" xr:uid="{374D4E62-71F9-4684-BE01-D9140670A820}"/>
    <cellStyle name="Überschrift 3 3 4" xfId="40826" xr:uid="{3D48F9C8-C5BA-4DFC-BD2C-756DF430F73F}"/>
    <cellStyle name="Überschrift 3 3 5" xfId="40821" xr:uid="{8FCA4FCD-B54F-41DE-A7BC-EDB49F70F57D}"/>
    <cellStyle name="Überschrift 3 4" xfId="40827" xr:uid="{8586E940-9781-476D-B1A2-310EAC32C219}"/>
    <cellStyle name="Überschrift 3 4 2" xfId="40828" xr:uid="{1E683587-9B33-40F3-9CB8-D6AAB115E82C}"/>
    <cellStyle name="Überschrift 3 4 2 2" xfId="40829" xr:uid="{3700E144-48C8-4C08-903D-76ADA25A42FA}"/>
    <cellStyle name="Überschrift 3 4 3" xfId="40830" xr:uid="{F232397F-90C9-423D-BF5E-EBACB329DB97}"/>
    <cellStyle name="Überschrift 3 4 3 2" xfId="40831" xr:uid="{04AE95DC-35BD-417B-9986-6DF0CB35EB0E}"/>
    <cellStyle name="Überschrift 3 4 4" xfId="40832" xr:uid="{586C37BC-8CD7-4C4E-90FD-AF2D94847ABA}"/>
    <cellStyle name="Überschrift 3 5" xfId="40833" xr:uid="{D7AAEE67-E05C-4A84-9AB9-D9E59A30E3B6}"/>
    <cellStyle name="Überschrift 3 5 2" xfId="40834" xr:uid="{F6EDE458-3FDD-4910-9590-51D41415CAD1}"/>
    <cellStyle name="Überschrift 3 5 2 2" xfId="40835" xr:uid="{6EFC1102-DC85-4108-9989-35D0175D39F0}"/>
    <cellStyle name="Überschrift 3 5 3" xfId="40836" xr:uid="{DB44BA94-FFFD-4EE8-9D16-934F8D97BC91}"/>
    <cellStyle name="Überschrift 3 5 3 2" xfId="40837" xr:uid="{9061D7B6-5D9A-4AAD-AC1F-13A9E44C2CFA}"/>
    <cellStyle name="Überschrift 3 5 4" xfId="40838" xr:uid="{D61F0767-878D-4AC4-A262-C56BD9F540E5}"/>
    <cellStyle name="Überschrift 3 5 4 2" xfId="40839" xr:uid="{AFFA4D1C-FB33-4F4D-A2E4-638BBBCD4324}"/>
    <cellStyle name="Überschrift 3 5 5" xfId="40840" xr:uid="{537BE5F2-278B-472B-8B66-B43AD4BEE496}"/>
    <cellStyle name="Überschrift 3 6" xfId="40841" xr:uid="{42FA03D0-7617-4ED7-86DF-3C29924C6454}"/>
    <cellStyle name="Überschrift 3 6 2" xfId="40842" xr:uid="{13B88677-EF52-4CC3-8689-2040883A39AB}"/>
    <cellStyle name="Überschrift 3 6 2 2" xfId="40843" xr:uid="{F8040E70-3D01-41E6-9628-8791156FC63E}"/>
    <cellStyle name="Überschrift 3 6 3" xfId="40844" xr:uid="{4E4A3D15-1863-4AC9-BA8B-ECAEE6738E68}"/>
    <cellStyle name="Überschrift 3 6 3 2" xfId="40845" xr:uid="{52275B85-D91B-4036-ACEE-00884B32511E}"/>
    <cellStyle name="Überschrift 3 6 4" xfId="40846" xr:uid="{C47EDD71-419A-4339-A668-743E007205C9}"/>
    <cellStyle name="Überschrift 3 7" xfId="40847" xr:uid="{C0677893-1A51-4EBC-A98C-69870E3A3320}"/>
    <cellStyle name="Überschrift 3 7 2" xfId="40848" xr:uid="{EA993A41-F0E7-404F-A4EE-17825E2FACEC}"/>
    <cellStyle name="Überschrift 3 8" xfId="40849" xr:uid="{B314189D-951D-4ECC-8FE7-E394EF76DE48}"/>
    <cellStyle name="Überschrift 3 8 2" xfId="40850" xr:uid="{158EC5E2-F1A2-4AF8-B63B-1F5D25AFC337}"/>
    <cellStyle name="Überschrift 3 9" xfId="40851" xr:uid="{EE62EB28-F6E6-40B3-A165-7D2B223E040F}"/>
    <cellStyle name="Überschrift 3 9 2" xfId="40852" xr:uid="{8455A2BE-516A-4105-B1B5-ADE3739353AD}"/>
    <cellStyle name="Überschrift 4" xfId="17579" xr:uid="{00000000-0005-0000-0000-0000B0440000}"/>
    <cellStyle name="Überschrift 4 10" xfId="40854" xr:uid="{DEA1C255-10AF-4C5B-A263-22DA73774598}"/>
    <cellStyle name="Überschrift 4 11" xfId="40855" xr:uid="{51825A13-13E2-4772-9429-88BE626A4D96}"/>
    <cellStyle name="Überschrift 4 12" xfId="40853" xr:uid="{ED05A579-206F-4D3B-80CB-80CC8BED3214}"/>
    <cellStyle name="Überschrift 4 13" xfId="25136" xr:uid="{3D6C7FBF-FAE4-4029-8BE4-DD27AC8A161C}"/>
    <cellStyle name="Überschrift 4 2" xfId="17580" xr:uid="{00000000-0005-0000-0000-0000B1440000}"/>
    <cellStyle name="Überschrift 4 2 2" xfId="40857" xr:uid="{B4086F1C-1478-49B0-81BF-51E5D87CB366}"/>
    <cellStyle name="Überschrift 4 2 2 2" xfId="40858" xr:uid="{3AD833EE-FED3-4C01-AB35-4DCB9818CC29}"/>
    <cellStyle name="Überschrift 4 2 3" xfId="40859" xr:uid="{564721DA-5217-4103-8408-51331A9149C8}"/>
    <cellStyle name="Überschrift 4 2 3 2" xfId="40860" xr:uid="{B27A0E26-07B5-41FE-A22B-6B9B56101401}"/>
    <cellStyle name="Überschrift 4 2 4" xfId="40861" xr:uid="{BA933C0A-DB5A-4911-BA4D-334426E0E01F}"/>
    <cellStyle name="Überschrift 4 2 5" xfId="40862" xr:uid="{86FF9553-078A-4208-B1A0-66D8BF7ACF80}"/>
    <cellStyle name="Überschrift 4 2 6" xfId="40856" xr:uid="{CB54117D-B719-4B11-9355-A0522168027F}"/>
    <cellStyle name="Überschrift 4 3" xfId="17581" xr:uid="{00000000-0005-0000-0000-0000B2440000}"/>
    <cellStyle name="Überschrift 4 3 2" xfId="40864" xr:uid="{5E42A9A7-3796-4A6E-86AB-7005BF86CA37}"/>
    <cellStyle name="Überschrift 4 3 2 2" xfId="40865" xr:uid="{E484F207-5172-484A-89FA-77844AD9B3E2}"/>
    <cellStyle name="Überschrift 4 3 3" xfId="40866" xr:uid="{16715E51-41FD-4E7E-AA97-9521AFE87F76}"/>
    <cellStyle name="Überschrift 4 3 3 2" xfId="40867" xr:uid="{E4B71098-55F7-474F-A198-B2114D69EDA8}"/>
    <cellStyle name="Überschrift 4 3 4" xfId="40868" xr:uid="{BC20A185-3235-41B3-9885-10E6F84380C6}"/>
    <cellStyle name="Überschrift 4 3 5" xfId="40863" xr:uid="{93244879-9DDF-4578-889F-55979C1080ED}"/>
    <cellStyle name="Überschrift 4 4" xfId="40869" xr:uid="{5D28034E-F5B8-4FEE-AFE7-D860F25D959C}"/>
    <cellStyle name="Überschrift 4 4 2" xfId="40870" xr:uid="{F4B58355-6A07-4B49-AF34-14555EBB9943}"/>
    <cellStyle name="Überschrift 4 4 2 2" xfId="40871" xr:uid="{90DA4180-E648-46A5-BA13-F98D6AC40591}"/>
    <cellStyle name="Überschrift 4 4 3" xfId="40872" xr:uid="{10B0F691-7800-40F1-B06C-59F3AAD8EAF1}"/>
    <cellStyle name="Überschrift 4 4 3 2" xfId="40873" xr:uid="{036AF8E7-1194-491C-ABC3-67E474A2ACE3}"/>
    <cellStyle name="Überschrift 4 4 4" xfId="40874" xr:uid="{C28B7042-EB91-4D6D-86E6-A85B37B8B8E1}"/>
    <cellStyle name="Überschrift 4 5" xfId="40875" xr:uid="{DF7508AA-F6A3-4C14-B9C6-125D03AA3A30}"/>
    <cellStyle name="Überschrift 4 5 2" xfId="40876" xr:uid="{D4232790-1320-4F65-B5A0-3F312EF67B8C}"/>
    <cellStyle name="Überschrift 4 5 2 2" xfId="40877" xr:uid="{FD33FD53-C070-4E55-BDD2-850807C3B0C2}"/>
    <cellStyle name="Überschrift 4 5 3" xfId="40878" xr:uid="{B310BBD0-9B0A-4CF9-8000-F3D63AD83281}"/>
    <cellStyle name="Überschrift 4 5 3 2" xfId="40879" xr:uid="{412C3BBF-C0B8-46EF-9D8D-3B62D0BCD9B6}"/>
    <cellStyle name="Überschrift 4 5 4" xfId="40880" xr:uid="{7765107D-AC30-457F-BEE5-44B2C17111A2}"/>
    <cellStyle name="Überschrift 4 5 4 2" xfId="40881" xr:uid="{8686036D-2330-430E-9C09-5CE8412B2D01}"/>
    <cellStyle name="Überschrift 4 5 5" xfId="40882" xr:uid="{4FAFB3C7-F30B-4777-8BDB-9C2F99F7DEDA}"/>
    <cellStyle name="Überschrift 4 6" xfId="40883" xr:uid="{8B54CD59-9304-4E62-8948-0388B26B55EC}"/>
    <cellStyle name="Überschrift 4 6 2" xfId="40884" xr:uid="{CEF80537-53BD-48F9-93A3-5C315260F0C6}"/>
    <cellStyle name="Überschrift 4 6 2 2" xfId="40885" xr:uid="{E09450C9-EC8B-4BA7-BE14-217934BA364E}"/>
    <cellStyle name="Überschrift 4 6 3" xfId="40886" xr:uid="{6D298004-7B98-4E61-81EE-334A2D3D7D1E}"/>
    <cellStyle name="Überschrift 4 6 3 2" xfId="40887" xr:uid="{0303A28B-868C-4A16-A226-13396E981982}"/>
    <cellStyle name="Überschrift 4 6 4" xfId="40888" xr:uid="{44D97679-81DC-4DD3-A3B6-5905D55F6B09}"/>
    <cellStyle name="Überschrift 4 7" xfId="40889" xr:uid="{E5DFC4BA-D007-462A-9192-91B53A399E32}"/>
    <cellStyle name="Überschrift 4 7 2" xfId="40890" xr:uid="{49478009-464B-4A78-B066-948EBA5D75C6}"/>
    <cellStyle name="Überschrift 4 8" xfId="40891" xr:uid="{829F2AD0-8CA4-457C-9D4D-F40059CED23B}"/>
    <cellStyle name="Überschrift 4 8 2" xfId="40892" xr:uid="{1F1893C0-B37D-43FC-B319-3E7E8252FFE4}"/>
    <cellStyle name="Überschrift 4 9" xfId="40893" xr:uid="{9E4278F2-7DF9-4384-9DE7-A7FB1F6ABDBB}"/>
    <cellStyle name="Überschrift 4 9 2" xfId="40894" xr:uid="{F478E4D2-4E88-47AB-8599-E7710B20DAE9}"/>
    <cellStyle name="Überschrift 5" xfId="17582" xr:uid="{00000000-0005-0000-0000-0000B3440000}"/>
    <cellStyle name="Überschrift 5 2" xfId="40896" xr:uid="{F7E152E4-306E-4C6B-A8DD-95038EF1EAD9}"/>
    <cellStyle name="Überschrift 5 2 2" xfId="40897" xr:uid="{E3992B1A-C05C-4D12-BC50-F5091067F62A}"/>
    <cellStyle name="Überschrift 5 3" xfId="40898" xr:uid="{C982FE5C-8386-4A39-9598-80062D4EBB69}"/>
    <cellStyle name="Überschrift 5 3 2" xfId="40899" xr:uid="{E0F5B8EA-8E9E-426E-8626-1DDF86A0F0EC}"/>
    <cellStyle name="Überschrift 5 4" xfId="40900" xr:uid="{DBB1D51E-F3FA-4525-8E54-9F00A43643A5}"/>
    <cellStyle name="Überschrift 5 5" xfId="40901" xr:uid="{0D8DD046-8DBC-4DB0-98B4-5BFE4E88219B}"/>
    <cellStyle name="Überschrift 5 6" xfId="40895" xr:uid="{B226A54E-EDDB-44BA-B167-CAB2066F887D}"/>
    <cellStyle name="Überschrift 6" xfId="17583" xr:uid="{00000000-0005-0000-0000-0000B4440000}"/>
    <cellStyle name="Überschrift 6 2" xfId="40903" xr:uid="{B87B1674-BF48-49DE-AF4A-B6C9CE279843}"/>
    <cellStyle name="Überschrift 6 2 2" xfId="40904" xr:uid="{3CFB5442-527E-488E-B080-2192745CC3E5}"/>
    <cellStyle name="Überschrift 6 3" xfId="40905" xr:uid="{48D19CC3-D21C-4329-A2C0-B4FAAF7DA661}"/>
    <cellStyle name="Überschrift 6 3 2" xfId="40906" xr:uid="{439126DB-BA1E-4294-83F3-11A3B81A1E99}"/>
    <cellStyle name="Überschrift 6 4" xfId="40907" xr:uid="{A88A16B6-02FF-4F62-9189-FB9D2051ACB9}"/>
    <cellStyle name="Überschrift 6 5" xfId="40902" xr:uid="{5769A0E8-59EA-4026-B7BD-50EB0899EDDC}"/>
    <cellStyle name="Überschrift 7" xfId="40908" xr:uid="{FC753E85-7016-4DBB-B4AA-903E7BE5DDD2}"/>
    <cellStyle name="Überschrift 7 2" xfId="40909" xr:uid="{25B7ABAF-D9BA-493E-A616-78E99E9DC98E}"/>
    <cellStyle name="Überschrift 7 2 2" xfId="40910" xr:uid="{255F25B2-C298-4F6F-B8DC-4630C6EDAC8F}"/>
    <cellStyle name="Überschrift 7 3" xfId="40911" xr:uid="{8C2A38EC-F7CB-44A6-945B-1FEB5B714BA9}"/>
    <cellStyle name="Überschrift 7 3 2" xfId="40912" xr:uid="{BBBEA725-9414-4C24-B6E0-777BB5FEEE4F}"/>
    <cellStyle name="Überschrift 7 4" xfId="40913" xr:uid="{3185E589-426C-45AB-B8D0-CF0658DAF1D9}"/>
    <cellStyle name="Überschrift 8" xfId="40914" xr:uid="{01CFDD16-50C3-4126-9313-16BF638852F3}"/>
    <cellStyle name="Überschrift 8 2" xfId="40915" xr:uid="{79082284-EDAF-46BF-8F0F-718A352A7E9B}"/>
    <cellStyle name="Überschrift 8 2 2" xfId="40916" xr:uid="{97C82666-19E0-4DD5-B196-415D9B55FAAF}"/>
    <cellStyle name="Überschrift 8 3" xfId="40917" xr:uid="{7757243C-487E-451B-96E5-1BA54083CB0B}"/>
    <cellStyle name="Überschrift 8 3 2" xfId="40918" xr:uid="{9A71DA9B-F95D-4F74-A165-EAE0FE03B130}"/>
    <cellStyle name="Überschrift 8 4" xfId="40919" xr:uid="{AA1F33FD-C1B6-4F5A-A76F-F1D0247942AE}"/>
    <cellStyle name="Überschrift 8 4 2" xfId="40920" xr:uid="{EB5628E2-DE5F-4082-9C7F-E7FFD27CD730}"/>
    <cellStyle name="Überschrift 8 5" xfId="40921" xr:uid="{8DDDF924-8856-43FC-A225-94D340174B7E}"/>
    <cellStyle name="Überschrift 9" xfId="40922" xr:uid="{B7F3E5C3-61B6-4636-A55F-63EF57008440}"/>
    <cellStyle name="Überschrift 9 2" xfId="40923" xr:uid="{6BB70354-A0D3-4916-BA82-61173056BE3E}"/>
    <cellStyle name="Überschrift 9 2 2" xfId="40924" xr:uid="{F98E67E9-386C-4237-9596-8A337010E632}"/>
    <cellStyle name="Überschrift 9 3" xfId="40925" xr:uid="{8A86751F-89A1-4451-8F4A-0884C85557E7}"/>
    <cellStyle name="Überschrift 9 3 2" xfId="40926" xr:uid="{D2C4C255-1BBA-4F39-BF08-ACE2AD67330C}"/>
    <cellStyle name="Überschrift 9 4" xfId="40927" xr:uid="{08491D53-8528-436F-B11A-3BFFCFD7D0F8}"/>
    <cellStyle name="Unit" xfId="18452" xr:uid="{56DDF61D-092B-40CF-B793-4F2922F9EF6B}"/>
    <cellStyle name="Unit 2" xfId="23769" xr:uid="{5E0B3317-1DE3-4F8A-960C-E32741530069}"/>
    <cellStyle name="Unit 2 2" xfId="23770" xr:uid="{A2F8E9E3-965A-45F1-B154-A350D9817BEA}"/>
    <cellStyle name="Valuutta_Layo9704" xfId="17584" xr:uid="{00000000-0005-0000-0000-0000B5440000}"/>
    <cellStyle name="Verknüpfte Zelle" xfId="17585" xr:uid="{00000000-0005-0000-0000-0000B6440000}"/>
    <cellStyle name="Verknüpfte Zelle 10" xfId="40929" xr:uid="{28FBFE74-50D5-4EEA-A1CA-5B22B6E46595}"/>
    <cellStyle name="Verknüpfte Zelle 11" xfId="40930" xr:uid="{3734DC75-1431-45B4-B217-215C687C90AB}"/>
    <cellStyle name="Verknüpfte Zelle 12" xfId="40928" xr:uid="{5E0A0716-52C4-4D3E-A0E5-A3C4C2FF5C50}"/>
    <cellStyle name="Verknüpfte Zelle 13" xfId="25137" xr:uid="{271539D3-6798-494D-BAB9-57E9100DDCFD}"/>
    <cellStyle name="Verknüpfte Zelle 2" xfId="17586" xr:uid="{00000000-0005-0000-0000-0000B7440000}"/>
    <cellStyle name="Verknüpfte Zelle 2 2" xfId="40932" xr:uid="{AB63B4A6-4771-46AF-BE46-804F0682F6D0}"/>
    <cellStyle name="Verknüpfte Zelle 2 2 2" xfId="40933" xr:uid="{26519259-3021-4F08-AEC6-7E60862376BC}"/>
    <cellStyle name="Verknüpfte Zelle 2 3" xfId="40934" xr:uid="{641EB2AA-2A91-4655-8B69-2A6532998C30}"/>
    <cellStyle name="Verknüpfte Zelle 2 3 2" xfId="40935" xr:uid="{CBFA8F1D-04E7-4E78-A79B-C2B8FAC2FB61}"/>
    <cellStyle name="Verknüpfte Zelle 2 4" xfId="40936" xr:uid="{42D8E484-1A21-4302-8D54-507F96F75B39}"/>
    <cellStyle name="Verknüpfte Zelle 2 5" xfId="40937" xr:uid="{E156C2EF-E8ED-4BD4-AC81-97DE65EABADA}"/>
    <cellStyle name="Verknüpfte Zelle 2 6" xfId="40931" xr:uid="{2E2D60C1-C6BE-4575-B5CE-C4A5DDB9D25F}"/>
    <cellStyle name="Verknüpfte Zelle 3" xfId="17587" xr:uid="{00000000-0005-0000-0000-0000B8440000}"/>
    <cellStyle name="Verknüpfte Zelle 3 2" xfId="40939" xr:uid="{F99EC5DB-8475-409C-99D3-DC153B2B23FA}"/>
    <cellStyle name="Verknüpfte Zelle 3 2 2" xfId="40940" xr:uid="{5DB92412-DB72-41CD-B443-5530A746A25E}"/>
    <cellStyle name="Verknüpfte Zelle 3 3" xfId="40941" xr:uid="{A6595A8D-E426-4281-9ADF-75ABD2431206}"/>
    <cellStyle name="Verknüpfte Zelle 3 3 2" xfId="40942" xr:uid="{9591AFDF-EE60-487A-95A3-C22523855B36}"/>
    <cellStyle name="Verknüpfte Zelle 3 4" xfId="40943" xr:uid="{E6CC173C-7D32-478E-8A49-718F34E52D93}"/>
    <cellStyle name="Verknüpfte Zelle 3 5" xfId="40938" xr:uid="{6691E02A-36A9-4709-89F3-777318C542DE}"/>
    <cellStyle name="Verknüpfte Zelle 4" xfId="40944" xr:uid="{FD55B3C4-7942-45B5-B14C-B022C6C317DA}"/>
    <cellStyle name="Verknüpfte Zelle 4 2" xfId="40945" xr:uid="{B4666848-27D9-44B1-A0FB-9D0B7E8D6B1E}"/>
    <cellStyle name="Verknüpfte Zelle 4 2 2" xfId="40946" xr:uid="{BA2121F9-4020-4B5F-9C88-075571C7B25E}"/>
    <cellStyle name="Verknüpfte Zelle 4 3" xfId="40947" xr:uid="{257D75FB-F4CE-444E-942E-29C8BD1A8AD3}"/>
    <cellStyle name="Verknüpfte Zelle 4 3 2" xfId="40948" xr:uid="{68A1FB7D-0D68-4F7E-91B8-90B31538EA0C}"/>
    <cellStyle name="Verknüpfte Zelle 4 4" xfId="40949" xr:uid="{E2E5628F-8549-4351-9992-663BD1D5FE21}"/>
    <cellStyle name="Verknüpfte Zelle 5" xfId="40950" xr:uid="{47045CB8-AB8C-4B87-BEAC-F16E351EF78C}"/>
    <cellStyle name="Verknüpfte Zelle 5 2" xfId="40951" xr:uid="{5A85699B-D286-4B01-AF5C-D9C9C7573ED3}"/>
    <cellStyle name="Verknüpfte Zelle 5 2 2" xfId="40952" xr:uid="{BDB3F369-5C53-478D-8AAE-B416961B2DC5}"/>
    <cellStyle name="Verknüpfte Zelle 5 3" xfId="40953" xr:uid="{4F2499A9-6EB4-4E9C-938A-C5EE9C6C3933}"/>
    <cellStyle name="Verknüpfte Zelle 5 3 2" xfId="40954" xr:uid="{8FF8E69C-9871-4DAE-81DB-550A22AEAB99}"/>
    <cellStyle name="Verknüpfte Zelle 5 4" xfId="40955" xr:uid="{01A4F65D-0863-4313-8B49-AC77D204E5CD}"/>
    <cellStyle name="Verknüpfte Zelle 5 4 2" xfId="40956" xr:uid="{A1A69BD3-AA08-42F9-B268-ED6E420FE414}"/>
    <cellStyle name="Verknüpfte Zelle 5 5" xfId="40957" xr:uid="{7B3D373B-1E3C-40F3-8BA9-12435EF42AFA}"/>
    <cellStyle name="Verknüpfte Zelle 6" xfId="40958" xr:uid="{72956EDD-2D0B-48A5-AC88-29B954A51827}"/>
    <cellStyle name="Verknüpfte Zelle 6 2" xfId="40959" xr:uid="{B187870E-CB16-4975-8504-D11D7C57396B}"/>
    <cellStyle name="Verknüpfte Zelle 6 2 2" xfId="40960" xr:uid="{F0FAFF6F-B769-4DA5-B179-64FD317CB639}"/>
    <cellStyle name="Verknüpfte Zelle 6 3" xfId="40961" xr:uid="{7F46C6F8-0760-49B9-8849-7963D24FDEE0}"/>
    <cellStyle name="Verknüpfte Zelle 6 3 2" xfId="40962" xr:uid="{7460BE9E-5283-4B5E-8DBE-3C160BFEEB49}"/>
    <cellStyle name="Verknüpfte Zelle 6 4" xfId="40963" xr:uid="{A4E3F1DA-1E69-411B-8FAE-CF72643A1E73}"/>
    <cellStyle name="Verknüpfte Zelle 7" xfId="40964" xr:uid="{F8FD664C-22CF-4B27-89A6-F24818C608FF}"/>
    <cellStyle name="Verknüpfte Zelle 7 2" xfId="40965" xr:uid="{5A00670B-E368-447B-A075-7D69C6D46921}"/>
    <cellStyle name="Verknüpfte Zelle 8" xfId="40966" xr:uid="{A6B0EC61-1E59-433D-A1ED-4EED7866AA21}"/>
    <cellStyle name="Verknüpfte Zelle 8 2" xfId="40967" xr:uid="{7639588A-3D68-4031-B01C-3D3BBF93E0BD}"/>
    <cellStyle name="Verknüpfte Zelle 9" xfId="40968" xr:uid="{274D8B66-8001-4237-9E72-DA2D9C711CA4}"/>
    <cellStyle name="Verknüpfte Zelle 9 2" xfId="40969" xr:uid="{F7378E6A-CCA9-4DBC-A92A-02E1E59E09F4}"/>
    <cellStyle name="Warnender Text" xfId="17588" xr:uid="{00000000-0005-0000-0000-0000B9440000}"/>
    <cellStyle name="Warnender Text 10" xfId="40971" xr:uid="{48B54663-3E06-41A1-A875-9858D30B7B56}"/>
    <cellStyle name="Warnender Text 11" xfId="40972" xr:uid="{23E9CC70-0850-4196-AF3A-59B53741C1D3}"/>
    <cellStyle name="Warnender Text 12" xfId="40970" xr:uid="{55C6B34E-5E30-4CC0-B004-E651F63449A6}"/>
    <cellStyle name="Warnender Text 13" xfId="25138" xr:uid="{D9C06AFE-9A21-40B7-8EC1-2E2214071CAC}"/>
    <cellStyle name="Warnender Text 2" xfId="17589" xr:uid="{00000000-0005-0000-0000-0000BA440000}"/>
    <cellStyle name="Warnender Text 2 2" xfId="40974" xr:uid="{D4573FB9-896B-4117-B62C-D00CFBE05B8E}"/>
    <cellStyle name="Warnender Text 2 2 2" xfId="40975" xr:uid="{EE9DE896-9BE5-4274-A568-C63898F92BC5}"/>
    <cellStyle name="Warnender Text 2 3" xfId="40976" xr:uid="{CA7FFA29-7B99-4EDB-9512-BFC934A815FB}"/>
    <cellStyle name="Warnender Text 2 3 2" xfId="40977" xr:uid="{51E310A6-5B57-4E7B-89C8-8815BA348320}"/>
    <cellStyle name="Warnender Text 2 4" xfId="40978" xr:uid="{0A5FCCDD-CCFA-4AC7-AB11-2758E181425C}"/>
    <cellStyle name="Warnender Text 2 5" xfId="40979" xr:uid="{2FF1A13F-9E45-4F07-946B-33BDBE782C11}"/>
    <cellStyle name="Warnender Text 2 6" xfId="40973" xr:uid="{775B5294-A75F-4988-9F5F-3ADE4FF8FBF5}"/>
    <cellStyle name="Warnender Text 3" xfId="17590" xr:uid="{00000000-0005-0000-0000-0000BB440000}"/>
    <cellStyle name="Warnender Text 3 2" xfId="40981" xr:uid="{A2C31BC8-CFD3-408E-957E-1BBE2957DABC}"/>
    <cellStyle name="Warnender Text 3 2 2" xfId="40982" xr:uid="{D036C613-4510-4F4F-AFE6-ABE8725C678E}"/>
    <cellStyle name="Warnender Text 3 3" xfId="40983" xr:uid="{4CF68075-ED21-4609-ABDC-196CE71227B3}"/>
    <cellStyle name="Warnender Text 3 3 2" xfId="40984" xr:uid="{696F8D66-B2C2-44CE-8ABC-A8D06EE10EA7}"/>
    <cellStyle name="Warnender Text 3 4" xfId="40985" xr:uid="{AC9E4746-A38F-4213-B331-071DFF94A573}"/>
    <cellStyle name="Warnender Text 3 5" xfId="40980" xr:uid="{81381238-E258-4DB8-8448-D0CBFF7EF349}"/>
    <cellStyle name="Warnender Text 4" xfId="40986" xr:uid="{B7BDF1D0-4E63-4BD0-9AFA-CBE809150246}"/>
    <cellStyle name="Warnender Text 4 2" xfId="40987" xr:uid="{598D480F-003D-448E-8329-1EE9391BD8E0}"/>
    <cellStyle name="Warnender Text 4 2 2" xfId="40988" xr:uid="{583EEC05-F421-4EC1-A89A-C8F0637ECC8B}"/>
    <cellStyle name="Warnender Text 4 3" xfId="40989" xr:uid="{4A0747A1-C23F-41A3-8612-75FFF4E0339A}"/>
    <cellStyle name="Warnender Text 4 3 2" xfId="40990" xr:uid="{75C7FF2A-6E8E-4481-AC98-A70B5ED4B72C}"/>
    <cellStyle name="Warnender Text 4 4" xfId="40991" xr:uid="{87C7F16D-CCBC-4F1B-9F16-B0438979846A}"/>
    <cellStyle name="Warnender Text 5" xfId="40992" xr:uid="{19374CCD-88CA-4E16-A4C7-5771964449E5}"/>
    <cellStyle name="Warnender Text 5 2" xfId="40993" xr:uid="{EE3362DC-B773-401E-9F76-FF3375104BD5}"/>
    <cellStyle name="Warnender Text 5 2 2" xfId="40994" xr:uid="{4A0C79B3-2EB1-437A-9B96-DA0293C93272}"/>
    <cellStyle name="Warnender Text 5 3" xfId="40995" xr:uid="{38E4D73C-2789-4C7B-BA47-120F8ADC9CAB}"/>
    <cellStyle name="Warnender Text 5 3 2" xfId="40996" xr:uid="{2F5EAF3E-D9E0-4792-B9FE-CEB4A5E277CD}"/>
    <cellStyle name="Warnender Text 5 4" xfId="40997" xr:uid="{8958FDCF-EE1C-40DF-9CFE-F84EA9B38041}"/>
    <cellStyle name="Warnender Text 5 4 2" xfId="40998" xr:uid="{DDE14B6B-A7FE-4BF9-9E1E-523A0DEDFE38}"/>
    <cellStyle name="Warnender Text 5 5" xfId="40999" xr:uid="{D7C5B8C6-01B2-4ED5-8E80-72720AFE4D29}"/>
    <cellStyle name="Warnender Text 6" xfId="41000" xr:uid="{F05503CA-00E3-4571-B3E8-43EECC8A1B33}"/>
    <cellStyle name="Warnender Text 6 2" xfId="41001" xr:uid="{B7FDAB6D-30E6-4314-9042-46C5995973DF}"/>
    <cellStyle name="Warnender Text 6 2 2" xfId="41002" xr:uid="{1BFDC6D6-FC22-48E0-BEDD-BD414AF4F3D2}"/>
    <cellStyle name="Warnender Text 6 3" xfId="41003" xr:uid="{B20F257A-EB31-4789-8D19-BAB97FE598F8}"/>
    <cellStyle name="Warnender Text 6 3 2" xfId="41004" xr:uid="{B5EED4A3-E400-4D36-9032-56E56ED7DDBB}"/>
    <cellStyle name="Warnender Text 6 4" xfId="41005" xr:uid="{02A2BB44-80C1-44C3-9B33-601D244EE531}"/>
    <cellStyle name="Warnender Text 7" xfId="41006" xr:uid="{06F2BB97-83FA-4659-80A4-DAFC709BA680}"/>
    <cellStyle name="Warnender Text 7 2" xfId="41007" xr:uid="{74B25EE9-48D0-487E-9A4A-BBE970B810B2}"/>
    <cellStyle name="Warnender Text 8" xfId="41008" xr:uid="{5223E2A4-04F4-4E1C-9437-38FE45515835}"/>
    <cellStyle name="Warnender Text 8 2" xfId="41009" xr:uid="{B7FA7137-FB88-449A-9FB1-20F4EE15F91D}"/>
    <cellStyle name="Warnender Text 9" xfId="41010" xr:uid="{29400C05-8CB8-4C3C-A9CA-2A6DBFC78CD6}"/>
    <cellStyle name="Warnender Text 9 2" xfId="41011" xr:uid="{E0450ACA-A947-4D5B-9E0A-55F5CD71B5FE}"/>
    <cellStyle name="Warning Text" xfId="21734" builtinId="11" customBuiltin="1"/>
    <cellStyle name="Warning Text 10" xfId="17591" xr:uid="{00000000-0005-0000-0000-0000BC440000}"/>
    <cellStyle name="Warning Text 10 10" xfId="41013" xr:uid="{1098AD74-9457-40A7-9F5F-96D01E6CDF32}"/>
    <cellStyle name="Warning Text 10 11" xfId="41014" xr:uid="{AF5BDA67-31AC-4533-A11E-6D99297C0699}"/>
    <cellStyle name="Warning Text 10 12" xfId="41012" xr:uid="{61E79C38-9F59-4856-8E33-BA9FB6BDD0E5}"/>
    <cellStyle name="Warning Text 10 13" xfId="25139" xr:uid="{9A2DEA71-66DF-48E2-BF92-0350CC32721D}"/>
    <cellStyle name="Warning Text 10 2" xfId="17592" xr:uid="{00000000-0005-0000-0000-0000BD440000}"/>
    <cellStyle name="Warning Text 10 2 2" xfId="41016" xr:uid="{668AEDF2-AC21-46CA-AC5F-339FD1000950}"/>
    <cellStyle name="Warning Text 10 2 2 2" xfId="41017" xr:uid="{0965AFD9-7539-4449-8D80-022A99D00B12}"/>
    <cellStyle name="Warning Text 10 2 3" xfId="41018" xr:uid="{624B52AE-2A79-43BF-BF7C-DDA7FFE83FF7}"/>
    <cellStyle name="Warning Text 10 2 3 2" xfId="41019" xr:uid="{6C48FE49-4CB2-4039-BC3D-18CED4F1DF3C}"/>
    <cellStyle name="Warning Text 10 2 4" xfId="41020" xr:uid="{4C7F5722-75A6-4382-8F5E-9FA86951088B}"/>
    <cellStyle name="Warning Text 10 2 5" xfId="41021" xr:uid="{E3DDCCCA-E52D-4A1D-AC23-3086391A3A70}"/>
    <cellStyle name="Warning Text 10 2 6" xfId="41015" xr:uid="{A94811C2-5C5F-4376-9215-81E7CD72A593}"/>
    <cellStyle name="Warning Text 10 3" xfId="17593" xr:uid="{00000000-0005-0000-0000-0000BE440000}"/>
    <cellStyle name="Warning Text 10 3 2" xfId="41023" xr:uid="{22631B97-FC2D-4A38-9DEB-AD62F7EDEBBF}"/>
    <cellStyle name="Warning Text 10 3 2 2" xfId="41024" xr:uid="{2DEC7B7F-B315-4B4B-8EFB-4CC3199EB491}"/>
    <cellStyle name="Warning Text 10 3 3" xfId="41025" xr:uid="{680C7515-BA06-45EF-9633-5A6C1FC25AF3}"/>
    <cellStyle name="Warning Text 10 3 3 2" xfId="41026" xr:uid="{1835198F-9BA9-4573-A7AC-0BB6F3D22A23}"/>
    <cellStyle name="Warning Text 10 3 4" xfId="41027" xr:uid="{A050E8CD-ADDA-4D21-A5F0-9F82C6668230}"/>
    <cellStyle name="Warning Text 10 3 5" xfId="41022" xr:uid="{AB1F3B67-8BE5-41D6-9F76-A7775A7E97D7}"/>
    <cellStyle name="Warning Text 10 4" xfId="41028" xr:uid="{CA1E931B-FFE5-425D-B1F1-D103A4273236}"/>
    <cellStyle name="Warning Text 10 4 2" xfId="41029" xr:uid="{3E3875F0-8788-471A-A91A-3722C553F50C}"/>
    <cellStyle name="Warning Text 10 4 2 2" xfId="41030" xr:uid="{8F752FE9-5445-48AA-AC41-0734F5398B47}"/>
    <cellStyle name="Warning Text 10 4 3" xfId="41031" xr:uid="{B5BCD886-DCF3-46F1-86AA-256408DB8036}"/>
    <cellStyle name="Warning Text 10 4 3 2" xfId="41032" xr:uid="{727D296C-9947-4C14-95D8-E4E40DDED8FA}"/>
    <cellStyle name="Warning Text 10 4 4" xfId="41033" xr:uid="{B666C026-A6B9-4141-AA48-89232F789FE7}"/>
    <cellStyle name="Warning Text 10 5" xfId="41034" xr:uid="{1B5F6927-28C6-4504-B745-AA895EF4C616}"/>
    <cellStyle name="Warning Text 10 5 2" xfId="41035" xr:uid="{5E549B46-8955-40EA-BD9A-427F03DA4E31}"/>
    <cellStyle name="Warning Text 10 5 2 2" xfId="41036" xr:uid="{301D35C9-BB71-4F69-9C27-D3C9EC796AA6}"/>
    <cellStyle name="Warning Text 10 5 3" xfId="41037" xr:uid="{3373DC7B-3540-4D2E-BD1C-9C851EB394F4}"/>
    <cellStyle name="Warning Text 10 5 3 2" xfId="41038" xr:uid="{1AE3B482-5751-4E1A-B916-77C67683CCB8}"/>
    <cellStyle name="Warning Text 10 5 4" xfId="41039" xr:uid="{C709BDBB-9A7A-4773-9C90-5EDCE8245508}"/>
    <cellStyle name="Warning Text 10 5 4 2" xfId="41040" xr:uid="{5AABEA65-704B-424E-ABBC-4E3613E468FD}"/>
    <cellStyle name="Warning Text 10 5 5" xfId="41041" xr:uid="{AA07391D-AD57-433F-8640-D93DF3DD32C3}"/>
    <cellStyle name="Warning Text 10 6" xfId="41042" xr:uid="{84CD6070-8945-4B1D-9875-64D312D52A6D}"/>
    <cellStyle name="Warning Text 10 6 2" xfId="41043" xr:uid="{110B6F23-92F2-4190-8E22-E8518A49EEA7}"/>
    <cellStyle name="Warning Text 10 6 2 2" xfId="41044" xr:uid="{02F1E36B-2880-4123-8654-991E5D346B21}"/>
    <cellStyle name="Warning Text 10 6 3" xfId="41045" xr:uid="{84FD84B1-4719-472B-8EE5-F760377AAE8A}"/>
    <cellStyle name="Warning Text 10 6 3 2" xfId="41046" xr:uid="{81E4738F-EA68-40F4-83D3-9DBEB177EE10}"/>
    <cellStyle name="Warning Text 10 6 4" xfId="41047" xr:uid="{9609234C-9B33-4FE7-B25E-49FF44B6C0D5}"/>
    <cellStyle name="Warning Text 10 7" xfId="41048" xr:uid="{B59B8041-730E-4B82-8CF2-B27F27935AA1}"/>
    <cellStyle name="Warning Text 10 7 2" xfId="41049" xr:uid="{68B8F0F7-57E5-41BC-A5F2-624B980A80B2}"/>
    <cellStyle name="Warning Text 10 8" xfId="41050" xr:uid="{3F678D52-AC70-488F-B9C5-94889892D44A}"/>
    <cellStyle name="Warning Text 10 8 2" xfId="41051" xr:uid="{8D750CEE-1E82-4089-81CB-9DCCF89C8388}"/>
    <cellStyle name="Warning Text 10 9" xfId="41052" xr:uid="{6E13220F-7B34-45CA-A0AC-06328445369E}"/>
    <cellStyle name="Warning Text 10 9 2" xfId="41053" xr:uid="{88FA39B9-D7C9-4281-83C2-0565E5459531}"/>
    <cellStyle name="Warning Text 11" xfId="17594" xr:uid="{00000000-0005-0000-0000-0000BF440000}"/>
    <cellStyle name="Warning Text 11 10" xfId="41055" xr:uid="{A3958961-1D3C-4FA3-8E55-91CCB087E744}"/>
    <cellStyle name="Warning Text 11 11" xfId="41056" xr:uid="{19DA60CF-3737-4E45-80F1-3AEBE75D8C30}"/>
    <cellStyle name="Warning Text 11 12" xfId="41054" xr:uid="{4071177A-BF21-4AE7-9ADF-A5F00FE1DF7C}"/>
    <cellStyle name="Warning Text 11 13" xfId="25140" xr:uid="{782B1531-C147-48D4-A7A5-B980405B5FAA}"/>
    <cellStyle name="Warning Text 11 2" xfId="17595" xr:uid="{00000000-0005-0000-0000-0000C0440000}"/>
    <cellStyle name="Warning Text 11 2 2" xfId="41058" xr:uid="{40C9C052-4DA6-4409-A3CD-1D0EFF90473F}"/>
    <cellStyle name="Warning Text 11 2 2 2" xfId="41059" xr:uid="{54953AF6-1DC3-48C9-B596-191DB818FD80}"/>
    <cellStyle name="Warning Text 11 2 3" xfId="41060" xr:uid="{4A32AA9C-05D8-4314-AB32-B95FF63882B4}"/>
    <cellStyle name="Warning Text 11 2 3 2" xfId="41061" xr:uid="{9D8AEE66-237F-4FC3-AE9C-DF46508DFCAC}"/>
    <cellStyle name="Warning Text 11 2 4" xfId="41062" xr:uid="{24C57439-8336-4F13-B1CF-B5E2673426F0}"/>
    <cellStyle name="Warning Text 11 2 5" xfId="41063" xr:uid="{90DA2D32-DAB4-42D0-9BEA-3528C3E01A9C}"/>
    <cellStyle name="Warning Text 11 2 6" xfId="41057" xr:uid="{AA9E31F5-ABF6-402D-83A8-DDEA02AEB0CD}"/>
    <cellStyle name="Warning Text 11 3" xfId="17596" xr:uid="{00000000-0005-0000-0000-0000C1440000}"/>
    <cellStyle name="Warning Text 11 3 2" xfId="41065" xr:uid="{CD32398F-F0A7-440E-8DB8-9E027EB0EA03}"/>
    <cellStyle name="Warning Text 11 3 2 2" xfId="41066" xr:uid="{71B5908F-5BB1-413D-B909-2FB41953F28F}"/>
    <cellStyle name="Warning Text 11 3 3" xfId="41067" xr:uid="{8FF73C2F-826B-4088-8E25-CE4EB28277DA}"/>
    <cellStyle name="Warning Text 11 3 3 2" xfId="41068" xr:uid="{7FAE0CED-53A4-4CE9-923D-1A0EEB54D245}"/>
    <cellStyle name="Warning Text 11 3 4" xfId="41069" xr:uid="{859570E9-879B-49E8-9716-AC306569D917}"/>
    <cellStyle name="Warning Text 11 3 5" xfId="41064" xr:uid="{19C21ED8-AB93-4B4A-8491-402DCA1DF2FF}"/>
    <cellStyle name="Warning Text 11 4" xfId="41070" xr:uid="{61051126-40BC-43A5-95BB-D87A45363424}"/>
    <cellStyle name="Warning Text 11 4 2" xfId="41071" xr:uid="{82DD38A3-D3FC-403F-933E-B4EDD1C4C7AC}"/>
    <cellStyle name="Warning Text 11 4 2 2" xfId="41072" xr:uid="{F6253943-6022-4689-A039-F71894DCF589}"/>
    <cellStyle name="Warning Text 11 4 3" xfId="41073" xr:uid="{FC73B7CA-B812-464E-87B5-EA794600B990}"/>
    <cellStyle name="Warning Text 11 4 3 2" xfId="41074" xr:uid="{C8F95B1F-25ED-4952-96EB-822BCCC24E78}"/>
    <cellStyle name="Warning Text 11 4 4" xfId="41075" xr:uid="{95EBE4B9-8875-497D-B4E9-A518C90851D6}"/>
    <cellStyle name="Warning Text 11 5" xfId="41076" xr:uid="{84F3B5D6-E2F8-4122-BB9A-DF35AC76C4F0}"/>
    <cellStyle name="Warning Text 11 5 2" xfId="41077" xr:uid="{39B3BF10-A10F-42AA-9325-DAA8870FE17D}"/>
    <cellStyle name="Warning Text 11 5 2 2" xfId="41078" xr:uid="{24C4D16C-95D3-43F0-AF0D-EBA4B468C42A}"/>
    <cellStyle name="Warning Text 11 5 3" xfId="41079" xr:uid="{D9E9DF82-4447-445F-B02A-F82CBE550419}"/>
    <cellStyle name="Warning Text 11 5 3 2" xfId="41080" xr:uid="{720C8BFF-7856-4C59-AEB7-1F8ABFD56798}"/>
    <cellStyle name="Warning Text 11 5 4" xfId="41081" xr:uid="{1E269529-4A5B-4AAC-BB2E-49259056C2EC}"/>
    <cellStyle name="Warning Text 11 5 4 2" xfId="41082" xr:uid="{2D34CD35-1EBC-4A0C-A3EC-C831115FB719}"/>
    <cellStyle name="Warning Text 11 5 5" xfId="41083" xr:uid="{14AAF737-4201-4D30-BF2A-02431EA39B97}"/>
    <cellStyle name="Warning Text 11 6" xfId="41084" xr:uid="{016D4E47-5269-4211-8595-A81D81571513}"/>
    <cellStyle name="Warning Text 11 6 2" xfId="41085" xr:uid="{86CD8F56-1106-4672-A2C1-178EB0C42341}"/>
    <cellStyle name="Warning Text 11 6 2 2" xfId="41086" xr:uid="{DFD3A01B-5AE9-4F00-9B41-F148311313CE}"/>
    <cellStyle name="Warning Text 11 6 3" xfId="41087" xr:uid="{6AF7AB4C-F130-40EC-8E06-BE87F1C79DEB}"/>
    <cellStyle name="Warning Text 11 6 3 2" xfId="41088" xr:uid="{060FF2CD-CEB2-4A79-B085-1FA15F6227A6}"/>
    <cellStyle name="Warning Text 11 6 4" xfId="41089" xr:uid="{167BC3F1-2B1B-49CE-A7B9-D17BBF4690A8}"/>
    <cellStyle name="Warning Text 11 7" xfId="41090" xr:uid="{0F53D7D2-61CC-4FD4-9E6B-570B386A00A7}"/>
    <cellStyle name="Warning Text 11 7 2" xfId="41091" xr:uid="{C38A88D3-802E-4361-8C23-E4880AF7B96C}"/>
    <cellStyle name="Warning Text 11 8" xfId="41092" xr:uid="{1B85E049-E031-43FC-96E6-CD9F75FC39CD}"/>
    <cellStyle name="Warning Text 11 8 2" xfId="41093" xr:uid="{6A3DDE37-6F3E-4520-BD9B-DD48F5590643}"/>
    <cellStyle name="Warning Text 11 9" xfId="41094" xr:uid="{0F5B230F-6C57-4218-92F4-B4AAB88A1EAF}"/>
    <cellStyle name="Warning Text 11 9 2" xfId="41095" xr:uid="{FA111A58-695B-4B1F-AFED-97ECFD258421}"/>
    <cellStyle name="Warning Text 12" xfId="17597" xr:uid="{00000000-0005-0000-0000-0000C2440000}"/>
    <cellStyle name="Warning Text 12 10" xfId="41097" xr:uid="{D436F3A9-EA94-4BEB-A6AB-833E8272D01B}"/>
    <cellStyle name="Warning Text 12 11" xfId="41098" xr:uid="{C2B035D9-D437-48C8-B227-71B80F97AEE1}"/>
    <cellStyle name="Warning Text 12 12" xfId="41096" xr:uid="{A5153146-D7EE-4FB3-A082-4007D82F1D2C}"/>
    <cellStyle name="Warning Text 12 13" xfId="25141" xr:uid="{AFCCBBAB-9E40-4F7F-8639-4FC033BBB022}"/>
    <cellStyle name="Warning Text 12 2" xfId="17598" xr:uid="{00000000-0005-0000-0000-0000C3440000}"/>
    <cellStyle name="Warning Text 12 2 2" xfId="41100" xr:uid="{0530AC5A-CBE5-4382-AB4D-C94FCF088120}"/>
    <cellStyle name="Warning Text 12 2 2 2" xfId="41101" xr:uid="{AD72C0A4-9A32-4310-93DA-80AB9B38D910}"/>
    <cellStyle name="Warning Text 12 2 3" xfId="41102" xr:uid="{B116E77A-AE32-4409-A932-B3284B758938}"/>
    <cellStyle name="Warning Text 12 2 3 2" xfId="41103" xr:uid="{49A032B6-F36A-42E2-A2FF-65672A969D05}"/>
    <cellStyle name="Warning Text 12 2 4" xfId="41104" xr:uid="{AEF08848-DFC8-4505-B23A-3BDE35663980}"/>
    <cellStyle name="Warning Text 12 2 5" xfId="41105" xr:uid="{9B514C9D-F563-4A4E-9FCF-7572690E3CF9}"/>
    <cellStyle name="Warning Text 12 2 6" xfId="41099" xr:uid="{DAED0761-800B-4F05-8874-41D10260DE4C}"/>
    <cellStyle name="Warning Text 12 3" xfId="17599" xr:uid="{00000000-0005-0000-0000-0000C4440000}"/>
    <cellStyle name="Warning Text 12 3 2" xfId="41107" xr:uid="{D84A8A21-DB65-4D8A-B6FD-43584F901393}"/>
    <cellStyle name="Warning Text 12 3 2 2" xfId="41108" xr:uid="{F2C21D46-B908-42CB-9DD7-CB305D5D949C}"/>
    <cellStyle name="Warning Text 12 3 3" xfId="41109" xr:uid="{6BD8C160-31B3-401B-80BD-650D44550467}"/>
    <cellStyle name="Warning Text 12 3 3 2" xfId="41110" xr:uid="{6BEA8A3C-F234-4D39-8A01-8DED45CF759D}"/>
    <cellStyle name="Warning Text 12 3 4" xfId="41111" xr:uid="{3FDD7FEA-770D-4549-B320-FFF061313C9B}"/>
    <cellStyle name="Warning Text 12 3 5" xfId="41106" xr:uid="{F084874F-C336-4BCE-849D-D4082D8B1FD8}"/>
    <cellStyle name="Warning Text 12 4" xfId="41112" xr:uid="{A724CE2E-9E25-4575-AC93-505D48859062}"/>
    <cellStyle name="Warning Text 12 4 2" xfId="41113" xr:uid="{0222D3FB-7A76-49A6-BE7B-D613F7275035}"/>
    <cellStyle name="Warning Text 12 4 2 2" xfId="41114" xr:uid="{DA2A8FFD-6856-4A7F-942B-D106491EB601}"/>
    <cellStyle name="Warning Text 12 4 3" xfId="41115" xr:uid="{E3B26B21-821F-4866-9FFE-3E581CA4DF5A}"/>
    <cellStyle name="Warning Text 12 4 3 2" xfId="41116" xr:uid="{FB071CE5-84D1-4295-810F-7D885880B4FD}"/>
    <cellStyle name="Warning Text 12 4 4" xfId="41117" xr:uid="{E0F9B460-B2E8-4669-AEA4-DF54E51A9A7B}"/>
    <cellStyle name="Warning Text 12 5" xfId="41118" xr:uid="{46F24552-658B-4015-905A-413B483DEE84}"/>
    <cellStyle name="Warning Text 12 5 2" xfId="41119" xr:uid="{971F9F20-36F7-4850-A298-EB180EEFA040}"/>
    <cellStyle name="Warning Text 12 5 2 2" xfId="41120" xr:uid="{EA692DB2-D09C-4806-AA06-795FCA44AFB5}"/>
    <cellStyle name="Warning Text 12 5 3" xfId="41121" xr:uid="{5BC4DB8F-8AEA-4BBA-92DC-372F3B09BFA6}"/>
    <cellStyle name="Warning Text 12 5 3 2" xfId="41122" xr:uid="{FAF1BF72-B60F-4D51-BE56-13155B06CA61}"/>
    <cellStyle name="Warning Text 12 5 4" xfId="41123" xr:uid="{B72DC33C-85CD-4F39-ACD9-2D68E0192407}"/>
    <cellStyle name="Warning Text 12 5 4 2" xfId="41124" xr:uid="{04525C89-D1BB-42DA-8ACC-84D81C4846BF}"/>
    <cellStyle name="Warning Text 12 5 5" xfId="41125" xr:uid="{96E96618-A494-4C25-8E76-0844F241E39E}"/>
    <cellStyle name="Warning Text 12 6" xfId="41126" xr:uid="{874971D9-112E-44B0-9AC6-FC88794CD250}"/>
    <cellStyle name="Warning Text 12 6 2" xfId="41127" xr:uid="{12096314-CA54-483C-8C90-3423093A3958}"/>
    <cellStyle name="Warning Text 12 6 2 2" xfId="41128" xr:uid="{FBD11923-AD34-4EBF-92EE-C5F7AB45DF88}"/>
    <cellStyle name="Warning Text 12 6 3" xfId="41129" xr:uid="{2F5F8D03-377C-45D2-BF82-193E32137B33}"/>
    <cellStyle name="Warning Text 12 6 3 2" xfId="41130" xr:uid="{9A3FB6A6-68B9-4E4E-BF4C-20DAACD638F7}"/>
    <cellStyle name="Warning Text 12 6 4" xfId="41131" xr:uid="{592CFDFD-8919-40A0-9F01-7A1E120727B1}"/>
    <cellStyle name="Warning Text 12 7" xfId="41132" xr:uid="{906045CB-DC1B-4A00-AE31-C6D79B71B49E}"/>
    <cellStyle name="Warning Text 12 7 2" xfId="41133" xr:uid="{923703DF-5988-411E-9128-B86C5CA74759}"/>
    <cellStyle name="Warning Text 12 8" xfId="41134" xr:uid="{2E1DDB95-1C31-4D1A-84F8-56E31FA20FFD}"/>
    <cellStyle name="Warning Text 12 8 2" xfId="41135" xr:uid="{F8CE6FD5-BB72-44B2-97E6-94A051DF62A3}"/>
    <cellStyle name="Warning Text 12 9" xfId="41136" xr:uid="{9E8C13C2-8678-4787-A921-B28B862B3FA7}"/>
    <cellStyle name="Warning Text 12 9 2" xfId="41137" xr:uid="{514BC778-6FC4-47E5-A547-3A49D45B5163}"/>
    <cellStyle name="Warning Text 13" xfId="17600" xr:uid="{00000000-0005-0000-0000-0000C5440000}"/>
    <cellStyle name="Warning Text 13 10" xfId="41139" xr:uid="{407FD019-1D5F-471F-90C0-7F338104DDE4}"/>
    <cellStyle name="Warning Text 13 11" xfId="41140" xr:uid="{C7A7EEB8-7D3C-4B2A-A430-9B4256A8D900}"/>
    <cellStyle name="Warning Text 13 12" xfId="41138" xr:uid="{5ED96828-98F5-4AD6-A649-9C365EC6ABC3}"/>
    <cellStyle name="Warning Text 13 13" xfId="25142" xr:uid="{25F19625-E011-4881-8AE4-4F6B8D8D718E}"/>
    <cellStyle name="Warning Text 13 2" xfId="17601" xr:uid="{00000000-0005-0000-0000-0000C6440000}"/>
    <cellStyle name="Warning Text 13 2 2" xfId="41142" xr:uid="{5035CC4F-F27D-447B-B733-A13DCA8D9E65}"/>
    <cellStyle name="Warning Text 13 2 2 2" xfId="41143" xr:uid="{DE3115CA-9508-42AD-94BC-ABBDE8ABC0AB}"/>
    <cellStyle name="Warning Text 13 2 3" xfId="41144" xr:uid="{2C80F431-DFD3-435E-8A81-E1D6AB99E6A8}"/>
    <cellStyle name="Warning Text 13 2 3 2" xfId="41145" xr:uid="{4D9F3D06-8AC7-439E-8E83-928E6617EA93}"/>
    <cellStyle name="Warning Text 13 2 4" xfId="41146" xr:uid="{A57F6081-780D-4E1F-95AC-F4F79D1A473D}"/>
    <cellStyle name="Warning Text 13 2 5" xfId="41147" xr:uid="{9C5C2359-3133-41E7-A25B-3769394672FB}"/>
    <cellStyle name="Warning Text 13 2 6" xfId="41141" xr:uid="{E9F049F3-000B-48F1-9D1F-F133EFA5100D}"/>
    <cellStyle name="Warning Text 13 3" xfId="17602" xr:uid="{00000000-0005-0000-0000-0000C7440000}"/>
    <cellStyle name="Warning Text 13 3 2" xfId="41149" xr:uid="{CBAB3059-2E27-4C8D-99DC-57F65D93A887}"/>
    <cellStyle name="Warning Text 13 3 2 2" xfId="41150" xr:uid="{99CCCC3A-CE6D-4E05-8DA8-DA5B011B603B}"/>
    <cellStyle name="Warning Text 13 3 3" xfId="41151" xr:uid="{1590FB98-9AAB-4BF4-B211-705AC60024E4}"/>
    <cellStyle name="Warning Text 13 3 3 2" xfId="41152" xr:uid="{59360BD3-1414-4900-BA8B-73B0E81AC2DD}"/>
    <cellStyle name="Warning Text 13 3 4" xfId="41153" xr:uid="{5868DE7C-220D-417D-9AC8-28104963578B}"/>
    <cellStyle name="Warning Text 13 3 5" xfId="41148" xr:uid="{7BD18BFC-1DD3-44CA-AD5B-5A22D4B29FA9}"/>
    <cellStyle name="Warning Text 13 4" xfId="41154" xr:uid="{7DC7907A-E196-45FA-8307-CE0CC7D2D967}"/>
    <cellStyle name="Warning Text 13 4 2" xfId="41155" xr:uid="{2E1C519D-EB70-40BF-99CC-EAE84ED341D5}"/>
    <cellStyle name="Warning Text 13 4 2 2" xfId="41156" xr:uid="{EA7A7DCA-D826-45E7-97C0-631E894EA265}"/>
    <cellStyle name="Warning Text 13 4 3" xfId="41157" xr:uid="{A616F599-81FD-44F2-B203-2DBD220AAE5A}"/>
    <cellStyle name="Warning Text 13 4 3 2" xfId="41158" xr:uid="{A61E387D-5CBE-4E16-9D52-43BE0B50B364}"/>
    <cellStyle name="Warning Text 13 4 4" xfId="41159" xr:uid="{D199485E-B513-4F51-BA03-9BB2F64B8AEB}"/>
    <cellStyle name="Warning Text 13 5" xfId="41160" xr:uid="{FB30D4BF-9BF4-4CFC-BCC7-712DA2F951E1}"/>
    <cellStyle name="Warning Text 13 5 2" xfId="41161" xr:uid="{A4C466EB-154C-4FCC-8BAB-C7A24EF6ADDD}"/>
    <cellStyle name="Warning Text 13 5 2 2" xfId="41162" xr:uid="{1ADD5AE3-D5E7-42F6-A4CD-3436C1A04CC9}"/>
    <cellStyle name="Warning Text 13 5 3" xfId="41163" xr:uid="{E0F632A1-D488-4B6C-81CD-6FFA284FAF4D}"/>
    <cellStyle name="Warning Text 13 5 3 2" xfId="41164" xr:uid="{D7682575-E687-4DA1-9D68-24FEC1A76A73}"/>
    <cellStyle name="Warning Text 13 5 4" xfId="41165" xr:uid="{0F680886-5EE6-4CD3-B69A-6C53897C9599}"/>
    <cellStyle name="Warning Text 13 5 4 2" xfId="41166" xr:uid="{440E48C9-E5C5-4BF8-9632-DD6B82E0F68F}"/>
    <cellStyle name="Warning Text 13 5 5" xfId="41167" xr:uid="{CDB23F64-EB21-4C54-AB4B-C5D11D2C5829}"/>
    <cellStyle name="Warning Text 13 6" xfId="41168" xr:uid="{A30316DB-50DC-4A40-879E-C609068D3B7B}"/>
    <cellStyle name="Warning Text 13 6 2" xfId="41169" xr:uid="{AF34021E-E663-4F41-8710-8B4D9DC0E831}"/>
    <cellStyle name="Warning Text 13 6 2 2" xfId="41170" xr:uid="{F08B4A65-AAD2-4DEC-86E8-1120E7CFA88D}"/>
    <cellStyle name="Warning Text 13 6 3" xfId="41171" xr:uid="{29BA255B-98EB-4904-A311-E49D64CB31E4}"/>
    <cellStyle name="Warning Text 13 6 3 2" xfId="41172" xr:uid="{37EB33BE-F069-4A98-8DD4-8DCFBBF9A769}"/>
    <cellStyle name="Warning Text 13 6 4" xfId="41173" xr:uid="{5A0F23E1-B29C-4017-83FD-59A56AA8910B}"/>
    <cellStyle name="Warning Text 13 7" xfId="41174" xr:uid="{928022DB-9901-4D62-8278-4C6509C4397E}"/>
    <cellStyle name="Warning Text 13 7 2" xfId="41175" xr:uid="{5DE9CF47-ECEE-4AA2-89E4-8F553E177C6D}"/>
    <cellStyle name="Warning Text 13 8" xfId="41176" xr:uid="{950A681D-9C2C-4F3F-BD10-47988B4EFD8D}"/>
    <cellStyle name="Warning Text 13 8 2" xfId="41177" xr:uid="{9E6C1CF7-882A-4638-B7A4-5DD865729433}"/>
    <cellStyle name="Warning Text 13 9" xfId="41178" xr:uid="{2EDBB817-E4AD-4A59-B87D-14B5DFA1A5E6}"/>
    <cellStyle name="Warning Text 13 9 2" xfId="41179" xr:uid="{A837B8A9-5FC4-450C-B442-185B6B8E6D30}"/>
    <cellStyle name="Warning Text 14" xfId="17603" xr:uid="{00000000-0005-0000-0000-0000C8440000}"/>
    <cellStyle name="Warning Text 14 10" xfId="41181" xr:uid="{674EE797-39B6-42E0-8B2C-E2BB3AF1F26E}"/>
    <cellStyle name="Warning Text 14 11" xfId="41182" xr:uid="{56682674-079D-406E-8F19-D8D27567448D}"/>
    <cellStyle name="Warning Text 14 12" xfId="41180" xr:uid="{79ECF8E3-2698-4AB2-93D0-AC50B87ABA22}"/>
    <cellStyle name="Warning Text 14 13" xfId="25143" xr:uid="{491D02E2-8F09-4044-8D6E-EF0DDDD5AF12}"/>
    <cellStyle name="Warning Text 14 2" xfId="17604" xr:uid="{00000000-0005-0000-0000-0000C9440000}"/>
    <cellStyle name="Warning Text 14 2 2" xfId="41184" xr:uid="{D4B59C05-D58F-4820-B314-FD608B7BC13D}"/>
    <cellStyle name="Warning Text 14 2 2 2" xfId="41185" xr:uid="{C607BB95-5AB4-4EE3-8879-6C008A574C35}"/>
    <cellStyle name="Warning Text 14 2 3" xfId="41186" xr:uid="{9D880EC2-DCC2-4271-95CD-C4B54E363239}"/>
    <cellStyle name="Warning Text 14 2 3 2" xfId="41187" xr:uid="{9012C2C1-D6D1-4113-9C34-694B16A659CB}"/>
    <cellStyle name="Warning Text 14 2 4" xfId="41188" xr:uid="{D1E12AD1-3249-40DF-84E2-23D822661938}"/>
    <cellStyle name="Warning Text 14 2 5" xfId="41189" xr:uid="{A5BA6F63-F8F8-469F-9102-AEE815F53741}"/>
    <cellStyle name="Warning Text 14 2 6" xfId="41183" xr:uid="{D6E2904E-8BB9-4491-9B13-D9494E0749BE}"/>
    <cellStyle name="Warning Text 14 3" xfId="17605" xr:uid="{00000000-0005-0000-0000-0000CA440000}"/>
    <cellStyle name="Warning Text 14 3 2" xfId="41191" xr:uid="{DC04F9F3-69F5-4836-94B6-444E7D6DFA54}"/>
    <cellStyle name="Warning Text 14 3 2 2" xfId="41192" xr:uid="{784EC2F0-F07A-4387-8F5D-1496128736F8}"/>
    <cellStyle name="Warning Text 14 3 3" xfId="41193" xr:uid="{06176314-0D8D-4210-86E0-8B186654F471}"/>
    <cellStyle name="Warning Text 14 3 3 2" xfId="41194" xr:uid="{092F63DF-9FC8-4F5C-BBF5-40A46002C605}"/>
    <cellStyle name="Warning Text 14 3 4" xfId="41195" xr:uid="{9B13603E-0283-4B21-8FCE-B0AA7900E8AE}"/>
    <cellStyle name="Warning Text 14 3 5" xfId="41190" xr:uid="{82F02F62-42A8-4AC2-AF3F-72B90EED9A66}"/>
    <cellStyle name="Warning Text 14 4" xfId="41196" xr:uid="{8B1069A2-111C-448F-87D1-58C5C8346F0C}"/>
    <cellStyle name="Warning Text 14 4 2" xfId="41197" xr:uid="{D1A3D26E-B8D2-4043-BDCC-B58B57B67A01}"/>
    <cellStyle name="Warning Text 14 4 2 2" xfId="41198" xr:uid="{03AE6010-6F47-47E4-9802-8C46D7880333}"/>
    <cellStyle name="Warning Text 14 4 3" xfId="41199" xr:uid="{E3025568-167B-4927-BBAF-AED7C4846747}"/>
    <cellStyle name="Warning Text 14 4 3 2" xfId="41200" xr:uid="{3180C7CC-7318-4D32-9A72-AB775A035844}"/>
    <cellStyle name="Warning Text 14 4 4" xfId="41201" xr:uid="{7D0ADFD8-848A-4D5C-82D8-59B1A65CDD8B}"/>
    <cellStyle name="Warning Text 14 5" xfId="41202" xr:uid="{14AF8377-8944-45C9-9D39-7B64EB7DABCC}"/>
    <cellStyle name="Warning Text 14 5 2" xfId="41203" xr:uid="{463155C0-1C63-40FA-B7B8-4BE446D258CA}"/>
    <cellStyle name="Warning Text 14 5 2 2" xfId="41204" xr:uid="{3E40637F-B726-43D7-AF39-34625727D9F5}"/>
    <cellStyle name="Warning Text 14 5 3" xfId="41205" xr:uid="{751B5B95-CDF7-4CBF-98E8-1C60A7717A18}"/>
    <cellStyle name="Warning Text 14 5 3 2" xfId="41206" xr:uid="{9C6978F3-BE0E-48CC-AD30-2F562146B216}"/>
    <cellStyle name="Warning Text 14 5 4" xfId="41207" xr:uid="{0EB705DA-C33F-444A-8657-CF9200440B68}"/>
    <cellStyle name="Warning Text 14 5 4 2" xfId="41208" xr:uid="{4FA82626-A30B-42E4-8FE2-5FC491D8AEDC}"/>
    <cellStyle name="Warning Text 14 5 5" xfId="41209" xr:uid="{B6BDF2FF-9274-4F67-84F2-1E6EA567445F}"/>
    <cellStyle name="Warning Text 14 6" xfId="41210" xr:uid="{C9586EBD-C013-4B79-A02C-90F6306BF6B0}"/>
    <cellStyle name="Warning Text 14 6 2" xfId="41211" xr:uid="{7758088F-D278-46A3-AC1C-424C29938804}"/>
    <cellStyle name="Warning Text 14 6 2 2" xfId="41212" xr:uid="{97AF8363-F6CC-401E-81C8-2F411B42A52C}"/>
    <cellStyle name="Warning Text 14 6 3" xfId="41213" xr:uid="{23DC03C9-2799-4FFE-8C43-03A8BE029EDF}"/>
    <cellStyle name="Warning Text 14 6 3 2" xfId="41214" xr:uid="{D59293D9-0507-47CE-9C7F-FE8FB3B303D2}"/>
    <cellStyle name="Warning Text 14 6 4" xfId="41215" xr:uid="{A682A522-4A83-482D-BA0D-AA805E1DE184}"/>
    <cellStyle name="Warning Text 14 7" xfId="41216" xr:uid="{4D60A414-049F-483C-9A5F-9D7A1B7BC5AB}"/>
    <cellStyle name="Warning Text 14 7 2" xfId="41217" xr:uid="{31D9C903-1D93-4A4B-A349-8271AE2339BC}"/>
    <cellStyle name="Warning Text 14 8" xfId="41218" xr:uid="{97235B6D-DCDA-4BA6-B20C-57C80FE9D547}"/>
    <cellStyle name="Warning Text 14 8 2" xfId="41219" xr:uid="{1964BD52-307A-4A65-ABA0-B8304959D3EA}"/>
    <cellStyle name="Warning Text 14 9" xfId="41220" xr:uid="{2FF9357D-9648-426E-924D-D8EE387EEA25}"/>
    <cellStyle name="Warning Text 14 9 2" xfId="41221" xr:uid="{7A333F1B-813F-4C1F-BA4E-9FAFBB9BCC12}"/>
    <cellStyle name="Warning Text 15" xfId="17606" xr:uid="{00000000-0005-0000-0000-0000CB440000}"/>
    <cellStyle name="Warning Text 15 10" xfId="41223" xr:uid="{7336A6B6-B1E7-4CA7-8088-F699ED5CAB30}"/>
    <cellStyle name="Warning Text 15 11" xfId="41224" xr:uid="{F27CC855-126A-4532-A074-702EB69F0048}"/>
    <cellStyle name="Warning Text 15 12" xfId="41222" xr:uid="{EEBC01E8-627C-4D40-AC51-0C7FA1BE4550}"/>
    <cellStyle name="Warning Text 15 13" xfId="25144" xr:uid="{9FCE614C-B23C-469E-A67B-E199E25D1439}"/>
    <cellStyle name="Warning Text 15 2" xfId="17607" xr:uid="{00000000-0005-0000-0000-0000CC440000}"/>
    <cellStyle name="Warning Text 15 2 2" xfId="41226" xr:uid="{9019D9D6-FAE6-4755-BFEB-A533B097CD5A}"/>
    <cellStyle name="Warning Text 15 2 2 2" xfId="41227" xr:uid="{80C8F4D7-24ED-4B6C-AB1F-BD57E89CE51A}"/>
    <cellStyle name="Warning Text 15 2 3" xfId="41228" xr:uid="{2DA1EAE3-A691-4D27-A7DF-4B6E8E6DD166}"/>
    <cellStyle name="Warning Text 15 2 3 2" xfId="41229" xr:uid="{7FAE7589-4EFF-45B9-A1D7-1383090E94E4}"/>
    <cellStyle name="Warning Text 15 2 4" xfId="41230" xr:uid="{10A7D015-9D49-45E2-9EC0-0DA207A44E87}"/>
    <cellStyle name="Warning Text 15 2 5" xfId="41231" xr:uid="{4A2D85B6-272A-49D8-8F4A-95216F8FF647}"/>
    <cellStyle name="Warning Text 15 2 6" xfId="41225" xr:uid="{FDE3AD24-0E65-4E8F-A9F9-C12934D686B2}"/>
    <cellStyle name="Warning Text 15 3" xfId="17608" xr:uid="{00000000-0005-0000-0000-0000CD440000}"/>
    <cellStyle name="Warning Text 15 3 2" xfId="41233" xr:uid="{792C423D-E75E-470F-82FE-EA1574621718}"/>
    <cellStyle name="Warning Text 15 3 2 2" xfId="41234" xr:uid="{01264AB6-4F6F-49D8-8DCE-AF78D1DBD416}"/>
    <cellStyle name="Warning Text 15 3 3" xfId="41235" xr:uid="{3117ADF7-8B28-414B-A9A2-4068BC72F719}"/>
    <cellStyle name="Warning Text 15 3 3 2" xfId="41236" xr:uid="{32A03CE8-B7A1-458E-B490-48E667019317}"/>
    <cellStyle name="Warning Text 15 3 4" xfId="41237" xr:uid="{EB97F974-A98B-45DA-A3CD-589EDBA30539}"/>
    <cellStyle name="Warning Text 15 3 5" xfId="41232" xr:uid="{A081945E-8709-44F5-B25C-2FF00DDE9D85}"/>
    <cellStyle name="Warning Text 15 4" xfId="41238" xr:uid="{61BA1BF3-E72D-4FAA-8416-FA37D9141E85}"/>
    <cellStyle name="Warning Text 15 4 2" xfId="41239" xr:uid="{8260A2F3-6BBE-4D56-975D-DAD3C3437CFF}"/>
    <cellStyle name="Warning Text 15 4 2 2" xfId="41240" xr:uid="{695A9FA0-AD60-4BE6-AD7D-78442B467F28}"/>
    <cellStyle name="Warning Text 15 4 3" xfId="41241" xr:uid="{3E4741D2-4254-41E4-846C-532DB62ABA78}"/>
    <cellStyle name="Warning Text 15 4 3 2" xfId="41242" xr:uid="{58A4C76E-1016-479D-9B13-0CC19741C46D}"/>
    <cellStyle name="Warning Text 15 4 4" xfId="41243" xr:uid="{9620BF8E-6A6A-479A-A471-168D29ECAF22}"/>
    <cellStyle name="Warning Text 15 5" xfId="41244" xr:uid="{B3C9E604-94D6-44DC-B035-C794AA5EAEE3}"/>
    <cellStyle name="Warning Text 15 5 2" xfId="41245" xr:uid="{BB422729-E204-4E1B-8DF1-326AED24BD4A}"/>
    <cellStyle name="Warning Text 15 5 2 2" xfId="41246" xr:uid="{EB9A78F1-3F59-468E-BC8C-C324E1BB84D5}"/>
    <cellStyle name="Warning Text 15 5 3" xfId="41247" xr:uid="{A88BE02C-5419-4FCA-8FC6-5F5E63FF1742}"/>
    <cellStyle name="Warning Text 15 5 3 2" xfId="41248" xr:uid="{C2B7F516-1FE6-41D8-A8FB-4CC0DEABB60A}"/>
    <cellStyle name="Warning Text 15 5 4" xfId="41249" xr:uid="{2A1C10D8-320F-45E0-925B-ACFB5331CB94}"/>
    <cellStyle name="Warning Text 15 5 4 2" xfId="41250" xr:uid="{F7C19B97-4F1B-42AB-BEF8-0BDD1E06AD96}"/>
    <cellStyle name="Warning Text 15 5 5" xfId="41251" xr:uid="{795EB2A5-B337-45F1-91A0-118C3F13D14D}"/>
    <cellStyle name="Warning Text 15 6" xfId="41252" xr:uid="{F26C6249-BF8C-4E3E-A02A-3F5BD902A549}"/>
    <cellStyle name="Warning Text 15 6 2" xfId="41253" xr:uid="{446FE50C-B9D3-47DE-980B-C2ADE0739A1F}"/>
    <cellStyle name="Warning Text 15 6 2 2" xfId="41254" xr:uid="{B3C093E5-821A-46C6-AE47-42672BDF07BD}"/>
    <cellStyle name="Warning Text 15 6 3" xfId="41255" xr:uid="{5DD4B344-421E-4A4E-94F8-A7B39232FF1A}"/>
    <cellStyle name="Warning Text 15 6 3 2" xfId="41256" xr:uid="{4E4D7959-5D8B-4A50-8D4C-90E48F83AFFA}"/>
    <cellStyle name="Warning Text 15 6 4" xfId="41257" xr:uid="{DC2623FA-6563-4DEB-8372-06B85B71E4F8}"/>
    <cellStyle name="Warning Text 15 7" xfId="41258" xr:uid="{6CE0C57E-23BA-41D9-99A5-4DB7A19EB848}"/>
    <cellStyle name="Warning Text 15 7 2" xfId="41259" xr:uid="{46A44422-6BAF-4D27-8CF0-C087E23483D6}"/>
    <cellStyle name="Warning Text 15 8" xfId="41260" xr:uid="{EF6DEC4D-D2F7-4391-B92B-EF4A3B5041B6}"/>
    <cellStyle name="Warning Text 15 8 2" xfId="41261" xr:uid="{CD88D53A-EC14-45F3-A1E9-A8F8457232A9}"/>
    <cellStyle name="Warning Text 15 9" xfId="41262" xr:uid="{E5D7DF90-2F52-4F47-8119-F5D749F7E6D6}"/>
    <cellStyle name="Warning Text 15 9 2" xfId="41263" xr:uid="{7CA18CF2-361F-4D32-99E2-E19D9124AA98}"/>
    <cellStyle name="Warning Text 16" xfId="17609" xr:uid="{00000000-0005-0000-0000-0000CE440000}"/>
    <cellStyle name="Warning Text 16 10" xfId="41265" xr:uid="{E392AC5C-E8A4-4DBE-8B3E-D1234C12E74C}"/>
    <cellStyle name="Warning Text 16 11" xfId="41266" xr:uid="{3284F935-9CCC-40EF-9C02-6FB80BB63275}"/>
    <cellStyle name="Warning Text 16 12" xfId="41264" xr:uid="{BFEB06FE-7B60-49D9-820F-2DFE546E0043}"/>
    <cellStyle name="Warning Text 16 13" xfId="25145" xr:uid="{C7A09EBE-15D9-481C-B4A7-59DADA598923}"/>
    <cellStyle name="Warning Text 16 2" xfId="17610" xr:uid="{00000000-0005-0000-0000-0000CF440000}"/>
    <cellStyle name="Warning Text 16 2 2" xfId="41268" xr:uid="{CF32AB5A-0562-4F90-9B66-1EF6318D3E5F}"/>
    <cellStyle name="Warning Text 16 2 2 2" xfId="41269" xr:uid="{F2360A8A-6373-4B04-ACA2-20146FC212A5}"/>
    <cellStyle name="Warning Text 16 2 3" xfId="41270" xr:uid="{AFBC13E5-D09E-4018-AE95-9DED6C043575}"/>
    <cellStyle name="Warning Text 16 2 3 2" xfId="41271" xr:uid="{D054DF99-7FD2-4F2D-9221-0E0248A7475A}"/>
    <cellStyle name="Warning Text 16 2 4" xfId="41272" xr:uid="{0A43F1C4-B443-4B8F-A63C-8E13448E8B2E}"/>
    <cellStyle name="Warning Text 16 2 5" xfId="41273" xr:uid="{ADE1DCC5-79B4-4C58-BB3C-D702A31CC294}"/>
    <cellStyle name="Warning Text 16 2 6" xfId="41267" xr:uid="{2BFE178C-454D-447C-B682-230E07E46D81}"/>
    <cellStyle name="Warning Text 16 3" xfId="17611" xr:uid="{00000000-0005-0000-0000-0000D0440000}"/>
    <cellStyle name="Warning Text 16 3 2" xfId="41275" xr:uid="{114FF27D-D9BC-4893-83ED-179C7C91950D}"/>
    <cellStyle name="Warning Text 16 3 2 2" xfId="41276" xr:uid="{AA91ECF6-8F5E-47EC-BF66-7A1CA5909C69}"/>
    <cellStyle name="Warning Text 16 3 3" xfId="41277" xr:uid="{26DAC3DF-C8B1-4862-918E-A3900804529A}"/>
    <cellStyle name="Warning Text 16 3 3 2" xfId="41278" xr:uid="{344290E2-6FC3-4C94-AC2C-30C2702F685F}"/>
    <cellStyle name="Warning Text 16 3 4" xfId="41279" xr:uid="{0CD3D7B5-3D1F-4D8E-A99F-14296D587286}"/>
    <cellStyle name="Warning Text 16 3 5" xfId="41274" xr:uid="{D2A35C50-964A-4F9C-BD1B-9FFD8124A888}"/>
    <cellStyle name="Warning Text 16 4" xfId="41280" xr:uid="{C939B566-3541-47D4-89D0-5A95B5E26866}"/>
    <cellStyle name="Warning Text 16 4 2" xfId="41281" xr:uid="{35994BA3-E40A-405B-A6E8-52AADD6EB79D}"/>
    <cellStyle name="Warning Text 16 4 2 2" xfId="41282" xr:uid="{039EAECE-0E2D-4870-B91B-FC0F1CF350BB}"/>
    <cellStyle name="Warning Text 16 4 3" xfId="41283" xr:uid="{F3327220-DF9C-4AC2-8242-A9C9677CC454}"/>
    <cellStyle name="Warning Text 16 4 3 2" xfId="41284" xr:uid="{E71DAA2D-224D-4EBC-AAE6-3207DD2D4A45}"/>
    <cellStyle name="Warning Text 16 4 4" xfId="41285" xr:uid="{8FC36F4A-0068-41A6-B338-474B7B1160FF}"/>
    <cellStyle name="Warning Text 16 5" xfId="41286" xr:uid="{82C80AA6-5694-4E53-8441-C7084FA7847F}"/>
    <cellStyle name="Warning Text 16 5 2" xfId="41287" xr:uid="{1CB26D69-7CE1-4A65-B420-D8E533C5A80F}"/>
    <cellStyle name="Warning Text 16 5 2 2" xfId="41288" xr:uid="{C6C2102A-25A4-4A31-9593-91B9572A618D}"/>
    <cellStyle name="Warning Text 16 5 3" xfId="41289" xr:uid="{D5B901F1-AC75-408E-BB6D-0B259EFFFC20}"/>
    <cellStyle name="Warning Text 16 5 3 2" xfId="41290" xr:uid="{F078F880-547E-4CBB-A31E-DB8F65E0614C}"/>
    <cellStyle name="Warning Text 16 5 4" xfId="41291" xr:uid="{2724B755-59BB-468A-BF39-FC313D613F50}"/>
    <cellStyle name="Warning Text 16 5 4 2" xfId="41292" xr:uid="{B13552A8-ECAE-4968-B944-AA926C59B1F3}"/>
    <cellStyle name="Warning Text 16 5 5" xfId="41293" xr:uid="{A6E7ACD4-0D50-401E-BFE7-7C636E3F57BA}"/>
    <cellStyle name="Warning Text 16 6" xfId="41294" xr:uid="{990E1E19-400E-4EF9-8C83-652C78AA8228}"/>
    <cellStyle name="Warning Text 16 6 2" xfId="41295" xr:uid="{4032191C-6902-42B2-850E-3BB82647F6FD}"/>
    <cellStyle name="Warning Text 16 6 2 2" xfId="41296" xr:uid="{FCE30D5B-36DF-42AA-BDF3-E4EB9A5BD780}"/>
    <cellStyle name="Warning Text 16 6 3" xfId="41297" xr:uid="{C85E5CAC-8802-493E-805E-92DE893F0A5B}"/>
    <cellStyle name="Warning Text 16 6 3 2" xfId="41298" xr:uid="{56D3549F-950F-4262-BC3C-4F3935C30459}"/>
    <cellStyle name="Warning Text 16 6 4" xfId="41299" xr:uid="{881474DB-30B4-4A94-8AC0-213835C4ED1F}"/>
    <cellStyle name="Warning Text 16 7" xfId="41300" xr:uid="{1E678D42-13E5-4294-90A6-BCEE878670AC}"/>
    <cellStyle name="Warning Text 16 7 2" xfId="41301" xr:uid="{4B434D69-840C-4AFE-B7A8-3DBED349CD9C}"/>
    <cellStyle name="Warning Text 16 8" xfId="41302" xr:uid="{3D431996-7A1E-4DE6-A782-C749015E8C30}"/>
    <cellStyle name="Warning Text 16 8 2" xfId="41303" xr:uid="{4A8AEEDF-C42D-45CC-9B5A-75ABCEAA7DC7}"/>
    <cellStyle name="Warning Text 16 9" xfId="41304" xr:uid="{61A6BA7E-2CA9-4D75-B6F1-2D231B6C54DC}"/>
    <cellStyle name="Warning Text 16 9 2" xfId="41305" xr:uid="{700405C0-7B70-4F57-B084-B7188E037D2C}"/>
    <cellStyle name="Warning Text 17" xfId="17612" xr:uid="{00000000-0005-0000-0000-0000D1440000}"/>
    <cellStyle name="Warning Text 17 10" xfId="41307" xr:uid="{0C2DAB0B-58C8-49F5-8755-36703D33C3EE}"/>
    <cellStyle name="Warning Text 17 11" xfId="41308" xr:uid="{E9EA8B94-B8E0-4411-A525-06F7A01D83A4}"/>
    <cellStyle name="Warning Text 17 12" xfId="41306" xr:uid="{16733696-9BF6-483D-8C30-5BE2BCA2C137}"/>
    <cellStyle name="Warning Text 17 13" xfId="25146" xr:uid="{2D79A273-3211-4E86-823C-C3DEFBE19C9E}"/>
    <cellStyle name="Warning Text 17 2" xfId="17613" xr:uid="{00000000-0005-0000-0000-0000D2440000}"/>
    <cellStyle name="Warning Text 17 2 2" xfId="41310" xr:uid="{645D7315-4C7F-4EAC-AFF5-80D752BC1B5A}"/>
    <cellStyle name="Warning Text 17 2 2 2" xfId="41311" xr:uid="{067FC0A8-9673-436D-B5AF-6BF413F30D0A}"/>
    <cellStyle name="Warning Text 17 2 3" xfId="41312" xr:uid="{BBC9EBA7-306D-490E-87CC-C23EC15CF0EB}"/>
    <cellStyle name="Warning Text 17 2 3 2" xfId="41313" xr:uid="{C011AA55-B56B-4D44-BCFA-AC97C4DEEA73}"/>
    <cellStyle name="Warning Text 17 2 4" xfId="41314" xr:uid="{94B09FAA-25B6-42D0-9CF2-E2566D680FA6}"/>
    <cellStyle name="Warning Text 17 2 5" xfId="41315" xr:uid="{12BA4107-2E39-4A72-8372-D288AE63F9DC}"/>
    <cellStyle name="Warning Text 17 2 6" xfId="41309" xr:uid="{D457F293-C48E-44B6-81F1-1E5F62284856}"/>
    <cellStyle name="Warning Text 17 3" xfId="17614" xr:uid="{00000000-0005-0000-0000-0000D3440000}"/>
    <cellStyle name="Warning Text 17 3 2" xfId="41317" xr:uid="{6687E96E-87E9-4DC1-9D85-9F08480508C1}"/>
    <cellStyle name="Warning Text 17 3 2 2" xfId="41318" xr:uid="{D28FF8D1-B434-47FF-8EF5-D2749953AB6C}"/>
    <cellStyle name="Warning Text 17 3 3" xfId="41319" xr:uid="{07EA9A6B-8EAF-452E-AF87-0C77E2ADAFE6}"/>
    <cellStyle name="Warning Text 17 3 3 2" xfId="41320" xr:uid="{EC4B8B06-F819-46DF-A9C5-DFC1C05DB4D3}"/>
    <cellStyle name="Warning Text 17 3 4" xfId="41321" xr:uid="{10915F48-58FD-4A0A-B517-B7A5CC045515}"/>
    <cellStyle name="Warning Text 17 3 5" xfId="41316" xr:uid="{86E1188B-C0E3-49E8-8B9D-84AE81F63DCF}"/>
    <cellStyle name="Warning Text 17 4" xfId="41322" xr:uid="{9DBC344A-9CE5-43BE-81D1-64EA81CC7069}"/>
    <cellStyle name="Warning Text 17 4 2" xfId="41323" xr:uid="{D4F29991-71BD-4A33-AE28-EBFF83D6722D}"/>
    <cellStyle name="Warning Text 17 4 2 2" xfId="41324" xr:uid="{C0EBFA6A-75C3-4FFD-922D-FE46464E9564}"/>
    <cellStyle name="Warning Text 17 4 3" xfId="41325" xr:uid="{4703EECA-951D-4E37-A28F-368BD3B76C64}"/>
    <cellStyle name="Warning Text 17 4 3 2" xfId="41326" xr:uid="{05A94161-5802-443E-80CD-7DCD5B595D42}"/>
    <cellStyle name="Warning Text 17 4 4" xfId="41327" xr:uid="{5DDAE537-D24E-4810-A1EB-C0298A9652C3}"/>
    <cellStyle name="Warning Text 17 5" xfId="41328" xr:uid="{F437F698-E22B-4670-ADFC-2C15462F3672}"/>
    <cellStyle name="Warning Text 17 5 2" xfId="41329" xr:uid="{B0951352-9B0C-4406-93E0-EEF028DF5F68}"/>
    <cellStyle name="Warning Text 17 5 2 2" xfId="41330" xr:uid="{3C1225AD-0ECE-456E-B44D-55BAFBD1B750}"/>
    <cellStyle name="Warning Text 17 5 3" xfId="41331" xr:uid="{C6224D9B-B364-46A4-ADBB-BEF3CAEC7F8E}"/>
    <cellStyle name="Warning Text 17 5 3 2" xfId="41332" xr:uid="{ADE30A29-29FB-438B-B94F-0EAC535CA535}"/>
    <cellStyle name="Warning Text 17 5 4" xfId="41333" xr:uid="{5320AE78-36FC-4C5D-AC45-027E39F1A6F7}"/>
    <cellStyle name="Warning Text 17 5 4 2" xfId="41334" xr:uid="{0F417501-6EA4-4010-8409-3C5C3A667ED2}"/>
    <cellStyle name="Warning Text 17 5 5" xfId="41335" xr:uid="{E3F81382-73E4-4717-9F32-A4F37A832D2B}"/>
    <cellStyle name="Warning Text 17 6" xfId="41336" xr:uid="{7765866B-FCDB-4BFE-A1F3-696BE3DA36FC}"/>
    <cellStyle name="Warning Text 17 6 2" xfId="41337" xr:uid="{3500A15D-6F08-4E3D-9AC9-9E87CF629FBB}"/>
    <cellStyle name="Warning Text 17 6 2 2" xfId="41338" xr:uid="{625BBD91-A032-4C17-A623-C7E6ED348AE1}"/>
    <cellStyle name="Warning Text 17 6 3" xfId="41339" xr:uid="{A7697A92-A583-4238-9599-59C7330AB951}"/>
    <cellStyle name="Warning Text 17 6 3 2" xfId="41340" xr:uid="{680C9516-B3C6-4DD7-AD37-364425BC66FC}"/>
    <cellStyle name="Warning Text 17 6 4" xfId="41341" xr:uid="{03EDF9F0-9A0D-47F0-99FA-BDA984905E88}"/>
    <cellStyle name="Warning Text 17 7" xfId="41342" xr:uid="{214839F9-A009-49B7-B65C-F3D14F154CF5}"/>
    <cellStyle name="Warning Text 17 7 2" xfId="41343" xr:uid="{68DE2076-EC3F-482B-A4FA-08D8402A36C3}"/>
    <cellStyle name="Warning Text 17 8" xfId="41344" xr:uid="{7A6F500C-23D9-46E1-A83D-6C004214E971}"/>
    <cellStyle name="Warning Text 17 8 2" xfId="41345" xr:uid="{2DAA5747-0285-4866-8676-9E44B8711336}"/>
    <cellStyle name="Warning Text 17 9" xfId="41346" xr:uid="{755780B3-2A9E-4CBA-8076-C4C4B7E393C7}"/>
    <cellStyle name="Warning Text 17 9 2" xfId="41347" xr:uid="{C18F5D2B-77BE-4E55-954F-6AEFB072EB58}"/>
    <cellStyle name="Warning Text 18" xfId="17615" xr:uid="{00000000-0005-0000-0000-0000D4440000}"/>
    <cellStyle name="Warning Text 18 10" xfId="41349" xr:uid="{FE989E26-76B3-4E71-8255-34415BEE652B}"/>
    <cellStyle name="Warning Text 18 11" xfId="41350" xr:uid="{E80032CF-E8BF-4FB9-985C-9A538407FB15}"/>
    <cellStyle name="Warning Text 18 12" xfId="41348" xr:uid="{006056A7-4F09-4F02-96AC-83DDD58CF4FF}"/>
    <cellStyle name="Warning Text 18 13" xfId="25147" xr:uid="{A61A8F4C-695A-41EB-95F4-01F3FF39D6BC}"/>
    <cellStyle name="Warning Text 18 2" xfId="17616" xr:uid="{00000000-0005-0000-0000-0000D5440000}"/>
    <cellStyle name="Warning Text 18 2 2" xfId="41352" xr:uid="{5CE65717-256F-4748-B53A-A071911AE8CA}"/>
    <cellStyle name="Warning Text 18 2 2 2" xfId="41353" xr:uid="{7506D600-6CDC-4A09-9958-AE497DDA1DBF}"/>
    <cellStyle name="Warning Text 18 2 3" xfId="41354" xr:uid="{4CB6337C-2C9E-4060-8D6D-8D471C834AAA}"/>
    <cellStyle name="Warning Text 18 2 3 2" xfId="41355" xr:uid="{A7033F03-929D-48AE-92F3-6C6948C80992}"/>
    <cellStyle name="Warning Text 18 2 4" xfId="41356" xr:uid="{0C1298E9-660D-4CA7-8E52-247E64DF0186}"/>
    <cellStyle name="Warning Text 18 2 5" xfId="41357" xr:uid="{EC2BDB80-3C64-4467-8C16-9BB41F2832EA}"/>
    <cellStyle name="Warning Text 18 2 6" xfId="41351" xr:uid="{E61441AF-5629-4ACF-B98A-BB304B60EF08}"/>
    <cellStyle name="Warning Text 18 3" xfId="17617" xr:uid="{00000000-0005-0000-0000-0000D6440000}"/>
    <cellStyle name="Warning Text 18 3 2" xfId="41359" xr:uid="{F5E97043-D1CC-4569-B428-10759F8B8195}"/>
    <cellStyle name="Warning Text 18 3 2 2" xfId="41360" xr:uid="{C8BB704E-9A1B-4F96-A143-532DBDFDB02F}"/>
    <cellStyle name="Warning Text 18 3 3" xfId="41361" xr:uid="{38502677-D0E0-4775-BE46-B941F9015218}"/>
    <cellStyle name="Warning Text 18 3 3 2" xfId="41362" xr:uid="{F2A6BC3A-E1CB-45F1-9D1B-805EABA5469A}"/>
    <cellStyle name="Warning Text 18 3 4" xfId="41363" xr:uid="{BA4DABFD-F8C1-4EBA-806F-1EED83A0A633}"/>
    <cellStyle name="Warning Text 18 3 5" xfId="41358" xr:uid="{5A1D7A6E-4034-404A-ACF5-BE70ED583136}"/>
    <cellStyle name="Warning Text 18 4" xfId="41364" xr:uid="{0ED532EC-5A70-4249-AEBC-00AF0296E8D2}"/>
    <cellStyle name="Warning Text 18 4 2" xfId="41365" xr:uid="{1A9F7B84-08F7-4270-B3FE-3C702916BC62}"/>
    <cellStyle name="Warning Text 18 4 2 2" xfId="41366" xr:uid="{2692BEF8-025E-4AB3-AEA8-CFF81264920D}"/>
    <cellStyle name="Warning Text 18 4 3" xfId="41367" xr:uid="{C35877CB-6E64-4668-8E00-966414FA04C9}"/>
    <cellStyle name="Warning Text 18 4 3 2" xfId="41368" xr:uid="{1F5D63D7-D746-4D08-840C-178C181BA3CD}"/>
    <cellStyle name="Warning Text 18 4 4" xfId="41369" xr:uid="{24462B39-2794-4482-A940-25F2B9524E64}"/>
    <cellStyle name="Warning Text 18 5" xfId="41370" xr:uid="{BFE7C607-A1C4-470D-BA3A-436E3D50EE60}"/>
    <cellStyle name="Warning Text 18 5 2" xfId="41371" xr:uid="{2166B263-4E4C-42B8-989F-B1E44E13312A}"/>
    <cellStyle name="Warning Text 18 5 2 2" xfId="41372" xr:uid="{30B3BBC4-BF68-4C5F-96EB-74D7E0BB6CAC}"/>
    <cellStyle name="Warning Text 18 5 3" xfId="41373" xr:uid="{78472763-C451-4E9F-910A-58A7685227F8}"/>
    <cellStyle name="Warning Text 18 5 3 2" xfId="41374" xr:uid="{9B348204-2EEB-408E-9FF5-FC3F235BD6DB}"/>
    <cellStyle name="Warning Text 18 5 4" xfId="41375" xr:uid="{09B15622-58FC-4016-BEA4-10812D11EE7C}"/>
    <cellStyle name="Warning Text 18 5 4 2" xfId="41376" xr:uid="{04D3C545-CE43-428A-B8DC-FF8EF6ADB1FF}"/>
    <cellStyle name="Warning Text 18 5 5" xfId="41377" xr:uid="{6F678A12-EA63-41AF-84F9-7623EA5349ED}"/>
    <cellStyle name="Warning Text 18 6" xfId="41378" xr:uid="{1C7F138E-5D3A-4CC9-883B-BC30E82B1FA8}"/>
    <cellStyle name="Warning Text 18 6 2" xfId="41379" xr:uid="{A85150DC-B07F-4B04-ADA3-DF6AE0D652F1}"/>
    <cellStyle name="Warning Text 18 6 2 2" xfId="41380" xr:uid="{5F640442-0CAF-40D0-B41A-BEE7F3A638EC}"/>
    <cellStyle name="Warning Text 18 6 3" xfId="41381" xr:uid="{8A0A8FDC-B970-4BAF-9C84-54AB3806541C}"/>
    <cellStyle name="Warning Text 18 6 3 2" xfId="41382" xr:uid="{0B0861A0-5B44-4B37-AF4C-CB237DC0DE04}"/>
    <cellStyle name="Warning Text 18 6 4" xfId="41383" xr:uid="{B0D3747A-1023-4AF7-B4E4-72DA5432A876}"/>
    <cellStyle name="Warning Text 18 7" xfId="41384" xr:uid="{15C40395-D946-4E83-B726-DBDA573344B8}"/>
    <cellStyle name="Warning Text 18 7 2" xfId="41385" xr:uid="{B859F3DA-D0DD-4E30-A7D2-E1E36943016A}"/>
    <cellStyle name="Warning Text 18 8" xfId="41386" xr:uid="{8C1C119E-E108-4F60-B469-698BD6022F4F}"/>
    <cellStyle name="Warning Text 18 8 2" xfId="41387" xr:uid="{445BFBDE-E35D-4139-814E-74F2072B5B23}"/>
    <cellStyle name="Warning Text 18 9" xfId="41388" xr:uid="{CA4EE537-C0A4-4F90-97FE-0E31B5E35662}"/>
    <cellStyle name="Warning Text 18 9 2" xfId="41389" xr:uid="{48758AE0-3098-4270-BC50-4851674086B1}"/>
    <cellStyle name="Warning Text 19" xfId="17618" xr:uid="{00000000-0005-0000-0000-0000D7440000}"/>
    <cellStyle name="Warning Text 19 10" xfId="41391" xr:uid="{52080FA6-7F4D-4345-B51A-3697328FE52E}"/>
    <cellStyle name="Warning Text 19 11" xfId="41392" xr:uid="{97851E8B-B1BD-4AA8-A626-F7CCBE1DD3C6}"/>
    <cellStyle name="Warning Text 19 12" xfId="41390" xr:uid="{BE72A29A-0425-4757-AB8B-09858015EB83}"/>
    <cellStyle name="Warning Text 19 13" xfId="25148" xr:uid="{E0DCFB03-2176-4BA7-BF62-9866ECF5208A}"/>
    <cellStyle name="Warning Text 19 2" xfId="17619" xr:uid="{00000000-0005-0000-0000-0000D8440000}"/>
    <cellStyle name="Warning Text 19 2 2" xfId="41394" xr:uid="{55A8B95B-7E1C-4FDE-AE63-504A1D01BC8C}"/>
    <cellStyle name="Warning Text 19 2 2 2" xfId="41395" xr:uid="{E0F00697-4753-4AD6-B4E3-D1CF01326E7A}"/>
    <cellStyle name="Warning Text 19 2 3" xfId="41396" xr:uid="{4C6DADCC-D1A2-4FAB-B4BB-8B309D5A358A}"/>
    <cellStyle name="Warning Text 19 2 3 2" xfId="41397" xr:uid="{C408AE36-BFF6-4224-A169-D9663FC84D2E}"/>
    <cellStyle name="Warning Text 19 2 4" xfId="41398" xr:uid="{98742711-5E81-4E84-B742-D2C74F5CAA4F}"/>
    <cellStyle name="Warning Text 19 2 5" xfId="41399" xr:uid="{FECA265B-54A5-419A-895E-E95B7E493204}"/>
    <cellStyle name="Warning Text 19 2 6" xfId="41393" xr:uid="{9F712917-D8D1-47B4-B2FA-8322DAC48882}"/>
    <cellStyle name="Warning Text 19 3" xfId="17620" xr:uid="{00000000-0005-0000-0000-0000D9440000}"/>
    <cellStyle name="Warning Text 19 3 2" xfId="41401" xr:uid="{95DF3B3C-AE3F-4068-B0CE-0FA88B7C7802}"/>
    <cellStyle name="Warning Text 19 3 2 2" xfId="41402" xr:uid="{A3447A9E-DD4C-4337-B3DF-7CC14A288E4B}"/>
    <cellStyle name="Warning Text 19 3 3" xfId="41403" xr:uid="{3A6673D0-AB87-4578-9AA7-911602813877}"/>
    <cellStyle name="Warning Text 19 3 3 2" xfId="41404" xr:uid="{E8E53AD4-D87B-4EB9-927D-CD69A1E05E82}"/>
    <cellStyle name="Warning Text 19 3 4" xfId="41405" xr:uid="{5C6912D2-5967-4634-BF42-52E3076EC5AA}"/>
    <cellStyle name="Warning Text 19 3 5" xfId="41400" xr:uid="{487BC846-82BE-4D60-B52A-E29F6B36A0B4}"/>
    <cellStyle name="Warning Text 19 4" xfId="41406" xr:uid="{51A4D41D-8C85-410E-ABB2-B6DF81E2EB10}"/>
    <cellStyle name="Warning Text 19 4 2" xfId="41407" xr:uid="{E252A155-AAAF-4A28-931E-961E314C6D2D}"/>
    <cellStyle name="Warning Text 19 4 2 2" xfId="41408" xr:uid="{20591353-88C0-42EB-BAB4-5980668E9D24}"/>
    <cellStyle name="Warning Text 19 4 3" xfId="41409" xr:uid="{F3657D06-3E20-496F-9D08-AFD6AAB238A0}"/>
    <cellStyle name="Warning Text 19 4 3 2" xfId="41410" xr:uid="{DB73E04C-B446-4E62-BBC7-3240D864EA64}"/>
    <cellStyle name="Warning Text 19 4 4" xfId="41411" xr:uid="{FA22219E-D486-46C0-97C5-A05C9D75B2D4}"/>
    <cellStyle name="Warning Text 19 5" xfId="41412" xr:uid="{138D3EC0-16B8-42EA-952B-5F71E6A64665}"/>
    <cellStyle name="Warning Text 19 5 2" xfId="41413" xr:uid="{A1E37D54-7422-4544-8D4E-451384F98832}"/>
    <cellStyle name="Warning Text 19 5 2 2" xfId="41414" xr:uid="{B8199B2D-FF79-4ADE-974A-A9F7B48EEB6E}"/>
    <cellStyle name="Warning Text 19 5 3" xfId="41415" xr:uid="{A1DD68B8-1FF8-4D02-B273-204492AE8889}"/>
    <cellStyle name="Warning Text 19 5 3 2" xfId="41416" xr:uid="{9A974298-C664-4C15-A5BB-BEAA8A430477}"/>
    <cellStyle name="Warning Text 19 5 4" xfId="41417" xr:uid="{61D9B088-DCEB-4BA6-AAEA-7CD325682437}"/>
    <cellStyle name="Warning Text 19 5 4 2" xfId="41418" xr:uid="{397D3B6D-F9C1-4626-91CE-63647CF4525E}"/>
    <cellStyle name="Warning Text 19 5 5" xfId="41419" xr:uid="{0753B5E5-F5A7-4F60-8191-989655019CBE}"/>
    <cellStyle name="Warning Text 19 6" xfId="41420" xr:uid="{D58842EB-6601-4B23-B152-D08C79A440C1}"/>
    <cellStyle name="Warning Text 19 6 2" xfId="41421" xr:uid="{AEB3663B-7A51-4EC4-BF5A-4E193E22C78C}"/>
    <cellStyle name="Warning Text 19 6 2 2" xfId="41422" xr:uid="{29CEAAC6-E47F-46F2-A612-3C51405B6EF3}"/>
    <cellStyle name="Warning Text 19 6 3" xfId="41423" xr:uid="{F65A0D20-9E9A-44C3-BBB3-6FBD0A4FCCE7}"/>
    <cellStyle name="Warning Text 19 6 3 2" xfId="41424" xr:uid="{80A0DBED-BFC4-4565-9AAD-1C625EECA895}"/>
    <cellStyle name="Warning Text 19 6 4" xfId="41425" xr:uid="{A7180FBB-30C7-4693-AEC1-29213DD357D7}"/>
    <cellStyle name="Warning Text 19 7" xfId="41426" xr:uid="{F3BBA0AA-C707-40E9-B723-3C2DE1A60231}"/>
    <cellStyle name="Warning Text 19 7 2" xfId="41427" xr:uid="{0198A832-C90C-4766-94BD-8EACDA061C48}"/>
    <cellStyle name="Warning Text 19 8" xfId="41428" xr:uid="{EE78782F-4FBA-4F58-A04A-9F9DD25D2424}"/>
    <cellStyle name="Warning Text 19 8 2" xfId="41429" xr:uid="{5EE7D3AF-EB4B-4B2F-AD53-40E9AAB28EAD}"/>
    <cellStyle name="Warning Text 19 9" xfId="41430" xr:uid="{65A1669B-B856-41CC-8349-62486CF622A6}"/>
    <cellStyle name="Warning Text 19 9 2" xfId="41431" xr:uid="{C3EB76DB-72BA-41C9-983D-C245824B802E}"/>
    <cellStyle name="Warning Text 2" xfId="17621" xr:uid="{00000000-0005-0000-0000-0000DA440000}"/>
    <cellStyle name="Warning Text 2 10" xfId="17622" xr:uid="{00000000-0005-0000-0000-0000DB440000}"/>
    <cellStyle name="Warning Text 2 10 10" xfId="41434" xr:uid="{8E95294A-678C-4539-8D45-7CD74F051C09}"/>
    <cellStyle name="Warning Text 2 10 11" xfId="41433" xr:uid="{A56F36BC-96AE-4978-A9EC-C8A33E2B6C60}"/>
    <cellStyle name="Warning Text 2 10 12" xfId="25779" xr:uid="{3500C415-F939-4ED9-8705-8D078F088C8C}"/>
    <cellStyle name="Warning Text 2 10 13" xfId="23498" xr:uid="{DED3479D-4B2A-43DD-A6FE-5F36C759BA66}"/>
    <cellStyle name="Warning Text 2 10 14" xfId="22471" xr:uid="{33DB218C-F864-406F-A82C-FB41C1C1E310}"/>
    <cellStyle name="Warning Text 2 10 2" xfId="17623" xr:uid="{00000000-0005-0000-0000-0000DC440000}"/>
    <cellStyle name="Warning Text 2 10 2 2" xfId="41436" xr:uid="{F9366DD8-10FC-491B-A788-95DD0ED75D33}"/>
    <cellStyle name="Warning Text 2 10 2 2 2" xfId="41437" xr:uid="{B5965DBB-725F-4C65-8CD6-ED3AFB97CBE9}"/>
    <cellStyle name="Warning Text 2 10 2 3" xfId="41438" xr:uid="{EFBCEB28-A5E5-45B3-A5CE-D03226A485E4}"/>
    <cellStyle name="Warning Text 2 10 2 3 2" xfId="41439" xr:uid="{81BBAA0C-3B76-405B-95A7-1A69883D42F2}"/>
    <cellStyle name="Warning Text 2 10 2 4" xfId="41440" xr:uid="{F4BF5C0A-360D-4188-A946-409226C0D1E6}"/>
    <cellStyle name="Warning Text 2 10 2 5" xfId="41435" xr:uid="{ABCB21DC-9008-44F4-8A01-60A0368FF1A9}"/>
    <cellStyle name="Warning Text 2 10 3" xfId="17624" xr:uid="{00000000-0005-0000-0000-0000DD440000}"/>
    <cellStyle name="Warning Text 2 10 3 2" xfId="41442" xr:uid="{EA3180AC-8EFB-4950-9AA2-631DB315CAE5}"/>
    <cellStyle name="Warning Text 2 10 3 2 2" xfId="41443" xr:uid="{DAB2C590-80AE-44FB-BD21-1461EFF6A17C}"/>
    <cellStyle name="Warning Text 2 10 3 3" xfId="41444" xr:uid="{53362FC5-723B-455E-AFFE-E1C26EA847B4}"/>
    <cellStyle name="Warning Text 2 10 3 3 2" xfId="41445" xr:uid="{645DC021-DF34-4059-AD00-816D8165101F}"/>
    <cellStyle name="Warning Text 2 10 3 4" xfId="41446" xr:uid="{EC86DEF7-3A15-4CBF-A9FB-D7899980408B}"/>
    <cellStyle name="Warning Text 2 10 3 5" xfId="41441" xr:uid="{440BC32C-ADDE-42C2-8733-8BDD9773F599}"/>
    <cellStyle name="Warning Text 2 10 4" xfId="17625" xr:uid="{00000000-0005-0000-0000-0000DE440000}"/>
    <cellStyle name="Warning Text 2 10 4 2" xfId="41448" xr:uid="{1F8719BE-1130-44C0-825D-48067A247D39}"/>
    <cellStyle name="Warning Text 2 10 4 2 2" xfId="41449" xr:uid="{B6AC48D5-9A64-40FD-A981-38E2990C61B6}"/>
    <cellStyle name="Warning Text 2 10 4 3" xfId="41450" xr:uid="{91390670-D994-467B-884A-1909008D988A}"/>
    <cellStyle name="Warning Text 2 10 4 3 2" xfId="41451" xr:uid="{D539F951-A0BC-47EE-98B5-A7DCABC97E4B}"/>
    <cellStyle name="Warning Text 2 10 4 4" xfId="41452" xr:uid="{397C97E0-88EB-4355-918D-CEB38A078972}"/>
    <cellStyle name="Warning Text 2 10 4 4 2" xfId="41453" xr:uid="{BC5B4047-A2C8-4A47-A59B-7F5BD232B75A}"/>
    <cellStyle name="Warning Text 2 10 4 5" xfId="41454" xr:uid="{A9C07103-B799-4DBA-8529-7C8950DD7352}"/>
    <cellStyle name="Warning Text 2 10 4 6" xfId="41447" xr:uid="{728AEC16-3D56-4959-AC42-FB9CC7C9B8C9}"/>
    <cellStyle name="Warning Text 2 10 5" xfId="41455" xr:uid="{053D7BEE-7F45-43A3-9E08-1DB6CF8B5E4A}"/>
    <cellStyle name="Warning Text 2 10 5 2" xfId="41456" xr:uid="{00D177BB-E4D0-4768-A649-82FD67DFFD6E}"/>
    <cellStyle name="Warning Text 2 10 5 2 2" xfId="41457" xr:uid="{E1086AB1-5841-4CB0-AA48-3E7B9DFE3B27}"/>
    <cellStyle name="Warning Text 2 10 5 3" xfId="41458" xr:uid="{27690C14-E477-4D39-93FC-43AC75C8253B}"/>
    <cellStyle name="Warning Text 2 10 5 3 2" xfId="41459" xr:uid="{C87B9D6B-AC69-4747-9547-B6345D5879B6}"/>
    <cellStyle name="Warning Text 2 10 5 4" xfId="41460" xr:uid="{035391F4-B21B-4551-9512-9FA26EDC3F0F}"/>
    <cellStyle name="Warning Text 2 10 6" xfId="41461" xr:uid="{C9CD94BF-7606-4394-86AA-B8594F3599B2}"/>
    <cellStyle name="Warning Text 2 10 6 2" xfId="41462" xr:uid="{FA63AAB1-E940-4E4E-B6C1-AFF96799B47B}"/>
    <cellStyle name="Warning Text 2 10 7" xfId="41463" xr:uid="{D4362DA0-D8F8-412D-9880-B8B74481D73F}"/>
    <cellStyle name="Warning Text 2 10 7 2" xfId="41464" xr:uid="{8DF46E2D-8137-4AC6-AF0D-EEB0ED743962}"/>
    <cellStyle name="Warning Text 2 10 8" xfId="41465" xr:uid="{9D0C209E-6B1A-4035-859A-ECA4DC00CDE5}"/>
    <cellStyle name="Warning Text 2 10 8 2" xfId="41466" xr:uid="{7D0B3319-D1A0-40C5-959D-BF5578716CD0}"/>
    <cellStyle name="Warning Text 2 10 9" xfId="41467" xr:uid="{1CBBB0C0-ACB2-414E-B148-9873900B0222}"/>
    <cellStyle name="Warning Text 2 11" xfId="17626" xr:uid="{00000000-0005-0000-0000-0000DF440000}"/>
    <cellStyle name="Warning Text 2 11 2" xfId="41469" xr:uid="{08BB185D-8C37-4A58-ABF2-F160853E553E}"/>
    <cellStyle name="Warning Text 2 11 2 2" xfId="41470" xr:uid="{09244FC6-069B-4BE7-8A03-E4A375B7F7BC}"/>
    <cellStyle name="Warning Text 2 11 3" xfId="41471" xr:uid="{501AAEBD-C6A2-4AC6-B5F3-52284E3C172D}"/>
    <cellStyle name="Warning Text 2 11 3 2" xfId="41472" xr:uid="{D4475E3E-4C32-4AD5-B658-E0B2A3442E90}"/>
    <cellStyle name="Warning Text 2 11 4" xfId="41473" xr:uid="{61C5A91B-2AF2-4963-BFE7-25563F497644}"/>
    <cellStyle name="Warning Text 2 11 5" xfId="41474" xr:uid="{E197D175-CB98-4DA2-BF5D-8B6609E93E95}"/>
    <cellStyle name="Warning Text 2 11 6" xfId="41468" xr:uid="{C7008934-E767-47AF-A54A-431129534792}"/>
    <cellStyle name="Warning Text 2 11 7" xfId="23771" xr:uid="{35FD52A8-1DD9-4ACC-873B-EA1033B15DD0}"/>
    <cellStyle name="Warning Text 2 12" xfId="17627" xr:uid="{00000000-0005-0000-0000-0000E0440000}"/>
    <cellStyle name="Warning Text 2 12 2" xfId="41476" xr:uid="{4CC04C87-51F9-4332-9F1B-710DAC324269}"/>
    <cellStyle name="Warning Text 2 12 2 2" xfId="41477" xr:uid="{32FBB6C6-36A9-4DDC-AA4E-ADD27B40E4F3}"/>
    <cellStyle name="Warning Text 2 12 3" xfId="41478" xr:uid="{6C74C22A-7969-4B31-B60C-06326C6D6FA7}"/>
    <cellStyle name="Warning Text 2 12 3 2" xfId="41479" xr:uid="{A80E898F-127A-4F0D-8AE0-F22A432D73F6}"/>
    <cellStyle name="Warning Text 2 12 4" xfId="41480" xr:uid="{C568EB93-BCF1-4EE5-A285-E43F1B9C5EFD}"/>
    <cellStyle name="Warning Text 2 12 5" xfId="41475" xr:uid="{822D103C-F90D-4375-B2E1-A035243B0295}"/>
    <cellStyle name="Warning Text 2 13" xfId="17628" xr:uid="{00000000-0005-0000-0000-0000E1440000}"/>
    <cellStyle name="Warning Text 2 13 2" xfId="41482" xr:uid="{2D429C88-EC80-4312-8ECB-2CE0734DFE8A}"/>
    <cellStyle name="Warning Text 2 13 2 2" xfId="41483" xr:uid="{AC28AB42-2E74-4DC6-B93B-B3B510CF200C}"/>
    <cellStyle name="Warning Text 2 13 3" xfId="41484" xr:uid="{B0834391-176B-49D3-BE06-A95634EF36CF}"/>
    <cellStyle name="Warning Text 2 13 3 2" xfId="41485" xr:uid="{9DCAE0A8-9C75-4E6D-B243-B02747E7BA70}"/>
    <cellStyle name="Warning Text 2 13 4" xfId="41486" xr:uid="{54CDCBA5-EA6F-4A56-98E8-FBCD17E290C3}"/>
    <cellStyle name="Warning Text 2 13 5" xfId="41481" xr:uid="{49959A08-7EB2-449A-B244-B805C186C54F}"/>
    <cellStyle name="Warning Text 2 14" xfId="41487" xr:uid="{26E68C45-74C0-4AD5-9113-1F22D7335E54}"/>
    <cellStyle name="Warning Text 2 14 2" xfId="41488" xr:uid="{3D8BAD25-A971-49C1-81DE-296081671473}"/>
    <cellStyle name="Warning Text 2 14 2 2" xfId="41489" xr:uid="{38B74CE2-5B23-4947-90C6-950F9BF19842}"/>
    <cellStyle name="Warning Text 2 14 3" xfId="41490" xr:uid="{A707D249-A4C3-4362-9FF0-7045C69264D6}"/>
    <cellStyle name="Warning Text 2 14 3 2" xfId="41491" xr:uid="{38C46EC6-4331-49A2-B214-891F817DF326}"/>
    <cellStyle name="Warning Text 2 14 4" xfId="41492" xr:uid="{54267793-0BB4-434B-8FBD-82569841AEB8}"/>
    <cellStyle name="Warning Text 2 14 4 2" xfId="41493" xr:uid="{F02ABCAD-47A0-46C3-8ED0-BA96011FAF6F}"/>
    <cellStyle name="Warning Text 2 14 5" xfId="41494" xr:uid="{3FA5D3D6-DE9F-458A-B3CA-D4F5B9DD3B2F}"/>
    <cellStyle name="Warning Text 2 15" xfId="41495" xr:uid="{DB6C087A-98FA-4889-97AA-A854BAEFF35B}"/>
    <cellStyle name="Warning Text 2 15 2" xfId="41496" xr:uid="{76699B8C-C53C-4AE8-AD95-479B9320F2E8}"/>
    <cellStyle name="Warning Text 2 15 2 2" xfId="41497" xr:uid="{03D92BDE-3171-4702-A2A4-2DC11517667E}"/>
    <cellStyle name="Warning Text 2 15 3" xfId="41498" xr:uid="{CC9E3865-9909-49FB-8D8E-260C02D0B98D}"/>
    <cellStyle name="Warning Text 2 15 3 2" xfId="41499" xr:uid="{E7733D60-2692-417E-98D5-0FB17C7265C7}"/>
    <cellStyle name="Warning Text 2 15 4" xfId="41500" xr:uid="{A386B227-81DD-499E-924F-3B1F65E5F4F7}"/>
    <cellStyle name="Warning Text 2 16" xfId="41501" xr:uid="{11FC1A5C-0893-47E8-8C15-44F2443B3DD5}"/>
    <cellStyle name="Warning Text 2 16 2" xfId="41502" xr:uid="{03F33D63-5F77-40AA-BB47-7CA7B26B717B}"/>
    <cellStyle name="Warning Text 2 17" xfId="41503" xr:uid="{B76165B8-0474-48F0-9E44-A15C37693CA7}"/>
    <cellStyle name="Warning Text 2 17 2" xfId="41504" xr:uid="{FB5BACB0-7DCB-42E5-931C-33114A6BDB55}"/>
    <cellStyle name="Warning Text 2 18" xfId="41505" xr:uid="{64023FE5-56DA-43C2-B194-35BE7E12ECA9}"/>
    <cellStyle name="Warning Text 2 18 2" xfId="41506" xr:uid="{01312DA1-3E67-4EA3-A4D3-F0ED0FCAE632}"/>
    <cellStyle name="Warning Text 2 19" xfId="41507" xr:uid="{59FD6D2E-F8CB-491D-ABA3-AC3B696D7AEB}"/>
    <cellStyle name="Warning Text 2 2" xfId="17629" xr:uid="{00000000-0005-0000-0000-0000E2440000}"/>
    <cellStyle name="Warning Text 2 2 10" xfId="41509" xr:uid="{B16C4EA2-5DCC-403C-8459-836BFEA3534A}"/>
    <cellStyle name="Warning Text 2 2 11" xfId="41508" xr:uid="{1E97133A-1644-4A46-BB2C-62178C59BEC4}"/>
    <cellStyle name="Warning Text 2 2 12" xfId="25780" xr:uid="{DFAC02EB-F985-42FF-BF52-829C1683AD92}"/>
    <cellStyle name="Warning Text 2 2 13" xfId="23499" xr:uid="{642B80F2-62D2-412F-96C8-2E81A4762B90}"/>
    <cellStyle name="Warning Text 2 2 14" xfId="22472" xr:uid="{BA895485-512C-44D4-9E4E-C583A6DBD725}"/>
    <cellStyle name="Warning Text 2 2 2" xfId="17630" xr:uid="{00000000-0005-0000-0000-0000E3440000}"/>
    <cellStyle name="Warning Text 2 2 2 2" xfId="41511" xr:uid="{45976821-F28F-4B78-8E81-F9CDDD14F050}"/>
    <cellStyle name="Warning Text 2 2 2 2 2" xfId="41512" xr:uid="{862D32D1-22F1-4198-8CC3-65C95AF86A6B}"/>
    <cellStyle name="Warning Text 2 2 2 3" xfId="41513" xr:uid="{223BD068-C326-4E94-B0F9-2E5C72F43F02}"/>
    <cellStyle name="Warning Text 2 2 2 3 2" xfId="41514" xr:uid="{6C22BEFE-4BE4-4744-8C94-DA856992665E}"/>
    <cellStyle name="Warning Text 2 2 2 4" xfId="41515" xr:uid="{EFDF01E0-49F8-4E59-80D4-DB0B59C9280A}"/>
    <cellStyle name="Warning Text 2 2 2 5" xfId="41510" xr:uid="{E42A0699-0D23-456A-BB01-B8231C84C9E0}"/>
    <cellStyle name="Warning Text 2 2 3" xfId="17631" xr:uid="{00000000-0005-0000-0000-0000E4440000}"/>
    <cellStyle name="Warning Text 2 2 3 2" xfId="41517" xr:uid="{7E30AC76-639F-461E-BF42-AFC1546EF160}"/>
    <cellStyle name="Warning Text 2 2 3 2 2" xfId="41518" xr:uid="{B8D05BDF-2FBF-4381-967E-E61DE1DDCC36}"/>
    <cellStyle name="Warning Text 2 2 3 3" xfId="41519" xr:uid="{59139E6D-1EE3-4325-948F-EFA20EF38487}"/>
    <cellStyle name="Warning Text 2 2 3 3 2" xfId="41520" xr:uid="{4B94273B-3BBF-4010-A033-6659FE226FE1}"/>
    <cellStyle name="Warning Text 2 2 3 4" xfId="41521" xr:uid="{D5FB7245-5543-415F-A184-0B1902A04CB8}"/>
    <cellStyle name="Warning Text 2 2 3 5" xfId="41516" xr:uid="{78D6E976-A603-414F-BCE3-4FA8536AD43B}"/>
    <cellStyle name="Warning Text 2 2 4" xfId="17632" xr:uid="{00000000-0005-0000-0000-0000E5440000}"/>
    <cellStyle name="Warning Text 2 2 4 2" xfId="41523" xr:uid="{BF3E9A85-2490-45F2-AD3E-58BB364E6DEE}"/>
    <cellStyle name="Warning Text 2 2 4 2 2" xfId="41524" xr:uid="{C099075E-F561-4575-95AD-414101C23BE8}"/>
    <cellStyle name="Warning Text 2 2 4 3" xfId="41525" xr:uid="{56C7549F-3B94-4D35-8CDB-18B1102FE2AA}"/>
    <cellStyle name="Warning Text 2 2 4 3 2" xfId="41526" xr:uid="{9959A0BD-659B-4BA5-AA73-5CE859CFD8BD}"/>
    <cellStyle name="Warning Text 2 2 4 4" xfId="41527" xr:uid="{CC06C067-72D6-4DA9-914C-376073E1A1AD}"/>
    <cellStyle name="Warning Text 2 2 4 4 2" xfId="41528" xr:uid="{5F00F58F-CC93-4BD5-9A41-B7C1D0B03466}"/>
    <cellStyle name="Warning Text 2 2 4 5" xfId="41529" xr:uid="{67AA1F70-1E10-4B19-AF3E-CE0972EA7A4A}"/>
    <cellStyle name="Warning Text 2 2 4 6" xfId="41522" xr:uid="{ECC6698D-9BB0-4148-88CD-0A33DC250D11}"/>
    <cellStyle name="Warning Text 2 2 5" xfId="41530" xr:uid="{302D5A2B-D6A7-4089-AA57-768D7E268D12}"/>
    <cellStyle name="Warning Text 2 2 5 2" xfId="41531" xr:uid="{73A8A887-D1B5-4D73-8818-95C1955C5009}"/>
    <cellStyle name="Warning Text 2 2 5 2 2" xfId="41532" xr:uid="{1247FC3A-47FC-4080-A406-3C092400044D}"/>
    <cellStyle name="Warning Text 2 2 5 3" xfId="41533" xr:uid="{EF53CCE8-6129-4C46-999B-AC2AE0BB5230}"/>
    <cellStyle name="Warning Text 2 2 5 3 2" xfId="41534" xr:uid="{A760A685-A73D-45CA-9CC3-CC923B00BEF6}"/>
    <cellStyle name="Warning Text 2 2 5 4" xfId="41535" xr:uid="{D070DBC9-EBB4-417F-A39F-88B26AFD5B52}"/>
    <cellStyle name="Warning Text 2 2 6" xfId="41536" xr:uid="{7B5DF2E8-6A80-4A6E-B19C-7D4F7836B901}"/>
    <cellStyle name="Warning Text 2 2 6 2" xfId="41537" xr:uid="{746CA60E-5152-420A-9261-C6EF1CBE39EF}"/>
    <cellStyle name="Warning Text 2 2 7" xfId="41538" xr:uid="{853A37B6-0CBF-4494-B466-ACC8A3230E30}"/>
    <cellStyle name="Warning Text 2 2 7 2" xfId="41539" xr:uid="{A39E59B7-A5C8-4202-A8D2-FC73052CDD38}"/>
    <cellStyle name="Warning Text 2 2 8" xfId="41540" xr:uid="{C646C02F-911D-4801-B012-D9BA21D40933}"/>
    <cellStyle name="Warning Text 2 2 8 2" xfId="41541" xr:uid="{2F2C6E15-83FE-4D3F-AD6C-6183C2DF0E24}"/>
    <cellStyle name="Warning Text 2 2 9" xfId="41542" xr:uid="{C47C5EC6-A8EE-4BF8-9F23-6F53C4D11BA5}"/>
    <cellStyle name="Warning Text 2 20" xfId="41543" xr:uid="{C5D0BE49-7C87-4776-97A9-EC8BE4178D2B}"/>
    <cellStyle name="Warning Text 2 21" xfId="41432" xr:uid="{A58734E8-C46B-4CB8-AB95-08E42C288284}"/>
    <cellStyle name="Warning Text 2 22" xfId="24221" xr:uid="{943C33F3-6FE9-4EE3-A4A3-3B5252C07558}"/>
    <cellStyle name="Warning Text 2 23" xfId="23497" xr:uid="{044FF871-B81B-471A-9135-107D8179FFAA}"/>
    <cellStyle name="Warning Text 2 24" xfId="22470" xr:uid="{628C780E-65B0-4E36-90ED-AF90A870BF85}"/>
    <cellStyle name="Warning Text 2 3" xfId="17633" xr:uid="{00000000-0005-0000-0000-0000E6440000}"/>
    <cellStyle name="Warning Text 2 3 10" xfId="41545" xr:uid="{F35AE35A-1445-4C65-8133-2367C8DC6777}"/>
    <cellStyle name="Warning Text 2 3 11" xfId="41544" xr:uid="{84AFAA54-EE07-45D7-AB15-CAFF42BAF6B3}"/>
    <cellStyle name="Warning Text 2 3 12" xfId="25781" xr:uid="{C16FCD08-77FC-46E3-8428-B00F41947296}"/>
    <cellStyle name="Warning Text 2 3 13" xfId="23500" xr:uid="{7D693A21-CEE1-4784-9878-94F71769EB0C}"/>
    <cellStyle name="Warning Text 2 3 14" xfId="22473" xr:uid="{66C0A3A0-E594-49D4-A90F-5FD059B61AAE}"/>
    <cellStyle name="Warning Text 2 3 2" xfId="17634" xr:uid="{00000000-0005-0000-0000-0000E7440000}"/>
    <cellStyle name="Warning Text 2 3 2 2" xfId="41547" xr:uid="{A92DE9B2-A0FD-4AF9-A284-1CA8876B50C0}"/>
    <cellStyle name="Warning Text 2 3 2 2 2" xfId="41548" xr:uid="{DF818F3C-116A-4EF9-BD7C-1EA1820AF6D5}"/>
    <cellStyle name="Warning Text 2 3 2 3" xfId="41549" xr:uid="{34E3D500-7D50-4B53-AE5C-AB422F0A1CBE}"/>
    <cellStyle name="Warning Text 2 3 2 3 2" xfId="41550" xr:uid="{63B9F9BE-1A6D-4C5E-AE7B-E9312C0010E2}"/>
    <cellStyle name="Warning Text 2 3 2 4" xfId="41551" xr:uid="{B4AD4AEF-582F-4D17-8F57-8E998B4CA17E}"/>
    <cellStyle name="Warning Text 2 3 2 5" xfId="41546" xr:uid="{6E37B267-2AA1-4589-A637-E05DABD3274D}"/>
    <cellStyle name="Warning Text 2 3 3" xfId="17635" xr:uid="{00000000-0005-0000-0000-0000E8440000}"/>
    <cellStyle name="Warning Text 2 3 3 2" xfId="41553" xr:uid="{41A17BD8-7EA0-49A4-9E47-232761EFAA8B}"/>
    <cellStyle name="Warning Text 2 3 3 2 2" xfId="41554" xr:uid="{602CAAF6-F61B-43C9-AF43-2DE7CF5ECF27}"/>
    <cellStyle name="Warning Text 2 3 3 3" xfId="41555" xr:uid="{C9A8BEDF-B5B6-4F3A-BBC9-F39A9F9ED9D4}"/>
    <cellStyle name="Warning Text 2 3 3 3 2" xfId="41556" xr:uid="{4CF57A5A-4E08-4352-B51B-F5643827232C}"/>
    <cellStyle name="Warning Text 2 3 3 4" xfId="41557" xr:uid="{0C519380-632C-4CF2-B615-8059A501EF6D}"/>
    <cellStyle name="Warning Text 2 3 3 5" xfId="41552" xr:uid="{DE8BF04C-3D8C-4CC7-88B4-9F25B83596F8}"/>
    <cellStyle name="Warning Text 2 3 4" xfId="17636" xr:uid="{00000000-0005-0000-0000-0000E9440000}"/>
    <cellStyle name="Warning Text 2 3 4 2" xfId="41559" xr:uid="{E33AAC6A-7000-48DB-9AD1-712368C8C158}"/>
    <cellStyle name="Warning Text 2 3 4 2 2" xfId="41560" xr:uid="{AC94F768-2645-48A1-B036-5F0CDB3BB748}"/>
    <cellStyle name="Warning Text 2 3 4 3" xfId="41561" xr:uid="{93A85303-58DB-408F-8C48-287BB7CCF3D7}"/>
    <cellStyle name="Warning Text 2 3 4 3 2" xfId="41562" xr:uid="{493645B5-136F-4951-8DA5-CF93AC215BFC}"/>
    <cellStyle name="Warning Text 2 3 4 4" xfId="41563" xr:uid="{C59FAB38-7FA3-40B1-8A88-1E8CACA88E73}"/>
    <cellStyle name="Warning Text 2 3 4 4 2" xfId="41564" xr:uid="{1A67F266-5299-47C9-8966-8596F65CC808}"/>
    <cellStyle name="Warning Text 2 3 4 5" xfId="41565" xr:uid="{27D0C52D-9693-4001-9B18-7AF63F5F9A57}"/>
    <cellStyle name="Warning Text 2 3 4 6" xfId="41558" xr:uid="{8ECC8E0F-B2C1-4CB8-B973-EE27FA67EDA2}"/>
    <cellStyle name="Warning Text 2 3 5" xfId="41566" xr:uid="{8ED19A81-CFC4-4147-8209-CE49D6B587E9}"/>
    <cellStyle name="Warning Text 2 3 5 2" xfId="41567" xr:uid="{41A624D8-7833-4B5A-B5CF-0440DF237B74}"/>
    <cellStyle name="Warning Text 2 3 5 2 2" xfId="41568" xr:uid="{46395F59-27D0-427B-8942-C6FBDC20E723}"/>
    <cellStyle name="Warning Text 2 3 5 3" xfId="41569" xr:uid="{22429B21-106C-4147-AB9D-2337FE885CAF}"/>
    <cellStyle name="Warning Text 2 3 5 3 2" xfId="41570" xr:uid="{85F1C316-3A57-41BB-83DF-8DFD53604617}"/>
    <cellStyle name="Warning Text 2 3 5 4" xfId="41571" xr:uid="{09BC253F-4095-443F-9B2E-BFF7455E97F1}"/>
    <cellStyle name="Warning Text 2 3 6" xfId="41572" xr:uid="{69BE7CB9-BC4E-43B6-AB46-C51898E0F652}"/>
    <cellStyle name="Warning Text 2 3 6 2" xfId="41573" xr:uid="{00F9CD35-5EEF-4F62-B703-B48EEA654E33}"/>
    <cellStyle name="Warning Text 2 3 7" xfId="41574" xr:uid="{F65F0E93-1B7F-47FA-8D18-9C2A9D14AB7E}"/>
    <cellStyle name="Warning Text 2 3 7 2" xfId="41575" xr:uid="{4D53DA2D-1B73-497F-82D2-8880CE9825C3}"/>
    <cellStyle name="Warning Text 2 3 8" xfId="41576" xr:uid="{33E017EE-734D-498B-99CC-9F69762A8D97}"/>
    <cellStyle name="Warning Text 2 3 8 2" xfId="41577" xr:uid="{5868785E-83EC-4EB3-8F49-06E5D0A33AE5}"/>
    <cellStyle name="Warning Text 2 3 9" xfId="41578" xr:uid="{11888D8F-3FC1-4E46-B456-661862ABABB9}"/>
    <cellStyle name="Warning Text 2 4" xfId="17637" xr:uid="{00000000-0005-0000-0000-0000EA440000}"/>
    <cellStyle name="Warning Text 2 4 10" xfId="41580" xr:uid="{C1ACCF91-EE4B-4A21-B9B1-677C0E5B0979}"/>
    <cellStyle name="Warning Text 2 4 11" xfId="41579" xr:uid="{4E328251-0FA2-46C4-860D-9D9C01177529}"/>
    <cellStyle name="Warning Text 2 4 12" xfId="25782" xr:uid="{5B185E46-491B-4D3E-8072-EFDB1862E2BA}"/>
    <cellStyle name="Warning Text 2 4 13" xfId="23501" xr:uid="{93EF3817-A05D-4B67-A4E2-CD52810F0790}"/>
    <cellStyle name="Warning Text 2 4 14" xfId="22474" xr:uid="{47D1660C-05ED-403C-9091-66EAB29C92D7}"/>
    <cellStyle name="Warning Text 2 4 2" xfId="17638" xr:uid="{00000000-0005-0000-0000-0000EB440000}"/>
    <cellStyle name="Warning Text 2 4 2 2" xfId="41582" xr:uid="{C61F3962-BE06-4FAB-BF56-0B80B61BFB65}"/>
    <cellStyle name="Warning Text 2 4 2 2 2" xfId="41583" xr:uid="{54D40F65-7729-43DB-A4A7-94A67E36659C}"/>
    <cellStyle name="Warning Text 2 4 2 3" xfId="41584" xr:uid="{6DDD55DF-BA62-44A1-8A53-EFEC06DCCF87}"/>
    <cellStyle name="Warning Text 2 4 2 3 2" xfId="41585" xr:uid="{55BC1BF5-F3DE-4353-8DF4-53413B7CF220}"/>
    <cellStyle name="Warning Text 2 4 2 4" xfId="41586" xr:uid="{3E47897D-686A-4677-8389-F79A7BBFE2E2}"/>
    <cellStyle name="Warning Text 2 4 2 5" xfId="41581" xr:uid="{ED23F10D-0DBD-4F9A-9564-42136EF0A2A3}"/>
    <cellStyle name="Warning Text 2 4 3" xfId="17639" xr:uid="{00000000-0005-0000-0000-0000EC440000}"/>
    <cellStyle name="Warning Text 2 4 3 2" xfId="41588" xr:uid="{965AE8F2-3DCA-4A66-8859-E923744E6916}"/>
    <cellStyle name="Warning Text 2 4 3 2 2" xfId="41589" xr:uid="{D9D08908-136B-46DD-B8DB-6C69E7222922}"/>
    <cellStyle name="Warning Text 2 4 3 3" xfId="41590" xr:uid="{90FB0618-DD6F-446F-A6F8-17C22A6FF17F}"/>
    <cellStyle name="Warning Text 2 4 3 3 2" xfId="41591" xr:uid="{124A0010-1C90-46EC-A2C4-B2989649C33A}"/>
    <cellStyle name="Warning Text 2 4 3 4" xfId="41592" xr:uid="{711F14F1-6BA6-411D-9FF0-79A3C6D3D81F}"/>
    <cellStyle name="Warning Text 2 4 3 5" xfId="41587" xr:uid="{A28A5180-3A62-48CF-B0F6-6A86A38591E6}"/>
    <cellStyle name="Warning Text 2 4 4" xfId="17640" xr:uid="{00000000-0005-0000-0000-0000ED440000}"/>
    <cellStyle name="Warning Text 2 4 4 2" xfId="41594" xr:uid="{AA210274-285A-4985-9DF9-45B132B97E9E}"/>
    <cellStyle name="Warning Text 2 4 4 2 2" xfId="41595" xr:uid="{58124260-9E2A-44ED-8BD6-7D6233B32051}"/>
    <cellStyle name="Warning Text 2 4 4 3" xfId="41596" xr:uid="{86F9BFF6-35A4-4D2F-B27D-B18AAA9A6AA2}"/>
    <cellStyle name="Warning Text 2 4 4 3 2" xfId="41597" xr:uid="{1D8E9033-1C4A-4739-8EC9-296F1D506224}"/>
    <cellStyle name="Warning Text 2 4 4 4" xfId="41598" xr:uid="{9A86F1F1-9612-4DDE-92D8-7F861E82ACFA}"/>
    <cellStyle name="Warning Text 2 4 4 4 2" xfId="41599" xr:uid="{F6600E02-3671-4566-9A85-DA75A8D9631F}"/>
    <cellStyle name="Warning Text 2 4 4 5" xfId="41600" xr:uid="{49799F6A-42C5-4526-A8E9-EF61B999C119}"/>
    <cellStyle name="Warning Text 2 4 4 6" xfId="41593" xr:uid="{4AD0FE8F-8319-482A-8BF5-F8DE7B20D5B4}"/>
    <cellStyle name="Warning Text 2 4 5" xfId="41601" xr:uid="{D2ED8D1E-14B8-40A3-B783-6DAFAC9A2A55}"/>
    <cellStyle name="Warning Text 2 4 5 2" xfId="41602" xr:uid="{6842C946-F8AD-42D2-9F75-9EA4F0159CE2}"/>
    <cellStyle name="Warning Text 2 4 5 2 2" xfId="41603" xr:uid="{C67BE84D-B910-4ED7-9F3A-782C39C97C1F}"/>
    <cellStyle name="Warning Text 2 4 5 3" xfId="41604" xr:uid="{E2DBFF28-FF71-4650-B9A8-7CFD7ACD1767}"/>
    <cellStyle name="Warning Text 2 4 5 3 2" xfId="41605" xr:uid="{1EAE5FDD-57FD-424C-88DD-D8DF17D1BA2C}"/>
    <cellStyle name="Warning Text 2 4 5 4" xfId="41606" xr:uid="{489916CD-8E16-49C2-8BFF-82B8BD33820F}"/>
    <cellStyle name="Warning Text 2 4 6" xfId="41607" xr:uid="{341DC027-6C3E-4811-B4D0-36682B0B56AA}"/>
    <cellStyle name="Warning Text 2 4 6 2" xfId="41608" xr:uid="{8A0FBF17-B90A-4091-91D1-6EFBC40DB26F}"/>
    <cellStyle name="Warning Text 2 4 7" xfId="41609" xr:uid="{28800086-E2E1-4C72-BF9B-1329149E2EEF}"/>
    <cellStyle name="Warning Text 2 4 7 2" xfId="41610" xr:uid="{EC9B679F-15F7-47A4-88E1-E877A0C03F1A}"/>
    <cellStyle name="Warning Text 2 4 8" xfId="41611" xr:uid="{3B697286-3CA6-40C1-A4BA-77152D0EB4F5}"/>
    <cellStyle name="Warning Text 2 4 8 2" xfId="41612" xr:uid="{4A2BAE8A-316A-414D-99E1-184190EBA789}"/>
    <cellStyle name="Warning Text 2 4 9" xfId="41613" xr:uid="{BC5CC818-B1FA-4151-8F2B-8DDA270729A9}"/>
    <cellStyle name="Warning Text 2 5" xfId="17641" xr:uid="{00000000-0005-0000-0000-0000EE440000}"/>
    <cellStyle name="Warning Text 2 5 10" xfId="41615" xr:uid="{87AD1549-2886-4054-962A-089DBED3885E}"/>
    <cellStyle name="Warning Text 2 5 11" xfId="41614" xr:uid="{3DF5EFAC-BF07-4135-A311-AF13FC40460A}"/>
    <cellStyle name="Warning Text 2 5 12" xfId="25783" xr:uid="{FD667A52-D964-4B02-8BF9-44B9CF47C5BD}"/>
    <cellStyle name="Warning Text 2 5 13" xfId="23502" xr:uid="{40AE9BED-C0E8-40FF-9269-ACBFB2E0A582}"/>
    <cellStyle name="Warning Text 2 5 14" xfId="22475" xr:uid="{94C8ED00-5EED-4FAB-887A-B1B63E7908D6}"/>
    <cellStyle name="Warning Text 2 5 2" xfId="17642" xr:uid="{00000000-0005-0000-0000-0000EF440000}"/>
    <cellStyle name="Warning Text 2 5 2 2" xfId="41617" xr:uid="{15D3B3B5-FAD0-4134-A1F6-DE1AAAAA1717}"/>
    <cellStyle name="Warning Text 2 5 2 2 2" xfId="41618" xr:uid="{816FC8EE-A01D-4D52-866B-7D5F492674B0}"/>
    <cellStyle name="Warning Text 2 5 2 3" xfId="41619" xr:uid="{21FBBE75-441E-42D2-B8D8-71C04FE375D4}"/>
    <cellStyle name="Warning Text 2 5 2 3 2" xfId="41620" xr:uid="{D4F73C06-DB60-407F-A13F-32694D00CE68}"/>
    <cellStyle name="Warning Text 2 5 2 4" xfId="41621" xr:uid="{26E5C011-C330-4972-9B4E-906B22CBF42C}"/>
    <cellStyle name="Warning Text 2 5 2 5" xfId="41616" xr:uid="{AE99579F-6AF5-498F-A1F5-E7309687320E}"/>
    <cellStyle name="Warning Text 2 5 3" xfId="17643" xr:uid="{00000000-0005-0000-0000-0000F0440000}"/>
    <cellStyle name="Warning Text 2 5 3 2" xfId="41623" xr:uid="{D318F39D-9163-4115-B6F8-8FB189D95AA2}"/>
    <cellStyle name="Warning Text 2 5 3 2 2" xfId="41624" xr:uid="{BBAF89E6-2721-4136-977A-1B90218865B6}"/>
    <cellStyle name="Warning Text 2 5 3 3" xfId="41625" xr:uid="{9687AD8B-A99A-4A7A-A71D-F4D56DF995B3}"/>
    <cellStyle name="Warning Text 2 5 3 3 2" xfId="41626" xr:uid="{9A78898D-891A-4EC8-A45B-C69469FEE7D6}"/>
    <cellStyle name="Warning Text 2 5 3 4" xfId="41627" xr:uid="{C5E5EC42-F257-413A-AA87-696F5870C411}"/>
    <cellStyle name="Warning Text 2 5 3 5" xfId="41622" xr:uid="{1412CAF7-D5A6-4E05-B008-FEF9920FEDD8}"/>
    <cellStyle name="Warning Text 2 5 4" xfId="17644" xr:uid="{00000000-0005-0000-0000-0000F1440000}"/>
    <cellStyle name="Warning Text 2 5 4 2" xfId="41629" xr:uid="{C7574394-7922-4A91-B5DF-A9C99B1E6BE0}"/>
    <cellStyle name="Warning Text 2 5 4 2 2" xfId="41630" xr:uid="{E9D9B4AC-50E1-4333-8B2B-4197175D5F7C}"/>
    <cellStyle name="Warning Text 2 5 4 3" xfId="41631" xr:uid="{CA48BC40-3FDC-4499-93D7-EBB1D8AB3D36}"/>
    <cellStyle name="Warning Text 2 5 4 3 2" xfId="41632" xr:uid="{9A33A1B1-09D8-470F-AC09-6CB1F18C03E6}"/>
    <cellStyle name="Warning Text 2 5 4 4" xfId="41633" xr:uid="{0DD28E15-09F5-4A32-BA52-F9BD6CFCF6AB}"/>
    <cellStyle name="Warning Text 2 5 4 4 2" xfId="41634" xr:uid="{0BC44A5D-A88A-46FA-A27A-A70CC74778E8}"/>
    <cellStyle name="Warning Text 2 5 4 5" xfId="41635" xr:uid="{7DCF8815-B2C4-4D74-A057-FDD0014BEF66}"/>
    <cellStyle name="Warning Text 2 5 4 6" xfId="41628" xr:uid="{B8112C56-CDD8-4A73-A1F3-A1C1CCE40D5E}"/>
    <cellStyle name="Warning Text 2 5 5" xfId="41636" xr:uid="{69454CD0-8FA7-42A5-B46E-3D23FA28C599}"/>
    <cellStyle name="Warning Text 2 5 5 2" xfId="41637" xr:uid="{5D7A5386-0FA9-4CF4-8623-E215A9BE1F76}"/>
    <cellStyle name="Warning Text 2 5 5 2 2" xfId="41638" xr:uid="{A4B5668D-FDDB-488A-92AB-D3B3E541151B}"/>
    <cellStyle name="Warning Text 2 5 5 3" xfId="41639" xr:uid="{879D2422-3C6D-4D07-846A-668696019227}"/>
    <cellStyle name="Warning Text 2 5 5 3 2" xfId="41640" xr:uid="{96972189-571A-4981-A244-94E0A20EBA55}"/>
    <cellStyle name="Warning Text 2 5 5 4" xfId="41641" xr:uid="{668D4069-D193-4309-BA54-285B7C8D4E7C}"/>
    <cellStyle name="Warning Text 2 5 6" xfId="41642" xr:uid="{4F7D4FAF-190A-4F11-BFE2-1045A440A077}"/>
    <cellStyle name="Warning Text 2 5 6 2" xfId="41643" xr:uid="{D2F1B127-46F6-4F94-A90A-A80A5037517E}"/>
    <cellStyle name="Warning Text 2 5 7" xfId="41644" xr:uid="{409C501E-D30F-483B-A38D-DAAAAC08A957}"/>
    <cellStyle name="Warning Text 2 5 7 2" xfId="41645" xr:uid="{FB33DB46-A2A1-483D-B585-E66F4EAA9827}"/>
    <cellStyle name="Warning Text 2 5 8" xfId="41646" xr:uid="{2B2C4D26-93CE-472A-A6C7-485F37DE71BF}"/>
    <cellStyle name="Warning Text 2 5 8 2" xfId="41647" xr:uid="{CACFDEE4-5F85-4F2A-915F-C368F3D46509}"/>
    <cellStyle name="Warning Text 2 5 9" xfId="41648" xr:uid="{C9FFFBFE-083F-40BA-B8BA-A89EEB86360A}"/>
    <cellStyle name="Warning Text 2 6" xfId="17645" xr:uid="{00000000-0005-0000-0000-0000F2440000}"/>
    <cellStyle name="Warning Text 2 6 10" xfId="41650" xr:uid="{553007D8-2486-41B4-ADD7-9F7BA9600A16}"/>
    <cellStyle name="Warning Text 2 6 11" xfId="41649" xr:uid="{45E8209D-440C-4634-8F31-E93E74963B05}"/>
    <cellStyle name="Warning Text 2 6 12" xfId="25784" xr:uid="{3CD697AB-BE0E-4735-AFE1-A958FC5D58F5}"/>
    <cellStyle name="Warning Text 2 6 13" xfId="23503" xr:uid="{2F7DA68A-0853-4509-AD93-011442C87ABA}"/>
    <cellStyle name="Warning Text 2 6 14" xfId="22476" xr:uid="{A5CB3B38-6EBC-44F6-9643-E2F11CA0E78B}"/>
    <cellStyle name="Warning Text 2 6 2" xfId="17646" xr:uid="{00000000-0005-0000-0000-0000F3440000}"/>
    <cellStyle name="Warning Text 2 6 2 2" xfId="41652" xr:uid="{2DAE63F7-8C07-4ABC-81DD-B56F19A1DA3E}"/>
    <cellStyle name="Warning Text 2 6 2 2 2" xfId="41653" xr:uid="{85EDCE15-10BA-4FE7-B72E-A6A8C9C8F123}"/>
    <cellStyle name="Warning Text 2 6 2 3" xfId="41654" xr:uid="{6EAEF444-2D04-47C4-AE0B-873DEC6E9244}"/>
    <cellStyle name="Warning Text 2 6 2 3 2" xfId="41655" xr:uid="{ABF89AAB-175B-463F-A3AA-66133D34944E}"/>
    <cellStyle name="Warning Text 2 6 2 4" xfId="41656" xr:uid="{05F37AA2-DA7D-44C4-B84C-BF0C1B821B73}"/>
    <cellStyle name="Warning Text 2 6 2 5" xfId="41651" xr:uid="{0EC29E6A-6051-4B04-90EB-D5C86A7085DF}"/>
    <cellStyle name="Warning Text 2 6 3" xfId="17647" xr:uid="{00000000-0005-0000-0000-0000F4440000}"/>
    <cellStyle name="Warning Text 2 6 3 2" xfId="41658" xr:uid="{DFB91BDC-73BC-401A-9724-A89C44AFC58C}"/>
    <cellStyle name="Warning Text 2 6 3 2 2" xfId="41659" xr:uid="{BC72516D-7FE4-4D17-8C89-3AF1095C73D8}"/>
    <cellStyle name="Warning Text 2 6 3 3" xfId="41660" xr:uid="{D2187051-39BA-4CA0-B38C-57EE9936D167}"/>
    <cellStyle name="Warning Text 2 6 3 3 2" xfId="41661" xr:uid="{EBFD8BB2-EDED-45C8-8AFC-6DC4D09D72F5}"/>
    <cellStyle name="Warning Text 2 6 3 4" xfId="41662" xr:uid="{446B4749-CEBB-4C42-8367-D0A44C91AD84}"/>
    <cellStyle name="Warning Text 2 6 3 5" xfId="41657" xr:uid="{226735A0-5EF3-4F3A-805D-8F3D83019405}"/>
    <cellStyle name="Warning Text 2 6 4" xfId="17648" xr:uid="{00000000-0005-0000-0000-0000F5440000}"/>
    <cellStyle name="Warning Text 2 6 4 2" xfId="41664" xr:uid="{F35EBF09-0A88-43CF-9326-620B2DD084E9}"/>
    <cellStyle name="Warning Text 2 6 4 2 2" xfId="41665" xr:uid="{F5284B9E-614C-4CE7-88F3-23CACC012E0F}"/>
    <cellStyle name="Warning Text 2 6 4 3" xfId="41666" xr:uid="{853CA034-5700-4355-B126-3ED2BBF2F010}"/>
    <cellStyle name="Warning Text 2 6 4 3 2" xfId="41667" xr:uid="{2C431952-7975-4BEF-9887-24F33A270629}"/>
    <cellStyle name="Warning Text 2 6 4 4" xfId="41668" xr:uid="{6B93C9B3-7797-47DA-9749-147F539D080E}"/>
    <cellStyle name="Warning Text 2 6 4 4 2" xfId="41669" xr:uid="{758C408F-4374-4446-AD1B-16E37B210E6C}"/>
    <cellStyle name="Warning Text 2 6 4 5" xfId="41670" xr:uid="{1BFF509E-FD9C-4DBF-A039-A24AE57B9BBE}"/>
    <cellStyle name="Warning Text 2 6 4 6" xfId="41663" xr:uid="{58023452-00F5-48D3-9CE5-1DBE6E60BF39}"/>
    <cellStyle name="Warning Text 2 6 5" xfId="41671" xr:uid="{058766D4-B8AE-41F8-B71C-490D00AF3715}"/>
    <cellStyle name="Warning Text 2 6 5 2" xfId="41672" xr:uid="{954D21C0-6B9A-44A3-BD82-135F49D00610}"/>
    <cellStyle name="Warning Text 2 6 5 2 2" xfId="41673" xr:uid="{0DA384B6-4714-4ABF-A5CC-90BDC150F652}"/>
    <cellStyle name="Warning Text 2 6 5 3" xfId="41674" xr:uid="{207640B0-EA21-474D-A851-7B5148211A5E}"/>
    <cellStyle name="Warning Text 2 6 5 3 2" xfId="41675" xr:uid="{287DE371-931B-4D19-8337-27EE4340EBE8}"/>
    <cellStyle name="Warning Text 2 6 5 4" xfId="41676" xr:uid="{25C7EC0A-0EEC-431E-8A5E-D3B8D3516CDB}"/>
    <cellStyle name="Warning Text 2 6 6" xfId="41677" xr:uid="{122F77CF-6DD6-49BF-B1A7-28EFB7F412D1}"/>
    <cellStyle name="Warning Text 2 6 6 2" xfId="41678" xr:uid="{9CBC9B72-25B1-4E9B-BD20-D463FCD2D9F2}"/>
    <cellStyle name="Warning Text 2 6 7" xfId="41679" xr:uid="{327A3195-1B8B-4DDB-A01C-B4538993EA56}"/>
    <cellStyle name="Warning Text 2 6 7 2" xfId="41680" xr:uid="{7AA8F8A6-D28F-4267-AB0F-EA3AE6DA898D}"/>
    <cellStyle name="Warning Text 2 6 8" xfId="41681" xr:uid="{03E4C531-BBE5-4C74-9B27-FDECF1212C7F}"/>
    <cellStyle name="Warning Text 2 6 8 2" xfId="41682" xr:uid="{E84293F6-7CCB-45A7-9D53-68D0B67B40D7}"/>
    <cellStyle name="Warning Text 2 6 9" xfId="41683" xr:uid="{46BF9008-395B-4FBE-B581-A5B54ACC9EAC}"/>
    <cellStyle name="Warning Text 2 7" xfId="17649" xr:uid="{00000000-0005-0000-0000-0000F6440000}"/>
    <cellStyle name="Warning Text 2 7 10" xfId="41685" xr:uid="{6BE356BB-280B-44D7-B659-F4FE839F8FC9}"/>
    <cellStyle name="Warning Text 2 7 11" xfId="41684" xr:uid="{DE648000-1323-47B3-A6CE-B6E7CA0D04F6}"/>
    <cellStyle name="Warning Text 2 7 12" xfId="25785" xr:uid="{F740B0E4-4B12-4E23-AA35-D45B32E508F9}"/>
    <cellStyle name="Warning Text 2 7 13" xfId="23504" xr:uid="{B1822522-B327-4476-A29C-BBDD3C1D6B2F}"/>
    <cellStyle name="Warning Text 2 7 14" xfId="22477" xr:uid="{C4352D1C-E88D-4B05-B357-0DC27CEBFFB7}"/>
    <cellStyle name="Warning Text 2 7 2" xfId="17650" xr:uid="{00000000-0005-0000-0000-0000F7440000}"/>
    <cellStyle name="Warning Text 2 7 2 2" xfId="41687" xr:uid="{F10C207C-C441-4127-A176-52F6BA8995F3}"/>
    <cellStyle name="Warning Text 2 7 2 2 2" xfId="41688" xr:uid="{F6035A72-2D94-49EC-BC3D-626627907E69}"/>
    <cellStyle name="Warning Text 2 7 2 3" xfId="41689" xr:uid="{AEF43BC1-6E63-4AB5-B8D2-4CDCF877CB31}"/>
    <cellStyle name="Warning Text 2 7 2 3 2" xfId="41690" xr:uid="{513AFD46-C33A-4878-A6A5-8E4F01B769BA}"/>
    <cellStyle name="Warning Text 2 7 2 4" xfId="41691" xr:uid="{F10F4F3C-C340-4F12-B4A3-39F1C8A345A9}"/>
    <cellStyle name="Warning Text 2 7 2 5" xfId="41686" xr:uid="{97C179A4-7E5A-4F44-9970-28AB992AC882}"/>
    <cellStyle name="Warning Text 2 7 3" xfId="17651" xr:uid="{00000000-0005-0000-0000-0000F8440000}"/>
    <cellStyle name="Warning Text 2 7 3 2" xfId="41693" xr:uid="{A0D3329C-15CB-4ED9-BCEF-C19AC686936C}"/>
    <cellStyle name="Warning Text 2 7 3 2 2" xfId="41694" xr:uid="{A16DBED7-843E-43D5-A10D-4E18FDF23117}"/>
    <cellStyle name="Warning Text 2 7 3 3" xfId="41695" xr:uid="{0862E38D-6BDD-4AA8-BC00-B5576A672DF0}"/>
    <cellStyle name="Warning Text 2 7 3 3 2" xfId="41696" xr:uid="{9A0131EC-B62A-4C44-8E02-6DCC7C00A002}"/>
    <cellStyle name="Warning Text 2 7 3 4" xfId="41697" xr:uid="{BFD603BD-5B6E-4295-8795-28C6DF638D47}"/>
    <cellStyle name="Warning Text 2 7 3 5" xfId="41692" xr:uid="{A2CA69F9-067A-40CB-8308-038AEDCDD5CB}"/>
    <cellStyle name="Warning Text 2 7 4" xfId="17652" xr:uid="{00000000-0005-0000-0000-0000F9440000}"/>
    <cellStyle name="Warning Text 2 7 4 2" xfId="41699" xr:uid="{6D704AF3-0BC2-4867-BEBD-01EC03A13256}"/>
    <cellStyle name="Warning Text 2 7 4 2 2" xfId="41700" xr:uid="{FA868A2E-40D5-40DD-B784-4B5EBAB45CF5}"/>
    <cellStyle name="Warning Text 2 7 4 3" xfId="41701" xr:uid="{FD1507BE-9BD2-4415-BE14-8BDC71291A09}"/>
    <cellStyle name="Warning Text 2 7 4 3 2" xfId="41702" xr:uid="{0DB06A39-3FD2-4EE2-88F4-B9B871FC01C3}"/>
    <cellStyle name="Warning Text 2 7 4 4" xfId="41703" xr:uid="{FEB29D8E-D98C-4AAA-B888-08BC6895D1AB}"/>
    <cellStyle name="Warning Text 2 7 4 4 2" xfId="41704" xr:uid="{CE407105-24E3-4220-8938-53B9A845D499}"/>
    <cellStyle name="Warning Text 2 7 4 5" xfId="41705" xr:uid="{4941D964-4A4A-458A-AA81-9530C3E702A1}"/>
    <cellStyle name="Warning Text 2 7 4 6" xfId="41698" xr:uid="{963B2A4A-0D71-49D7-A133-69F52A8426A9}"/>
    <cellStyle name="Warning Text 2 7 5" xfId="41706" xr:uid="{91523605-B251-4687-AA2D-BCF00FCFD4C4}"/>
    <cellStyle name="Warning Text 2 7 5 2" xfId="41707" xr:uid="{21A2AB1D-F663-4111-A5AF-3CC78D39E13F}"/>
    <cellStyle name="Warning Text 2 7 5 2 2" xfId="41708" xr:uid="{9C872C2E-C322-4B0A-8518-3C72A98E8952}"/>
    <cellStyle name="Warning Text 2 7 5 3" xfId="41709" xr:uid="{B0D59823-5350-4E31-8601-6AD5FD650943}"/>
    <cellStyle name="Warning Text 2 7 5 3 2" xfId="41710" xr:uid="{32143418-FAE8-44A5-83CE-EE4BE46B06AE}"/>
    <cellStyle name="Warning Text 2 7 5 4" xfId="41711" xr:uid="{A3E44173-F9B6-47D5-8E4F-DFA572BBCD4C}"/>
    <cellStyle name="Warning Text 2 7 6" xfId="41712" xr:uid="{A94F26CA-87E6-463D-B4CE-3C739BD281C5}"/>
    <cellStyle name="Warning Text 2 7 6 2" xfId="41713" xr:uid="{F7E366E9-F476-4E5C-B62D-5C19EDAA99D9}"/>
    <cellStyle name="Warning Text 2 7 7" xfId="41714" xr:uid="{D42453FA-945E-48C2-A029-CE41EF94645C}"/>
    <cellStyle name="Warning Text 2 7 7 2" xfId="41715" xr:uid="{5DAD9EBB-F80E-4D61-988D-1FF26FA7EC09}"/>
    <cellStyle name="Warning Text 2 7 8" xfId="41716" xr:uid="{B2B7A52E-420D-4571-9182-EB52414DA2BC}"/>
    <cellStyle name="Warning Text 2 7 8 2" xfId="41717" xr:uid="{63B19B5D-D35B-4579-A029-E99DFF9AC863}"/>
    <cellStyle name="Warning Text 2 7 9" xfId="41718" xr:uid="{F1E9656A-B48C-43FC-AD76-056B27053906}"/>
    <cellStyle name="Warning Text 2 8" xfId="17653" xr:uid="{00000000-0005-0000-0000-0000FA440000}"/>
    <cellStyle name="Warning Text 2 8 10" xfId="41720" xr:uid="{AC25253C-AB87-4BB5-9BD4-124C386E413F}"/>
    <cellStyle name="Warning Text 2 8 11" xfId="41719" xr:uid="{F5AB7F4D-016F-4313-A75F-C54285F27FE0}"/>
    <cellStyle name="Warning Text 2 8 12" xfId="25786" xr:uid="{BE7DB4F5-0415-4C50-A9F7-37804647C66A}"/>
    <cellStyle name="Warning Text 2 8 13" xfId="23505" xr:uid="{40717457-CEDC-4D22-A5E6-56F7BF5A1DDB}"/>
    <cellStyle name="Warning Text 2 8 14" xfId="22478" xr:uid="{14AE6AD6-3441-41F7-BA23-61CE334DEFCD}"/>
    <cellStyle name="Warning Text 2 8 2" xfId="17654" xr:uid="{00000000-0005-0000-0000-0000FB440000}"/>
    <cellStyle name="Warning Text 2 8 2 2" xfId="41722" xr:uid="{894DCF3E-D9FC-478D-8348-083CAF246252}"/>
    <cellStyle name="Warning Text 2 8 2 2 2" xfId="41723" xr:uid="{080F3E40-04F2-4C12-852A-50BCFB0DEB8D}"/>
    <cellStyle name="Warning Text 2 8 2 3" xfId="41724" xr:uid="{69A544C7-ADD6-46F2-835C-52B5ED6B9134}"/>
    <cellStyle name="Warning Text 2 8 2 3 2" xfId="41725" xr:uid="{395577EA-E249-4B19-A1B8-91DA55479354}"/>
    <cellStyle name="Warning Text 2 8 2 4" xfId="41726" xr:uid="{BA2A6A15-D9DE-4B61-8AC5-23FBB69FA77D}"/>
    <cellStyle name="Warning Text 2 8 2 5" xfId="41721" xr:uid="{4B691E46-26C6-41C8-A5D9-CD2AC2278E34}"/>
    <cellStyle name="Warning Text 2 8 3" xfId="17655" xr:uid="{00000000-0005-0000-0000-0000FC440000}"/>
    <cellStyle name="Warning Text 2 8 3 2" xfId="41728" xr:uid="{30055AB0-7076-4CD0-8180-7ADD08C7AD0E}"/>
    <cellStyle name="Warning Text 2 8 3 2 2" xfId="41729" xr:uid="{6F4D63F7-0861-42EC-9AD7-172CCE7B28EB}"/>
    <cellStyle name="Warning Text 2 8 3 3" xfId="41730" xr:uid="{1CAA2D5A-7981-4374-8A19-03B8515ADB58}"/>
    <cellStyle name="Warning Text 2 8 3 3 2" xfId="41731" xr:uid="{2C70B835-7086-419A-9A03-2438A6A760F7}"/>
    <cellStyle name="Warning Text 2 8 3 4" xfId="41732" xr:uid="{C4ABBFD4-2704-4AE3-B0F4-EC88087CE9A8}"/>
    <cellStyle name="Warning Text 2 8 3 5" xfId="41727" xr:uid="{9A1B61B2-3A7C-4253-BF10-C32208C72159}"/>
    <cellStyle name="Warning Text 2 8 4" xfId="17656" xr:uid="{00000000-0005-0000-0000-0000FD440000}"/>
    <cellStyle name="Warning Text 2 8 4 2" xfId="41734" xr:uid="{1A9670E0-08A6-47DD-820C-F3A9D34CB624}"/>
    <cellStyle name="Warning Text 2 8 4 2 2" xfId="41735" xr:uid="{2A264580-4FED-4D53-9DD7-97F6AB4D4272}"/>
    <cellStyle name="Warning Text 2 8 4 3" xfId="41736" xr:uid="{18B57A34-37E5-49B8-A510-964B393FA6A5}"/>
    <cellStyle name="Warning Text 2 8 4 3 2" xfId="41737" xr:uid="{D8577A2F-97B5-42CE-A22F-0AA57739569E}"/>
    <cellStyle name="Warning Text 2 8 4 4" xfId="41738" xr:uid="{27B130A9-3668-4E7A-8EBE-E1B11BF5E503}"/>
    <cellStyle name="Warning Text 2 8 4 4 2" xfId="41739" xr:uid="{18E84E15-A1C7-4CB6-8D29-599B621D2025}"/>
    <cellStyle name="Warning Text 2 8 4 5" xfId="41740" xr:uid="{0735C6EE-AEF4-4568-B2CE-D19460D46533}"/>
    <cellStyle name="Warning Text 2 8 4 6" xfId="41733" xr:uid="{867A351F-26D8-4C15-8D06-370B4913E3A9}"/>
    <cellStyle name="Warning Text 2 8 5" xfId="41741" xr:uid="{D6D87E6E-75F7-48BC-B224-B3E90D3055F3}"/>
    <cellStyle name="Warning Text 2 8 5 2" xfId="41742" xr:uid="{358AD950-E4F0-4AE0-95AB-CDF1FE2D8669}"/>
    <cellStyle name="Warning Text 2 8 5 2 2" xfId="41743" xr:uid="{FB8402C5-E49B-4922-A3F6-169C741A1EDB}"/>
    <cellStyle name="Warning Text 2 8 5 3" xfId="41744" xr:uid="{9FDCB6EF-B9E9-48FE-8BE5-6DF71971EAC9}"/>
    <cellStyle name="Warning Text 2 8 5 3 2" xfId="41745" xr:uid="{471EC4B6-C017-459E-BCDF-65363EA43F41}"/>
    <cellStyle name="Warning Text 2 8 5 4" xfId="41746" xr:uid="{21A8F01A-FDF5-4337-ACE1-3ADFFE9226E1}"/>
    <cellStyle name="Warning Text 2 8 6" xfId="41747" xr:uid="{FEEDF71B-D2F1-4F40-81DC-36542B996B87}"/>
    <cellStyle name="Warning Text 2 8 6 2" xfId="41748" xr:uid="{FFF5EFFC-D7B8-4CAF-A894-28123E7B0DCD}"/>
    <cellStyle name="Warning Text 2 8 7" xfId="41749" xr:uid="{F6126AE2-6167-4401-8EBB-666720E4DF41}"/>
    <cellStyle name="Warning Text 2 8 7 2" xfId="41750" xr:uid="{B136B06E-C81F-44C6-8BF1-377E7F4D9A6F}"/>
    <cellStyle name="Warning Text 2 8 8" xfId="41751" xr:uid="{63792A01-97BE-4426-B6C8-0FD6E2808E3F}"/>
    <cellStyle name="Warning Text 2 8 8 2" xfId="41752" xr:uid="{F6961398-83DA-401C-AE04-654B1903AD77}"/>
    <cellStyle name="Warning Text 2 8 9" xfId="41753" xr:uid="{F02DA063-3901-40E9-98F8-4A1284B6D9DE}"/>
    <cellStyle name="Warning Text 2 9" xfId="17657" xr:uid="{00000000-0005-0000-0000-0000FE440000}"/>
    <cellStyle name="Warning Text 2 9 10" xfId="41755" xr:uid="{5126B0CD-B0B9-4169-BE62-7D56B43F575A}"/>
    <cellStyle name="Warning Text 2 9 11" xfId="41754" xr:uid="{B7A6E437-2871-4259-9D80-C9A98F3A860D}"/>
    <cellStyle name="Warning Text 2 9 12" xfId="25787" xr:uid="{4C05D418-3CEE-46D4-8B0D-6F4C3EF62CBE}"/>
    <cellStyle name="Warning Text 2 9 13" xfId="23506" xr:uid="{B8805F6F-ECD8-4045-A033-20530C3EAD2E}"/>
    <cellStyle name="Warning Text 2 9 14" xfId="22479" xr:uid="{8AA42E22-53F1-4BE9-B41C-194E1114BFA9}"/>
    <cellStyle name="Warning Text 2 9 2" xfId="17658" xr:uid="{00000000-0005-0000-0000-0000FF440000}"/>
    <cellStyle name="Warning Text 2 9 2 2" xfId="41757" xr:uid="{25B6CB7A-3509-4E06-AFD1-B35A43025146}"/>
    <cellStyle name="Warning Text 2 9 2 2 2" xfId="41758" xr:uid="{99407917-4E32-4785-A03D-728BFFB0F2CC}"/>
    <cellStyle name="Warning Text 2 9 2 3" xfId="41759" xr:uid="{20FAD4DB-D27F-4917-948B-9D1BBF6EB2A7}"/>
    <cellStyle name="Warning Text 2 9 2 3 2" xfId="41760" xr:uid="{9D0AECD5-D3D0-4E7A-A7F2-99622C5C1128}"/>
    <cellStyle name="Warning Text 2 9 2 4" xfId="41761" xr:uid="{0FE98023-8D27-4F45-AD8D-78D7CBB272E5}"/>
    <cellStyle name="Warning Text 2 9 2 5" xfId="41756" xr:uid="{AEC1A7C2-1DBD-40DF-AE9A-1E69BCCDDA3D}"/>
    <cellStyle name="Warning Text 2 9 3" xfId="17659" xr:uid="{00000000-0005-0000-0000-000000450000}"/>
    <cellStyle name="Warning Text 2 9 3 2" xfId="41763" xr:uid="{A919FBA1-4876-460A-97B2-CFC75212C9E8}"/>
    <cellStyle name="Warning Text 2 9 3 2 2" xfId="41764" xr:uid="{CA80872F-DE3A-4F80-84CB-95118FE82127}"/>
    <cellStyle name="Warning Text 2 9 3 3" xfId="41765" xr:uid="{DA0EDE40-FE9E-47C2-B089-C5516DB2E731}"/>
    <cellStyle name="Warning Text 2 9 3 3 2" xfId="41766" xr:uid="{98F12757-9318-449B-9E6C-50A800030D22}"/>
    <cellStyle name="Warning Text 2 9 3 4" xfId="41767" xr:uid="{5E93B62C-442C-40BE-AEE0-62CA765296EF}"/>
    <cellStyle name="Warning Text 2 9 3 5" xfId="41762" xr:uid="{2761C5AD-2D3F-44A9-880E-1C976D8F157A}"/>
    <cellStyle name="Warning Text 2 9 4" xfId="17660" xr:uid="{00000000-0005-0000-0000-000001450000}"/>
    <cellStyle name="Warning Text 2 9 4 2" xfId="41769" xr:uid="{5E21B036-8843-426F-937C-019A901AC60E}"/>
    <cellStyle name="Warning Text 2 9 4 2 2" xfId="41770" xr:uid="{3467D4EF-92EC-44BE-8975-76D89585E557}"/>
    <cellStyle name="Warning Text 2 9 4 3" xfId="41771" xr:uid="{1CB92F8E-730C-4425-8A95-4C63737215A1}"/>
    <cellStyle name="Warning Text 2 9 4 3 2" xfId="41772" xr:uid="{199743D2-67B2-4F76-9B18-BA9BB5F76228}"/>
    <cellStyle name="Warning Text 2 9 4 4" xfId="41773" xr:uid="{64C162CE-A16E-487F-9131-82240C31C63A}"/>
    <cellStyle name="Warning Text 2 9 4 4 2" xfId="41774" xr:uid="{3C4375B0-C9FB-4174-9F39-BD77027CBC2E}"/>
    <cellStyle name="Warning Text 2 9 4 5" xfId="41775" xr:uid="{189E7A7A-F0C0-4819-8436-9A8A262D4278}"/>
    <cellStyle name="Warning Text 2 9 4 6" xfId="41768" xr:uid="{AB3A8C5D-AE4E-4727-9869-0D78280CF7D3}"/>
    <cellStyle name="Warning Text 2 9 5" xfId="41776" xr:uid="{7C57F19C-0712-4265-9711-958C39CEFEF1}"/>
    <cellStyle name="Warning Text 2 9 5 2" xfId="41777" xr:uid="{04CF170A-1699-4F7A-A95E-82E3AD1C50D9}"/>
    <cellStyle name="Warning Text 2 9 5 2 2" xfId="41778" xr:uid="{3C9D5508-1F34-4C2F-B0A7-1EB5F95B11E1}"/>
    <cellStyle name="Warning Text 2 9 5 3" xfId="41779" xr:uid="{59B20CA8-68D0-4795-98C1-AD9DFE1BD904}"/>
    <cellStyle name="Warning Text 2 9 5 3 2" xfId="41780" xr:uid="{E4906D2B-C837-4628-A338-9C505847DDF3}"/>
    <cellStyle name="Warning Text 2 9 5 4" xfId="41781" xr:uid="{6EF9D2A8-C087-4800-B5AC-B9DB52F0D7C0}"/>
    <cellStyle name="Warning Text 2 9 6" xfId="41782" xr:uid="{AAF5A0E5-54E7-4BB3-8634-F1CE8F7B37D7}"/>
    <cellStyle name="Warning Text 2 9 6 2" xfId="41783" xr:uid="{4190F4E4-BE05-44BD-85D8-B7E5FADF68EA}"/>
    <cellStyle name="Warning Text 2 9 7" xfId="41784" xr:uid="{023FEE9F-A236-4E21-8425-80A3DC9D2A6F}"/>
    <cellStyle name="Warning Text 2 9 7 2" xfId="41785" xr:uid="{98F24980-A7CB-43AA-B3BE-4400DA11D392}"/>
    <cellStyle name="Warning Text 2 9 8" xfId="41786" xr:uid="{2038F719-B7F1-4288-A0A2-D2867B3BEA16}"/>
    <cellStyle name="Warning Text 2 9 8 2" xfId="41787" xr:uid="{A04FD0CA-2C41-44A5-90C9-B8F4C68F9870}"/>
    <cellStyle name="Warning Text 2 9 9" xfId="41788" xr:uid="{23370C08-8715-40F2-94D4-B182A339E6A2}"/>
    <cellStyle name="Warning Text 20" xfId="17661" xr:uid="{00000000-0005-0000-0000-000002450000}"/>
    <cellStyle name="Warning Text 20 10" xfId="41790" xr:uid="{9CA30153-78DD-4DEE-8AED-FEDBFB582403}"/>
    <cellStyle name="Warning Text 20 11" xfId="41791" xr:uid="{F494DDA7-ACBF-4D18-982C-67FBFF5B6CBD}"/>
    <cellStyle name="Warning Text 20 12" xfId="41789" xr:uid="{BDFDDAD3-9CF2-45FD-9896-0629480A1739}"/>
    <cellStyle name="Warning Text 20 13" xfId="25149" xr:uid="{FB07F3C3-E336-4317-BC72-F6D5FC65445E}"/>
    <cellStyle name="Warning Text 20 2" xfId="17662" xr:uid="{00000000-0005-0000-0000-000003450000}"/>
    <cellStyle name="Warning Text 20 2 2" xfId="41793" xr:uid="{1D2100F6-86C9-4BD1-AE4C-86808E06AD1E}"/>
    <cellStyle name="Warning Text 20 2 2 2" xfId="41794" xr:uid="{0C4BC2CD-D0B3-4E40-9A90-AD88BF2D75EB}"/>
    <cellStyle name="Warning Text 20 2 3" xfId="41795" xr:uid="{0D4E18D3-44F3-47DD-8C51-3CFF39DA6C90}"/>
    <cellStyle name="Warning Text 20 2 3 2" xfId="41796" xr:uid="{45BF913A-4FD8-409C-A6F8-EB488995CE39}"/>
    <cellStyle name="Warning Text 20 2 4" xfId="41797" xr:uid="{E3B77848-AEAE-42A5-A602-C57CE58C1297}"/>
    <cellStyle name="Warning Text 20 2 5" xfId="41798" xr:uid="{7E6D7399-AA90-495E-A3C7-099F20FBE2A5}"/>
    <cellStyle name="Warning Text 20 2 6" xfId="41792" xr:uid="{C4970291-BBCC-431B-9847-207EDE197164}"/>
    <cellStyle name="Warning Text 20 3" xfId="17663" xr:uid="{00000000-0005-0000-0000-000004450000}"/>
    <cellStyle name="Warning Text 20 3 2" xfId="41800" xr:uid="{059921D6-A170-4067-9F41-164C2AE37886}"/>
    <cellStyle name="Warning Text 20 3 2 2" xfId="41801" xr:uid="{A83F9754-5D6E-42A1-9318-89B0435194AC}"/>
    <cellStyle name="Warning Text 20 3 3" xfId="41802" xr:uid="{5B0D588A-1513-47F9-86C0-70832C994F4E}"/>
    <cellStyle name="Warning Text 20 3 3 2" xfId="41803" xr:uid="{EF1D1366-DC54-4B26-97B3-F1CF8932A0B0}"/>
    <cellStyle name="Warning Text 20 3 4" xfId="41804" xr:uid="{B9EFD449-33D9-4772-9CB6-A8F8C0CC6FE4}"/>
    <cellStyle name="Warning Text 20 3 5" xfId="41799" xr:uid="{AE0E5D90-4D3A-4A3F-84C6-39B870EEEF14}"/>
    <cellStyle name="Warning Text 20 4" xfId="41805" xr:uid="{D3292A5C-9568-482E-B567-97C19BD75273}"/>
    <cellStyle name="Warning Text 20 4 2" xfId="41806" xr:uid="{52F7D58D-07B0-438F-BFC9-19BE902A30F9}"/>
    <cellStyle name="Warning Text 20 4 2 2" xfId="41807" xr:uid="{6993AB4E-DC80-4C2B-AA8A-D50D72131BF0}"/>
    <cellStyle name="Warning Text 20 4 3" xfId="41808" xr:uid="{D6D47068-5676-48D5-B706-944202420BA5}"/>
    <cellStyle name="Warning Text 20 4 3 2" xfId="41809" xr:uid="{49336E68-EBE9-4FA6-84FA-38D8174B57D5}"/>
    <cellStyle name="Warning Text 20 4 4" xfId="41810" xr:uid="{47D1F6B6-22E2-4139-8EAC-5E0F7D35AAC2}"/>
    <cellStyle name="Warning Text 20 5" xfId="41811" xr:uid="{C813336F-A56D-4252-BF4D-9353D3A55F9A}"/>
    <cellStyle name="Warning Text 20 5 2" xfId="41812" xr:uid="{B1CCF07C-81B8-4BE6-A5C3-06E24365AB9D}"/>
    <cellStyle name="Warning Text 20 5 2 2" xfId="41813" xr:uid="{80603CD3-0420-46FF-BE2A-A3485799610E}"/>
    <cellStyle name="Warning Text 20 5 3" xfId="41814" xr:uid="{7CC9B003-38FF-4AA9-9476-74F98FB32845}"/>
    <cellStyle name="Warning Text 20 5 3 2" xfId="41815" xr:uid="{18DB77B0-FED7-4736-952B-5D2EDCC6FF8B}"/>
    <cellStyle name="Warning Text 20 5 4" xfId="41816" xr:uid="{5BA7FE9A-7369-45BA-ADB3-5699E99AF8DA}"/>
    <cellStyle name="Warning Text 20 5 4 2" xfId="41817" xr:uid="{90EE3961-12A0-433C-B654-D7601F62E10F}"/>
    <cellStyle name="Warning Text 20 5 5" xfId="41818" xr:uid="{F1DDDDFC-5B8A-49A6-969A-4FC881D612D7}"/>
    <cellStyle name="Warning Text 20 6" xfId="41819" xr:uid="{32421D31-F3C2-46AE-9500-FFFD866902D7}"/>
    <cellStyle name="Warning Text 20 6 2" xfId="41820" xr:uid="{D1509338-E97F-48F0-8970-4E105041DD43}"/>
    <cellStyle name="Warning Text 20 6 2 2" xfId="41821" xr:uid="{AFFCCE23-E90A-42F7-B768-1FDF1BF48A21}"/>
    <cellStyle name="Warning Text 20 6 3" xfId="41822" xr:uid="{FFEC1F43-04A3-4A77-B75A-D3A1F1282F9C}"/>
    <cellStyle name="Warning Text 20 6 3 2" xfId="41823" xr:uid="{A96179E7-F5DC-48E0-A5FC-A9E4BF138A2A}"/>
    <cellStyle name="Warning Text 20 6 4" xfId="41824" xr:uid="{FBA8A4AF-EA00-4A37-AB28-B8F5C0E1CC31}"/>
    <cellStyle name="Warning Text 20 7" xfId="41825" xr:uid="{FC802E2F-BE62-4CD3-B8FD-717BF4DCA254}"/>
    <cellStyle name="Warning Text 20 7 2" xfId="41826" xr:uid="{38F4EC46-17CC-44CE-B8DF-DB0E6F32D06A}"/>
    <cellStyle name="Warning Text 20 8" xfId="41827" xr:uid="{DE89F935-6917-45EF-88D2-AEBCCFB7A1BA}"/>
    <cellStyle name="Warning Text 20 8 2" xfId="41828" xr:uid="{3F298E06-B489-4DB6-9D11-37FAE7375D31}"/>
    <cellStyle name="Warning Text 20 9" xfId="41829" xr:uid="{0CF67FD1-9268-4460-8412-9D1D423BE713}"/>
    <cellStyle name="Warning Text 20 9 2" xfId="41830" xr:uid="{B0CC281B-1504-4A9D-B7F6-94E23411297B}"/>
    <cellStyle name="Warning Text 21" xfId="17664" xr:uid="{00000000-0005-0000-0000-000005450000}"/>
    <cellStyle name="Warning Text 21 10" xfId="41832" xr:uid="{6E054D42-18E7-4F46-9155-C60E74D84FCC}"/>
    <cellStyle name="Warning Text 21 11" xfId="41833" xr:uid="{279A0B4E-1C30-41FC-B42B-5D6294D16812}"/>
    <cellStyle name="Warning Text 21 12" xfId="41831" xr:uid="{B2A3D484-CE06-45DE-82CF-BFCB8BD53560}"/>
    <cellStyle name="Warning Text 21 13" xfId="25150" xr:uid="{DB6EED7D-279D-4443-948C-E6DF91BA4913}"/>
    <cellStyle name="Warning Text 21 2" xfId="17665" xr:uid="{00000000-0005-0000-0000-000006450000}"/>
    <cellStyle name="Warning Text 21 2 2" xfId="41835" xr:uid="{EC9BDCC9-5967-4EBE-BD55-C68E0C0C051B}"/>
    <cellStyle name="Warning Text 21 2 2 2" xfId="41836" xr:uid="{30947F18-1E91-4620-8B6C-C0EC129A0D71}"/>
    <cellStyle name="Warning Text 21 2 3" xfId="41837" xr:uid="{6740EF71-C51F-41C3-AA15-BD575BCB3606}"/>
    <cellStyle name="Warning Text 21 2 3 2" xfId="41838" xr:uid="{73A8FF4D-F9EA-4B42-BB1B-65F9A7034361}"/>
    <cellStyle name="Warning Text 21 2 4" xfId="41839" xr:uid="{8E942421-831A-40EC-B392-18878F9A7780}"/>
    <cellStyle name="Warning Text 21 2 5" xfId="41840" xr:uid="{A99B3DD0-8925-4C22-A195-AA4E91D31B87}"/>
    <cellStyle name="Warning Text 21 2 6" xfId="41834" xr:uid="{5B6F43BC-FA4C-433A-B4E7-DD6060341966}"/>
    <cellStyle name="Warning Text 21 3" xfId="17666" xr:uid="{00000000-0005-0000-0000-000007450000}"/>
    <cellStyle name="Warning Text 21 3 2" xfId="41842" xr:uid="{F61389A4-2B59-4F48-80AF-ED8F9553AC7B}"/>
    <cellStyle name="Warning Text 21 3 2 2" xfId="41843" xr:uid="{FFC29DA0-3EBA-4261-BB55-2A601AC7DB58}"/>
    <cellStyle name="Warning Text 21 3 3" xfId="41844" xr:uid="{66C0C54B-794D-4D5A-BC02-649BBB0A3145}"/>
    <cellStyle name="Warning Text 21 3 3 2" xfId="41845" xr:uid="{863A8512-8778-4977-B535-D2A87A968004}"/>
    <cellStyle name="Warning Text 21 3 4" xfId="41846" xr:uid="{045AE3ED-C3FB-43D4-9B3F-8CC0B329C73D}"/>
    <cellStyle name="Warning Text 21 3 5" xfId="41841" xr:uid="{87DBEB9A-A1BD-4419-A72C-95B6D1B0CB15}"/>
    <cellStyle name="Warning Text 21 4" xfId="41847" xr:uid="{A3CEC0D6-1547-4EEB-ABD0-40322F29B299}"/>
    <cellStyle name="Warning Text 21 4 2" xfId="41848" xr:uid="{946CA44A-03E0-4056-BE9D-4C259C696004}"/>
    <cellStyle name="Warning Text 21 4 2 2" xfId="41849" xr:uid="{35D84010-E67A-420B-8463-AF3DD04B61E6}"/>
    <cellStyle name="Warning Text 21 4 3" xfId="41850" xr:uid="{ADB874BA-B7DA-4D5F-907B-90243B4A346B}"/>
    <cellStyle name="Warning Text 21 4 3 2" xfId="41851" xr:uid="{0CBC800C-4DBB-426B-BF15-EB79EDCBDEA3}"/>
    <cellStyle name="Warning Text 21 4 4" xfId="41852" xr:uid="{B078A0EB-CF50-4162-9998-1841F8CA5904}"/>
    <cellStyle name="Warning Text 21 5" xfId="41853" xr:uid="{0423D8C2-03FA-4C2E-96B6-7F9E17F93D23}"/>
    <cellStyle name="Warning Text 21 5 2" xfId="41854" xr:uid="{523F3950-041F-4C7D-952F-8B8A591E23B9}"/>
    <cellStyle name="Warning Text 21 5 2 2" xfId="41855" xr:uid="{94B3DC08-8B50-43DC-8F36-97690C85B02F}"/>
    <cellStyle name="Warning Text 21 5 3" xfId="41856" xr:uid="{343ACF5E-87DF-4052-B960-49B1C3068F73}"/>
    <cellStyle name="Warning Text 21 5 3 2" xfId="41857" xr:uid="{072C021D-4446-436E-82AB-C5A47517981D}"/>
    <cellStyle name="Warning Text 21 5 4" xfId="41858" xr:uid="{19035916-3EE2-4CA9-B2AA-0A948D0639C5}"/>
    <cellStyle name="Warning Text 21 5 4 2" xfId="41859" xr:uid="{76535844-CD64-41D4-9F9B-495575BE2ED2}"/>
    <cellStyle name="Warning Text 21 5 5" xfId="41860" xr:uid="{55036681-3682-4D75-8320-768D6975D3C2}"/>
    <cellStyle name="Warning Text 21 6" xfId="41861" xr:uid="{02367947-BF6D-431C-8287-28EB6E3F9A00}"/>
    <cellStyle name="Warning Text 21 6 2" xfId="41862" xr:uid="{056AF874-1177-48F8-8B1B-A7D4841451F4}"/>
    <cellStyle name="Warning Text 21 6 2 2" xfId="41863" xr:uid="{F93D0E6B-B132-4AFF-9E7E-723F99168E4C}"/>
    <cellStyle name="Warning Text 21 6 3" xfId="41864" xr:uid="{F2AC7A8B-8BA4-4697-8CAA-E5110D80A588}"/>
    <cellStyle name="Warning Text 21 6 3 2" xfId="41865" xr:uid="{A89B40C3-4095-4446-AD6D-27656936B267}"/>
    <cellStyle name="Warning Text 21 6 4" xfId="41866" xr:uid="{568BEE0C-8B73-4DB4-867F-074BE5C8AD42}"/>
    <cellStyle name="Warning Text 21 7" xfId="41867" xr:uid="{CEB4C699-1517-44A8-91CF-701406FB419B}"/>
    <cellStyle name="Warning Text 21 7 2" xfId="41868" xr:uid="{D9319F94-D388-48A8-9AFA-39CE337D9B86}"/>
    <cellStyle name="Warning Text 21 8" xfId="41869" xr:uid="{F7A46A34-F035-4F57-A1DF-10BBB873D7D1}"/>
    <cellStyle name="Warning Text 21 8 2" xfId="41870" xr:uid="{8AC83841-718C-4FA3-AC9B-406ECA2AED14}"/>
    <cellStyle name="Warning Text 21 9" xfId="41871" xr:uid="{12032403-8ECA-4697-AE61-527F013CFE1B}"/>
    <cellStyle name="Warning Text 21 9 2" xfId="41872" xr:uid="{8AA84D94-7B1C-4020-9E56-A647EA7BB3E1}"/>
    <cellStyle name="Warning Text 22" xfId="17667" xr:uid="{00000000-0005-0000-0000-000008450000}"/>
    <cellStyle name="Warning Text 22 10" xfId="41874" xr:uid="{B7F25440-1B83-42FC-8068-493BD3B81109}"/>
    <cellStyle name="Warning Text 22 11" xfId="41875" xr:uid="{2C799061-4B54-42C4-98E8-6743E9CF807D}"/>
    <cellStyle name="Warning Text 22 12" xfId="41873" xr:uid="{106CB00D-4D7F-4805-A330-E2F12A5E7DFF}"/>
    <cellStyle name="Warning Text 22 13" xfId="25151" xr:uid="{864EEB7C-696F-4D7A-B031-0438BF6FD4CF}"/>
    <cellStyle name="Warning Text 22 2" xfId="17668" xr:uid="{00000000-0005-0000-0000-000009450000}"/>
    <cellStyle name="Warning Text 22 2 2" xfId="41877" xr:uid="{7A82C6C0-066C-4317-9043-E00A1321CFBA}"/>
    <cellStyle name="Warning Text 22 2 2 2" xfId="41878" xr:uid="{C9CBEEE5-AA25-4297-98F7-F993B2C91E11}"/>
    <cellStyle name="Warning Text 22 2 3" xfId="41879" xr:uid="{F5A1196F-9374-4276-B741-BF6A54D8A923}"/>
    <cellStyle name="Warning Text 22 2 3 2" xfId="41880" xr:uid="{78F2B4C7-BEAA-4B8A-8DB0-8C3A82957BD2}"/>
    <cellStyle name="Warning Text 22 2 4" xfId="41881" xr:uid="{F70A7894-5157-44CF-BA14-91E1410E5103}"/>
    <cellStyle name="Warning Text 22 2 5" xfId="41882" xr:uid="{B16676AD-3729-425F-B968-3FD8B72035E7}"/>
    <cellStyle name="Warning Text 22 2 6" xfId="41876" xr:uid="{802CCF0C-DA66-477E-952C-F6D907F65044}"/>
    <cellStyle name="Warning Text 22 3" xfId="17669" xr:uid="{00000000-0005-0000-0000-00000A450000}"/>
    <cellStyle name="Warning Text 22 3 2" xfId="41884" xr:uid="{A82BD1A3-B2F2-4E6F-A08F-19DAD970FB62}"/>
    <cellStyle name="Warning Text 22 3 2 2" xfId="41885" xr:uid="{4C8081BB-050E-4748-A663-8E4BA33B4E29}"/>
    <cellStyle name="Warning Text 22 3 3" xfId="41886" xr:uid="{F8F00E14-8017-496F-90CB-42AABAD4298B}"/>
    <cellStyle name="Warning Text 22 3 3 2" xfId="41887" xr:uid="{BC9AF7E3-9EAC-4DA7-AF30-CEFF03C8F83B}"/>
    <cellStyle name="Warning Text 22 3 4" xfId="41888" xr:uid="{4609119D-4D89-42C1-B4BC-C289DFDA9320}"/>
    <cellStyle name="Warning Text 22 3 5" xfId="41883" xr:uid="{476C0CD1-0B6C-4749-BCD7-3B4958F59ECB}"/>
    <cellStyle name="Warning Text 22 4" xfId="41889" xr:uid="{B35056CA-EB47-4278-B695-7219D714BD88}"/>
    <cellStyle name="Warning Text 22 4 2" xfId="41890" xr:uid="{7B0659CA-F107-481D-894B-8DA03C0A2D44}"/>
    <cellStyle name="Warning Text 22 4 2 2" xfId="41891" xr:uid="{904048E8-0106-466C-B49F-49DA47983771}"/>
    <cellStyle name="Warning Text 22 4 3" xfId="41892" xr:uid="{774ECF31-4C90-49A1-9DA5-92D9DBC39916}"/>
    <cellStyle name="Warning Text 22 4 3 2" xfId="41893" xr:uid="{A2B696FC-476B-45AD-B257-0148D119CB53}"/>
    <cellStyle name="Warning Text 22 4 4" xfId="41894" xr:uid="{C1282D66-99C0-4F2F-A229-0A8066645E5C}"/>
    <cellStyle name="Warning Text 22 5" xfId="41895" xr:uid="{BD536FBF-34A0-4F6B-BD93-285324F24C36}"/>
    <cellStyle name="Warning Text 22 5 2" xfId="41896" xr:uid="{B8B28052-04C4-4D5F-B609-70988A6C6EA1}"/>
    <cellStyle name="Warning Text 22 5 2 2" xfId="41897" xr:uid="{EDDB5DDD-2DBC-424D-9B75-0A8E12D75022}"/>
    <cellStyle name="Warning Text 22 5 3" xfId="41898" xr:uid="{13787AAC-9859-459C-8DC7-0874EE43EE82}"/>
    <cellStyle name="Warning Text 22 5 3 2" xfId="41899" xr:uid="{5467E00E-3D2B-4DCC-A71D-C43A031A40AB}"/>
    <cellStyle name="Warning Text 22 5 4" xfId="41900" xr:uid="{BF685F1F-30A7-46AB-AA7B-0EC3CAE822DC}"/>
    <cellStyle name="Warning Text 22 5 4 2" xfId="41901" xr:uid="{4D07F9A5-92D4-4E1D-BEA3-4C02E458229A}"/>
    <cellStyle name="Warning Text 22 5 5" xfId="41902" xr:uid="{0702FE4E-95D1-4D73-A533-ADF5DA41061A}"/>
    <cellStyle name="Warning Text 22 6" xfId="41903" xr:uid="{91A438E8-BBD3-4F25-8D65-2D1775C72D4E}"/>
    <cellStyle name="Warning Text 22 6 2" xfId="41904" xr:uid="{821A7DEF-83BE-429A-80F5-A92DF534406A}"/>
    <cellStyle name="Warning Text 22 6 2 2" xfId="41905" xr:uid="{CB6FB5BB-2202-4CEC-B716-1E54BFD65008}"/>
    <cellStyle name="Warning Text 22 6 3" xfId="41906" xr:uid="{ADCA3087-803B-4C84-BC89-B71A16DAE562}"/>
    <cellStyle name="Warning Text 22 6 3 2" xfId="41907" xr:uid="{492B143B-5535-48B6-AB7B-C66A851C670D}"/>
    <cellStyle name="Warning Text 22 6 4" xfId="41908" xr:uid="{8211B8AF-5E9A-445E-AFD2-B78EA2698D16}"/>
    <cellStyle name="Warning Text 22 7" xfId="41909" xr:uid="{635F2808-26C8-4AE3-8D00-B62170D88182}"/>
    <cellStyle name="Warning Text 22 7 2" xfId="41910" xr:uid="{B6A75409-F44D-4002-944D-C46146856B25}"/>
    <cellStyle name="Warning Text 22 8" xfId="41911" xr:uid="{69FE9F30-7C96-465B-BB83-82099FB248CA}"/>
    <cellStyle name="Warning Text 22 8 2" xfId="41912" xr:uid="{9775DB86-3DF9-4544-9582-13B7729E00E9}"/>
    <cellStyle name="Warning Text 22 9" xfId="41913" xr:uid="{C90C81AF-9FA1-4563-90BC-90C032A638C8}"/>
    <cellStyle name="Warning Text 22 9 2" xfId="41914" xr:uid="{A4273225-54A5-4B6C-A208-D46B595FD2FC}"/>
    <cellStyle name="Warning Text 23" xfId="17670" xr:uid="{00000000-0005-0000-0000-00000B450000}"/>
    <cellStyle name="Warning Text 23 10" xfId="41916" xr:uid="{A43EFBFD-C8BB-43EE-8EC2-3D9C4E6C5041}"/>
    <cellStyle name="Warning Text 23 11" xfId="41917" xr:uid="{946C503E-596B-4207-B5C1-EFB0747C7494}"/>
    <cellStyle name="Warning Text 23 12" xfId="41915" xr:uid="{0E663C41-36CB-4738-80C3-55599EB68234}"/>
    <cellStyle name="Warning Text 23 13" xfId="25152" xr:uid="{3BA4A209-7301-4710-AEDC-808EE0148EF2}"/>
    <cellStyle name="Warning Text 23 2" xfId="17671" xr:uid="{00000000-0005-0000-0000-00000C450000}"/>
    <cellStyle name="Warning Text 23 2 2" xfId="41919" xr:uid="{FB670397-CD63-46F2-9E47-E333F700A162}"/>
    <cellStyle name="Warning Text 23 2 2 2" xfId="41920" xr:uid="{EF70CF76-EC21-4230-8AA0-3F86E4AE711D}"/>
    <cellStyle name="Warning Text 23 2 3" xfId="41921" xr:uid="{75E01444-DB64-4523-8C06-78E70A2D6F17}"/>
    <cellStyle name="Warning Text 23 2 3 2" xfId="41922" xr:uid="{B5997558-249E-4E01-84D0-7181AB9D1D4D}"/>
    <cellStyle name="Warning Text 23 2 4" xfId="41923" xr:uid="{896CA991-B119-4CF0-AA72-C15E58FCEE22}"/>
    <cellStyle name="Warning Text 23 2 5" xfId="41924" xr:uid="{19ACBB10-3851-432B-9656-1086CDB8361A}"/>
    <cellStyle name="Warning Text 23 2 6" xfId="41918" xr:uid="{C5CD7C88-AB7E-4696-A51B-7AA73E1BC890}"/>
    <cellStyle name="Warning Text 23 3" xfId="17672" xr:uid="{00000000-0005-0000-0000-00000D450000}"/>
    <cellStyle name="Warning Text 23 3 2" xfId="41926" xr:uid="{2E1C2DE4-110D-44BB-8EE2-C2E65AE7D016}"/>
    <cellStyle name="Warning Text 23 3 2 2" xfId="41927" xr:uid="{727BE0B8-B430-41F3-B38D-86F0ADAF433F}"/>
    <cellStyle name="Warning Text 23 3 3" xfId="41928" xr:uid="{CD5D2D47-103E-4F0D-9E99-5727D31141C0}"/>
    <cellStyle name="Warning Text 23 3 3 2" xfId="41929" xr:uid="{9F256E15-1AC9-4B5D-9114-A75133B58C41}"/>
    <cellStyle name="Warning Text 23 3 4" xfId="41930" xr:uid="{AC5669DB-D06A-4143-89D0-65605E8E0481}"/>
    <cellStyle name="Warning Text 23 3 5" xfId="41925" xr:uid="{B438FD7E-9E7A-455A-B409-06D9782D43A6}"/>
    <cellStyle name="Warning Text 23 4" xfId="41931" xr:uid="{ECF3E126-01C7-4964-B077-2FD34498BE74}"/>
    <cellStyle name="Warning Text 23 4 2" xfId="41932" xr:uid="{E6B0EF70-17F5-4CD2-A289-80EC9F7443A1}"/>
    <cellStyle name="Warning Text 23 4 2 2" xfId="41933" xr:uid="{ADA2837B-82DC-4D46-9DA9-216F81F958CB}"/>
    <cellStyle name="Warning Text 23 4 3" xfId="41934" xr:uid="{1A2E8950-BEFD-47DF-8FE7-72BCA157580A}"/>
    <cellStyle name="Warning Text 23 4 3 2" xfId="41935" xr:uid="{1DA3F738-BA3E-48C4-AC02-B83ED8CBA624}"/>
    <cellStyle name="Warning Text 23 4 4" xfId="41936" xr:uid="{DC2441DF-742E-45D6-99F4-C399D3057E37}"/>
    <cellStyle name="Warning Text 23 5" xfId="41937" xr:uid="{ABF901C5-5B73-4956-8DF4-0C6DE526D6C1}"/>
    <cellStyle name="Warning Text 23 5 2" xfId="41938" xr:uid="{985A280B-DEF9-4436-8C3C-9DBF6C7DB400}"/>
    <cellStyle name="Warning Text 23 5 2 2" xfId="41939" xr:uid="{1134369B-CE01-4B1E-BF85-EB33925F4B9E}"/>
    <cellStyle name="Warning Text 23 5 3" xfId="41940" xr:uid="{AA0C1947-8A97-47AA-8095-F86FEA9C2E59}"/>
    <cellStyle name="Warning Text 23 5 3 2" xfId="41941" xr:uid="{87B9FB7E-131F-4531-8E0B-E30A905ED163}"/>
    <cellStyle name="Warning Text 23 5 4" xfId="41942" xr:uid="{EB3C8C1B-492D-49D4-B79A-07FFBA2544BB}"/>
    <cellStyle name="Warning Text 23 5 4 2" xfId="41943" xr:uid="{EFD349D7-2CDE-4698-A4B9-A0DA21A98BFD}"/>
    <cellStyle name="Warning Text 23 5 5" xfId="41944" xr:uid="{B6301607-1CC0-4B6C-8B07-93CE42B7AD10}"/>
    <cellStyle name="Warning Text 23 6" xfId="41945" xr:uid="{34B94262-F1BA-42A2-A892-AB808A9D8D56}"/>
    <cellStyle name="Warning Text 23 6 2" xfId="41946" xr:uid="{A45B2361-A327-45E3-BD4A-EA29D95AC613}"/>
    <cellStyle name="Warning Text 23 6 2 2" xfId="41947" xr:uid="{C0F2232B-544E-4220-9050-C1A11CD1D937}"/>
    <cellStyle name="Warning Text 23 6 3" xfId="41948" xr:uid="{9D3DAF33-28A1-4ED3-A405-224BECC2E60D}"/>
    <cellStyle name="Warning Text 23 6 3 2" xfId="41949" xr:uid="{41A7B4F8-9E6B-4624-A973-77149990630F}"/>
    <cellStyle name="Warning Text 23 6 4" xfId="41950" xr:uid="{9D8199E1-ED19-4E47-AE26-610ED640CF21}"/>
    <cellStyle name="Warning Text 23 7" xfId="41951" xr:uid="{5CA36FD2-BB98-4640-9CEA-8BF290F6947F}"/>
    <cellStyle name="Warning Text 23 7 2" xfId="41952" xr:uid="{6BDC26B3-B6C2-40C2-A9A5-4BDF24330BBF}"/>
    <cellStyle name="Warning Text 23 8" xfId="41953" xr:uid="{37F06A4E-A6B4-4C01-837E-05BA5DEB34FE}"/>
    <cellStyle name="Warning Text 23 8 2" xfId="41954" xr:uid="{7698EB6C-16B3-45E0-ACC1-817AFBA4266F}"/>
    <cellStyle name="Warning Text 23 9" xfId="41955" xr:uid="{2880B04C-104F-4C4B-98C4-FF500679FC85}"/>
    <cellStyle name="Warning Text 23 9 2" xfId="41956" xr:uid="{984077E4-A5E8-418E-AC42-6A9BFB8F8F5B}"/>
    <cellStyle name="Warning Text 24" xfId="17673" xr:uid="{00000000-0005-0000-0000-00000E450000}"/>
    <cellStyle name="Warning Text 24 10" xfId="41958" xr:uid="{A9560FB2-4150-48E4-983A-9CE36F4DB84F}"/>
    <cellStyle name="Warning Text 24 11" xfId="41959" xr:uid="{B0A2AAF0-D41C-4983-8A6C-EA4D7FA3FBFF}"/>
    <cellStyle name="Warning Text 24 12" xfId="41957" xr:uid="{B9FCA520-4DB1-4946-A5D7-FCA6E97D6D32}"/>
    <cellStyle name="Warning Text 24 13" xfId="25153" xr:uid="{CBA58830-72D9-4A91-862A-DE4AA14C9E8E}"/>
    <cellStyle name="Warning Text 24 2" xfId="17674" xr:uid="{00000000-0005-0000-0000-00000F450000}"/>
    <cellStyle name="Warning Text 24 2 2" xfId="41961" xr:uid="{A70F72CE-112D-4CD8-8138-6EC240A921C3}"/>
    <cellStyle name="Warning Text 24 2 2 2" xfId="41962" xr:uid="{8DD9FF3B-E504-4F09-AF33-24CC54B247C1}"/>
    <cellStyle name="Warning Text 24 2 3" xfId="41963" xr:uid="{D2EB7B41-A036-4DE2-BC6B-5D41F3CA5444}"/>
    <cellStyle name="Warning Text 24 2 3 2" xfId="41964" xr:uid="{198314C8-563B-4F08-9CCD-D796430F6FEA}"/>
    <cellStyle name="Warning Text 24 2 4" xfId="41965" xr:uid="{6989A309-6223-4631-9ECB-FB4743DE87C8}"/>
    <cellStyle name="Warning Text 24 2 5" xfId="41966" xr:uid="{9B4FD53E-7AC4-46D9-B57F-33260C151E5A}"/>
    <cellStyle name="Warning Text 24 2 6" xfId="41960" xr:uid="{F801B703-789C-4AF3-ABB2-0CA62EF81FEE}"/>
    <cellStyle name="Warning Text 24 3" xfId="17675" xr:uid="{00000000-0005-0000-0000-000010450000}"/>
    <cellStyle name="Warning Text 24 3 2" xfId="41968" xr:uid="{75B629C5-FF8F-434D-809D-C0F01C382830}"/>
    <cellStyle name="Warning Text 24 3 2 2" xfId="41969" xr:uid="{861F3932-31DD-4166-AA70-01C0A3DFF1C0}"/>
    <cellStyle name="Warning Text 24 3 3" xfId="41970" xr:uid="{9C8FDDBA-1D51-4AA4-BDFD-1D9B76CC0B03}"/>
    <cellStyle name="Warning Text 24 3 3 2" xfId="41971" xr:uid="{1F809D41-4323-4486-98CA-44BBE185CD47}"/>
    <cellStyle name="Warning Text 24 3 4" xfId="41972" xr:uid="{D932B78B-692E-43D7-AC17-81928A2FC595}"/>
    <cellStyle name="Warning Text 24 3 5" xfId="41967" xr:uid="{D755B283-50E6-407B-A520-7FC4CE96DC55}"/>
    <cellStyle name="Warning Text 24 4" xfId="41973" xr:uid="{79C83FF5-7AA8-4637-AE88-D77B3CE217F0}"/>
    <cellStyle name="Warning Text 24 4 2" xfId="41974" xr:uid="{D65A34A6-30EB-4991-8DFF-69F8750071ED}"/>
    <cellStyle name="Warning Text 24 4 2 2" xfId="41975" xr:uid="{DB20CE55-F1D5-401C-AB42-F5AB5F1F2107}"/>
    <cellStyle name="Warning Text 24 4 3" xfId="41976" xr:uid="{FAF9715B-0B96-4506-9640-115A27BAA79A}"/>
    <cellStyle name="Warning Text 24 4 3 2" xfId="41977" xr:uid="{0EC720D8-9AC1-47A7-972E-D13A19A61035}"/>
    <cellStyle name="Warning Text 24 4 4" xfId="41978" xr:uid="{1FEB6726-9EE8-4179-8CBF-F23B9DFE3363}"/>
    <cellStyle name="Warning Text 24 5" xfId="41979" xr:uid="{1D1CBE92-86DC-4B9D-83C3-5EADA92899F9}"/>
    <cellStyle name="Warning Text 24 5 2" xfId="41980" xr:uid="{5B5C8C20-AC07-4D92-87EF-7141CDA9D8CB}"/>
    <cellStyle name="Warning Text 24 5 2 2" xfId="41981" xr:uid="{C3699FE7-3F6D-49BD-BC6B-78DDA2D8A45B}"/>
    <cellStyle name="Warning Text 24 5 3" xfId="41982" xr:uid="{6C1E9239-1EAE-412D-A283-063AEA011E4E}"/>
    <cellStyle name="Warning Text 24 5 3 2" xfId="41983" xr:uid="{A6A0C30A-E7A1-48C8-BFD6-59AA483FD907}"/>
    <cellStyle name="Warning Text 24 5 4" xfId="41984" xr:uid="{27821B97-819B-4BCF-920A-7A14BA208B50}"/>
    <cellStyle name="Warning Text 24 5 4 2" xfId="41985" xr:uid="{C3C3949C-91F6-4217-9D84-DED0B5E473A8}"/>
    <cellStyle name="Warning Text 24 5 5" xfId="41986" xr:uid="{787D0D29-8DAA-44F1-A5A1-68EB41849A9B}"/>
    <cellStyle name="Warning Text 24 6" xfId="41987" xr:uid="{0826884C-7B50-4A64-AE29-EF56F3ED355F}"/>
    <cellStyle name="Warning Text 24 6 2" xfId="41988" xr:uid="{4EC7AFFD-5D21-438D-9653-F4A544CBC077}"/>
    <cellStyle name="Warning Text 24 6 2 2" xfId="41989" xr:uid="{BA07FA47-E41B-4FDA-BA56-D1A719C25A49}"/>
    <cellStyle name="Warning Text 24 6 3" xfId="41990" xr:uid="{9F78F78C-85E1-4C25-8B20-D0D4C624EAF1}"/>
    <cellStyle name="Warning Text 24 6 3 2" xfId="41991" xr:uid="{3B7BC0DB-D1CD-4043-B37F-66584CF8B788}"/>
    <cellStyle name="Warning Text 24 6 4" xfId="41992" xr:uid="{73656E44-42A6-44D5-91AE-3888F52E32AD}"/>
    <cellStyle name="Warning Text 24 7" xfId="41993" xr:uid="{4639967F-A179-4971-B510-4521BBAF047A}"/>
    <cellStyle name="Warning Text 24 7 2" xfId="41994" xr:uid="{28317990-60B8-4B26-901E-5A1DCB078675}"/>
    <cellStyle name="Warning Text 24 8" xfId="41995" xr:uid="{9B2EC38B-832D-4E64-B951-E67DA1AFEB8A}"/>
    <cellStyle name="Warning Text 24 8 2" xfId="41996" xr:uid="{EAD1D968-1FA0-45B0-BD21-6FA89C12A074}"/>
    <cellStyle name="Warning Text 24 9" xfId="41997" xr:uid="{7070B751-8137-4B9A-88F0-24DADC2D6AE6}"/>
    <cellStyle name="Warning Text 24 9 2" xfId="41998" xr:uid="{3267FC13-A576-4DE0-9A2A-0E825694008C}"/>
    <cellStyle name="Warning Text 25" xfId="17676" xr:uid="{00000000-0005-0000-0000-000011450000}"/>
    <cellStyle name="Warning Text 25 10" xfId="42000" xr:uid="{C3456E63-C74F-494C-A4BF-BE5D095C92A6}"/>
    <cellStyle name="Warning Text 25 11" xfId="42001" xr:uid="{5C0A2299-A42F-4E60-8112-7D7506B9C739}"/>
    <cellStyle name="Warning Text 25 12" xfId="41999" xr:uid="{F6F01CF1-D759-44CF-8693-C4DB17A9D232}"/>
    <cellStyle name="Warning Text 25 13" xfId="25154" xr:uid="{321A5E02-03A3-4554-B731-C4D517F636F2}"/>
    <cellStyle name="Warning Text 25 2" xfId="17677" xr:uid="{00000000-0005-0000-0000-000012450000}"/>
    <cellStyle name="Warning Text 25 2 2" xfId="42003" xr:uid="{542E0F9D-BBDF-495F-915B-1F8FB6B11346}"/>
    <cellStyle name="Warning Text 25 2 2 2" xfId="42004" xr:uid="{133FCC8D-44F7-474C-A3C6-87C20C3D64B5}"/>
    <cellStyle name="Warning Text 25 2 3" xfId="42005" xr:uid="{A02A2B8E-4950-40B0-A9CB-A37C9307D14A}"/>
    <cellStyle name="Warning Text 25 2 3 2" xfId="42006" xr:uid="{294C6E3B-E06F-4152-80DB-C8EB5EC4E8C7}"/>
    <cellStyle name="Warning Text 25 2 4" xfId="42007" xr:uid="{C9629664-1F19-4B59-B7FD-B15221A8DD18}"/>
    <cellStyle name="Warning Text 25 2 5" xfId="42008" xr:uid="{39D7276A-9031-4899-A905-FAC98D4372BE}"/>
    <cellStyle name="Warning Text 25 2 6" xfId="42002" xr:uid="{2FA08B62-81F3-4183-AC92-82F1A423A023}"/>
    <cellStyle name="Warning Text 25 3" xfId="17678" xr:uid="{00000000-0005-0000-0000-000013450000}"/>
    <cellStyle name="Warning Text 25 3 2" xfId="42010" xr:uid="{A25B5DDC-29F8-4CFA-A6FD-156AE28CFF5C}"/>
    <cellStyle name="Warning Text 25 3 2 2" xfId="42011" xr:uid="{E7ED0A1C-2DF8-4FEA-941E-9D7AF35F2078}"/>
    <cellStyle name="Warning Text 25 3 3" xfId="42012" xr:uid="{343B4E7D-81FD-4354-AB88-40FA4D6B25C7}"/>
    <cellStyle name="Warning Text 25 3 3 2" xfId="42013" xr:uid="{A10C5118-B8D0-458B-BD7B-8FD07FAE789C}"/>
    <cellStyle name="Warning Text 25 3 4" xfId="42014" xr:uid="{6002ADF1-61D0-413A-9272-CAC6D7F1F671}"/>
    <cellStyle name="Warning Text 25 3 5" xfId="42009" xr:uid="{7D697970-CD67-4D70-9141-A67AD9D9F48A}"/>
    <cellStyle name="Warning Text 25 4" xfId="42015" xr:uid="{7EF1894F-8CCB-4FBF-8644-38B079F74B4D}"/>
    <cellStyle name="Warning Text 25 4 2" xfId="42016" xr:uid="{A2C5E47E-4AD1-4418-A8BE-143A342C7786}"/>
    <cellStyle name="Warning Text 25 4 2 2" xfId="42017" xr:uid="{35892B14-080B-493A-83E9-AA8962EDFF7F}"/>
    <cellStyle name="Warning Text 25 4 3" xfId="42018" xr:uid="{7CCE8DC2-C769-4B6A-BB25-8124FCAE891A}"/>
    <cellStyle name="Warning Text 25 4 3 2" xfId="42019" xr:uid="{120712C3-3707-478F-8F75-9B73A19076D8}"/>
    <cellStyle name="Warning Text 25 4 4" xfId="42020" xr:uid="{02A49761-B935-4802-BE5B-98560B7EF6AB}"/>
    <cellStyle name="Warning Text 25 5" xfId="42021" xr:uid="{82676A99-086D-4368-BC52-59C5341B9CEF}"/>
    <cellStyle name="Warning Text 25 5 2" xfId="42022" xr:uid="{F8D3A75E-8D4D-4FB7-8BC7-88F9CCC3E824}"/>
    <cellStyle name="Warning Text 25 5 2 2" xfId="42023" xr:uid="{B7BFA8AC-A4EF-4735-B9EA-825F5A0E3E15}"/>
    <cellStyle name="Warning Text 25 5 3" xfId="42024" xr:uid="{07B5419E-8F22-40AC-A1BC-F81DB704398C}"/>
    <cellStyle name="Warning Text 25 5 3 2" xfId="42025" xr:uid="{01A38275-35A8-44AE-B00E-713E4106633A}"/>
    <cellStyle name="Warning Text 25 5 4" xfId="42026" xr:uid="{9763DC93-80BF-4DD1-9CC1-F0AB07D7F578}"/>
    <cellStyle name="Warning Text 25 5 4 2" xfId="42027" xr:uid="{2152919B-CA50-49F8-BDDB-39806AF93D5C}"/>
    <cellStyle name="Warning Text 25 5 5" xfId="42028" xr:uid="{5F17D9A7-2851-467A-9F40-E7E5756EC2A3}"/>
    <cellStyle name="Warning Text 25 6" xfId="42029" xr:uid="{BD5E758D-5418-49C3-977A-CB69DC95331C}"/>
    <cellStyle name="Warning Text 25 6 2" xfId="42030" xr:uid="{E1501BAB-4D83-4144-B56F-3BF8BADDC47F}"/>
    <cellStyle name="Warning Text 25 6 2 2" xfId="42031" xr:uid="{C141E830-0F76-4B4D-B393-207709FFD0F3}"/>
    <cellStyle name="Warning Text 25 6 3" xfId="42032" xr:uid="{3E396DE4-3A92-4CC6-AB11-7BFD3E67FA36}"/>
    <cellStyle name="Warning Text 25 6 3 2" xfId="42033" xr:uid="{E7A89622-CA3D-4C1E-BF5C-CE10A97DD4C6}"/>
    <cellStyle name="Warning Text 25 6 4" xfId="42034" xr:uid="{672C3412-C593-40AB-AD04-9C2CF0898025}"/>
    <cellStyle name="Warning Text 25 7" xfId="42035" xr:uid="{1161D05B-57EE-4B60-8CC3-B86C2CCD02B7}"/>
    <cellStyle name="Warning Text 25 7 2" xfId="42036" xr:uid="{060DBC97-ADFB-4AF8-8D50-01F836220217}"/>
    <cellStyle name="Warning Text 25 8" xfId="42037" xr:uid="{386D6FF2-E0F6-4FF0-88C3-3089F8D0EFCB}"/>
    <cellStyle name="Warning Text 25 8 2" xfId="42038" xr:uid="{A851BAED-5385-496C-970C-D9021F4D6749}"/>
    <cellStyle name="Warning Text 25 9" xfId="42039" xr:uid="{9C97BD3A-C45E-411D-A67D-F2691172756F}"/>
    <cellStyle name="Warning Text 25 9 2" xfId="42040" xr:uid="{85097151-0393-46A5-80EC-943E3FCDC1BC}"/>
    <cellStyle name="Warning Text 26" xfId="17679" xr:uid="{00000000-0005-0000-0000-000014450000}"/>
    <cellStyle name="Warning Text 26 10" xfId="42042" xr:uid="{BD34A11C-562A-490E-AC21-0184EDFE2537}"/>
    <cellStyle name="Warning Text 26 11" xfId="42043" xr:uid="{A0F6D1E6-4D60-4DC3-BFBC-1313B6CED1B8}"/>
    <cellStyle name="Warning Text 26 12" xfId="42041" xr:uid="{6415A73A-1E5D-46E6-86AE-F67ADD401A57}"/>
    <cellStyle name="Warning Text 26 13" xfId="25155" xr:uid="{4F0E642B-E1EA-4025-8D44-509568168B38}"/>
    <cellStyle name="Warning Text 26 2" xfId="17680" xr:uid="{00000000-0005-0000-0000-000015450000}"/>
    <cellStyle name="Warning Text 26 2 2" xfId="42045" xr:uid="{7E928CEB-0153-4744-8E9B-72EB5DA1D17D}"/>
    <cellStyle name="Warning Text 26 2 2 2" xfId="42046" xr:uid="{903CC1E1-E65B-48AC-8C08-4E5EDB92816B}"/>
    <cellStyle name="Warning Text 26 2 3" xfId="42047" xr:uid="{6B8FB59D-37DB-4D41-810A-EA60EA3C5F27}"/>
    <cellStyle name="Warning Text 26 2 3 2" xfId="42048" xr:uid="{96BB05AC-BF69-4023-8DAD-D3B1137C390B}"/>
    <cellStyle name="Warning Text 26 2 4" xfId="42049" xr:uid="{40E5B89F-91CC-4A0C-900A-D27158C4CAB9}"/>
    <cellStyle name="Warning Text 26 2 5" xfId="42050" xr:uid="{CA4F7538-E692-4D47-809C-2BE6208E8648}"/>
    <cellStyle name="Warning Text 26 2 6" xfId="42044" xr:uid="{2C3DC91F-F6FB-4A8F-A457-1F80C60E540D}"/>
    <cellStyle name="Warning Text 26 3" xfId="17681" xr:uid="{00000000-0005-0000-0000-000016450000}"/>
    <cellStyle name="Warning Text 26 3 2" xfId="42052" xr:uid="{9DE566A1-8A2A-4032-8C2E-11BA9836D8AC}"/>
    <cellStyle name="Warning Text 26 3 2 2" xfId="42053" xr:uid="{30552AB5-FE90-4F78-BC88-2D20F48B2C32}"/>
    <cellStyle name="Warning Text 26 3 3" xfId="42054" xr:uid="{D20D2A66-1593-4F5B-8486-2C645A6ED50F}"/>
    <cellStyle name="Warning Text 26 3 3 2" xfId="42055" xr:uid="{E2D90195-95BE-484D-9F8D-C406302EF74C}"/>
    <cellStyle name="Warning Text 26 3 4" xfId="42056" xr:uid="{57B4FF0A-10A7-4378-A4D8-B600FE5D2094}"/>
    <cellStyle name="Warning Text 26 3 5" xfId="42051" xr:uid="{94F080A1-5132-460E-80B8-AF98A02B1266}"/>
    <cellStyle name="Warning Text 26 4" xfId="42057" xr:uid="{3DD1A9CC-6EE2-408F-AE22-FB377BCC8860}"/>
    <cellStyle name="Warning Text 26 4 2" xfId="42058" xr:uid="{8F95940C-3AF4-4DC3-A2EC-38BCECAF5D6B}"/>
    <cellStyle name="Warning Text 26 4 2 2" xfId="42059" xr:uid="{122A613E-B4E1-4885-A2FA-B91F573FA460}"/>
    <cellStyle name="Warning Text 26 4 3" xfId="42060" xr:uid="{34A859C4-D410-4597-9E7C-3CC76171F1B5}"/>
    <cellStyle name="Warning Text 26 4 3 2" xfId="42061" xr:uid="{6ABF5DAA-A235-4AC0-8A60-C175E5CD3F0D}"/>
    <cellStyle name="Warning Text 26 4 4" xfId="42062" xr:uid="{1B78E857-75EA-4237-B3C7-23EDFCD6A6C7}"/>
    <cellStyle name="Warning Text 26 5" xfId="42063" xr:uid="{B6108D54-D2C5-4807-BA4F-7C3AE1C5EFB2}"/>
    <cellStyle name="Warning Text 26 5 2" xfId="42064" xr:uid="{FA360A7D-414F-4278-8BBE-56B35E0509CF}"/>
    <cellStyle name="Warning Text 26 5 2 2" xfId="42065" xr:uid="{BFD1689B-75C1-4478-A201-3C74DE3D1DDA}"/>
    <cellStyle name="Warning Text 26 5 3" xfId="42066" xr:uid="{4D0E22E0-109E-4260-9F6A-0B552E2DEE64}"/>
    <cellStyle name="Warning Text 26 5 3 2" xfId="42067" xr:uid="{25704F56-2668-4A74-B370-BAA895E8E535}"/>
    <cellStyle name="Warning Text 26 5 4" xfId="42068" xr:uid="{F8F3F8B9-4322-4E2E-ADE2-05445430E7F1}"/>
    <cellStyle name="Warning Text 26 5 4 2" xfId="42069" xr:uid="{87F314F1-1E30-4DF9-A397-DDB01B350E05}"/>
    <cellStyle name="Warning Text 26 5 5" xfId="42070" xr:uid="{92CC8AC7-719D-4284-8755-CB85E1F306B7}"/>
    <cellStyle name="Warning Text 26 6" xfId="42071" xr:uid="{AAD37068-8145-4F68-AB4B-958D541CA67F}"/>
    <cellStyle name="Warning Text 26 6 2" xfId="42072" xr:uid="{E042A035-A9B6-4D3B-9F66-2BA87594CC1D}"/>
    <cellStyle name="Warning Text 26 6 2 2" xfId="42073" xr:uid="{31774CCA-CBDC-4375-847C-B3BA9ACB1DB2}"/>
    <cellStyle name="Warning Text 26 6 3" xfId="42074" xr:uid="{53B85C8C-FF33-46B7-B173-65B26E1A98DE}"/>
    <cellStyle name="Warning Text 26 6 3 2" xfId="42075" xr:uid="{5EBBE662-52E8-45C8-A046-B3C93CE05D2F}"/>
    <cellStyle name="Warning Text 26 6 4" xfId="42076" xr:uid="{B98E5D70-2D42-445A-AF54-1B0ADD3EEBF3}"/>
    <cellStyle name="Warning Text 26 7" xfId="42077" xr:uid="{19D16D08-9BD2-41D0-B69E-EC73123080EE}"/>
    <cellStyle name="Warning Text 26 7 2" xfId="42078" xr:uid="{FEAA895B-A884-4B12-A3D4-3A2495670B5C}"/>
    <cellStyle name="Warning Text 26 8" xfId="42079" xr:uid="{053B02F5-B477-48FF-85B0-0CD0D6569F16}"/>
    <cellStyle name="Warning Text 26 8 2" xfId="42080" xr:uid="{B85D8448-DE5F-4D21-8CE1-6C04F4364353}"/>
    <cellStyle name="Warning Text 26 9" xfId="42081" xr:uid="{9443F05C-9C67-4A96-88DC-8CB2E711D132}"/>
    <cellStyle name="Warning Text 26 9 2" xfId="42082" xr:uid="{CE24E206-465F-4921-91BE-F1DA1418FB1F}"/>
    <cellStyle name="Warning Text 27" xfId="17682" xr:uid="{00000000-0005-0000-0000-000017450000}"/>
    <cellStyle name="Warning Text 27 10" xfId="42084" xr:uid="{3DD9DDAC-90F3-40D8-B3DF-772CA6CB3C26}"/>
    <cellStyle name="Warning Text 27 11" xfId="42085" xr:uid="{092859EB-B3F4-435E-9BD4-CE35BB43E93C}"/>
    <cellStyle name="Warning Text 27 12" xfId="42083" xr:uid="{C240886B-2C29-49AB-93C6-6015AB2EA7B0}"/>
    <cellStyle name="Warning Text 27 13" xfId="25156" xr:uid="{4D532B68-8471-45B4-8BCA-B0DB8868DC5B}"/>
    <cellStyle name="Warning Text 27 2" xfId="17683" xr:uid="{00000000-0005-0000-0000-000018450000}"/>
    <cellStyle name="Warning Text 27 2 2" xfId="42087" xr:uid="{E259E172-ECF1-4045-ACD4-BC4D6F12EB25}"/>
    <cellStyle name="Warning Text 27 2 2 2" xfId="42088" xr:uid="{C74D8CE8-843B-47B2-87D7-42E7EFA1ED68}"/>
    <cellStyle name="Warning Text 27 2 3" xfId="42089" xr:uid="{481A3CD4-E440-4D8A-99E4-040F1011BC61}"/>
    <cellStyle name="Warning Text 27 2 3 2" xfId="42090" xr:uid="{F58A85E4-58A1-45D5-91D5-DCF988655C6E}"/>
    <cellStyle name="Warning Text 27 2 4" xfId="42091" xr:uid="{7445885E-521C-4A55-975E-79D652CF968F}"/>
    <cellStyle name="Warning Text 27 2 5" xfId="42092" xr:uid="{4829ED13-7F1C-4A54-B891-6F0033492A15}"/>
    <cellStyle name="Warning Text 27 2 6" xfId="42086" xr:uid="{F94C0006-E954-4232-9441-7BCE4B916EAB}"/>
    <cellStyle name="Warning Text 27 3" xfId="17684" xr:uid="{00000000-0005-0000-0000-000019450000}"/>
    <cellStyle name="Warning Text 27 3 2" xfId="42094" xr:uid="{2378BD93-745A-41F0-BF6F-A3BBC0E5277D}"/>
    <cellStyle name="Warning Text 27 3 2 2" xfId="42095" xr:uid="{C3036A4D-856B-4DFE-AF00-9DC24ED3F673}"/>
    <cellStyle name="Warning Text 27 3 3" xfId="42096" xr:uid="{3CA82A69-DC91-436C-A40A-45E86FEE4719}"/>
    <cellStyle name="Warning Text 27 3 3 2" xfId="42097" xr:uid="{94D2F892-31DD-44B9-B893-F80534D311DC}"/>
    <cellStyle name="Warning Text 27 3 4" xfId="42098" xr:uid="{E288CBF1-5D56-41CA-BF5D-59F77AC0895D}"/>
    <cellStyle name="Warning Text 27 3 5" xfId="42093" xr:uid="{61D24E15-7927-44AC-B1E0-E73E6D7CEB07}"/>
    <cellStyle name="Warning Text 27 4" xfId="42099" xr:uid="{8440C608-C452-44C6-A153-854DB4786E6D}"/>
    <cellStyle name="Warning Text 27 4 2" xfId="42100" xr:uid="{0DFA9102-B93E-498C-95A5-D8BFE00F54F9}"/>
    <cellStyle name="Warning Text 27 4 2 2" xfId="42101" xr:uid="{1DC109F1-5927-45B6-981D-DA6061A6824E}"/>
    <cellStyle name="Warning Text 27 4 3" xfId="42102" xr:uid="{DEDDDF4D-F28B-43F1-BF4E-3ED6681188C0}"/>
    <cellStyle name="Warning Text 27 4 3 2" xfId="42103" xr:uid="{E4C5881A-A3BC-48F3-B7C9-AF2FA0EFF196}"/>
    <cellStyle name="Warning Text 27 4 4" xfId="42104" xr:uid="{8C6667BC-84ED-4834-AB6F-E04271C61FE9}"/>
    <cellStyle name="Warning Text 27 5" xfId="42105" xr:uid="{36C6C19D-FFF0-42D8-A5B0-6D18DB9D6554}"/>
    <cellStyle name="Warning Text 27 5 2" xfId="42106" xr:uid="{83134D4F-53B8-4E5A-BB41-920F5B4FFDDA}"/>
    <cellStyle name="Warning Text 27 5 2 2" xfId="42107" xr:uid="{9B883708-6C30-4341-A072-06095124CC01}"/>
    <cellStyle name="Warning Text 27 5 3" xfId="42108" xr:uid="{81472DCF-FD58-4AA3-82BA-BDED4FA6A737}"/>
    <cellStyle name="Warning Text 27 5 3 2" xfId="42109" xr:uid="{C0D9715C-9A8B-4A2F-B0C0-35DAD1C7AA1E}"/>
    <cellStyle name="Warning Text 27 5 4" xfId="42110" xr:uid="{5497C497-86B3-44D3-BADD-6C877E6F3BD4}"/>
    <cellStyle name="Warning Text 27 5 4 2" xfId="42111" xr:uid="{89D42962-CBCF-44E4-85C8-4A7A776F04E3}"/>
    <cellStyle name="Warning Text 27 5 5" xfId="42112" xr:uid="{19D08ED9-1A1C-47E7-B5CE-536D1A44C847}"/>
    <cellStyle name="Warning Text 27 6" xfId="42113" xr:uid="{C7436823-4B7B-45E9-B01F-796E0EEBD631}"/>
    <cellStyle name="Warning Text 27 6 2" xfId="42114" xr:uid="{3ED5D866-A63E-4709-9974-D57506DC3D64}"/>
    <cellStyle name="Warning Text 27 6 2 2" xfId="42115" xr:uid="{E3B2873D-9376-477A-8799-D202A9FE66F8}"/>
    <cellStyle name="Warning Text 27 6 3" xfId="42116" xr:uid="{51B54E40-40B9-4718-9F85-C60526486C12}"/>
    <cellStyle name="Warning Text 27 6 3 2" xfId="42117" xr:uid="{8D5C594B-6F97-4A9E-98B9-54AE900065B5}"/>
    <cellStyle name="Warning Text 27 6 4" xfId="42118" xr:uid="{FBE7A420-0FE7-4F00-BDEC-FDA44CF30A95}"/>
    <cellStyle name="Warning Text 27 7" xfId="42119" xr:uid="{BBBAF5B4-E71B-4174-8F4A-AE354DEFBAB2}"/>
    <cellStyle name="Warning Text 27 7 2" xfId="42120" xr:uid="{1D6C3B31-660A-469A-8C49-D52BCAF1D869}"/>
    <cellStyle name="Warning Text 27 8" xfId="42121" xr:uid="{831FA631-0179-431E-B4DC-1CDD9E6D7A6E}"/>
    <cellStyle name="Warning Text 27 8 2" xfId="42122" xr:uid="{853CF973-01CD-42B9-A76C-CA865829BEC3}"/>
    <cellStyle name="Warning Text 27 9" xfId="42123" xr:uid="{80472B6F-017C-4A3E-8589-5B19FDEE5CA9}"/>
    <cellStyle name="Warning Text 27 9 2" xfId="42124" xr:uid="{855412A1-5BD4-4A4F-BBBF-959846634EC6}"/>
    <cellStyle name="Warning Text 28" xfId="17685" xr:uid="{00000000-0005-0000-0000-00001A450000}"/>
    <cellStyle name="Warning Text 28 10" xfId="42126" xr:uid="{FE88A435-FB10-4334-BDA7-60C798ACEA77}"/>
    <cellStyle name="Warning Text 28 11" xfId="42127" xr:uid="{FE257F4E-3B4A-449D-9279-20C3ACDF5744}"/>
    <cellStyle name="Warning Text 28 12" xfId="42125" xr:uid="{8596FE61-4763-40DD-934F-DAD1FBDF7E0B}"/>
    <cellStyle name="Warning Text 28 13" xfId="25157" xr:uid="{E49EA42A-662A-4FDC-9821-C242832F45FC}"/>
    <cellStyle name="Warning Text 28 2" xfId="17686" xr:uid="{00000000-0005-0000-0000-00001B450000}"/>
    <cellStyle name="Warning Text 28 2 2" xfId="42129" xr:uid="{5B948BBF-4751-49ED-83E5-BD8F12E9852C}"/>
    <cellStyle name="Warning Text 28 2 2 2" xfId="42130" xr:uid="{AF56CE13-7908-4485-B825-DA5208DB9754}"/>
    <cellStyle name="Warning Text 28 2 3" xfId="42131" xr:uid="{C4F5A5B5-E860-4289-A896-1F2B52BC8959}"/>
    <cellStyle name="Warning Text 28 2 3 2" xfId="42132" xr:uid="{F79B26B9-E0B1-4126-9024-1B4E9F6AC06A}"/>
    <cellStyle name="Warning Text 28 2 4" xfId="42133" xr:uid="{067414A5-3ECD-49F8-86E5-6DEB6213F801}"/>
    <cellStyle name="Warning Text 28 2 5" xfId="42134" xr:uid="{D8E2171A-7720-4FBD-8BC1-513DF6E3713D}"/>
    <cellStyle name="Warning Text 28 2 6" xfId="42128" xr:uid="{07985F7B-F907-4A55-B165-FDB5626E598B}"/>
    <cellStyle name="Warning Text 28 3" xfId="17687" xr:uid="{00000000-0005-0000-0000-00001C450000}"/>
    <cellStyle name="Warning Text 28 3 2" xfId="42136" xr:uid="{0F20A68C-9A18-49E0-98B6-0131236466CC}"/>
    <cellStyle name="Warning Text 28 3 2 2" xfId="42137" xr:uid="{AC11516F-590E-4B78-A802-BDCCB5BAF225}"/>
    <cellStyle name="Warning Text 28 3 3" xfId="42138" xr:uid="{94745E3F-CD51-4F14-B7E6-C28BE9FE5BB6}"/>
    <cellStyle name="Warning Text 28 3 3 2" xfId="42139" xr:uid="{F0411082-AADB-461D-9DC1-2A99913EFB5E}"/>
    <cellStyle name="Warning Text 28 3 4" xfId="42140" xr:uid="{F91CDCDA-1A9D-488F-8C43-F7519EDD219D}"/>
    <cellStyle name="Warning Text 28 3 5" xfId="42135" xr:uid="{7060C557-D2C2-4A55-B3D3-22532E0D84EC}"/>
    <cellStyle name="Warning Text 28 4" xfId="42141" xr:uid="{315AFF85-18C9-40F6-9477-980119C84431}"/>
    <cellStyle name="Warning Text 28 4 2" xfId="42142" xr:uid="{82113BCD-4291-488C-82EE-A72551F4F1A1}"/>
    <cellStyle name="Warning Text 28 4 2 2" xfId="42143" xr:uid="{9475CAF1-A551-4038-A3A8-36B8C93E59D9}"/>
    <cellStyle name="Warning Text 28 4 3" xfId="42144" xr:uid="{A0B41C6A-6553-426E-8A12-D9680883253F}"/>
    <cellStyle name="Warning Text 28 4 3 2" xfId="42145" xr:uid="{13775536-0EA0-459C-948F-703881331822}"/>
    <cellStyle name="Warning Text 28 4 4" xfId="42146" xr:uid="{3D460C7F-EB10-40CF-B63E-19C5F1683321}"/>
    <cellStyle name="Warning Text 28 5" xfId="42147" xr:uid="{068893B7-0034-4C87-81B6-DAF5A36CEA8D}"/>
    <cellStyle name="Warning Text 28 5 2" xfId="42148" xr:uid="{32B6B859-332D-43F4-96E2-D79E8D897A32}"/>
    <cellStyle name="Warning Text 28 5 2 2" xfId="42149" xr:uid="{88DB68A7-ED43-4558-8866-366FA06F8023}"/>
    <cellStyle name="Warning Text 28 5 3" xfId="42150" xr:uid="{84D29FF3-011B-449E-ABC0-06BE370A4D4D}"/>
    <cellStyle name="Warning Text 28 5 3 2" xfId="42151" xr:uid="{512B30AE-9D1F-4574-9BAC-4F92AD419DB7}"/>
    <cellStyle name="Warning Text 28 5 4" xfId="42152" xr:uid="{659A56B5-B91C-4AEE-84B0-9BCAF450D1EF}"/>
    <cellStyle name="Warning Text 28 5 4 2" xfId="42153" xr:uid="{EF66DB8E-0D2C-4007-94E3-2B2AAD30B573}"/>
    <cellStyle name="Warning Text 28 5 5" xfId="42154" xr:uid="{4F8DEA45-63A5-4E0F-9D30-2F394A6D3E46}"/>
    <cellStyle name="Warning Text 28 6" xfId="42155" xr:uid="{5BDA49C2-2D15-4E8B-A70D-3A5D71B2D2B0}"/>
    <cellStyle name="Warning Text 28 6 2" xfId="42156" xr:uid="{71FE8ED3-9EF9-4392-9230-AFCA4399E403}"/>
    <cellStyle name="Warning Text 28 6 2 2" xfId="42157" xr:uid="{350339CA-2864-4A1C-899F-800EDF4E8D38}"/>
    <cellStyle name="Warning Text 28 6 3" xfId="42158" xr:uid="{142250D5-330C-41E3-8A61-96A508C73221}"/>
    <cellStyle name="Warning Text 28 6 3 2" xfId="42159" xr:uid="{8C068AA9-C55E-4847-BA84-13979C97B864}"/>
    <cellStyle name="Warning Text 28 6 4" xfId="42160" xr:uid="{90615B38-EFCF-4828-8B8B-1C75B07C5297}"/>
    <cellStyle name="Warning Text 28 7" xfId="42161" xr:uid="{C4365861-4C78-4076-A273-E1BDE640959B}"/>
    <cellStyle name="Warning Text 28 7 2" xfId="42162" xr:uid="{9EAC2B06-622B-495E-A35B-89BFCCC97C52}"/>
    <cellStyle name="Warning Text 28 8" xfId="42163" xr:uid="{7C21685E-9942-4249-A1D0-5AB4A6A9738A}"/>
    <cellStyle name="Warning Text 28 8 2" xfId="42164" xr:uid="{FBDFCE01-4D54-4C39-AE5B-B50E9B914D65}"/>
    <cellStyle name="Warning Text 28 9" xfId="42165" xr:uid="{84F38576-4C93-4892-BFBC-F9497E2A9A5D}"/>
    <cellStyle name="Warning Text 28 9 2" xfId="42166" xr:uid="{A52E2A47-BAB1-49A5-AFDE-218E8CEB6E8B}"/>
    <cellStyle name="Warning Text 29" xfId="17688" xr:uid="{00000000-0005-0000-0000-00001D450000}"/>
    <cellStyle name="Warning Text 29 10" xfId="42168" xr:uid="{67F39719-3C16-43D8-B59C-AC06BCD257C4}"/>
    <cellStyle name="Warning Text 29 11" xfId="42169" xr:uid="{C61E7C6A-8FF8-46E2-8E85-D7E8FFE9C5FC}"/>
    <cellStyle name="Warning Text 29 12" xfId="42167" xr:uid="{271C4A3F-08FE-4098-B188-791DB20E5B08}"/>
    <cellStyle name="Warning Text 29 13" xfId="25158" xr:uid="{5F6A4581-4BA7-418A-AB0D-0055C4884CDA}"/>
    <cellStyle name="Warning Text 29 2" xfId="17689" xr:uid="{00000000-0005-0000-0000-00001E450000}"/>
    <cellStyle name="Warning Text 29 2 2" xfId="42171" xr:uid="{08B3C905-8B4A-4709-805C-DD442B57E79A}"/>
    <cellStyle name="Warning Text 29 2 2 2" xfId="42172" xr:uid="{278DAF62-1228-49CA-B2A9-D894AC0E3C99}"/>
    <cellStyle name="Warning Text 29 2 3" xfId="42173" xr:uid="{C62ADADF-4043-480A-A75B-A8A76BA0E4EB}"/>
    <cellStyle name="Warning Text 29 2 3 2" xfId="42174" xr:uid="{27B5BFFC-0F1F-4BAF-9353-EC92B52F9754}"/>
    <cellStyle name="Warning Text 29 2 4" xfId="42175" xr:uid="{9CAC0AC6-38BE-4091-B06C-F710AF2A7439}"/>
    <cellStyle name="Warning Text 29 2 5" xfId="42176" xr:uid="{ACB0BFF2-95B1-4C56-971C-25340AB626EC}"/>
    <cellStyle name="Warning Text 29 2 6" xfId="42170" xr:uid="{3158B05D-FC62-4C51-873B-54484DA60756}"/>
    <cellStyle name="Warning Text 29 3" xfId="17690" xr:uid="{00000000-0005-0000-0000-00001F450000}"/>
    <cellStyle name="Warning Text 29 3 2" xfId="42178" xr:uid="{C25635B8-2C6B-4B6B-B89A-02FDE453AFDB}"/>
    <cellStyle name="Warning Text 29 3 2 2" xfId="42179" xr:uid="{E5842601-B788-4A1D-AD40-D09371EB7404}"/>
    <cellStyle name="Warning Text 29 3 3" xfId="42180" xr:uid="{F1237017-D687-4723-B5D7-DE2EC8CBC2B7}"/>
    <cellStyle name="Warning Text 29 3 3 2" xfId="42181" xr:uid="{65075D41-B77F-4AB0-A9D0-56D6195EAF18}"/>
    <cellStyle name="Warning Text 29 3 4" xfId="42182" xr:uid="{FCCD5B01-1250-47A4-9D62-87D82230C760}"/>
    <cellStyle name="Warning Text 29 3 5" xfId="42177" xr:uid="{25992547-36F6-41D3-A118-9D9F2102E455}"/>
    <cellStyle name="Warning Text 29 4" xfId="42183" xr:uid="{8A36B86D-37C8-4ABC-B593-C392DAE7B227}"/>
    <cellStyle name="Warning Text 29 4 2" xfId="42184" xr:uid="{DB6820A0-0FBA-40BD-B212-0AFD4EA6E52C}"/>
    <cellStyle name="Warning Text 29 4 2 2" xfId="42185" xr:uid="{CA8F4DB8-9D77-4B19-846A-A23A5F33134C}"/>
    <cellStyle name="Warning Text 29 4 3" xfId="42186" xr:uid="{71E5BA9F-CE51-4F23-BE3C-27E6D4255BF9}"/>
    <cellStyle name="Warning Text 29 4 3 2" xfId="42187" xr:uid="{F66AA4E9-0E2F-4E55-9124-E9424E370B8D}"/>
    <cellStyle name="Warning Text 29 4 4" xfId="42188" xr:uid="{0AF04A2D-4D93-45E6-8084-AB4D52CEE074}"/>
    <cellStyle name="Warning Text 29 5" xfId="42189" xr:uid="{321D86C6-3FE0-4A90-9786-FC95819C2518}"/>
    <cellStyle name="Warning Text 29 5 2" xfId="42190" xr:uid="{7B3C38C7-3DA4-49F6-A149-41548F6EDB44}"/>
    <cellStyle name="Warning Text 29 5 2 2" xfId="42191" xr:uid="{EB4BC0B8-2567-45EF-98B3-D49BD1913438}"/>
    <cellStyle name="Warning Text 29 5 3" xfId="42192" xr:uid="{67CD9E2D-CFF0-4ABB-AF25-3547AE10E2E7}"/>
    <cellStyle name="Warning Text 29 5 3 2" xfId="42193" xr:uid="{041687C8-3436-4BD1-9160-557288201E0C}"/>
    <cellStyle name="Warning Text 29 5 4" xfId="42194" xr:uid="{1F8456B1-DC48-4E86-B70D-DA6A9696998E}"/>
    <cellStyle name="Warning Text 29 5 4 2" xfId="42195" xr:uid="{C9F4186E-55E5-4779-AA06-DFE24789BBE4}"/>
    <cellStyle name="Warning Text 29 5 5" xfId="42196" xr:uid="{919E6440-FC18-4951-B6CB-2B15716858AB}"/>
    <cellStyle name="Warning Text 29 6" xfId="42197" xr:uid="{60F20143-8752-4FC4-B978-C2A3B535B000}"/>
    <cellStyle name="Warning Text 29 6 2" xfId="42198" xr:uid="{9E87A91C-832E-4FAF-B51A-84F1162EAA22}"/>
    <cellStyle name="Warning Text 29 6 2 2" xfId="42199" xr:uid="{92C1AC8D-53F1-4528-9D32-FD118AE0E475}"/>
    <cellStyle name="Warning Text 29 6 3" xfId="42200" xr:uid="{EDAF0712-762A-433A-83F4-92C4B3DE077C}"/>
    <cellStyle name="Warning Text 29 6 3 2" xfId="42201" xr:uid="{F945C99B-E2E3-4D01-802D-8EF4D5DED5A0}"/>
    <cellStyle name="Warning Text 29 6 4" xfId="42202" xr:uid="{98848B9C-D39A-45D5-A695-93298F6AC920}"/>
    <cellStyle name="Warning Text 29 7" xfId="42203" xr:uid="{251C10F6-7EFE-420D-A3C6-5457396A959D}"/>
    <cellStyle name="Warning Text 29 7 2" xfId="42204" xr:uid="{A0B9E083-C793-4CB2-8CFC-1173A819A789}"/>
    <cellStyle name="Warning Text 29 8" xfId="42205" xr:uid="{F1CDC8D4-A339-4CEF-87D3-AFD3F54E638F}"/>
    <cellStyle name="Warning Text 29 8 2" xfId="42206" xr:uid="{63EF6E03-B254-44B7-8C3F-31B576088CAE}"/>
    <cellStyle name="Warning Text 29 9" xfId="42207" xr:uid="{C427000F-DCEC-420C-BBB0-63FC5D1DF0A4}"/>
    <cellStyle name="Warning Text 29 9 2" xfId="42208" xr:uid="{DC339C46-1A25-4A86-B724-13527B5AA440}"/>
    <cellStyle name="Warning Text 3" xfId="17691" xr:uid="{00000000-0005-0000-0000-000020450000}"/>
    <cellStyle name="Warning Text 3 10" xfId="42210" xr:uid="{CFEA51A4-095B-41C5-9521-2BE38E609E17}"/>
    <cellStyle name="Warning Text 3 11" xfId="42211" xr:uid="{EC31D22B-7D04-49AE-84B1-04870B2CA89B}"/>
    <cellStyle name="Warning Text 3 12" xfId="42209" xr:uid="{828241EC-8DB2-4432-B7CE-0A21D123C51F}"/>
    <cellStyle name="Warning Text 3 13" xfId="24222" xr:uid="{A9E77A02-194A-4F5B-9A54-53617E906F23}"/>
    <cellStyle name="Warning Text 3 14" xfId="23507" xr:uid="{15454471-4C23-4426-9F43-D78833AC749F}"/>
    <cellStyle name="Warning Text 3 15" xfId="22480" xr:uid="{8A6F60AF-197B-4C99-9016-26606576A620}"/>
    <cellStyle name="Warning Text 3 2" xfId="17692" xr:uid="{00000000-0005-0000-0000-000021450000}"/>
    <cellStyle name="Warning Text 3 2 2" xfId="17693" xr:uid="{00000000-0005-0000-0000-000022450000}"/>
    <cellStyle name="Warning Text 3 2 2 2" xfId="42214" xr:uid="{4766655F-11C2-49BA-8813-4BACE74BEA8E}"/>
    <cellStyle name="Warning Text 3 2 2 3" xfId="42213" xr:uid="{2BA6093E-A66F-4011-B5A9-53AA1BD80443}"/>
    <cellStyle name="Warning Text 3 2 3" xfId="17694" xr:uid="{00000000-0005-0000-0000-000023450000}"/>
    <cellStyle name="Warning Text 3 2 3 2" xfId="42216" xr:uid="{360BE897-6841-4334-9F01-17EB5BBB3CA2}"/>
    <cellStyle name="Warning Text 3 2 3 3" xfId="42215" xr:uid="{FCB0199B-0017-4D08-A590-0976375F75B6}"/>
    <cellStyle name="Warning Text 3 2 4" xfId="42217" xr:uid="{2564160D-96B4-45EF-BF6B-6FD0F3BD4B4C}"/>
    <cellStyle name="Warning Text 3 2 5" xfId="42218" xr:uid="{B008C31A-F6DD-43B3-A504-4A53C7A5DE00}"/>
    <cellStyle name="Warning Text 3 2 6" xfId="42212" xr:uid="{1A85C39C-468B-4102-AA8A-1737ED3D3E2E}"/>
    <cellStyle name="Warning Text 3 2 7" xfId="25159" xr:uid="{F62B4556-FADB-4F0E-9D8A-861271032B21}"/>
    <cellStyle name="Warning Text 3 3" xfId="17695" xr:uid="{00000000-0005-0000-0000-000024450000}"/>
    <cellStyle name="Warning Text 3 3 2" xfId="42220" xr:uid="{CD25E471-D7EF-4CEB-8E47-6180A0071C43}"/>
    <cellStyle name="Warning Text 3 3 2 2" xfId="42221" xr:uid="{0E4C9D88-0D27-44F5-9781-D02077024B9D}"/>
    <cellStyle name="Warning Text 3 3 3" xfId="42222" xr:uid="{C5BAEA8A-CD58-4F42-A734-360A5DA76BA6}"/>
    <cellStyle name="Warning Text 3 3 3 2" xfId="42223" xr:uid="{4F675DCF-B11E-4F50-857B-9EAC0F920964}"/>
    <cellStyle name="Warning Text 3 3 4" xfId="42224" xr:uid="{BA938388-EAAD-4A7A-ACE5-5AE50C6BE726}"/>
    <cellStyle name="Warning Text 3 3 5" xfId="42219" xr:uid="{6623D40B-5D51-4A13-85C8-115DD04C136D}"/>
    <cellStyle name="Warning Text 3 4" xfId="17696" xr:uid="{00000000-0005-0000-0000-000025450000}"/>
    <cellStyle name="Warning Text 3 4 2" xfId="42226" xr:uid="{8AD0ECDA-6E47-414F-9F08-E791558CB050}"/>
    <cellStyle name="Warning Text 3 4 2 2" xfId="42227" xr:uid="{C461AABF-9B3B-454C-9A8C-C0AA1E62F470}"/>
    <cellStyle name="Warning Text 3 4 3" xfId="42228" xr:uid="{DBF0C080-94ED-4C8D-A9D0-F353509BA8EA}"/>
    <cellStyle name="Warning Text 3 4 3 2" xfId="42229" xr:uid="{BA0B93FE-C679-47A3-B260-DCEC60B64CDB}"/>
    <cellStyle name="Warning Text 3 4 4" xfId="42230" xr:uid="{FDF9E980-4907-42D6-8691-E52769BFA8B2}"/>
    <cellStyle name="Warning Text 3 4 5" xfId="42225" xr:uid="{71F214AD-08F2-4D2E-88F6-ED4612EFD849}"/>
    <cellStyle name="Warning Text 3 5" xfId="17697" xr:uid="{00000000-0005-0000-0000-000026450000}"/>
    <cellStyle name="Warning Text 3 5 2" xfId="42232" xr:uid="{4C74BB08-1097-40F1-8C3C-E54CA77EFBDD}"/>
    <cellStyle name="Warning Text 3 5 2 2" xfId="42233" xr:uid="{F250203D-05E8-41FA-B2BC-F8276C89FC1C}"/>
    <cellStyle name="Warning Text 3 5 3" xfId="42234" xr:uid="{D31890C3-3EE3-443B-829E-C15BDD0E6E91}"/>
    <cellStyle name="Warning Text 3 5 3 2" xfId="42235" xr:uid="{F5782F1A-9851-464B-B7C5-DBE49E737626}"/>
    <cellStyle name="Warning Text 3 5 4" xfId="42236" xr:uid="{F89DC30A-4E45-4480-BBA8-E0307B650AB1}"/>
    <cellStyle name="Warning Text 3 5 4 2" xfId="42237" xr:uid="{61900101-A3F2-440C-88A7-5F1FB7A88AD8}"/>
    <cellStyle name="Warning Text 3 5 5" xfId="42238" xr:uid="{22818CEE-08DE-489B-A43F-0D3585D3382F}"/>
    <cellStyle name="Warning Text 3 5 6" xfId="42231" xr:uid="{55187723-910F-4433-9F63-4EC7D452EB2B}"/>
    <cellStyle name="Warning Text 3 6" xfId="42239" xr:uid="{C3E2B203-1090-40E3-A4EF-540FAAA74B24}"/>
    <cellStyle name="Warning Text 3 6 2" xfId="42240" xr:uid="{5F1461D1-D943-42CA-A73C-41901B51DDCA}"/>
    <cellStyle name="Warning Text 3 6 2 2" xfId="42241" xr:uid="{182C6A5F-51B0-4487-843D-6F9CFE436058}"/>
    <cellStyle name="Warning Text 3 6 3" xfId="42242" xr:uid="{4E51EB42-448C-4362-8F75-130F6CACAE53}"/>
    <cellStyle name="Warning Text 3 6 3 2" xfId="42243" xr:uid="{5B251975-6DF3-4015-B7D8-BE199C7408E1}"/>
    <cellStyle name="Warning Text 3 6 4" xfId="42244" xr:uid="{BA3DEA49-61B9-4038-A252-B7D6150786F9}"/>
    <cellStyle name="Warning Text 3 7" xfId="42245" xr:uid="{8BA98AD6-3D61-4630-9366-0AE938548E5F}"/>
    <cellStyle name="Warning Text 3 7 2" xfId="42246" xr:uid="{04C4DBD9-7344-47C3-955C-364C3C85CF64}"/>
    <cellStyle name="Warning Text 3 8" xfId="42247" xr:uid="{F8DE1B1C-ED97-4B70-BDEE-611A8BDDE85E}"/>
    <cellStyle name="Warning Text 3 8 2" xfId="42248" xr:uid="{E5539457-7C36-416E-96FF-F11CE3407D56}"/>
    <cellStyle name="Warning Text 3 9" xfId="42249" xr:uid="{DAAC3292-CA41-457B-8C3D-EB62024F354D}"/>
    <cellStyle name="Warning Text 3 9 2" xfId="42250" xr:uid="{56755EE6-343D-400B-BAC6-BB1C0AA3A021}"/>
    <cellStyle name="Warning Text 30" xfId="17698" xr:uid="{00000000-0005-0000-0000-000027450000}"/>
    <cellStyle name="Warning Text 30 10" xfId="42252" xr:uid="{1F3BA975-EDE3-4E28-B2F3-BB5CAB38F6DD}"/>
    <cellStyle name="Warning Text 30 11" xfId="42253" xr:uid="{5B616152-9523-49D2-A09A-41D30237F189}"/>
    <cellStyle name="Warning Text 30 12" xfId="42251" xr:uid="{09E21DAF-DCDF-4A5B-95C2-8FBD5ADF7130}"/>
    <cellStyle name="Warning Text 30 13" xfId="25160" xr:uid="{87D73B51-DD52-4EC9-AB79-EF6CCC15062E}"/>
    <cellStyle name="Warning Text 30 2" xfId="17699" xr:uid="{00000000-0005-0000-0000-000028450000}"/>
    <cellStyle name="Warning Text 30 2 2" xfId="42255" xr:uid="{68AEA905-B39A-469E-B1C5-BE456121C132}"/>
    <cellStyle name="Warning Text 30 2 2 2" xfId="42256" xr:uid="{4F4C93DA-95CC-474C-9E35-D1F741CBF090}"/>
    <cellStyle name="Warning Text 30 2 3" xfId="42257" xr:uid="{9086D557-8A9F-45A7-9E92-286C1860FD30}"/>
    <cellStyle name="Warning Text 30 2 3 2" xfId="42258" xr:uid="{81E22471-6EA0-4332-968D-81F4CDB54E99}"/>
    <cellStyle name="Warning Text 30 2 4" xfId="42259" xr:uid="{FA32368D-5CA6-413A-804F-59EAEA58F998}"/>
    <cellStyle name="Warning Text 30 2 5" xfId="42260" xr:uid="{6CC8049D-5303-47D4-806C-D79951254ECD}"/>
    <cellStyle name="Warning Text 30 2 6" xfId="42254" xr:uid="{22DB2BCB-C470-4CD7-95CC-341819120F6F}"/>
    <cellStyle name="Warning Text 30 3" xfId="17700" xr:uid="{00000000-0005-0000-0000-000029450000}"/>
    <cellStyle name="Warning Text 30 3 2" xfId="42262" xr:uid="{9278920F-D675-4F58-9D42-D6A127C9590F}"/>
    <cellStyle name="Warning Text 30 3 2 2" xfId="42263" xr:uid="{8C620001-1D61-4257-8C1B-E02E30CFB5DA}"/>
    <cellStyle name="Warning Text 30 3 3" xfId="42264" xr:uid="{71DF38AE-9E40-41C3-A348-274153C7E922}"/>
    <cellStyle name="Warning Text 30 3 3 2" xfId="42265" xr:uid="{878BCBC5-5AF6-4462-98FF-03109333A53C}"/>
    <cellStyle name="Warning Text 30 3 4" xfId="42266" xr:uid="{C0EA99E7-F7FD-40C9-A8BA-73F41E5CA9DC}"/>
    <cellStyle name="Warning Text 30 3 5" xfId="42261" xr:uid="{BF0E5BC8-3AC4-464A-867D-ED60DA9F1571}"/>
    <cellStyle name="Warning Text 30 4" xfId="42267" xr:uid="{4CA0C742-7F5B-4554-B554-D089B187532D}"/>
    <cellStyle name="Warning Text 30 4 2" xfId="42268" xr:uid="{0143E5C6-C629-4572-9307-D36247740C9B}"/>
    <cellStyle name="Warning Text 30 4 2 2" xfId="42269" xr:uid="{9BBAC226-1342-4EBB-857E-F9F85C48C384}"/>
    <cellStyle name="Warning Text 30 4 3" xfId="42270" xr:uid="{4989E331-4F6D-4EAB-9932-C38ABC5A75C2}"/>
    <cellStyle name="Warning Text 30 4 3 2" xfId="42271" xr:uid="{447F6DBE-379F-4EC7-A201-4289BDEF97EE}"/>
    <cellStyle name="Warning Text 30 4 4" xfId="42272" xr:uid="{FA254A8B-7258-48D5-8032-8D05CC36767E}"/>
    <cellStyle name="Warning Text 30 5" xfId="42273" xr:uid="{E2277F02-CA01-44EA-A3A0-2031FD79BE3F}"/>
    <cellStyle name="Warning Text 30 5 2" xfId="42274" xr:uid="{5E519874-1313-42AE-99A4-0F836285BEF2}"/>
    <cellStyle name="Warning Text 30 5 2 2" xfId="42275" xr:uid="{8FD1E293-7EC4-4871-91BC-34D5D3660896}"/>
    <cellStyle name="Warning Text 30 5 3" xfId="42276" xr:uid="{0ED057F3-32F6-4383-BB4A-76AABAD5C6CE}"/>
    <cellStyle name="Warning Text 30 5 3 2" xfId="42277" xr:uid="{6B80AA1C-B0DD-42B4-A539-988D647093E3}"/>
    <cellStyle name="Warning Text 30 5 4" xfId="42278" xr:uid="{717FED0D-1402-4044-9331-25DDC78ACF2B}"/>
    <cellStyle name="Warning Text 30 5 4 2" xfId="42279" xr:uid="{3C5AF79A-C772-46CF-8B2C-9F7723C5FFB8}"/>
    <cellStyle name="Warning Text 30 5 5" xfId="42280" xr:uid="{1122218E-AC01-4675-971E-540458B03F0B}"/>
    <cellStyle name="Warning Text 30 6" xfId="42281" xr:uid="{6A2A3CAC-B0D9-45ED-872F-D830AAA6872B}"/>
    <cellStyle name="Warning Text 30 6 2" xfId="42282" xr:uid="{730D592C-5EFC-4B7E-A4C3-2B25CC0FC49A}"/>
    <cellStyle name="Warning Text 30 6 2 2" xfId="42283" xr:uid="{96791340-5588-4A25-9394-55E7E97CAEF9}"/>
    <cellStyle name="Warning Text 30 6 3" xfId="42284" xr:uid="{8EAC744A-E725-4B7A-9631-678EB2BC0C8C}"/>
    <cellStyle name="Warning Text 30 6 3 2" xfId="42285" xr:uid="{AAD72687-DED6-4E4D-ACE6-CA23BCD83F80}"/>
    <cellStyle name="Warning Text 30 6 4" xfId="42286" xr:uid="{8577512D-9E96-4648-B36D-BF5A1C8BFF9E}"/>
    <cellStyle name="Warning Text 30 7" xfId="42287" xr:uid="{B11AC732-4CDE-4DAE-91C2-B4C4AB650A9C}"/>
    <cellStyle name="Warning Text 30 7 2" xfId="42288" xr:uid="{EEE6CDA6-31E0-490B-93DA-A5B9D15A9CB7}"/>
    <cellStyle name="Warning Text 30 8" xfId="42289" xr:uid="{B99AF26B-3609-49B9-8AC0-A2EC671AFDFF}"/>
    <cellStyle name="Warning Text 30 8 2" xfId="42290" xr:uid="{4D3916D2-F47D-40A3-B123-0122CC368003}"/>
    <cellStyle name="Warning Text 30 9" xfId="42291" xr:uid="{8277FEB0-E007-4DD7-8067-2D9DC5D985A8}"/>
    <cellStyle name="Warning Text 30 9 2" xfId="42292" xr:uid="{A31C8BB4-CB49-44E1-8742-89CCF1C47010}"/>
    <cellStyle name="Warning Text 31" xfId="17701" xr:uid="{00000000-0005-0000-0000-00002A450000}"/>
    <cellStyle name="Warning Text 31 10" xfId="42294" xr:uid="{7C3CD717-1CA0-47D1-809A-D03F50E20E44}"/>
    <cellStyle name="Warning Text 31 11" xfId="42295" xr:uid="{079818CA-56F8-4B61-A68C-098C5A5AA23F}"/>
    <cellStyle name="Warning Text 31 12" xfId="42293" xr:uid="{D9693709-5A16-4EB3-A995-4837D4085214}"/>
    <cellStyle name="Warning Text 31 13" xfId="25161" xr:uid="{178F0CF9-EF48-4062-8C0E-40F82A472FF3}"/>
    <cellStyle name="Warning Text 31 2" xfId="17702" xr:uid="{00000000-0005-0000-0000-00002B450000}"/>
    <cellStyle name="Warning Text 31 2 2" xfId="42297" xr:uid="{00F57DF4-373E-455B-96FF-9A9932B139E9}"/>
    <cellStyle name="Warning Text 31 2 2 2" xfId="42298" xr:uid="{2419E9D6-B870-4637-9FD4-0B39F61F5F56}"/>
    <cellStyle name="Warning Text 31 2 3" xfId="42299" xr:uid="{627C9CB9-E266-4834-9A85-1396E95B9836}"/>
    <cellStyle name="Warning Text 31 2 3 2" xfId="42300" xr:uid="{21ACCC6B-9537-492C-8816-CBC11E406C61}"/>
    <cellStyle name="Warning Text 31 2 4" xfId="42301" xr:uid="{AD1A8F4B-C534-4653-919E-0DD738CBA9F4}"/>
    <cellStyle name="Warning Text 31 2 5" xfId="42302" xr:uid="{4892CFD4-CAAF-4260-87F0-BE2197C85825}"/>
    <cellStyle name="Warning Text 31 2 6" xfId="42296" xr:uid="{5347A7EB-0B5A-4F93-A32A-CCFE26FDFFAA}"/>
    <cellStyle name="Warning Text 31 3" xfId="17703" xr:uid="{00000000-0005-0000-0000-00002C450000}"/>
    <cellStyle name="Warning Text 31 3 2" xfId="42304" xr:uid="{8C24015F-8291-4B92-8DEF-D767D99C3229}"/>
    <cellStyle name="Warning Text 31 3 2 2" xfId="42305" xr:uid="{9F23AA17-DCB4-4746-A9AC-9B62DAC4739F}"/>
    <cellStyle name="Warning Text 31 3 3" xfId="42306" xr:uid="{E1E1439E-F019-4DF0-A21F-1CCB2A1B4B73}"/>
    <cellStyle name="Warning Text 31 3 3 2" xfId="42307" xr:uid="{FC414962-F0FA-4528-B74E-617E22B6F67F}"/>
    <cellStyle name="Warning Text 31 3 4" xfId="42308" xr:uid="{F3F71FF5-A27A-45F3-ACE0-6E6CD2E24181}"/>
    <cellStyle name="Warning Text 31 3 5" xfId="42303" xr:uid="{12A63400-1150-4249-88C8-269CA31C3C3D}"/>
    <cellStyle name="Warning Text 31 4" xfId="42309" xr:uid="{A2ABD5D7-4536-4B24-83D0-818D910B7BC0}"/>
    <cellStyle name="Warning Text 31 4 2" xfId="42310" xr:uid="{B7E1D988-CA41-4CC1-94BE-BEAC64618422}"/>
    <cellStyle name="Warning Text 31 4 2 2" xfId="42311" xr:uid="{57359184-C596-47B2-8997-4F4E2C3DBD33}"/>
    <cellStyle name="Warning Text 31 4 3" xfId="42312" xr:uid="{68EA9A00-5B2A-408B-BD63-CEC3597B7398}"/>
    <cellStyle name="Warning Text 31 4 3 2" xfId="42313" xr:uid="{340D2E89-C402-4246-AADC-1895C4623543}"/>
    <cellStyle name="Warning Text 31 4 4" xfId="42314" xr:uid="{2B53711D-3B80-450F-9551-1ABDCF4D58CA}"/>
    <cellStyle name="Warning Text 31 5" xfId="42315" xr:uid="{0E5C6DF6-B073-4C2A-88C3-0D425C96A41B}"/>
    <cellStyle name="Warning Text 31 5 2" xfId="42316" xr:uid="{0C560683-8C4E-4DCA-9EC8-F00920A12190}"/>
    <cellStyle name="Warning Text 31 5 2 2" xfId="42317" xr:uid="{A23344E1-BD42-4F17-B2FA-5B9E05DBC23F}"/>
    <cellStyle name="Warning Text 31 5 3" xfId="42318" xr:uid="{6F4F255A-B6D9-4E02-96B0-2F70B245A155}"/>
    <cellStyle name="Warning Text 31 5 3 2" xfId="42319" xr:uid="{2612E67D-DB88-4FBC-8DFD-6C9F02EA6C21}"/>
    <cellStyle name="Warning Text 31 5 4" xfId="42320" xr:uid="{E3D91D7F-04EF-418C-B681-D9DA32862286}"/>
    <cellStyle name="Warning Text 31 5 4 2" xfId="42321" xr:uid="{1F65FE7E-C5C0-4222-8BC4-FA120E65BDE3}"/>
    <cellStyle name="Warning Text 31 5 5" xfId="42322" xr:uid="{78C2AEC6-5231-489F-9467-0CF7E92DB108}"/>
    <cellStyle name="Warning Text 31 6" xfId="42323" xr:uid="{9E5E38ED-E3D2-4E57-95CA-5FE4CF9D1872}"/>
    <cellStyle name="Warning Text 31 6 2" xfId="42324" xr:uid="{E9874C8D-5514-4797-95A4-7275B9DB7179}"/>
    <cellStyle name="Warning Text 31 6 2 2" xfId="42325" xr:uid="{6DBEF186-D84E-4F25-A5A1-4731576752A4}"/>
    <cellStyle name="Warning Text 31 6 3" xfId="42326" xr:uid="{E7D3FE23-7E83-477B-B023-EFE21E6D8247}"/>
    <cellStyle name="Warning Text 31 6 3 2" xfId="42327" xr:uid="{FF98449C-A481-4D31-9C47-F02A4D596567}"/>
    <cellStyle name="Warning Text 31 6 4" xfId="42328" xr:uid="{A9066F42-0EF1-440A-82C5-58258790808C}"/>
    <cellStyle name="Warning Text 31 7" xfId="42329" xr:uid="{9EF2FA7A-8C61-414F-8A79-1693315AFCEE}"/>
    <cellStyle name="Warning Text 31 7 2" xfId="42330" xr:uid="{9BC06331-AB64-4D8D-94C1-1C50463F3B6A}"/>
    <cellStyle name="Warning Text 31 8" xfId="42331" xr:uid="{AC0B67E8-C826-44F2-9C17-61F27FE49DA2}"/>
    <cellStyle name="Warning Text 31 8 2" xfId="42332" xr:uid="{4361AEC8-AC23-40D5-8056-D2E2B9AB7069}"/>
    <cellStyle name="Warning Text 31 9" xfId="42333" xr:uid="{4D9C9ADE-FA51-4D75-BE2E-A6F699B1538E}"/>
    <cellStyle name="Warning Text 31 9 2" xfId="42334" xr:uid="{5E4CF8B6-33CC-4D10-A68B-F91A29B75D7E}"/>
    <cellStyle name="Warning Text 32" xfId="17704" xr:uid="{00000000-0005-0000-0000-00002D450000}"/>
    <cellStyle name="Warning Text 32 10" xfId="42336" xr:uid="{9C113093-A7C5-4A9F-BFF7-56CE052A9254}"/>
    <cellStyle name="Warning Text 32 11" xfId="42337" xr:uid="{527B9FF2-7706-49CB-968E-6577CB392407}"/>
    <cellStyle name="Warning Text 32 12" xfId="42335" xr:uid="{2ED72631-A72F-4D07-9308-72C4BB6E1985}"/>
    <cellStyle name="Warning Text 32 13" xfId="25162" xr:uid="{F3DDAEA8-3A0A-4DE2-94A4-1DF91659E493}"/>
    <cellStyle name="Warning Text 32 2" xfId="17705" xr:uid="{00000000-0005-0000-0000-00002E450000}"/>
    <cellStyle name="Warning Text 32 2 2" xfId="42339" xr:uid="{13B4B59C-030E-4942-8604-6A1A2F9ED87F}"/>
    <cellStyle name="Warning Text 32 2 2 2" xfId="42340" xr:uid="{A1FDB9A5-E420-444A-9FA6-03CEFA92FE28}"/>
    <cellStyle name="Warning Text 32 2 3" xfId="42341" xr:uid="{9AE6B547-9FCA-4CA0-A583-0D3778E96998}"/>
    <cellStyle name="Warning Text 32 2 3 2" xfId="42342" xr:uid="{74270B47-F6C8-46E1-A6A2-17992ED06B3C}"/>
    <cellStyle name="Warning Text 32 2 4" xfId="42343" xr:uid="{7D442FA6-F23C-4DD1-8233-843712F20F2C}"/>
    <cellStyle name="Warning Text 32 2 5" xfId="42344" xr:uid="{9AEC7011-D5F3-4799-A666-577A2AAC18F6}"/>
    <cellStyle name="Warning Text 32 2 6" xfId="42338" xr:uid="{8276182C-299D-4B78-8E2A-0251BF3BCD7A}"/>
    <cellStyle name="Warning Text 32 3" xfId="17706" xr:uid="{00000000-0005-0000-0000-00002F450000}"/>
    <cellStyle name="Warning Text 32 3 2" xfId="42346" xr:uid="{41EABA37-1B5C-4379-9FAA-83B9E044BBF7}"/>
    <cellStyle name="Warning Text 32 3 2 2" xfId="42347" xr:uid="{14D69EB3-7DC0-4C93-8104-CD40C6157788}"/>
    <cellStyle name="Warning Text 32 3 3" xfId="42348" xr:uid="{FC9E54F0-DE29-4B5C-A562-637513E0A546}"/>
    <cellStyle name="Warning Text 32 3 3 2" xfId="42349" xr:uid="{953C486C-74FC-4DA9-90F6-71CA05240F5F}"/>
    <cellStyle name="Warning Text 32 3 4" xfId="42350" xr:uid="{A99F18A1-C17A-46E9-97C6-4AEFEC08D5E3}"/>
    <cellStyle name="Warning Text 32 3 5" xfId="42345" xr:uid="{BD00EE59-16E9-4C7A-AD38-F99FA1A18173}"/>
    <cellStyle name="Warning Text 32 4" xfId="42351" xr:uid="{1EA7DC73-C9C4-478D-B12F-9EAE003AB05E}"/>
    <cellStyle name="Warning Text 32 4 2" xfId="42352" xr:uid="{4EAE9874-FB89-477A-BD5B-983DF1634064}"/>
    <cellStyle name="Warning Text 32 4 2 2" xfId="42353" xr:uid="{507164B3-4A22-4ACF-93CC-8D9C0B8AEDA3}"/>
    <cellStyle name="Warning Text 32 4 3" xfId="42354" xr:uid="{6978729B-633B-4A78-8C7D-08D0D81AB771}"/>
    <cellStyle name="Warning Text 32 4 3 2" xfId="42355" xr:uid="{913F668F-0C8D-4726-837C-2D275B8F71FE}"/>
    <cellStyle name="Warning Text 32 4 4" xfId="42356" xr:uid="{DD09FB6D-9CA5-4075-A3D1-F48FDBB54567}"/>
    <cellStyle name="Warning Text 32 5" xfId="42357" xr:uid="{57BF90B4-8827-4825-9093-CD3FD6289520}"/>
    <cellStyle name="Warning Text 32 5 2" xfId="42358" xr:uid="{77CEA20A-2692-4166-9FFA-A2B108A5CE6C}"/>
    <cellStyle name="Warning Text 32 5 2 2" xfId="42359" xr:uid="{12BD723F-7563-4CCE-A444-1A83FBE81C65}"/>
    <cellStyle name="Warning Text 32 5 3" xfId="42360" xr:uid="{4AE3FE74-2E37-405D-8912-41108EF98B2C}"/>
    <cellStyle name="Warning Text 32 5 3 2" xfId="42361" xr:uid="{241E90B2-0530-411F-AE00-64C016ECF218}"/>
    <cellStyle name="Warning Text 32 5 4" xfId="42362" xr:uid="{0051745D-79AF-4DAE-9299-6FDD775A8155}"/>
    <cellStyle name="Warning Text 32 5 4 2" xfId="42363" xr:uid="{B124867E-8D50-4963-80C2-01E0212511D8}"/>
    <cellStyle name="Warning Text 32 5 5" xfId="42364" xr:uid="{60640614-DD27-4EB8-8B34-F9C4EFA557E2}"/>
    <cellStyle name="Warning Text 32 6" xfId="42365" xr:uid="{A2BCC345-8A37-4F66-8382-F7037A7091BD}"/>
    <cellStyle name="Warning Text 32 6 2" xfId="42366" xr:uid="{A8CB61F7-F37F-4F8F-9646-631FD96F7156}"/>
    <cellStyle name="Warning Text 32 6 2 2" xfId="42367" xr:uid="{3223197E-8507-4C0F-90E7-DD27FF6315A8}"/>
    <cellStyle name="Warning Text 32 6 3" xfId="42368" xr:uid="{F061CF33-5F26-4378-9F3E-4AEB389079D9}"/>
    <cellStyle name="Warning Text 32 6 3 2" xfId="42369" xr:uid="{D2FEFE91-1A73-4426-8870-F5E6562ED0FB}"/>
    <cellStyle name="Warning Text 32 6 4" xfId="42370" xr:uid="{5F520E08-8C34-48B9-944A-0D3CB6E204C9}"/>
    <cellStyle name="Warning Text 32 7" xfId="42371" xr:uid="{D4F54EBE-30DA-4E80-84CB-B5ED7CAC364D}"/>
    <cellStyle name="Warning Text 32 7 2" xfId="42372" xr:uid="{12D1D179-5A3A-422A-8086-8E141554BC41}"/>
    <cellStyle name="Warning Text 32 8" xfId="42373" xr:uid="{0BF58325-022B-4C8A-A02B-C2CFCB01665D}"/>
    <cellStyle name="Warning Text 32 8 2" xfId="42374" xr:uid="{CB0C5E34-E5A1-4B41-992F-EF95C6A1711B}"/>
    <cellStyle name="Warning Text 32 9" xfId="42375" xr:uid="{F3A0E9EC-740A-4115-BA24-45DA4D6D8136}"/>
    <cellStyle name="Warning Text 32 9 2" xfId="42376" xr:uid="{EB17A05E-51B7-4A5A-BC8B-E7DA22323FDD}"/>
    <cellStyle name="Warning Text 33" xfId="17707" xr:uid="{00000000-0005-0000-0000-000030450000}"/>
    <cellStyle name="Warning Text 33 10" xfId="42378" xr:uid="{51A36196-C3AB-497A-82BF-FE4E513B4232}"/>
    <cellStyle name="Warning Text 33 11" xfId="42379" xr:uid="{734F918E-C15E-44DF-9B24-59A2AECAB87A}"/>
    <cellStyle name="Warning Text 33 12" xfId="42377" xr:uid="{01F3BEE5-F3C0-4DA3-B6CA-383A221D6ED4}"/>
    <cellStyle name="Warning Text 33 13" xfId="25163" xr:uid="{4F4439BD-0711-4F3E-AAB8-BBD5E94950BB}"/>
    <cellStyle name="Warning Text 33 2" xfId="17708" xr:uid="{00000000-0005-0000-0000-000031450000}"/>
    <cellStyle name="Warning Text 33 2 2" xfId="42381" xr:uid="{622EEEB8-4C19-4FCC-AC90-050F2D0344D7}"/>
    <cellStyle name="Warning Text 33 2 2 2" xfId="42382" xr:uid="{709D9C07-B26D-4665-B6D0-74AD8F57A4C3}"/>
    <cellStyle name="Warning Text 33 2 3" xfId="42383" xr:uid="{2AED9454-770B-4327-8309-EE862BBD9DF7}"/>
    <cellStyle name="Warning Text 33 2 3 2" xfId="42384" xr:uid="{41F404A1-818B-43BD-88EC-59305E2CDFF8}"/>
    <cellStyle name="Warning Text 33 2 4" xfId="42385" xr:uid="{33944D70-CE90-47C5-A072-6F744AC6BF64}"/>
    <cellStyle name="Warning Text 33 2 5" xfId="42386" xr:uid="{BBD7AC18-51AF-4AD7-80DD-C58EB521C709}"/>
    <cellStyle name="Warning Text 33 2 6" xfId="42380" xr:uid="{95C3BCD8-87F0-4758-8C40-BBA62E81F4E3}"/>
    <cellStyle name="Warning Text 33 3" xfId="17709" xr:uid="{00000000-0005-0000-0000-000032450000}"/>
    <cellStyle name="Warning Text 33 3 2" xfId="42388" xr:uid="{0D62724D-BBE1-4DAA-9295-1D9F6BEC7D61}"/>
    <cellStyle name="Warning Text 33 3 2 2" xfId="42389" xr:uid="{F2F74356-4383-456C-9E0C-CB6F906A2109}"/>
    <cellStyle name="Warning Text 33 3 3" xfId="42390" xr:uid="{9A7E2086-8F48-43CF-AD63-C0DD294974C7}"/>
    <cellStyle name="Warning Text 33 3 3 2" xfId="42391" xr:uid="{3017D3EE-28E0-48E3-BA7E-D48BB88173EB}"/>
    <cellStyle name="Warning Text 33 3 4" xfId="42392" xr:uid="{08379D20-96AA-42AD-A623-592A1ECCF396}"/>
    <cellStyle name="Warning Text 33 3 5" xfId="42387" xr:uid="{B5163840-C853-4C9B-93AD-097191CC9930}"/>
    <cellStyle name="Warning Text 33 4" xfId="42393" xr:uid="{F64F367C-84DA-4AD8-9E0E-EA1A4BB53662}"/>
    <cellStyle name="Warning Text 33 4 2" xfId="42394" xr:uid="{F1ACC1A0-D4AE-4321-93F5-EDDBA6EF842F}"/>
    <cellStyle name="Warning Text 33 4 2 2" xfId="42395" xr:uid="{C4E3C28C-75B1-4F48-BA44-B0A8768E8C31}"/>
    <cellStyle name="Warning Text 33 4 3" xfId="42396" xr:uid="{8CF42532-B9A7-4E05-9F7B-A7CB04AFC39B}"/>
    <cellStyle name="Warning Text 33 4 3 2" xfId="42397" xr:uid="{945625D1-057A-445F-A3FF-5F03C77A8F41}"/>
    <cellStyle name="Warning Text 33 4 4" xfId="42398" xr:uid="{EA1B8A08-DAE1-425F-B972-E5050A89C149}"/>
    <cellStyle name="Warning Text 33 5" xfId="42399" xr:uid="{6A8860E2-AFD5-480F-B010-32FAABEAA9D3}"/>
    <cellStyle name="Warning Text 33 5 2" xfId="42400" xr:uid="{47E0FD3E-7F41-4A63-8897-E7B7562E37FA}"/>
    <cellStyle name="Warning Text 33 5 2 2" xfId="42401" xr:uid="{95C969A4-83E5-43DE-BCA9-782050BD3407}"/>
    <cellStyle name="Warning Text 33 5 3" xfId="42402" xr:uid="{632FAA0D-1255-4F0B-90B0-D3663ADB39F8}"/>
    <cellStyle name="Warning Text 33 5 3 2" xfId="42403" xr:uid="{0E86C3BD-0114-4C85-A968-95BB6FD996C5}"/>
    <cellStyle name="Warning Text 33 5 4" xfId="42404" xr:uid="{9BB912C4-A240-4C75-9B05-640E30B9877C}"/>
    <cellStyle name="Warning Text 33 5 4 2" xfId="42405" xr:uid="{5490FCC6-E12B-4815-8B08-8B0135E62595}"/>
    <cellStyle name="Warning Text 33 5 5" xfId="42406" xr:uid="{C3D73925-121D-415C-95DF-4281FE4138A6}"/>
    <cellStyle name="Warning Text 33 6" xfId="42407" xr:uid="{6F779400-7ADE-4447-B873-A59E686485F7}"/>
    <cellStyle name="Warning Text 33 6 2" xfId="42408" xr:uid="{A1FA1740-05A3-44EF-AE8B-F077C760BCC2}"/>
    <cellStyle name="Warning Text 33 6 2 2" xfId="42409" xr:uid="{1BA63C51-FBC9-491F-B9B1-8CC1A100B576}"/>
    <cellStyle name="Warning Text 33 6 3" xfId="42410" xr:uid="{CEF145FF-6098-41FD-B9E9-3FCBDE96D640}"/>
    <cellStyle name="Warning Text 33 6 3 2" xfId="42411" xr:uid="{234A627A-127C-4248-8097-DD8470875F2E}"/>
    <cellStyle name="Warning Text 33 6 4" xfId="42412" xr:uid="{6097C269-2A04-4C57-9E5B-C81A94DA7466}"/>
    <cellStyle name="Warning Text 33 7" xfId="42413" xr:uid="{457F55C2-D64B-4F4E-AAAD-AC4EA45B24EB}"/>
    <cellStyle name="Warning Text 33 7 2" xfId="42414" xr:uid="{B9B5A6DD-6FAA-427C-9098-331C7D7FB3F1}"/>
    <cellStyle name="Warning Text 33 8" xfId="42415" xr:uid="{41C9F1BF-6404-45BF-94FE-D379EB36E6F7}"/>
    <cellStyle name="Warning Text 33 8 2" xfId="42416" xr:uid="{593EAEC2-A68D-4612-BE4C-E7F467D2DC11}"/>
    <cellStyle name="Warning Text 33 9" xfId="42417" xr:uid="{69B455BF-8C9F-428D-99D8-7177F0008A3C}"/>
    <cellStyle name="Warning Text 33 9 2" xfId="42418" xr:uid="{7F936E38-D7E9-48A2-8F19-8D90FE7F4FBC}"/>
    <cellStyle name="Warning Text 34" xfId="17710" xr:uid="{00000000-0005-0000-0000-000033450000}"/>
    <cellStyle name="Warning Text 34 10" xfId="42420" xr:uid="{C7164A05-2972-462E-9743-DA20B44956F2}"/>
    <cellStyle name="Warning Text 34 11" xfId="42421" xr:uid="{82F8209C-4BCC-4B88-97CF-7C3859462136}"/>
    <cellStyle name="Warning Text 34 12" xfId="42419" xr:uid="{87A2726B-68E8-4C26-89CF-10FABAE41382}"/>
    <cellStyle name="Warning Text 34 13" xfId="25164" xr:uid="{9081D03D-BDCF-431A-9F8C-1A0B17CA92A2}"/>
    <cellStyle name="Warning Text 34 2" xfId="17711" xr:uid="{00000000-0005-0000-0000-000034450000}"/>
    <cellStyle name="Warning Text 34 2 2" xfId="42423" xr:uid="{1D77DF82-B79D-4188-805D-C0CF0CB24A77}"/>
    <cellStyle name="Warning Text 34 2 2 2" xfId="42424" xr:uid="{5ED22B4C-F177-41EB-9350-ACDB3298D65C}"/>
    <cellStyle name="Warning Text 34 2 3" xfId="42425" xr:uid="{B7DB94B2-548C-4559-B67F-A325451D4F8B}"/>
    <cellStyle name="Warning Text 34 2 3 2" xfId="42426" xr:uid="{4A91BCF0-A90C-4CEB-80E8-14A55EA309B9}"/>
    <cellStyle name="Warning Text 34 2 4" xfId="42427" xr:uid="{ACED74E5-A769-42FC-A423-F91FAEE28E3B}"/>
    <cellStyle name="Warning Text 34 2 5" xfId="42428" xr:uid="{739CAC0F-9BBB-4EDC-BAB2-752919A3B093}"/>
    <cellStyle name="Warning Text 34 2 6" xfId="42422" xr:uid="{0C31B9B6-8BC4-4D37-9DF5-9E2584850ACF}"/>
    <cellStyle name="Warning Text 34 3" xfId="17712" xr:uid="{00000000-0005-0000-0000-000035450000}"/>
    <cellStyle name="Warning Text 34 3 2" xfId="42430" xr:uid="{591E10AE-986F-49F4-8761-BC1A56282AA0}"/>
    <cellStyle name="Warning Text 34 3 2 2" xfId="42431" xr:uid="{24463837-6AA4-48F8-B30C-B0F385DAA5D1}"/>
    <cellStyle name="Warning Text 34 3 3" xfId="42432" xr:uid="{1352B444-AFEC-4189-B294-7051E5928B29}"/>
    <cellStyle name="Warning Text 34 3 3 2" xfId="42433" xr:uid="{92B7C4DD-F6CD-4001-8B9E-468A85C83589}"/>
    <cellStyle name="Warning Text 34 3 4" xfId="42434" xr:uid="{02A49EC6-D4D6-4076-B3E9-DD8189D8E18E}"/>
    <cellStyle name="Warning Text 34 3 5" xfId="42429" xr:uid="{5A6ED7F1-3141-48CF-863C-FA44059985F8}"/>
    <cellStyle name="Warning Text 34 4" xfId="42435" xr:uid="{226FD145-9811-4D71-A2D4-A30170D7973B}"/>
    <cellStyle name="Warning Text 34 4 2" xfId="42436" xr:uid="{AA543B9B-9413-4A91-99A5-42F0039C11F5}"/>
    <cellStyle name="Warning Text 34 4 2 2" xfId="42437" xr:uid="{F8AAE73A-1C60-4A72-AE46-87BAF10A7E40}"/>
    <cellStyle name="Warning Text 34 4 3" xfId="42438" xr:uid="{84F607BF-3429-42F8-9C22-E66F4E39E7B1}"/>
    <cellStyle name="Warning Text 34 4 3 2" xfId="42439" xr:uid="{27E4050D-5522-42B1-9C2D-A9F1C0072F21}"/>
    <cellStyle name="Warning Text 34 4 4" xfId="42440" xr:uid="{F1623E70-C064-4304-B68F-94878F127809}"/>
    <cellStyle name="Warning Text 34 5" xfId="42441" xr:uid="{4F05CDCB-EBC4-439A-9C8E-A3A60B1FCAF2}"/>
    <cellStyle name="Warning Text 34 5 2" xfId="42442" xr:uid="{0A4FF579-6E76-4DAB-8A7E-A21F588D84E8}"/>
    <cellStyle name="Warning Text 34 5 2 2" xfId="42443" xr:uid="{3D11870C-09C3-4F18-8AC9-E1B9953BBD38}"/>
    <cellStyle name="Warning Text 34 5 3" xfId="42444" xr:uid="{08C86C02-EAE5-40B2-9E2F-17A42430C1DE}"/>
    <cellStyle name="Warning Text 34 5 3 2" xfId="42445" xr:uid="{F8B912C9-A21F-4CC5-996B-2545A3FD6442}"/>
    <cellStyle name="Warning Text 34 5 4" xfId="42446" xr:uid="{3FF6164B-F43E-481E-8829-D2DFE844870D}"/>
    <cellStyle name="Warning Text 34 5 4 2" xfId="42447" xr:uid="{D29EC0DC-BFD4-4C3E-A291-332E81BA0857}"/>
    <cellStyle name="Warning Text 34 5 5" xfId="42448" xr:uid="{3F939FAD-B200-4387-9423-90EB9724D4CC}"/>
    <cellStyle name="Warning Text 34 6" xfId="42449" xr:uid="{D2B29D5D-C5DB-4AEB-8598-153C23073461}"/>
    <cellStyle name="Warning Text 34 6 2" xfId="42450" xr:uid="{23E41731-A8E8-4A41-8173-56F91207C84F}"/>
    <cellStyle name="Warning Text 34 6 2 2" xfId="42451" xr:uid="{982642CA-410B-4B74-A7DC-EFBC3A2986AE}"/>
    <cellStyle name="Warning Text 34 6 3" xfId="42452" xr:uid="{9AC09602-95F5-45E0-991D-4D083787CC35}"/>
    <cellStyle name="Warning Text 34 6 3 2" xfId="42453" xr:uid="{6A513BBA-7666-429B-80E5-243BE18D145E}"/>
    <cellStyle name="Warning Text 34 6 4" xfId="42454" xr:uid="{759FB338-B0A3-440B-9E45-BF92C496748D}"/>
    <cellStyle name="Warning Text 34 7" xfId="42455" xr:uid="{C70A288C-2133-4521-BCC0-C1D6C034328E}"/>
    <cellStyle name="Warning Text 34 7 2" xfId="42456" xr:uid="{C525C2BC-6334-4465-98B7-05D6FC5E9189}"/>
    <cellStyle name="Warning Text 34 8" xfId="42457" xr:uid="{CD523B1B-B632-47B3-96E8-EC1627EFD7D8}"/>
    <cellStyle name="Warning Text 34 8 2" xfId="42458" xr:uid="{E1B66D9F-2498-451F-8176-C126B6B08FF9}"/>
    <cellStyle name="Warning Text 34 9" xfId="42459" xr:uid="{9A6131E2-0BF1-4688-8816-0CC708F1A16C}"/>
    <cellStyle name="Warning Text 34 9 2" xfId="42460" xr:uid="{E6DF9105-A4C6-4157-906A-34B5813001A7}"/>
    <cellStyle name="Warning Text 35" xfId="17713" xr:uid="{00000000-0005-0000-0000-000036450000}"/>
    <cellStyle name="Warning Text 35 10" xfId="42462" xr:uid="{3573E735-9F47-4AB7-906E-C4A710F9CAFF}"/>
    <cellStyle name="Warning Text 35 11" xfId="42463" xr:uid="{A431C918-B93F-4854-B808-EB239FF00E5E}"/>
    <cellStyle name="Warning Text 35 12" xfId="42461" xr:uid="{62881394-0FBF-4044-A0A0-8430ED3E98A5}"/>
    <cellStyle name="Warning Text 35 13" xfId="25165" xr:uid="{FB9517C4-1A2F-4613-8A9E-9FE8B1927917}"/>
    <cellStyle name="Warning Text 35 2" xfId="17714" xr:uid="{00000000-0005-0000-0000-000037450000}"/>
    <cellStyle name="Warning Text 35 2 2" xfId="42465" xr:uid="{5B61B981-B7F0-4342-932A-E6C3380C422F}"/>
    <cellStyle name="Warning Text 35 2 2 2" xfId="42466" xr:uid="{A14CE394-1D8D-4CA2-86DB-C8759DCFF2F4}"/>
    <cellStyle name="Warning Text 35 2 3" xfId="42467" xr:uid="{9363B52A-CB59-46FB-AF5A-ADF242954606}"/>
    <cellStyle name="Warning Text 35 2 3 2" xfId="42468" xr:uid="{23D414F0-C0C2-4781-A9E9-5F584C7FDCAE}"/>
    <cellStyle name="Warning Text 35 2 4" xfId="42469" xr:uid="{60E44A80-74C8-4087-92D4-509D9EEC72D4}"/>
    <cellStyle name="Warning Text 35 2 5" xfId="42470" xr:uid="{CE41121C-C7B9-41C9-A88A-2FB1586E4C41}"/>
    <cellStyle name="Warning Text 35 2 6" xfId="42464" xr:uid="{EA50BA6C-7FAF-4DAA-ADDC-2EB6AB55E4DE}"/>
    <cellStyle name="Warning Text 35 3" xfId="17715" xr:uid="{00000000-0005-0000-0000-000038450000}"/>
    <cellStyle name="Warning Text 35 3 2" xfId="42472" xr:uid="{A5B0C2C3-92DD-429D-BCB7-6B306D8FD9DD}"/>
    <cellStyle name="Warning Text 35 3 2 2" xfId="42473" xr:uid="{1FDA3440-8A7E-4090-A324-7EA30A581B4B}"/>
    <cellStyle name="Warning Text 35 3 3" xfId="42474" xr:uid="{220A5C9D-780A-4CE5-8445-B1D28C83593F}"/>
    <cellStyle name="Warning Text 35 3 3 2" xfId="42475" xr:uid="{9C5CEBAC-1228-4A1D-B492-8F6A68922827}"/>
    <cellStyle name="Warning Text 35 3 4" xfId="42476" xr:uid="{F297EFCD-87C1-4528-BEEC-AAF185B0FEFB}"/>
    <cellStyle name="Warning Text 35 3 5" xfId="42471" xr:uid="{4C887535-D6E4-49EA-93A9-A15B1EC178AE}"/>
    <cellStyle name="Warning Text 35 4" xfId="42477" xr:uid="{52DDDDA9-865F-409C-9E39-72232815388D}"/>
    <cellStyle name="Warning Text 35 4 2" xfId="42478" xr:uid="{327F6DDA-38AE-4040-AF0E-4A77B8906E5C}"/>
    <cellStyle name="Warning Text 35 4 2 2" xfId="42479" xr:uid="{11161A4A-0671-4C8C-A8C1-FEAB6881A3B9}"/>
    <cellStyle name="Warning Text 35 4 3" xfId="42480" xr:uid="{D46503EA-F14D-4237-B1E9-90A567FA9A30}"/>
    <cellStyle name="Warning Text 35 4 3 2" xfId="42481" xr:uid="{C1219D7F-2311-40C9-B866-1215FF46FB10}"/>
    <cellStyle name="Warning Text 35 4 4" xfId="42482" xr:uid="{2485B7D1-D21F-4183-9A8C-04FB9B97D3FA}"/>
    <cellStyle name="Warning Text 35 5" xfId="42483" xr:uid="{3E43DB02-88FD-4ADA-8015-91847B41FCF5}"/>
    <cellStyle name="Warning Text 35 5 2" xfId="42484" xr:uid="{52E05014-6FFE-4E09-94FD-30935D1D3989}"/>
    <cellStyle name="Warning Text 35 5 2 2" xfId="42485" xr:uid="{E7935FFF-1149-4ACD-BB50-454E04F9ECF5}"/>
    <cellStyle name="Warning Text 35 5 3" xfId="42486" xr:uid="{73E14910-C981-4327-AD56-703EE03C7403}"/>
    <cellStyle name="Warning Text 35 5 3 2" xfId="42487" xr:uid="{E221DB08-3401-483C-9E11-F3D1420161E0}"/>
    <cellStyle name="Warning Text 35 5 4" xfId="42488" xr:uid="{982DDBA1-7100-4C6D-AC5F-66E31EA4A441}"/>
    <cellStyle name="Warning Text 35 5 4 2" xfId="42489" xr:uid="{7475696A-BAB7-4E00-A66C-F4289AB7F8DE}"/>
    <cellStyle name="Warning Text 35 5 5" xfId="42490" xr:uid="{35A0C0C0-AD83-41B1-A066-511888637672}"/>
    <cellStyle name="Warning Text 35 6" xfId="42491" xr:uid="{089E49CC-DA21-4E27-99A1-7F3DD666426D}"/>
    <cellStyle name="Warning Text 35 6 2" xfId="42492" xr:uid="{817BC583-60CD-46A7-9CE1-AC08592FF611}"/>
    <cellStyle name="Warning Text 35 6 2 2" xfId="42493" xr:uid="{C7C68FD7-764C-486C-9979-463A7D9D9E50}"/>
    <cellStyle name="Warning Text 35 6 3" xfId="42494" xr:uid="{9EB9098A-056A-4771-BC39-ACCEB05CEF99}"/>
    <cellStyle name="Warning Text 35 6 3 2" xfId="42495" xr:uid="{FC212B53-6D47-428C-A63C-521900A75FB7}"/>
    <cellStyle name="Warning Text 35 6 4" xfId="42496" xr:uid="{A9D02F15-F244-459C-96EC-30B15CFDFDA6}"/>
    <cellStyle name="Warning Text 35 7" xfId="42497" xr:uid="{248046B1-7897-4012-901C-AB90E36CCBC2}"/>
    <cellStyle name="Warning Text 35 7 2" xfId="42498" xr:uid="{A4E64E6D-34E4-4FC5-B6CE-7ABCFBBE129E}"/>
    <cellStyle name="Warning Text 35 8" xfId="42499" xr:uid="{0EB2023A-7727-4C48-BF42-D9AEE2A82702}"/>
    <cellStyle name="Warning Text 35 8 2" xfId="42500" xr:uid="{F1F17123-961C-408D-BA15-B0C3A6F6E27F}"/>
    <cellStyle name="Warning Text 35 9" xfId="42501" xr:uid="{C6D750C0-FBD4-41E9-98B9-831B2AA94990}"/>
    <cellStyle name="Warning Text 35 9 2" xfId="42502" xr:uid="{2DE864DD-B66B-431F-8E8B-9D9C1F3E6C83}"/>
    <cellStyle name="Warning Text 36" xfId="17716" xr:uid="{00000000-0005-0000-0000-000039450000}"/>
    <cellStyle name="Warning Text 36 10" xfId="42504" xr:uid="{172ED9F7-99D2-44D9-A04E-7D19CD53417F}"/>
    <cellStyle name="Warning Text 36 11" xfId="42505" xr:uid="{78BCB0FC-2F53-4A2D-BD92-0B683178438A}"/>
    <cellStyle name="Warning Text 36 12" xfId="42503" xr:uid="{EDFDD80D-DA79-479A-A4BA-0EE443D42B6F}"/>
    <cellStyle name="Warning Text 36 13" xfId="25166" xr:uid="{52BD9784-8268-4F81-969C-40ECF9DAEF50}"/>
    <cellStyle name="Warning Text 36 2" xfId="17717" xr:uid="{00000000-0005-0000-0000-00003A450000}"/>
    <cellStyle name="Warning Text 36 2 2" xfId="42507" xr:uid="{38D3023A-DC6E-45B5-B309-DCA76A81A2B0}"/>
    <cellStyle name="Warning Text 36 2 2 2" xfId="42508" xr:uid="{A49EB05F-3B06-4A7F-87A3-7CA70388C01A}"/>
    <cellStyle name="Warning Text 36 2 3" xfId="42509" xr:uid="{91A89825-19F0-4A98-A391-F7FA79B95CB6}"/>
    <cellStyle name="Warning Text 36 2 3 2" xfId="42510" xr:uid="{17A3AC55-56CC-47A4-B0FF-BFD70EAB761E}"/>
    <cellStyle name="Warning Text 36 2 4" xfId="42511" xr:uid="{A9492568-88CF-43D7-B0D1-E5FBB8D8B25F}"/>
    <cellStyle name="Warning Text 36 2 5" xfId="42512" xr:uid="{9C22ED1A-4618-4669-B4E0-60D7CD27A86E}"/>
    <cellStyle name="Warning Text 36 2 6" xfId="42506" xr:uid="{E96680DE-3BBF-4148-A066-0268D6EE2B01}"/>
    <cellStyle name="Warning Text 36 3" xfId="17718" xr:uid="{00000000-0005-0000-0000-00003B450000}"/>
    <cellStyle name="Warning Text 36 3 2" xfId="42514" xr:uid="{B54C9849-A4C0-4DD7-80C7-3F1E13A51F87}"/>
    <cellStyle name="Warning Text 36 3 2 2" xfId="42515" xr:uid="{2B0CAE78-5AD5-4449-B4A2-5474A1532EFD}"/>
    <cellStyle name="Warning Text 36 3 3" xfId="42516" xr:uid="{9CE0079B-8E05-4FFE-9755-F0603725FD79}"/>
    <cellStyle name="Warning Text 36 3 3 2" xfId="42517" xr:uid="{5C272384-8687-4D38-AB3F-DD7F6A6711BA}"/>
    <cellStyle name="Warning Text 36 3 4" xfId="42518" xr:uid="{FD8BBEBB-3F63-42BB-A281-ADA8268A2D62}"/>
    <cellStyle name="Warning Text 36 3 5" xfId="42513" xr:uid="{FB556224-AC76-4772-8228-847CE06BD9BC}"/>
    <cellStyle name="Warning Text 36 4" xfId="42519" xr:uid="{2AB0BF68-87C3-444E-A8C9-372E86F7F03B}"/>
    <cellStyle name="Warning Text 36 4 2" xfId="42520" xr:uid="{15F5645D-C7F9-4038-B6E5-A7B4FD7EABB8}"/>
    <cellStyle name="Warning Text 36 4 2 2" xfId="42521" xr:uid="{9E451700-3DC7-477F-BC7C-24D1CBE6C8E7}"/>
    <cellStyle name="Warning Text 36 4 3" xfId="42522" xr:uid="{8EFE627F-86C5-4893-B615-28AFEBED4566}"/>
    <cellStyle name="Warning Text 36 4 3 2" xfId="42523" xr:uid="{DD12EECF-758F-4C38-9AE8-6BC95D7ED2E8}"/>
    <cellStyle name="Warning Text 36 4 4" xfId="42524" xr:uid="{A07683F3-279E-434A-AE31-9CCED2720C4D}"/>
    <cellStyle name="Warning Text 36 5" xfId="42525" xr:uid="{64DD23B8-7908-4D7C-ACE5-421BCFF4D22A}"/>
    <cellStyle name="Warning Text 36 5 2" xfId="42526" xr:uid="{BA853678-88C7-4B50-B134-8F52A3E50A95}"/>
    <cellStyle name="Warning Text 36 5 2 2" xfId="42527" xr:uid="{75C30F67-3E25-4838-BD64-D5B1EB95F949}"/>
    <cellStyle name="Warning Text 36 5 3" xfId="42528" xr:uid="{71C5DDC5-15BF-4848-9A47-CFC1DA7DBF80}"/>
    <cellStyle name="Warning Text 36 5 3 2" xfId="42529" xr:uid="{A339C2C7-5740-4D2E-8C6A-A627334E0207}"/>
    <cellStyle name="Warning Text 36 5 4" xfId="42530" xr:uid="{E036A34C-4D88-4E5C-A04C-9E0EC1F7C69C}"/>
    <cellStyle name="Warning Text 36 5 4 2" xfId="42531" xr:uid="{6AF7C545-06A3-4CC9-B623-4647FEA14024}"/>
    <cellStyle name="Warning Text 36 5 5" xfId="42532" xr:uid="{6BECB09D-8121-42DA-9145-9ACA2ABE4345}"/>
    <cellStyle name="Warning Text 36 6" xfId="42533" xr:uid="{36AFC1A3-7755-4551-91BD-57C875B530D3}"/>
    <cellStyle name="Warning Text 36 6 2" xfId="42534" xr:uid="{0F0A4243-CE9E-4876-89ED-A34B5908AEFF}"/>
    <cellStyle name="Warning Text 36 6 2 2" xfId="42535" xr:uid="{5C63CA6B-F2C3-48A6-84E1-96A08C29BBD1}"/>
    <cellStyle name="Warning Text 36 6 3" xfId="42536" xr:uid="{857A91CC-4CA3-4239-8A12-F434626EE0CD}"/>
    <cellStyle name="Warning Text 36 6 3 2" xfId="42537" xr:uid="{1868944F-C352-428A-9A1B-E7547FACD145}"/>
    <cellStyle name="Warning Text 36 6 4" xfId="42538" xr:uid="{7DD3E052-6B7B-4D93-8A4D-ACF67D446904}"/>
    <cellStyle name="Warning Text 36 7" xfId="42539" xr:uid="{9589E282-9CE0-4034-ABB0-11EFBA0A2ADA}"/>
    <cellStyle name="Warning Text 36 7 2" xfId="42540" xr:uid="{BF439667-6F7D-4992-A8EC-948ED1A70BCF}"/>
    <cellStyle name="Warning Text 36 8" xfId="42541" xr:uid="{214D900C-4A37-456E-827E-8831CE4073AB}"/>
    <cellStyle name="Warning Text 36 8 2" xfId="42542" xr:uid="{054684A2-98D7-4263-8E72-D98D1070FD2D}"/>
    <cellStyle name="Warning Text 36 9" xfId="42543" xr:uid="{61FBEDD5-59F5-4C3B-84DF-70B3D586BA31}"/>
    <cellStyle name="Warning Text 36 9 2" xfId="42544" xr:uid="{C86C5D6C-09ED-4AE8-945C-74E1177042F1}"/>
    <cellStyle name="Warning Text 37" xfId="17719" xr:uid="{00000000-0005-0000-0000-00003C450000}"/>
    <cellStyle name="Warning Text 37 10" xfId="42546" xr:uid="{EBCB4894-6A92-4B11-9E69-5356812E394A}"/>
    <cellStyle name="Warning Text 37 11" xfId="42547" xr:uid="{3E566CFD-090B-42AE-B7B8-BF78C83AFE05}"/>
    <cellStyle name="Warning Text 37 12" xfId="42545" xr:uid="{416ABE7D-8429-4B35-945A-1AEA235F1658}"/>
    <cellStyle name="Warning Text 37 13" xfId="25167" xr:uid="{696A0CFD-F1E7-4B0E-833F-FE392E31A13C}"/>
    <cellStyle name="Warning Text 37 2" xfId="17720" xr:uid="{00000000-0005-0000-0000-00003D450000}"/>
    <cellStyle name="Warning Text 37 2 2" xfId="42549" xr:uid="{E4EDEE9D-739F-4768-821F-A94F7B5C7A61}"/>
    <cellStyle name="Warning Text 37 2 2 2" xfId="42550" xr:uid="{D59B5C87-FD0E-472F-BC2F-A43270946D9F}"/>
    <cellStyle name="Warning Text 37 2 3" xfId="42551" xr:uid="{11DF46A4-BA9D-4D4B-B927-DEF392C18DC3}"/>
    <cellStyle name="Warning Text 37 2 3 2" xfId="42552" xr:uid="{68B14717-5C44-4F0E-9D3F-532195F117F1}"/>
    <cellStyle name="Warning Text 37 2 4" xfId="42553" xr:uid="{7954197F-4078-4822-AA41-30E20D9F216A}"/>
    <cellStyle name="Warning Text 37 2 5" xfId="42554" xr:uid="{02C31BAA-667F-429C-8F67-F5E317A69862}"/>
    <cellStyle name="Warning Text 37 2 6" xfId="42548" xr:uid="{CD4DB256-FABF-4C92-AC4F-B097E2047FFE}"/>
    <cellStyle name="Warning Text 37 3" xfId="17721" xr:uid="{00000000-0005-0000-0000-00003E450000}"/>
    <cellStyle name="Warning Text 37 3 2" xfId="42556" xr:uid="{8FBFC8E0-FA82-4242-8144-1D48C23B76BE}"/>
    <cellStyle name="Warning Text 37 3 2 2" xfId="42557" xr:uid="{30C7AB9E-D3BE-406A-B043-8D14FB6D9BCF}"/>
    <cellStyle name="Warning Text 37 3 3" xfId="42558" xr:uid="{AA1E399C-A715-4FF5-91B9-2D9ECCADFC19}"/>
    <cellStyle name="Warning Text 37 3 3 2" xfId="42559" xr:uid="{F8A18290-B054-431F-9F53-BB61F16B0E91}"/>
    <cellStyle name="Warning Text 37 3 4" xfId="42560" xr:uid="{ACC6FCDB-A769-4A69-B8FA-ED8B5E50E8A2}"/>
    <cellStyle name="Warning Text 37 3 5" xfId="42555" xr:uid="{4EC30509-594A-4D57-83F4-2B88AA12DCD0}"/>
    <cellStyle name="Warning Text 37 4" xfId="42561" xr:uid="{739C26D2-1EEB-43DF-B58F-3AE8C766F84D}"/>
    <cellStyle name="Warning Text 37 4 2" xfId="42562" xr:uid="{8CC93042-8C12-4491-8D75-CB17B4EDE968}"/>
    <cellStyle name="Warning Text 37 4 2 2" xfId="42563" xr:uid="{30DD8C69-D2C3-47B2-8C2B-5455CEBDA16A}"/>
    <cellStyle name="Warning Text 37 4 3" xfId="42564" xr:uid="{9BBD6431-925B-41C9-86B3-08A993A242BA}"/>
    <cellStyle name="Warning Text 37 4 3 2" xfId="42565" xr:uid="{7D6B3D2F-6C75-4368-ABA8-CE54985EA6A0}"/>
    <cellStyle name="Warning Text 37 4 4" xfId="42566" xr:uid="{155A384F-A95A-4C8E-8E63-CF097D292B6A}"/>
    <cellStyle name="Warning Text 37 5" xfId="42567" xr:uid="{2F43F4DF-ED80-41F3-A305-9C0747D4CD33}"/>
    <cellStyle name="Warning Text 37 5 2" xfId="42568" xr:uid="{69769690-ABED-46A2-8E01-23BB972261D9}"/>
    <cellStyle name="Warning Text 37 5 2 2" xfId="42569" xr:uid="{A8C0DCB5-9C92-4829-8408-998F8FF3AD13}"/>
    <cellStyle name="Warning Text 37 5 3" xfId="42570" xr:uid="{D13CC2DE-34D0-4DA5-9A11-7E3BF07265D9}"/>
    <cellStyle name="Warning Text 37 5 3 2" xfId="42571" xr:uid="{35BD1FDB-9F57-47F0-A14A-FA77518D6FD9}"/>
    <cellStyle name="Warning Text 37 5 4" xfId="42572" xr:uid="{CD0D2AB1-77FE-464C-8177-702424EEA89B}"/>
    <cellStyle name="Warning Text 37 5 4 2" xfId="42573" xr:uid="{7EEDD016-24D8-4854-8553-01C72E8FDE71}"/>
    <cellStyle name="Warning Text 37 5 5" xfId="42574" xr:uid="{E1991C06-581D-4E27-9F09-6C3A21FDF6E1}"/>
    <cellStyle name="Warning Text 37 6" xfId="42575" xr:uid="{9180FB27-AD3B-48C1-B986-46670F828DF4}"/>
    <cellStyle name="Warning Text 37 6 2" xfId="42576" xr:uid="{52AC8C73-CCB1-4D45-8B35-685B745A328C}"/>
    <cellStyle name="Warning Text 37 6 2 2" xfId="42577" xr:uid="{15C62F4D-BE2B-434B-B99B-B3B2B11F38C5}"/>
    <cellStyle name="Warning Text 37 6 3" xfId="42578" xr:uid="{5060C91C-8E08-4553-A5A6-914D527164D3}"/>
    <cellStyle name="Warning Text 37 6 3 2" xfId="42579" xr:uid="{C3821868-BB08-45C1-B65D-5E2ABF902654}"/>
    <cellStyle name="Warning Text 37 6 4" xfId="42580" xr:uid="{D67941AC-1327-4B31-B4CD-3B7626D7A7D2}"/>
    <cellStyle name="Warning Text 37 7" xfId="42581" xr:uid="{85821C56-E950-4208-AB30-16BE8763CA67}"/>
    <cellStyle name="Warning Text 37 7 2" xfId="42582" xr:uid="{B4E394C8-BC2D-420A-A8B7-93A5F87109D7}"/>
    <cellStyle name="Warning Text 37 8" xfId="42583" xr:uid="{CF386C29-890F-4F5C-BCC1-1CBD03E25FDC}"/>
    <cellStyle name="Warning Text 37 8 2" xfId="42584" xr:uid="{89CBDFCD-3179-4114-A008-5F95518B4CC3}"/>
    <cellStyle name="Warning Text 37 9" xfId="42585" xr:uid="{A4D553F2-BD47-42C9-A88B-E40E7CBF7C24}"/>
    <cellStyle name="Warning Text 37 9 2" xfId="42586" xr:uid="{BD13A77D-55F9-4C3E-8D53-C450ECA2CF3E}"/>
    <cellStyle name="Warning Text 38" xfId="17722" xr:uid="{00000000-0005-0000-0000-00003F450000}"/>
    <cellStyle name="Warning Text 38 10" xfId="42588" xr:uid="{184E717E-4288-418E-8954-3B1FEC5E8D16}"/>
    <cellStyle name="Warning Text 38 11" xfId="42589" xr:uid="{DE37DF4A-D445-40BA-AEF2-D4DEBD587D96}"/>
    <cellStyle name="Warning Text 38 12" xfId="42587" xr:uid="{A76BE881-B56E-4697-AEC4-F3AE31EA55BB}"/>
    <cellStyle name="Warning Text 38 13" xfId="25168" xr:uid="{EA6D23C7-B34C-443C-BBD7-1D396DC9CD5F}"/>
    <cellStyle name="Warning Text 38 2" xfId="17723" xr:uid="{00000000-0005-0000-0000-000040450000}"/>
    <cellStyle name="Warning Text 38 2 2" xfId="42591" xr:uid="{7CA851CD-4E38-4445-91FC-3D0B2654F972}"/>
    <cellStyle name="Warning Text 38 2 2 2" xfId="42592" xr:uid="{1D2E864C-8CA2-4E0E-B495-F8221D17D818}"/>
    <cellStyle name="Warning Text 38 2 3" xfId="42593" xr:uid="{E4873149-0A72-489F-A456-A9AA32811D6D}"/>
    <cellStyle name="Warning Text 38 2 3 2" xfId="42594" xr:uid="{FD5059E1-6C34-4C26-8F38-EF351F57AD3E}"/>
    <cellStyle name="Warning Text 38 2 4" xfId="42595" xr:uid="{76C7434C-689C-4CC4-9D3F-032547EBC1AF}"/>
    <cellStyle name="Warning Text 38 2 5" xfId="42596" xr:uid="{274FA490-03FB-48AE-8EE0-F780D5C3AE0D}"/>
    <cellStyle name="Warning Text 38 2 6" xfId="42590" xr:uid="{68073564-8E7F-4E5E-83F1-13E163CD307D}"/>
    <cellStyle name="Warning Text 38 3" xfId="17724" xr:uid="{00000000-0005-0000-0000-000041450000}"/>
    <cellStyle name="Warning Text 38 3 2" xfId="42598" xr:uid="{BEBDBB51-91FB-43D7-BEDE-5426135D76BB}"/>
    <cellStyle name="Warning Text 38 3 2 2" xfId="42599" xr:uid="{5651A21F-46FA-45B5-BB28-2E05E66D199F}"/>
    <cellStyle name="Warning Text 38 3 3" xfId="42600" xr:uid="{83DCC226-A64A-4B1B-874B-4015A8C7EC7F}"/>
    <cellStyle name="Warning Text 38 3 3 2" xfId="42601" xr:uid="{CC6B358E-7708-4C18-9980-0CD53A9AFFB1}"/>
    <cellStyle name="Warning Text 38 3 4" xfId="42602" xr:uid="{F27BA9D2-4C3D-4187-9317-A325D34049C6}"/>
    <cellStyle name="Warning Text 38 3 5" xfId="42597" xr:uid="{E46D5593-C995-4524-AC22-EF0354693689}"/>
    <cellStyle name="Warning Text 38 4" xfId="42603" xr:uid="{F7F3ECB6-AD29-40B1-B06D-B4486026AD87}"/>
    <cellStyle name="Warning Text 38 4 2" xfId="42604" xr:uid="{4B41CE14-A29B-4272-B058-B69A387864CC}"/>
    <cellStyle name="Warning Text 38 4 2 2" xfId="42605" xr:uid="{8DAF1353-1690-4E03-AEBD-B60D46BBD223}"/>
    <cellStyle name="Warning Text 38 4 3" xfId="42606" xr:uid="{68A018C4-DC61-4973-A8E9-5CDD557A67FA}"/>
    <cellStyle name="Warning Text 38 4 3 2" xfId="42607" xr:uid="{0AFA45B8-46A1-408F-AE3E-28B325EFE286}"/>
    <cellStyle name="Warning Text 38 4 4" xfId="42608" xr:uid="{CB2291F0-B2C9-49F5-A9D0-71D123B93D5E}"/>
    <cellStyle name="Warning Text 38 5" xfId="42609" xr:uid="{5787E5A4-BA34-42E7-A172-CD6197F202F7}"/>
    <cellStyle name="Warning Text 38 5 2" xfId="42610" xr:uid="{7BDFFD98-B039-4F5E-8303-490A822920F8}"/>
    <cellStyle name="Warning Text 38 5 2 2" xfId="42611" xr:uid="{2250C548-6930-4D1E-BF2D-D5962EF181AD}"/>
    <cellStyle name="Warning Text 38 5 3" xfId="42612" xr:uid="{D050195B-A5A0-412D-B16E-3E10B1BF1036}"/>
    <cellStyle name="Warning Text 38 5 3 2" xfId="42613" xr:uid="{E3284280-50BE-4C9E-B7FC-4113AE73D3E4}"/>
    <cellStyle name="Warning Text 38 5 4" xfId="42614" xr:uid="{32C29152-237F-4F3A-8F48-144AC0EA5321}"/>
    <cellStyle name="Warning Text 38 5 4 2" xfId="42615" xr:uid="{FADDEBC0-9534-45CA-9F3D-2136A2798F71}"/>
    <cellStyle name="Warning Text 38 5 5" xfId="42616" xr:uid="{64FD163A-9EE7-4846-B49F-8E9E6F920077}"/>
    <cellStyle name="Warning Text 38 6" xfId="42617" xr:uid="{954D980F-72FF-43B1-A06C-EB08EE65E45C}"/>
    <cellStyle name="Warning Text 38 6 2" xfId="42618" xr:uid="{46F9F07B-2EA5-4C8E-8B42-11DE486BF780}"/>
    <cellStyle name="Warning Text 38 6 2 2" xfId="42619" xr:uid="{6EBB1E66-9169-414F-B76E-85D59A214787}"/>
    <cellStyle name="Warning Text 38 6 3" xfId="42620" xr:uid="{1F9B5080-2ACA-4AEB-9BA6-819D1382DD1A}"/>
    <cellStyle name="Warning Text 38 6 3 2" xfId="42621" xr:uid="{9DDD37AE-39F4-4B9B-AE82-983392364F39}"/>
    <cellStyle name="Warning Text 38 6 4" xfId="42622" xr:uid="{F8C0B6DA-8AA6-458A-BCD4-C1FFB72C0477}"/>
    <cellStyle name="Warning Text 38 7" xfId="42623" xr:uid="{06DAB962-2E9F-44DE-8BFF-CDF3E154D761}"/>
    <cellStyle name="Warning Text 38 7 2" xfId="42624" xr:uid="{C6EDC3D0-7462-478D-B3D9-9F730E487DA6}"/>
    <cellStyle name="Warning Text 38 8" xfId="42625" xr:uid="{862FA603-ED2D-4970-B3B6-774E79C1FD46}"/>
    <cellStyle name="Warning Text 38 8 2" xfId="42626" xr:uid="{850456EE-6380-498D-A6F5-31DDF478661F}"/>
    <cellStyle name="Warning Text 38 9" xfId="42627" xr:uid="{5324A63C-C9FA-476B-B63A-5671004FCDB6}"/>
    <cellStyle name="Warning Text 38 9 2" xfId="42628" xr:uid="{37662C71-0231-4FA4-A854-FA0C1286087A}"/>
    <cellStyle name="Warning Text 39" xfId="17725" xr:uid="{00000000-0005-0000-0000-000042450000}"/>
    <cellStyle name="Warning Text 39 10" xfId="42630" xr:uid="{AB064390-2A84-4657-9632-C3D52AC41802}"/>
    <cellStyle name="Warning Text 39 11" xfId="42631" xr:uid="{F5657DFB-B6E2-45A0-B79A-73884FD1FCD6}"/>
    <cellStyle name="Warning Text 39 12" xfId="42629" xr:uid="{99F1D543-6590-4418-920B-3A0B6052CD5A}"/>
    <cellStyle name="Warning Text 39 13" xfId="25169" xr:uid="{6E368C1E-9160-4A11-9581-8555F439E244}"/>
    <cellStyle name="Warning Text 39 2" xfId="17726" xr:uid="{00000000-0005-0000-0000-000043450000}"/>
    <cellStyle name="Warning Text 39 2 2" xfId="42633" xr:uid="{6D361F65-578D-4725-AB77-77E52BFBBBF5}"/>
    <cellStyle name="Warning Text 39 2 2 2" xfId="42634" xr:uid="{4C1F9B69-EB76-462E-AD95-D5367678D0AC}"/>
    <cellStyle name="Warning Text 39 2 3" xfId="42635" xr:uid="{E153A41E-A7FF-428A-B301-422BED1640BE}"/>
    <cellStyle name="Warning Text 39 2 3 2" xfId="42636" xr:uid="{BFC05D5D-4313-4FB3-A6F0-F94EBB956B3E}"/>
    <cellStyle name="Warning Text 39 2 4" xfId="42637" xr:uid="{064F886D-2209-4D92-B75A-F6FBA56412BB}"/>
    <cellStyle name="Warning Text 39 2 5" xfId="42638" xr:uid="{546D9BD4-E0C7-403D-8D94-456F44200C09}"/>
    <cellStyle name="Warning Text 39 2 6" xfId="42632" xr:uid="{7CE14F64-814C-4607-995D-C48C930B2541}"/>
    <cellStyle name="Warning Text 39 3" xfId="17727" xr:uid="{00000000-0005-0000-0000-000044450000}"/>
    <cellStyle name="Warning Text 39 3 2" xfId="42640" xr:uid="{84386710-BA97-4DD9-8F86-BB605A42E70B}"/>
    <cellStyle name="Warning Text 39 3 2 2" xfId="42641" xr:uid="{26CB5E80-BBD9-4A5E-8CA6-CF8254885D0C}"/>
    <cellStyle name="Warning Text 39 3 3" xfId="42642" xr:uid="{80A4430D-3CB6-4B23-ACDD-CB7C9BC5B396}"/>
    <cellStyle name="Warning Text 39 3 3 2" xfId="42643" xr:uid="{E499DFBC-7F43-487A-8C5E-0CE80943E367}"/>
    <cellStyle name="Warning Text 39 3 4" xfId="42644" xr:uid="{7E56C5ED-9011-4AAF-BCE5-9CDDE06440E0}"/>
    <cellStyle name="Warning Text 39 3 5" xfId="42639" xr:uid="{F0514D9D-BB4D-406F-B59F-51764B0A868A}"/>
    <cellStyle name="Warning Text 39 4" xfId="42645" xr:uid="{F8D96B87-0ACD-4140-B0D1-832B5487FCCA}"/>
    <cellStyle name="Warning Text 39 4 2" xfId="42646" xr:uid="{2B20857E-4FDC-46E0-9BAD-3D39E9DD18EE}"/>
    <cellStyle name="Warning Text 39 4 2 2" xfId="42647" xr:uid="{935DC756-4A83-4D81-9870-6D7D8E2A9E80}"/>
    <cellStyle name="Warning Text 39 4 3" xfId="42648" xr:uid="{0F57E5D7-AD31-4164-B696-A36331E859B1}"/>
    <cellStyle name="Warning Text 39 4 3 2" xfId="42649" xr:uid="{0FAAB2EB-672C-4722-BD1C-B4934C1299B8}"/>
    <cellStyle name="Warning Text 39 4 4" xfId="42650" xr:uid="{F2C84F04-D208-4118-B4BD-0D52E3CDA13C}"/>
    <cellStyle name="Warning Text 39 5" xfId="42651" xr:uid="{E6EAF9FC-14AD-430B-A031-E0734DB0F422}"/>
    <cellStyle name="Warning Text 39 5 2" xfId="42652" xr:uid="{2FA017A8-71AA-40E8-BA18-C7701A859B27}"/>
    <cellStyle name="Warning Text 39 5 2 2" xfId="42653" xr:uid="{C67D64F1-61E1-48E5-B42A-EAB862BDB52E}"/>
    <cellStyle name="Warning Text 39 5 3" xfId="42654" xr:uid="{E2C5A229-A23E-49E6-96CA-C2C154228969}"/>
    <cellStyle name="Warning Text 39 5 3 2" xfId="42655" xr:uid="{3CA5E5BE-2B11-4166-BEEE-B54D55E1301B}"/>
    <cellStyle name="Warning Text 39 5 4" xfId="42656" xr:uid="{AE47DA54-CE48-4F6E-8245-B22BF0A3A688}"/>
    <cellStyle name="Warning Text 39 5 4 2" xfId="42657" xr:uid="{EED23D61-40F2-4CB9-9407-35AE63E2A1D1}"/>
    <cellStyle name="Warning Text 39 5 5" xfId="42658" xr:uid="{8B5F8B2D-86B0-4E0B-920F-770988DEA465}"/>
    <cellStyle name="Warning Text 39 6" xfId="42659" xr:uid="{EEE60239-8814-4B22-9D74-28FC72B71F06}"/>
    <cellStyle name="Warning Text 39 6 2" xfId="42660" xr:uid="{A58AA926-CCF0-4A3C-ABF6-F848A3A55086}"/>
    <cellStyle name="Warning Text 39 6 2 2" xfId="42661" xr:uid="{E2AEBC45-BE81-43AB-B4D5-85C874B7FE13}"/>
    <cellStyle name="Warning Text 39 6 3" xfId="42662" xr:uid="{C6426848-735C-4BE6-910B-6A296D12AEB9}"/>
    <cellStyle name="Warning Text 39 6 3 2" xfId="42663" xr:uid="{1F5E1841-3CF5-4328-9181-443D9A95CF61}"/>
    <cellStyle name="Warning Text 39 6 4" xfId="42664" xr:uid="{CDE24F32-2FE2-4C59-9ED3-105929E14851}"/>
    <cellStyle name="Warning Text 39 7" xfId="42665" xr:uid="{D791F1B7-ABA7-45FC-9C40-A603880F6A36}"/>
    <cellStyle name="Warning Text 39 7 2" xfId="42666" xr:uid="{3F39B656-6D9D-4A33-A3BE-2B76A5D78E11}"/>
    <cellStyle name="Warning Text 39 8" xfId="42667" xr:uid="{0D432C51-E0FC-4077-B9EE-4D7DBBA2F397}"/>
    <cellStyle name="Warning Text 39 8 2" xfId="42668" xr:uid="{CB412B75-EB89-4FE2-87AA-23F179854FAB}"/>
    <cellStyle name="Warning Text 39 9" xfId="42669" xr:uid="{4C616D47-1D14-40D0-BE1E-B821F2C7656A}"/>
    <cellStyle name="Warning Text 39 9 2" xfId="42670" xr:uid="{F3C516A6-F9BF-4B34-BF2C-1AA8BE42BAC3}"/>
    <cellStyle name="Warning Text 4" xfId="17728" xr:uid="{00000000-0005-0000-0000-000045450000}"/>
    <cellStyle name="Warning Text 4 10" xfId="42672" xr:uid="{869A42A2-CD96-46AB-ABB6-650A29A7AC32}"/>
    <cellStyle name="Warning Text 4 10 2" xfId="42673" xr:uid="{AAC649DE-7AF0-4846-AF12-58AE072995B1}"/>
    <cellStyle name="Warning Text 4 11" xfId="42674" xr:uid="{E7D33DB6-F60B-4DBF-BA22-1975ED233AF8}"/>
    <cellStyle name="Warning Text 4 12" xfId="42675" xr:uid="{A5374989-5FD6-4BF0-9BC3-EDD625BCCB14}"/>
    <cellStyle name="Warning Text 4 13" xfId="42671" xr:uid="{4196458D-A1BB-47EA-ABC2-B8894BE68B2E}"/>
    <cellStyle name="Warning Text 4 14" xfId="25170" xr:uid="{5DEE6856-A29D-4F50-90AF-F0D719A7D74D}"/>
    <cellStyle name="Warning Text 4 15" xfId="23508" xr:uid="{06BA5CC4-C8BC-4912-9D3A-CC88A105DCE1}"/>
    <cellStyle name="Warning Text 4 16" xfId="22673" xr:uid="{F0314111-1302-4768-941D-23A17ADC45F2}"/>
    <cellStyle name="Warning Text 4 2" xfId="17729" xr:uid="{00000000-0005-0000-0000-000046450000}"/>
    <cellStyle name="Warning Text 4 2 10" xfId="42677" xr:uid="{3D525EA6-8CFF-4103-96FF-8EF01779465C}"/>
    <cellStyle name="Warning Text 4 2 11" xfId="42676" xr:uid="{8C7EE6A2-3741-410F-8E7C-B7D6F4674FEF}"/>
    <cellStyle name="Warning Text 4 2 2" xfId="42678" xr:uid="{18FB63AE-D457-4ECA-A013-83DC4FFE19C9}"/>
    <cellStyle name="Warning Text 4 2 2 2" xfId="42679" xr:uid="{9A682A06-EFD6-4067-9F6D-AC258F31D6B3}"/>
    <cellStyle name="Warning Text 4 2 2 2 2" xfId="42680" xr:uid="{FCFA5605-CE1E-4C32-A032-17ED070B1B16}"/>
    <cellStyle name="Warning Text 4 2 2 3" xfId="42681" xr:uid="{17CB2847-BE4F-4228-AE5D-44EDA211D191}"/>
    <cellStyle name="Warning Text 4 2 2 3 2" xfId="42682" xr:uid="{0CC0D419-D756-431D-8CC2-9B1020853F1E}"/>
    <cellStyle name="Warning Text 4 2 2 4" xfId="42683" xr:uid="{0A66CDB7-EA7C-4FB4-BF76-D1E4AB6F8C12}"/>
    <cellStyle name="Warning Text 4 2 3" xfId="42684" xr:uid="{55079974-E73F-42CF-A6C3-2E8FC0EA5141}"/>
    <cellStyle name="Warning Text 4 2 3 2" xfId="42685" xr:uid="{9844E748-BE1C-4546-AFE6-05DE3E827879}"/>
    <cellStyle name="Warning Text 4 2 3 2 2" xfId="42686" xr:uid="{8AB83B2A-E27A-4EF3-867C-B3B0B694E562}"/>
    <cellStyle name="Warning Text 4 2 3 3" xfId="42687" xr:uid="{9B18E6F3-0046-4CE6-B7AA-F3FF42F2D0F3}"/>
    <cellStyle name="Warning Text 4 2 3 3 2" xfId="42688" xr:uid="{80675223-52FF-4CFE-8DC7-F8C7C7EE66E2}"/>
    <cellStyle name="Warning Text 4 2 3 4" xfId="42689" xr:uid="{CF3C99F2-ECEB-4C74-8861-BA1644AE327F}"/>
    <cellStyle name="Warning Text 4 2 4" xfId="42690" xr:uid="{6B24316D-DD3C-4AB3-8EA6-AAD2B71CBD61}"/>
    <cellStyle name="Warning Text 4 2 4 2" xfId="42691" xr:uid="{C70B4230-ACFF-4878-835A-B06AD93441ED}"/>
    <cellStyle name="Warning Text 4 2 4 2 2" xfId="42692" xr:uid="{50BFDF24-5153-4F00-97DC-A09C5CCEB657}"/>
    <cellStyle name="Warning Text 4 2 4 3" xfId="42693" xr:uid="{429B3F58-1BA9-412F-8524-AB7D5C42B904}"/>
    <cellStyle name="Warning Text 4 2 4 3 2" xfId="42694" xr:uid="{2AF27F4E-7D3F-4279-92C7-B6640E54D9D8}"/>
    <cellStyle name="Warning Text 4 2 4 4" xfId="42695" xr:uid="{7881E1BA-C8F3-4BA9-B186-A45B44551BCD}"/>
    <cellStyle name="Warning Text 4 2 4 4 2" xfId="42696" xr:uid="{9753F618-B80B-454E-BA75-CFDF18324E36}"/>
    <cellStyle name="Warning Text 4 2 4 5" xfId="42697" xr:uid="{978501DE-CD0A-4CB3-8507-D133D9F9FBFE}"/>
    <cellStyle name="Warning Text 4 2 5" xfId="42698" xr:uid="{935EFAE6-C6A9-4DCC-B06A-F09AF88720D8}"/>
    <cellStyle name="Warning Text 4 2 5 2" xfId="42699" xr:uid="{4B3D6104-4899-4168-B644-52075715BE7F}"/>
    <cellStyle name="Warning Text 4 2 5 2 2" xfId="42700" xr:uid="{2ACCEF24-2FB8-41B2-8E3D-74160F64BD4D}"/>
    <cellStyle name="Warning Text 4 2 5 3" xfId="42701" xr:uid="{82C22775-295B-45A5-935D-244016676EF4}"/>
    <cellStyle name="Warning Text 4 2 5 3 2" xfId="42702" xr:uid="{F44C9C3F-698D-42F5-9743-A5077A8E13B4}"/>
    <cellStyle name="Warning Text 4 2 5 4" xfId="42703" xr:uid="{AC3E0257-7CC4-4D41-BF43-BE437CE40407}"/>
    <cellStyle name="Warning Text 4 2 6" xfId="42704" xr:uid="{EC507921-AD49-4F2D-B54D-B29E6CF53588}"/>
    <cellStyle name="Warning Text 4 2 6 2" xfId="42705" xr:uid="{15A6DC51-FD8A-4328-8649-44C39B8BC11C}"/>
    <cellStyle name="Warning Text 4 2 7" xfId="42706" xr:uid="{FAD672A1-930E-41AA-8FCA-2828F18EB89F}"/>
    <cellStyle name="Warning Text 4 2 7 2" xfId="42707" xr:uid="{B4B98E23-7D96-4E59-A01B-75605483743D}"/>
    <cellStyle name="Warning Text 4 2 8" xfId="42708" xr:uid="{7FCA51AB-47D9-45B5-83B4-AB1A36AC0114}"/>
    <cellStyle name="Warning Text 4 2 8 2" xfId="42709" xr:uid="{1CA2222B-190A-43EB-92C4-267F536E91E7}"/>
    <cellStyle name="Warning Text 4 2 9" xfId="42710" xr:uid="{8BE00596-39E9-4D10-8C40-74D22730D81E}"/>
    <cellStyle name="Warning Text 4 3" xfId="17730" xr:uid="{00000000-0005-0000-0000-000047450000}"/>
    <cellStyle name="Warning Text 4 3 2" xfId="42712" xr:uid="{FC81F129-8964-4F43-9FDB-FB8E7AC71D11}"/>
    <cellStyle name="Warning Text 4 3 2 2" xfId="42713" xr:uid="{43AAD103-306B-4159-B01F-D3D7779F0FA6}"/>
    <cellStyle name="Warning Text 4 3 3" xfId="42714" xr:uid="{81B1ED5A-9A35-459E-9CD0-85DC280B6322}"/>
    <cellStyle name="Warning Text 4 3 3 2" xfId="42715" xr:uid="{338679BE-64F5-4665-A2B2-F714CB98083E}"/>
    <cellStyle name="Warning Text 4 3 4" xfId="42716" xr:uid="{873F8232-BDB8-4807-97ED-9A1D357536DB}"/>
    <cellStyle name="Warning Text 4 3 5" xfId="42717" xr:uid="{8F62B89B-D44C-4E33-AFB4-64C040D46126}"/>
    <cellStyle name="Warning Text 4 3 6" xfId="42711" xr:uid="{C4AABD8B-DE98-492D-9008-219D740E67CF}"/>
    <cellStyle name="Warning Text 4 4" xfId="17731" xr:uid="{00000000-0005-0000-0000-000048450000}"/>
    <cellStyle name="Warning Text 4 4 2" xfId="42719" xr:uid="{D533CD73-CE77-4861-B8E0-69F204B11362}"/>
    <cellStyle name="Warning Text 4 4 2 2" xfId="42720" xr:uid="{197B4EE7-9A4D-46C9-A486-48CDCD866B3E}"/>
    <cellStyle name="Warning Text 4 4 3" xfId="42721" xr:uid="{BBD60111-F043-47B0-B608-47B81DCA5395}"/>
    <cellStyle name="Warning Text 4 4 3 2" xfId="42722" xr:uid="{9A3FE08D-D477-4807-9206-75FEBE4DFD7D}"/>
    <cellStyle name="Warning Text 4 4 4" xfId="42723" xr:uid="{71C4F45C-682C-4EFE-B8A4-E6AB75F5B1E1}"/>
    <cellStyle name="Warning Text 4 4 5" xfId="42718" xr:uid="{DDF67467-DEC1-4FA1-BCD0-D16EB59BFC94}"/>
    <cellStyle name="Warning Text 4 5" xfId="17732" xr:uid="{00000000-0005-0000-0000-000049450000}"/>
    <cellStyle name="Warning Text 4 5 2" xfId="42725" xr:uid="{C1981105-BB38-4E18-83F0-7937ED566A1D}"/>
    <cellStyle name="Warning Text 4 5 2 2" xfId="42726" xr:uid="{0F7210EF-AD79-4F35-882B-0C1F032F8D48}"/>
    <cellStyle name="Warning Text 4 5 3" xfId="42727" xr:uid="{69D98570-5423-4DEB-AA86-13E519AB9448}"/>
    <cellStyle name="Warning Text 4 5 3 2" xfId="42728" xr:uid="{52217A94-D6AE-4B68-8202-AAB804CE22A0}"/>
    <cellStyle name="Warning Text 4 5 4" xfId="42729" xr:uid="{5DE589F6-D329-4C41-AF59-F7AD37A5D868}"/>
    <cellStyle name="Warning Text 4 5 5" xfId="42724" xr:uid="{126C65EF-4D8D-4E3D-8CC9-0C85C9A2C273}"/>
    <cellStyle name="Warning Text 4 6" xfId="42730" xr:uid="{EEF7EEEF-E76D-4ABD-BAA5-02AAD0AF83A7}"/>
    <cellStyle name="Warning Text 4 6 2" xfId="42731" xr:uid="{9FC9970D-BF06-40F0-80CC-5BFAA9C9EB97}"/>
    <cellStyle name="Warning Text 4 6 2 2" xfId="42732" xr:uid="{E1846C86-9517-4CFB-B21E-BAB6D002E2AE}"/>
    <cellStyle name="Warning Text 4 6 3" xfId="42733" xr:uid="{EC905EB7-67F9-4C65-BADB-7A8BB4EC0F3D}"/>
    <cellStyle name="Warning Text 4 6 3 2" xfId="42734" xr:uid="{921DCAC3-5C17-4670-9472-62225CE592F6}"/>
    <cellStyle name="Warning Text 4 6 4" xfId="42735" xr:uid="{C17FF3D8-DD2C-42C7-B31C-153BEBE52D2B}"/>
    <cellStyle name="Warning Text 4 6 4 2" xfId="42736" xr:uid="{7DF4E6BF-237A-4A28-815A-C1EBE911B533}"/>
    <cellStyle name="Warning Text 4 6 5" xfId="42737" xr:uid="{BB9A9A64-D1F3-4937-B3CF-35B77F34CFF8}"/>
    <cellStyle name="Warning Text 4 7" xfId="42738" xr:uid="{E5493675-EB7C-408A-99FB-6B91CC0F5494}"/>
    <cellStyle name="Warning Text 4 7 2" xfId="42739" xr:uid="{C34C1024-9409-45F5-9A15-AD99CA2E6648}"/>
    <cellStyle name="Warning Text 4 7 2 2" xfId="42740" xr:uid="{76011682-00F2-49E9-95DB-674630009595}"/>
    <cellStyle name="Warning Text 4 7 3" xfId="42741" xr:uid="{894802F0-A6D0-468A-9195-D486D005688B}"/>
    <cellStyle name="Warning Text 4 7 3 2" xfId="42742" xr:uid="{8A5222D0-3C1C-4194-8BF8-4E933B1ADE96}"/>
    <cellStyle name="Warning Text 4 7 4" xfId="42743" xr:uid="{BAC6D249-E554-4FBA-BB0F-0262BE68DC8A}"/>
    <cellStyle name="Warning Text 4 8" xfId="42744" xr:uid="{77320949-4601-4F37-AF95-99D9CD54458D}"/>
    <cellStyle name="Warning Text 4 8 2" xfId="42745" xr:uid="{4B65A14D-63A3-43F9-9A10-F12ED4E62EA8}"/>
    <cellStyle name="Warning Text 4 9" xfId="42746" xr:uid="{222A5645-4E71-4854-A03B-75BF02750D77}"/>
    <cellStyle name="Warning Text 4 9 2" xfId="42747" xr:uid="{E12731A6-D9EE-490F-A702-80D3EF9379DF}"/>
    <cellStyle name="Warning Text 40" xfId="17733" xr:uid="{00000000-0005-0000-0000-00004A450000}"/>
    <cellStyle name="Warning Text 40 10" xfId="42749" xr:uid="{51EAE6D7-E2DE-4596-93B4-76946A468010}"/>
    <cellStyle name="Warning Text 40 11" xfId="42750" xr:uid="{07389338-3353-46D9-94B1-105348E2A1AE}"/>
    <cellStyle name="Warning Text 40 12" xfId="42748" xr:uid="{77B393EA-92A7-4FC6-B564-93A582F4DA3A}"/>
    <cellStyle name="Warning Text 40 13" xfId="25171" xr:uid="{716E1FA0-14B1-4B04-9157-8A3E44BAEA96}"/>
    <cellStyle name="Warning Text 40 2" xfId="17734" xr:uid="{00000000-0005-0000-0000-00004B450000}"/>
    <cellStyle name="Warning Text 40 2 2" xfId="42752" xr:uid="{AA140CC7-0928-4E82-A56C-0566456A3FBB}"/>
    <cellStyle name="Warning Text 40 2 2 2" xfId="42753" xr:uid="{C8FA58DA-5F6D-46A3-8D2C-B449F0AC125A}"/>
    <cellStyle name="Warning Text 40 2 3" xfId="42754" xr:uid="{182BF6AB-921B-431F-95B6-FFAF1B7EB82D}"/>
    <cellStyle name="Warning Text 40 2 3 2" xfId="42755" xr:uid="{241AA208-606A-4D68-A7AA-50B37CFF4C0C}"/>
    <cellStyle name="Warning Text 40 2 4" xfId="42756" xr:uid="{F7A456E0-5C76-498A-B4DC-90B2B6133C5A}"/>
    <cellStyle name="Warning Text 40 2 5" xfId="42757" xr:uid="{02C8238A-AE10-4D66-B1A4-5F1A82FB3D03}"/>
    <cellStyle name="Warning Text 40 2 6" xfId="42751" xr:uid="{CAF6F96B-EC11-43B7-BFBA-667EBA7ACCC1}"/>
    <cellStyle name="Warning Text 40 3" xfId="17735" xr:uid="{00000000-0005-0000-0000-00004C450000}"/>
    <cellStyle name="Warning Text 40 3 2" xfId="42759" xr:uid="{10F8485E-7B99-4A46-AB5C-D93F1C592944}"/>
    <cellStyle name="Warning Text 40 3 2 2" xfId="42760" xr:uid="{0C86C35F-4C97-4529-B41B-FBA21D283361}"/>
    <cellStyle name="Warning Text 40 3 3" xfId="42761" xr:uid="{C49E221B-40F4-490C-95D5-4B7F123ED8A5}"/>
    <cellStyle name="Warning Text 40 3 3 2" xfId="42762" xr:uid="{DBDA778B-3510-4B2D-AFDE-E7C0650CA3A2}"/>
    <cellStyle name="Warning Text 40 3 4" xfId="42763" xr:uid="{A77BEBC2-5EFF-48A8-B958-7533F9CABB0A}"/>
    <cellStyle name="Warning Text 40 3 5" xfId="42758" xr:uid="{DD8BED3C-4546-4147-B619-7F5767F1A71B}"/>
    <cellStyle name="Warning Text 40 4" xfId="42764" xr:uid="{967A7940-7B31-4600-855E-44A188DFBBD4}"/>
    <cellStyle name="Warning Text 40 4 2" xfId="42765" xr:uid="{B6340D85-640C-4A48-B19D-C28A9248E4A3}"/>
    <cellStyle name="Warning Text 40 4 2 2" xfId="42766" xr:uid="{F98A30AF-65EE-46DB-B0CE-869E3ADDCDEA}"/>
    <cellStyle name="Warning Text 40 4 3" xfId="42767" xr:uid="{E4F5B97A-FA12-4363-A5A5-BA20553444D2}"/>
    <cellStyle name="Warning Text 40 4 3 2" xfId="42768" xr:uid="{2F7473F8-9B8C-4F9E-A29D-2FA8B8D8F419}"/>
    <cellStyle name="Warning Text 40 4 4" xfId="42769" xr:uid="{2B3876E5-FBAB-451C-AC8D-8879C873B9C0}"/>
    <cellStyle name="Warning Text 40 5" xfId="42770" xr:uid="{4D27B4CB-8BC4-4889-9CAD-13DF8F3AD6C1}"/>
    <cellStyle name="Warning Text 40 5 2" xfId="42771" xr:uid="{088DD38F-CB6B-4198-86B7-D5CF7AFA04AC}"/>
    <cellStyle name="Warning Text 40 5 2 2" xfId="42772" xr:uid="{A2758223-FC4F-455A-8E43-365BCE4E8692}"/>
    <cellStyle name="Warning Text 40 5 3" xfId="42773" xr:uid="{388A32EA-B5E5-43FE-8F16-C198C1B10C06}"/>
    <cellStyle name="Warning Text 40 5 3 2" xfId="42774" xr:uid="{3FC80A44-33F9-4963-8DEF-9BDFE8B83A4F}"/>
    <cellStyle name="Warning Text 40 5 4" xfId="42775" xr:uid="{FC07C44D-865F-434E-BB36-CD1072C28AD7}"/>
    <cellStyle name="Warning Text 40 5 4 2" xfId="42776" xr:uid="{80C45208-CAC0-4AB3-BD2E-83426FFC6320}"/>
    <cellStyle name="Warning Text 40 5 5" xfId="42777" xr:uid="{A7BA525D-26B5-480F-B1F1-A583405372E8}"/>
    <cellStyle name="Warning Text 40 6" xfId="42778" xr:uid="{4E44AEDD-E1DD-437D-9DC0-E5451B68A398}"/>
    <cellStyle name="Warning Text 40 6 2" xfId="42779" xr:uid="{6EB73B4E-5525-49B0-96B7-BE1405F02898}"/>
    <cellStyle name="Warning Text 40 6 2 2" xfId="42780" xr:uid="{B9FB68DC-B989-4B37-96C2-BC7F8FA2A7DA}"/>
    <cellStyle name="Warning Text 40 6 3" xfId="42781" xr:uid="{997BC2C7-FCEB-4003-B98A-BE2FA7000052}"/>
    <cellStyle name="Warning Text 40 6 3 2" xfId="42782" xr:uid="{64F871EA-FB3A-48DB-B1EC-6EC5CE205C5B}"/>
    <cellStyle name="Warning Text 40 6 4" xfId="42783" xr:uid="{00E13351-DB5D-4B4B-8906-2A253D2D1DB8}"/>
    <cellStyle name="Warning Text 40 7" xfId="42784" xr:uid="{5EC73724-85EE-4E5A-A7D9-22F896275314}"/>
    <cellStyle name="Warning Text 40 7 2" xfId="42785" xr:uid="{DE9654E6-DA4A-4338-A414-B13F47ABDAAF}"/>
    <cellStyle name="Warning Text 40 8" xfId="42786" xr:uid="{530EA867-FED6-4386-9FFE-7A00D756F791}"/>
    <cellStyle name="Warning Text 40 8 2" xfId="42787" xr:uid="{A1451D5E-C676-493F-A828-43AD21C01D15}"/>
    <cellStyle name="Warning Text 40 9" xfId="42788" xr:uid="{DBCA59B0-0FA8-4334-B133-7694D01FB5CB}"/>
    <cellStyle name="Warning Text 40 9 2" xfId="42789" xr:uid="{BB6E28A6-6ECE-4BA2-BC6F-B60681677B93}"/>
    <cellStyle name="Warning Text 41" xfId="17736" xr:uid="{00000000-0005-0000-0000-00004D450000}"/>
    <cellStyle name="Warning Text 41 10" xfId="42791" xr:uid="{D3A48285-F79F-4013-B72B-B1072FC214E9}"/>
    <cellStyle name="Warning Text 41 11" xfId="42792" xr:uid="{8FD4675F-02B9-48C6-B85C-2E0095A6B045}"/>
    <cellStyle name="Warning Text 41 12" xfId="42790" xr:uid="{42DCF420-4568-4D5F-AF1D-ABA60676B9B6}"/>
    <cellStyle name="Warning Text 41 13" xfId="25172" xr:uid="{55159271-2B71-460A-8626-2315C0859C38}"/>
    <cellStyle name="Warning Text 41 2" xfId="17737" xr:uid="{00000000-0005-0000-0000-00004E450000}"/>
    <cellStyle name="Warning Text 41 2 2" xfId="42794" xr:uid="{0F22CCE9-F4CA-406D-8E7F-A0DCA1F3B4FA}"/>
    <cellStyle name="Warning Text 41 2 2 2" xfId="42795" xr:uid="{9337B4B2-9830-4FE6-AD9D-09AC454F5130}"/>
    <cellStyle name="Warning Text 41 2 3" xfId="42796" xr:uid="{E0037567-6E53-466E-A902-671804A8CE89}"/>
    <cellStyle name="Warning Text 41 2 3 2" xfId="42797" xr:uid="{F9D5F762-E9DE-48D1-B157-250FFE15D6C8}"/>
    <cellStyle name="Warning Text 41 2 4" xfId="42798" xr:uid="{F4DA342A-048F-45F1-A1D4-263A7FE3C889}"/>
    <cellStyle name="Warning Text 41 2 5" xfId="42799" xr:uid="{1E42E777-8CBC-4D7D-AFD0-2CB695CE7FAD}"/>
    <cellStyle name="Warning Text 41 2 6" xfId="42793" xr:uid="{7FAA5C22-1916-4B25-AB8C-D13386F49700}"/>
    <cellStyle name="Warning Text 41 3" xfId="17738" xr:uid="{00000000-0005-0000-0000-00004F450000}"/>
    <cellStyle name="Warning Text 41 3 2" xfId="42801" xr:uid="{A470D371-0843-4053-939C-8E55DF4074F3}"/>
    <cellStyle name="Warning Text 41 3 2 2" xfId="42802" xr:uid="{98DDD154-96E3-456D-B5B7-87163642510E}"/>
    <cellStyle name="Warning Text 41 3 3" xfId="42803" xr:uid="{1D25662B-7E7D-47DD-85E1-4FA9B77BFFE4}"/>
    <cellStyle name="Warning Text 41 3 3 2" xfId="42804" xr:uid="{D6673704-6E1F-4B9C-9748-A93215056AF8}"/>
    <cellStyle name="Warning Text 41 3 4" xfId="42805" xr:uid="{4FFBACB2-CEF5-4EEA-BBDE-D93291E17CB2}"/>
    <cellStyle name="Warning Text 41 3 5" xfId="42800" xr:uid="{4E039B79-237F-464D-A6F7-47CBECFE85F4}"/>
    <cellStyle name="Warning Text 41 4" xfId="42806" xr:uid="{9C1B63CB-A5EF-43E5-A5C1-C303388A421E}"/>
    <cellStyle name="Warning Text 41 4 2" xfId="42807" xr:uid="{ABD5F54C-59DE-430A-8609-B64649011EC9}"/>
    <cellStyle name="Warning Text 41 4 2 2" xfId="42808" xr:uid="{24AAFEF5-BF9F-4DDA-B999-DDD7461D7265}"/>
    <cellStyle name="Warning Text 41 4 3" xfId="42809" xr:uid="{1CDE1E3A-F683-4A5D-8CFF-1FDBF0D7C3D3}"/>
    <cellStyle name="Warning Text 41 4 3 2" xfId="42810" xr:uid="{B64A4BCB-9A23-44AD-9444-6EC201FFB484}"/>
    <cellStyle name="Warning Text 41 4 4" xfId="42811" xr:uid="{93C2CDF5-62AD-45E0-9674-25289BB1A2C1}"/>
    <cellStyle name="Warning Text 41 5" xfId="42812" xr:uid="{450EC9F6-8F09-407E-8E73-3DF0D6EB6FFE}"/>
    <cellStyle name="Warning Text 41 5 2" xfId="42813" xr:uid="{A25A66F9-4F06-45E2-A75F-C3A0C9F60077}"/>
    <cellStyle name="Warning Text 41 5 2 2" xfId="42814" xr:uid="{F2867D8E-E330-4116-AAF4-E71885DEB3FF}"/>
    <cellStyle name="Warning Text 41 5 3" xfId="42815" xr:uid="{1DC11193-AB15-4020-B844-AC4CB1CB645E}"/>
    <cellStyle name="Warning Text 41 5 3 2" xfId="42816" xr:uid="{F1241F61-9ADE-4486-99EF-414941DF3A7C}"/>
    <cellStyle name="Warning Text 41 5 4" xfId="42817" xr:uid="{ADAC2EA5-72C1-4F42-BE2E-3BBCDE6596F3}"/>
    <cellStyle name="Warning Text 41 5 4 2" xfId="42818" xr:uid="{0AA6B5A2-8AF0-40F1-B003-BFCD87267BED}"/>
    <cellStyle name="Warning Text 41 5 5" xfId="42819" xr:uid="{195F299A-97F4-40B1-AE53-FD2094A2BA0E}"/>
    <cellStyle name="Warning Text 41 6" xfId="42820" xr:uid="{03DFD275-38F6-4D56-9613-12978F18055D}"/>
    <cellStyle name="Warning Text 41 6 2" xfId="42821" xr:uid="{2C28676A-16F4-4A53-9D05-094D1B817CF7}"/>
    <cellStyle name="Warning Text 41 6 2 2" xfId="42822" xr:uid="{8AFD2885-ED83-4188-B980-2308C1AE6C03}"/>
    <cellStyle name="Warning Text 41 6 3" xfId="42823" xr:uid="{3135A643-2BE7-4898-AA1C-344945430D0A}"/>
    <cellStyle name="Warning Text 41 6 3 2" xfId="42824" xr:uid="{739E1B47-7C62-4233-9A07-1D4073861CD4}"/>
    <cellStyle name="Warning Text 41 6 4" xfId="42825" xr:uid="{05C5607D-EA2E-4424-9787-4DA3C6131D6B}"/>
    <cellStyle name="Warning Text 41 7" xfId="42826" xr:uid="{8BF90870-BDEE-4A1A-9375-FFEAD1B92A12}"/>
    <cellStyle name="Warning Text 41 7 2" xfId="42827" xr:uid="{CB9F81DD-8C38-42DB-A1A2-1F441C25BD18}"/>
    <cellStyle name="Warning Text 41 8" xfId="42828" xr:uid="{07F269A0-1525-4995-ABE7-7E19B6928FB5}"/>
    <cellStyle name="Warning Text 41 8 2" xfId="42829" xr:uid="{E4876928-4ADC-4359-9227-8E2F415B79A0}"/>
    <cellStyle name="Warning Text 41 9" xfId="42830" xr:uid="{80BBBAA9-3F13-40C2-9941-27D4AE7D94C5}"/>
    <cellStyle name="Warning Text 41 9 2" xfId="42831" xr:uid="{F42CF364-61F6-48B3-8224-7A47CDDAF5E6}"/>
    <cellStyle name="Warning Text 42" xfId="17739" xr:uid="{00000000-0005-0000-0000-000050450000}"/>
    <cellStyle name="Warning Text 5" xfId="17740" xr:uid="{00000000-0005-0000-0000-000051450000}"/>
    <cellStyle name="Warning Text 5 10" xfId="42833" xr:uid="{E2F74AE2-6DC0-4DBF-8947-D0647886CBBE}"/>
    <cellStyle name="Warning Text 5 10 2" xfId="42834" xr:uid="{40E3C458-DE02-40BB-AAED-3DE62AB199B2}"/>
    <cellStyle name="Warning Text 5 11" xfId="42835" xr:uid="{3361EB1B-9983-41B2-BCFB-89DF2610DEC6}"/>
    <cellStyle name="Warning Text 5 12" xfId="42836" xr:uid="{EC53DD33-EC37-4DD3-8752-6714B425EFB1}"/>
    <cellStyle name="Warning Text 5 13" xfId="42832" xr:uid="{50AC11AA-FB81-4CC3-B9CC-A4C22E6C9231}"/>
    <cellStyle name="Warning Text 5 14" xfId="25173" xr:uid="{0B0126A0-8A03-4638-ABD7-E8BFEDB4981B}"/>
    <cellStyle name="Warning Text 5 15" xfId="23509" xr:uid="{29C13BD2-81A3-4B54-8F90-85DF436970E6}"/>
    <cellStyle name="Warning Text 5 16" xfId="22674" xr:uid="{24093D4F-79C9-4C6C-88A9-7141D22D819B}"/>
    <cellStyle name="Warning Text 5 2" xfId="17741" xr:uid="{00000000-0005-0000-0000-000052450000}"/>
    <cellStyle name="Warning Text 5 2 10" xfId="42838" xr:uid="{D89248CA-BFF8-4506-9FB2-45D62AC8EA83}"/>
    <cellStyle name="Warning Text 5 2 11" xfId="42837" xr:uid="{29145CCF-9CFB-4756-9A41-1A00A2F123A1}"/>
    <cellStyle name="Warning Text 5 2 2" xfId="42839" xr:uid="{B881F5A6-8313-4F1F-9817-84D0EBE9A49E}"/>
    <cellStyle name="Warning Text 5 2 2 2" xfId="42840" xr:uid="{35087178-5A7B-43E5-B5AC-9F3860834CEA}"/>
    <cellStyle name="Warning Text 5 2 2 2 2" xfId="42841" xr:uid="{79E44727-5232-40F4-B54A-DEC15052C985}"/>
    <cellStyle name="Warning Text 5 2 2 3" xfId="42842" xr:uid="{6A37D405-1CE8-4627-B91A-E954F7227BED}"/>
    <cellStyle name="Warning Text 5 2 2 3 2" xfId="42843" xr:uid="{3E64D6AD-2740-451E-8136-CEB531893AD4}"/>
    <cellStyle name="Warning Text 5 2 2 4" xfId="42844" xr:uid="{84519FF7-3460-46A4-84F7-876C00AD598F}"/>
    <cellStyle name="Warning Text 5 2 3" xfId="42845" xr:uid="{392E2F75-B715-4AE7-B5C8-8FA16E55E825}"/>
    <cellStyle name="Warning Text 5 2 3 2" xfId="42846" xr:uid="{6A18ED99-16C5-4757-BC8C-0AEC26C854BD}"/>
    <cellStyle name="Warning Text 5 2 3 2 2" xfId="42847" xr:uid="{E92F15BF-09D4-49AA-A601-8AEEC8CF1038}"/>
    <cellStyle name="Warning Text 5 2 3 3" xfId="42848" xr:uid="{569F929F-98C2-480E-8E98-C4C53BF3DF3A}"/>
    <cellStyle name="Warning Text 5 2 3 3 2" xfId="42849" xr:uid="{888019C7-021E-40EF-9D4E-B8E84E2C8495}"/>
    <cellStyle name="Warning Text 5 2 3 4" xfId="42850" xr:uid="{C61C5C53-D4C8-4E92-8588-4D8AC95B3846}"/>
    <cellStyle name="Warning Text 5 2 4" xfId="42851" xr:uid="{855E32B8-BAF4-478B-A177-AA3A476BDDE7}"/>
    <cellStyle name="Warning Text 5 2 4 2" xfId="42852" xr:uid="{A2C1A332-F427-4657-A947-3DCBE71D7CBE}"/>
    <cellStyle name="Warning Text 5 2 4 2 2" xfId="42853" xr:uid="{67DE203E-3894-47A3-86BF-39FB7FC89811}"/>
    <cellStyle name="Warning Text 5 2 4 3" xfId="42854" xr:uid="{C1DD9F0E-9540-4F8F-A559-90ED0B3723E2}"/>
    <cellStyle name="Warning Text 5 2 4 3 2" xfId="42855" xr:uid="{FEDFD2E6-865F-4E36-8E0D-E50598EC4AF5}"/>
    <cellStyle name="Warning Text 5 2 4 4" xfId="42856" xr:uid="{E04B0BF2-FC6A-4BB9-8D7F-E5F3E87F9E1E}"/>
    <cellStyle name="Warning Text 5 2 4 4 2" xfId="42857" xr:uid="{D9468171-A15A-45BD-9A56-0376ED16D89B}"/>
    <cellStyle name="Warning Text 5 2 4 5" xfId="42858" xr:uid="{444F1953-C04C-4445-AF30-486DA6A2FC38}"/>
    <cellStyle name="Warning Text 5 2 5" xfId="42859" xr:uid="{50BE94B4-C411-494A-81AC-C6A550ED87FF}"/>
    <cellStyle name="Warning Text 5 2 5 2" xfId="42860" xr:uid="{0D90AA2C-E17D-47A0-9DA6-58D60228DE4A}"/>
    <cellStyle name="Warning Text 5 2 5 2 2" xfId="42861" xr:uid="{81EF3A23-4AB6-4F91-AD3C-5670CDAD1F5A}"/>
    <cellStyle name="Warning Text 5 2 5 3" xfId="42862" xr:uid="{65016BDB-3D20-41E4-89D0-B9D9292362AE}"/>
    <cellStyle name="Warning Text 5 2 5 3 2" xfId="42863" xr:uid="{9EE6C378-40E0-4BD6-9C0E-AB657324FA2C}"/>
    <cellStyle name="Warning Text 5 2 5 4" xfId="42864" xr:uid="{61BEF266-9455-4140-9213-D9B959B6E152}"/>
    <cellStyle name="Warning Text 5 2 6" xfId="42865" xr:uid="{96E66992-D443-4C84-A64F-59DB07D3FCB1}"/>
    <cellStyle name="Warning Text 5 2 6 2" xfId="42866" xr:uid="{DA1726BA-0EF8-4776-A50A-A3FBC7CD636A}"/>
    <cellStyle name="Warning Text 5 2 7" xfId="42867" xr:uid="{64CAF1CE-5A92-4940-AD58-E9E2E72F9B54}"/>
    <cellStyle name="Warning Text 5 2 7 2" xfId="42868" xr:uid="{5E277409-0F76-4AAA-B5B4-E3C7EEC92B8A}"/>
    <cellStyle name="Warning Text 5 2 8" xfId="42869" xr:uid="{E66CDA1C-F612-433E-950E-D7F259E9B5AD}"/>
    <cellStyle name="Warning Text 5 2 8 2" xfId="42870" xr:uid="{48739A9A-2B92-4F90-BADE-AAF9F9370A82}"/>
    <cellStyle name="Warning Text 5 2 9" xfId="42871" xr:uid="{81BCD08B-9A0E-42C1-B61A-2A070D51B915}"/>
    <cellStyle name="Warning Text 5 3" xfId="17742" xr:uid="{00000000-0005-0000-0000-000053450000}"/>
    <cellStyle name="Warning Text 5 3 2" xfId="42873" xr:uid="{43E3703E-F1D0-4861-87CC-148B83B931B9}"/>
    <cellStyle name="Warning Text 5 3 2 2" xfId="42874" xr:uid="{03782D0F-3067-4C68-9710-538C93FC26C2}"/>
    <cellStyle name="Warning Text 5 3 3" xfId="42875" xr:uid="{3614C025-9F3B-4A05-BBB7-70D6DA85CB57}"/>
    <cellStyle name="Warning Text 5 3 3 2" xfId="42876" xr:uid="{76DA0E2C-9ECF-4728-8CCA-FFA7E9E8977B}"/>
    <cellStyle name="Warning Text 5 3 4" xfId="42877" xr:uid="{63EB8DA8-8B39-42FF-850C-DC9E8F04CF6C}"/>
    <cellStyle name="Warning Text 5 3 5" xfId="42878" xr:uid="{E969EC85-CEF7-4C7D-A190-F12A823C9A2D}"/>
    <cellStyle name="Warning Text 5 3 6" xfId="42872" xr:uid="{E90EE164-D04E-4E3A-B71C-8920657BB12A}"/>
    <cellStyle name="Warning Text 5 4" xfId="17743" xr:uid="{00000000-0005-0000-0000-000054450000}"/>
    <cellStyle name="Warning Text 5 4 2" xfId="42880" xr:uid="{7A759C63-0D6E-45BD-AF53-666994AD7A13}"/>
    <cellStyle name="Warning Text 5 4 2 2" xfId="42881" xr:uid="{829307D9-1D65-417B-A196-D4E0F0641A97}"/>
    <cellStyle name="Warning Text 5 4 3" xfId="42882" xr:uid="{D1F48DD1-1D5D-473F-A7B6-D34E3C58E161}"/>
    <cellStyle name="Warning Text 5 4 3 2" xfId="42883" xr:uid="{AF38CF44-F9B8-4555-B727-B8B40E33B1A6}"/>
    <cellStyle name="Warning Text 5 4 4" xfId="42884" xr:uid="{AC0D37A0-A02B-48A7-BEF2-39BCA5C41CD6}"/>
    <cellStyle name="Warning Text 5 4 5" xfId="42879" xr:uid="{54314FF3-470B-4AA2-A03E-831C1E70E490}"/>
    <cellStyle name="Warning Text 5 5" xfId="17744" xr:uid="{00000000-0005-0000-0000-000055450000}"/>
    <cellStyle name="Warning Text 5 5 2" xfId="42886" xr:uid="{DF76DA90-EED6-4B62-A405-252A9F2E7260}"/>
    <cellStyle name="Warning Text 5 5 2 2" xfId="42887" xr:uid="{1DE8D545-5BB4-4A97-8E59-C4FE22E16969}"/>
    <cellStyle name="Warning Text 5 5 3" xfId="42888" xr:uid="{8FC0FF43-0C2F-4688-BE5D-2754582EE6A9}"/>
    <cellStyle name="Warning Text 5 5 3 2" xfId="42889" xr:uid="{C681D5AD-F969-49B5-BF55-CBCC7A51F053}"/>
    <cellStyle name="Warning Text 5 5 4" xfId="42890" xr:uid="{1A948C9E-10EA-4DE3-A118-808762C617CC}"/>
    <cellStyle name="Warning Text 5 5 5" xfId="42885" xr:uid="{F20484EB-9C6E-401B-8FBB-9797EDB4161A}"/>
    <cellStyle name="Warning Text 5 6" xfId="42891" xr:uid="{0FD62F97-3BA6-445A-9337-B961FD8BE54F}"/>
    <cellStyle name="Warning Text 5 6 2" xfId="42892" xr:uid="{D350A466-D13C-48EB-AFD2-C54ADD283BB1}"/>
    <cellStyle name="Warning Text 5 6 2 2" xfId="42893" xr:uid="{4090EF2F-5ACC-4594-B00A-06E3EB00ABBC}"/>
    <cellStyle name="Warning Text 5 6 3" xfId="42894" xr:uid="{B66298BF-5CA8-4448-8ED2-A656B54DC6AB}"/>
    <cellStyle name="Warning Text 5 6 3 2" xfId="42895" xr:uid="{B28061A2-4CBF-4050-B3D0-F1BC2CBFFA96}"/>
    <cellStyle name="Warning Text 5 6 4" xfId="42896" xr:uid="{F2E3749B-9638-47DA-9A9E-BDB2F5A84322}"/>
    <cellStyle name="Warning Text 5 6 4 2" xfId="42897" xr:uid="{626F5BA8-9DE1-4638-9677-5DAB4836ABC9}"/>
    <cellStyle name="Warning Text 5 6 5" xfId="42898" xr:uid="{90C26F3B-A3D3-41C5-BED9-6D0045511936}"/>
    <cellStyle name="Warning Text 5 7" xfId="42899" xr:uid="{18C15252-1110-4347-A1B5-54E4489F3335}"/>
    <cellStyle name="Warning Text 5 7 2" xfId="42900" xr:uid="{165FA60D-82B9-4634-B5A0-0D734AAC6A76}"/>
    <cellStyle name="Warning Text 5 7 2 2" xfId="42901" xr:uid="{E8ED91FA-21EA-4815-807E-952C7035D54D}"/>
    <cellStyle name="Warning Text 5 7 3" xfId="42902" xr:uid="{BCE16849-553B-465C-9B2E-620164272870}"/>
    <cellStyle name="Warning Text 5 7 3 2" xfId="42903" xr:uid="{ACD48901-DD7D-4ADB-B303-2559DECEF126}"/>
    <cellStyle name="Warning Text 5 7 4" xfId="42904" xr:uid="{69D0CBA4-33BE-4512-8729-22165C9CB86F}"/>
    <cellStyle name="Warning Text 5 8" xfId="42905" xr:uid="{96404A1B-9DD8-4DDF-B06A-45DC354DD520}"/>
    <cellStyle name="Warning Text 5 8 2" xfId="42906" xr:uid="{98C61DFB-DD23-465F-8E21-437FDDFE1A78}"/>
    <cellStyle name="Warning Text 5 9" xfId="42907" xr:uid="{6A39BED6-D275-45A0-83E8-C7C4D3B32591}"/>
    <cellStyle name="Warning Text 5 9 2" xfId="42908" xr:uid="{12D2C4C4-4E0B-419F-89A5-EFE520F8C9FC}"/>
    <cellStyle name="Warning Text 6" xfId="17745" xr:uid="{00000000-0005-0000-0000-000056450000}"/>
    <cellStyle name="Warning Text 6 10" xfId="42910" xr:uid="{EC7DB85C-B344-490A-9AEB-A2F7DD0E9DB8}"/>
    <cellStyle name="Warning Text 6 10 2" xfId="42911" xr:uid="{7BE500FF-DF3A-4824-B6CF-1B5858748B5D}"/>
    <cellStyle name="Warning Text 6 11" xfId="42912" xr:uid="{E938B1A4-3EF7-41C5-988B-3A2D0A1C5AC1}"/>
    <cellStyle name="Warning Text 6 12" xfId="42913" xr:uid="{8984A370-DAA8-4B84-B7C5-A699B6188CF8}"/>
    <cellStyle name="Warning Text 6 13" xfId="42909" xr:uid="{6D998F13-9299-43F2-BA42-8CBBCD454183}"/>
    <cellStyle name="Warning Text 6 14" xfId="25174" xr:uid="{AEC3EDA0-9997-4F76-8FE5-54DDBFD5D69E}"/>
    <cellStyle name="Warning Text 6 2" xfId="17746" xr:uid="{00000000-0005-0000-0000-000057450000}"/>
    <cellStyle name="Warning Text 6 2 10" xfId="42915" xr:uid="{3CF1666C-2140-4653-9E0B-E637572E1195}"/>
    <cellStyle name="Warning Text 6 2 11" xfId="42914" xr:uid="{70829F5E-C335-4DD3-B84F-8A736DFFBFD0}"/>
    <cellStyle name="Warning Text 6 2 2" xfId="42916" xr:uid="{64C6FBCD-E89C-4ECF-BA34-AAA65F72B151}"/>
    <cellStyle name="Warning Text 6 2 2 2" xfId="42917" xr:uid="{9E0424D8-8F0A-4325-920D-6C9E39D19C32}"/>
    <cellStyle name="Warning Text 6 2 2 2 2" xfId="42918" xr:uid="{588A079F-4B0C-41FC-BCE0-A3ED71215865}"/>
    <cellStyle name="Warning Text 6 2 2 3" xfId="42919" xr:uid="{957C61E4-C6C7-4A08-8CC5-229C13946A91}"/>
    <cellStyle name="Warning Text 6 2 2 3 2" xfId="42920" xr:uid="{569917B6-B7D6-42DF-923B-9E5151C4F29D}"/>
    <cellStyle name="Warning Text 6 2 2 4" xfId="42921" xr:uid="{540B5C52-478B-40F0-908D-AD03AFB3E34A}"/>
    <cellStyle name="Warning Text 6 2 3" xfId="42922" xr:uid="{C22B28AC-92A8-4314-B2BA-8712B29A2A9D}"/>
    <cellStyle name="Warning Text 6 2 3 2" xfId="42923" xr:uid="{F1B8EE57-9A90-4DEC-A178-6A46F2B54498}"/>
    <cellStyle name="Warning Text 6 2 3 2 2" xfId="42924" xr:uid="{12699763-4923-4362-B5D1-08C3ADEDF25E}"/>
    <cellStyle name="Warning Text 6 2 3 3" xfId="42925" xr:uid="{699DB936-B06C-4EB6-AAE8-8CB14C8F1B75}"/>
    <cellStyle name="Warning Text 6 2 3 3 2" xfId="42926" xr:uid="{4F08A17A-33C2-46B1-BFD6-A158A8943448}"/>
    <cellStyle name="Warning Text 6 2 3 4" xfId="42927" xr:uid="{08205B8D-DE34-4D05-807B-B3A0AB00400A}"/>
    <cellStyle name="Warning Text 6 2 4" xfId="42928" xr:uid="{5165671B-34A4-49DD-8536-B028803E1F1F}"/>
    <cellStyle name="Warning Text 6 2 4 2" xfId="42929" xr:uid="{DB28B8FA-B859-4D69-B6ED-CC110E311538}"/>
    <cellStyle name="Warning Text 6 2 4 2 2" xfId="42930" xr:uid="{EFAD4A1D-F558-4A1B-926E-C50E26B26625}"/>
    <cellStyle name="Warning Text 6 2 4 3" xfId="42931" xr:uid="{2BB07C54-89E7-43A3-9A61-0CA3C7F4E9A5}"/>
    <cellStyle name="Warning Text 6 2 4 3 2" xfId="42932" xr:uid="{597AFF50-048A-4130-A448-7E4F4EE0082B}"/>
    <cellStyle name="Warning Text 6 2 4 4" xfId="42933" xr:uid="{2A3DA846-436D-4DE3-BE51-3583CB61B32B}"/>
    <cellStyle name="Warning Text 6 2 4 4 2" xfId="42934" xr:uid="{F1115385-EC69-4036-A700-FA58A7DDED2F}"/>
    <cellStyle name="Warning Text 6 2 4 5" xfId="42935" xr:uid="{18EA05E9-BF94-45A3-A118-07F426B1F67E}"/>
    <cellStyle name="Warning Text 6 2 5" xfId="42936" xr:uid="{00D6EEA7-1500-4FF7-9022-F5FEA8CABDBE}"/>
    <cellStyle name="Warning Text 6 2 5 2" xfId="42937" xr:uid="{974A0AF0-CF18-4FC9-823A-896139299B2E}"/>
    <cellStyle name="Warning Text 6 2 5 2 2" xfId="42938" xr:uid="{8D9A7ED6-13CB-42B5-8036-6E04B9763923}"/>
    <cellStyle name="Warning Text 6 2 5 3" xfId="42939" xr:uid="{87A54E5E-6282-45D6-8EED-EC78A7062617}"/>
    <cellStyle name="Warning Text 6 2 5 3 2" xfId="42940" xr:uid="{36BDF6C8-BCB6-4D79-AAAA-42CEB834EEAD}"/>
    <cellStyle name="Warning Text 6 2 5 4" xfId="42941" xr:uid="{399BC2F0-F1A8-404A-ADCC-88B2C3BC3F45}"/>
    <cellStyle name="Warning Text 6 2 6" xfId="42942" xr:uid="{FA0E8B01-0039-4D40-9077-01D2979A0468}"/>
    <cellStyle name="Warning Text 6 2 6 2" xfId="42943" xr:uid="{212DE663-F1E4-43F0-886D-1351F8E1FC61}"/>
    <cellStyle name="Warning Text 6 2 7" xfId="42944" xr:uid="{108E0EBE-FB40-40A0-B4CC-0F86FB702357}"/>
    <cellStyle name="Warning Text 6 2 7 2" xfId="42945" xr:uid="{23BA984B-5BDC-4BF7-8025-07666E4F9A50}"/>
    <cellStyle name="Warning Text 6 2 8" xfId="42946" xr:uid="{6FF372B6-5B11-4A14-AF3C-6F4DEC27FAB6}"/>
    <cellStyle name="Warning Text 6 2 8 2" xfId="42947" xr:uid="{CF7511DA-5D0D-47CB-8F1F-551ED29CCE31}"/>
    <cellStyle name="Warning Text 6 2 9" xfId="42948" xr:uid="{159A6D19-0399-49BC-9EB9-21B6E911A2FD}"/>
    <cellStyle name="Warning Text 6 3" xfId="17747" xr:uid="{00000000-0005-0000-0000-000058450000}"/>
    <cellStyle name="Warning Text 6 3 2" xfId="42950" xr:uid="{1A0ACF83-6C26-4A6A-A554-7D33B2AB6D51}"/>
    <cellStyle name="Warning Text 6 3 2 2" xfId="42951" xr:uid="{39D619C5-7E0E-4013-9B32-73DD552C474C}"/>
    <cellStyle name="Warning Text 6 3 3" xfId="42952" xr:uid="{41E0EA29-F28C-440E-B65A-4F112DDF8C3B}"/>
    <cellStyle name="Warning Text 6 3 3 2" xfId="42953" xr:uid="{A99B3F22-1FF0-46CF-8BDC-F6CFC5F80FB6}"/>
    <cellStyle name="Warning Text 6 3 4" xfId="42954" xr:uid="{38A0866D-61B7-42E2-99CC-4E2EEAAECA69}"/>
    <cellStyle name="Warning Text 6 3 5" xfId="42955" xr:uid="{F0B02A39-F464-4785-A8CD-670F76D4DA13}"/>
    <cellStyle name="Warning Text 6 3 6" xfId="42949" xr:uid="{31DCE261-7A63-4A5D-B73A-50FC4B722701}"/>
    <cellStyle name="Warning Text 6 4" xfId="17748" xr:uid="{00000000-0005-0000-0000-000059450000}"/>
    <cellStyle name="Warning Text 6 4 2" xfId="42957" xr:uid="{D12F2F3C-AFAA-4AC3-B8D5-9FCAE649BA2C}"/>
    <cellStyle name="Warning Text 6 4 2 2" xfId="42958" xr:uid="{3F6D0945-F379-4D93-B490-E0E1159CBBCC}"/>
    <cellStyle name="Warning Text 6 4 3" xfId="42959" xr:uid="{E6AE8F2D-4352-4B80-B1CA-8D52B72B3E75}"/>
    <cellStyle name="Warning Text 6 4 3 2" xfId="42960" xr:uid="{3FB29CB3-16EE-4F13-AC45-6798065FD95C}"/>
    <cellStyle name="Warning Text 6 4 4" xfId="42961" xr:uid="{5F971CFE-D1CB-4471-8172-F717EE9FF0A8}"/>
    <cellStyle name="Warning Text 6 4 5" xfId="42956" xr:uid="{5509D74D-972D-47E2-827A-586EC37655BC}"/>
    <cellStyle name="Warning Text 6 5" xfId="17749" xr:uid="{00000000-0005-0000-0000-00005A450000}"/>
    <cellStyle name="Warning Text 6 5 2" xfId="42963" xr:uid="{4603A182-1556-4DAE-BDF6-EFA60AAED685}"/>
    <cellStyle name="Warning Text 6 5 2 2" xfId="42964" xr:uid="{EE5DF9B1-8695-4C7F-BE41-2E72AAC9859D}"/>
    <cellStyle name="Warning Text 6 5 3" xfId="42965" xr:uid="{9B73222D-EBC1-42DD-9A99-2B7759563A21}"/>
    <cellStyle name="Warning Text 6 5 3 2" xfId="42966" xr:uid="{D87292EA-5BCF-4923-A99C-73D481896DB5}"/>
    <cellStyle name="Warning Text 6 5 4" xfId="42967" xr:uid="{965932BE-66FD-40FD-A059-51E8771EE022}"/>
    <cellStyle name="Warning Text 6 5 5" xfId="42962" xr:uid="{EE7EC4C1-30C9-43C3-AC2A-E7CBB2EE79A1}"/>
    <cellStyle name="Warning Text 6 6" xfId="42968" xr:uid="{57AF9CEA-4D0D-40F2-B073-4D834EE3F0A9}"/>
    <cellStyle name="Warning Text 6 6 2" xfId="42969" xr:uid="{951DBA16-CDB5-4134-86DC-2ADED7AD6A42}"/>
    <cellStyle name="Warning Text 6 6 2 2" xfId="42970" xr:uid="{CCBA302C-3228-4BE2-ABC1-A27E962C766F}"/>
    <cellStyle name="Warning Text 6 6 3" xfId="42971" xr:uid="{54BB4F78-CE6E-4FC6-A568-C3DF8ACEE3CE}"/>
    <cellStyle name="Warning Text 6 6 3 2" xfId="42972" xr:uid="{20F0F8EF-597F-4EC1-951D-330CA6CC22AA}"/>
    <cellStyle name="Warning Text 6 6 4" xfId="42973" xr:uid="{D4219378-A6B5-4AA3-818F-A4884FD44FB5}"/>
    <cellStyle name="Warning Text 6 6 4 2" xfId="42974" xr:uid="{30623A18-37AA-4F9D-B44D-9C7D8CC64B2E}"/>
    <cellStyle name="Warning Text 6 6 5" xfId="42975" xr:uid="{38394B13-74FA-4CEF-AA1E-E165833E715D}"/>
    <cellStyle name="Warning Text 6 7" xfId="42976" xr:uid="{B21B04F8-040C-418C-8782-FFCDEC8B0B4D}"/>
    <cellStyle name="Warning Text 6 7 2" xfId="42977" xr:uid="{7CF99C0A-EB43-42C8-83BE-9F0E1FA7F05D}"/>
    <cellStyle name="Warning Text 6 7 2 2" xfId="42978" xr:uid="{A22140A6-3830-432F-86FD-29F7CC6B9648}"/>
    <cellStyle name="Warning Text 6 7 3" xfId="42979" xr:uid="{F1551E26-0FC0-48C4-AA2A-EE6682F4D86B}"/>
    <cellStyle name="Warning Text 6 7 3 2" xfId="42980" xr:uid="{4617230D-883A-4D06-9E71-C35E755B2B49}"/>
    <cellStyle name="Warning Text 6 7 4" xfId="42981" xr:uid="{27E8A064-CCC6-4995-8341-5966B0DDD044}"/>
    <cellStyle name="Warning Text 6 8" xfId="42982" xr:uid="{AA09CAC9-57C3-4EFB-A401-3AE2963C44CE}"/>
    <cellStyle name="Warning Text 6 8 2" xfId="42983" xr:uid="{5CF75C58-7D82-4EB8-B22B-AE2A396DE414}"/>
    <cellStyle name="Warning Text 6 9" xfId="42984" xr:uid="{E089C65B-A4FB-4641-B3EB-F9251586A832}"/>
    <cellStyle name="Warning Text 6 9 2" xfId="42985" xr:uid="{E2E2DA30-AEF4-4D65-8CDE-B0E59F905F4B}"/>
    <cellStyle name="Warning Text 7" xfId="17750" xr:uid="{00000000-0005-0000-0000-00005B450000}"/>
    <cellStyle name="Warning Text 7 10" xfId="42987" xr:uid="{B20B63F3-90C1-4D09-82C5-F6C54A5B477F}"/>
    <cellStyle name="Warning Text 7 11" xfId="42988" xr:uid="{AE788482-35B7-4C48-B5B8-32693DBDC1E8}"/>
    <cellStyle name="Warning Text 7 12" xfId="42986" xr:uid="{E0DD16BE-C920-4F54-8E33-109DEFFE09FD}"/>
    <cellStyle name="Warning Text 7 13" xfId="25175" xr:uid="{DB183F1F-6F7F-4706-BF90-8A4B468D45FD}"/>
    <cellStyle name="Warning Text 7 2" xfId="17751" xr:uid="{00000000-0005-0000-0000-00005C450000}"/>
    <cellStyle name="Warning Text 7 2 2" xfId="42990" xr:uid="{EE841AA1-332B-4484-85D6-9A2D86660CAB}"/>
    <cellStyle name="Warning Text 7 2 2 2" xfId="42991" xr:uid="{14669DC6-9FEC-4403-8086-015909A29EB3}"/>
    <cellStyle name="Warning Text 7 2 3" xfId="42992" xr:uid="{BCF7F7AC-76CD-465E-89E7-44F5881A0802}"/>
    <cellStyle name="Warning Text 7 2 3 2" xfId="42993" xr:uid="{B9CFA09C-206A-4331-91AB-239F7C570B8F}"/>
    <cellStyle name="Warning Text 7 2 4" xfId="42994" xr:uid="{0247A447-DAED-46AE-9A91-3E6234EFA3FD}"/>
    <cellStyle name="Warning Text 7 2 5" xfId="42995" xr:uid="{6874ACAA-2E3A-4686-A836-0031960794B9}"/>
    <cellStyle name="Warning Text 7 2 6" xfId="42989" xr:uid="{F67E466C-1FC7-49C2-8B32-65895D5F4474}"/>
    <cellStyle name="Warning Text 7 3" xfId="17752" xr:uid="{00000000-0005-0000-0000-00005D450000}"/>
    <cellStyle name="Warning Text 7 3 2" xfId="42997" xr:uid="{F976AFAE-3CD0-4BC3-85CC-21158CE2983D}"/>
    <cellStyle name="Warning Text 7 3 2 2" xfId="42998" xr:uid="{80FA12A8-BF18-4D08-9C0B-A282AFA78884}"/>
    <cellStyle name="Warning Text 7 3 3" xfId="42999" xr:uid="{9A497967-53BC-4BE0-814D-B19221432268}"/>
    <cellStyle name="Warning Text 7 3 3 2" xfId="43000" xr:uid="{A8826792-49E2-4275-8A6F-B3B30D3E444C}"/>
    <cellStyle name="Warning Text 7 3 4" xfId="43001" xr:uid="{45ECA759-0CCF-4BBB-B98B-24D1383F2116}"/>
    <cellStyle name="Warning Text 7 3 5" xfId="42996" xr:uid="{F54FBDE8-A690-45AF-B869-D312BCB79461}"/>
    <cellStyle name="Warning Text 7 4" xfId="43002" xr:uid="{A47EC570-8D7C-48CA-BF64-8A422C6F0EA2}"/>
    <cellStyle name="Warning Text 7 4 2" xfId="43003" xr:uid="{14F1783E-B471-4B7C-9BC8-9DEDB594CCE1}"/>
    <cellStyle name="Warning Text 7 4 2 2" xfId="43004" xr:uid="{FB93B02E-39AE-480B-8491-3C4DE01F4571}"/>
    <cellStyle name="Warning Text 7 4 3" xfId="43005" xr:uid="{98B34F98-F146-4FCD-9A7F-882800EDF482}"/>
    <cellStyle name="Warning Text 7 4 3 2" xfId="43006" xr:uid="{19C27AF5-DBE5-4D1E-99DE-9763445C126E}"/>
    <cellStyle name="Warning Text 7 4 4" xfId="43007" xr:uid="{C8E80259-29ED-4C74-BE35-314369C7A7A1}"/>
    <cellStyle name="Warning Text 7 5" xfId="43008" xr:uid="{48F06FD3-817A-4FD6-B910-F5EAF6E93E65}"/>
    <cellStyle name="Warning Text 7 5 2" xfId="43009" xr:uid="{A84E63F6-03F1-4C29-A487-D04F60104377}"/>
    <cellStyle name="Warning Text 7 5 2 2" xfId="43010" xr:uid="{DFADCEAA-1F9A-404F-82B7-EE84D730B408}"/>
    <cellStyle name="Warning Text 7 5 3" xfId="43011" xr:uid="{C14063A9-E7C0-45C6-B2DD-99561E17DC6A}"/>
    <cellStyle name="Warning Text 7 5 3 2" xfId="43012" xr:uid="{D35AF6E2-5064-41CD-9EE7-0FBCC3D90466}"/>
    <cellStyle name="Warning Text 7 5 4" xfId="43013" xr:uid="{05836452-FA6B-4BAE-916B-1B6F67B6CDC4}"/>
    <cellStyle name="Warning Text 7 5 4 2" xfId="43014" xr:uid="{E2DDCB05-0F70-4290-81A3-471DF7A9E33D}"/>
    <cellStyle name="Warning Text 7 5 5" xfId="43015" xr:uid="{C9D6D7E0-8CC6-4345-ACD6-27652CBC839B}"/>
    <cellStyle name="Warning Text 7 6" xfId="43016" xr:uid="{135D7CFB-3A01-4B58-B87A-DCADD4AECB3A}"/>
    <cellStyle name="Warning Text 7 6 2" xfId="43017" xr:uid="{0CAF94BF-3F81-48A5-AEB9-BAD614F57A8E}"/>
    <cellStyle name="Warning Text 7 6 2 2" xfId="43018" xr:uid="{72DFE089-E675-49D3-99BB-3A077893CA39}"/>
    <cellStyle name="Warning Text 7 6 3" xfId="43019" xr:uid="{9098D0CB-20F5-4E96-993B-8625E0BFD280}"/>
    <cellStyle name="Warning Text 7 6 3 2" xfId="43020" xr:uid="{7B14EBC3-E33A-4A9B-A087-CCE6D1D9152B}"/>
    <cellStyle name="Warning Text 7 6 4" xfId="43021" xr:uid="{0BDCD4AD-6531-44AD-A80D-DEE7EFDCD0CE}"/>
    <cellStyle name="Warning Text 7 7" xfId="43022" xr:uid="{2D8B45C8-D4B6-492B-9CB5-983CD31D9A62}"/>
    <cellStyle name="Warning Text 7 7 2" xfId="43023" xr:uid="{0BB7C100-6234-467D-833B-B6682E54356B}"/>
    <cellStyle name="Warning Text 7 8" xfId="43024" xr:uid="{D5EA187A-6408-4B4D-A580-FE53830C5411}"/>
    <cellStyle name="Warning Text 7 8 2" xfId="43025" xr:uid="{D115B564-DD34-4E87-A3E9-8B1C8F446F59}"/>
    <cellStyle name="Warning Text 7 9" xfId="43026" xr:uid="{C6BC50CC-4524-4E4C-A754-0ADE0A9BC1AD}"/>
    <cellStyle name="Warning Text 7 9 2" xfId="43027" xr:uid="{6B65C7AD-B45E-43DD-A107-D88CBE0E90E5}"/>
    <cellStyle name="Warning Text 8" xfId="17753" xr:uid="{00000000-0005-0000-0000-00005E450000}"/>
    <cellStyle name="Warning Text 8 10" xfId="43029" xr:uid="{EFBB5DFF-7629-4020-9F5E-2C4022F5BEAC}"/>
    <cellStyle name="Warning Text 8 11" xfId="43030" xr:uid="{18BCDE48-FCE6-4102-9D21-CDD8B116C5FA}"/>
    <cellStyle name="Warning Text 8 12" xfId="43028" xr:uid="{6B99CB28-911E-443D-9F50-D0418AD60991}"/>
    <cellStyle name="Warning Text 8 13" xfId="25176" xr:uid="{30A60F36-25D1-4928-97CE-7376B32C19F4}"/>
    <cellStyle name="Warning Text 8 2" xfId="17754" xr:uid="{00000000-0005-0000-0000-00005F450000}"/>
    <cellStyle name="Warning Text 8 2 2" xfId="43032" xr:uid="{C478DDC2-3FB5-4FC7-834C-C9A3BE85A17A}"/>
    <cellStyle name="Warning Text 8 2 2 2" xfId="43033" xr:uid="{CD96DE4F-9B8E-4EE0-AC46-29D60ADA21B5}"/>
    <cellStyle name="Warning Text 8 2 3" xfId="43034" xr:uid="{D9EABD82-8E35-42F8-A256-9E1B34290B2C}"/>
    <cellStyle name="Warning Text 8 2 3 2" xfId="43035" xr:uid="{AF00F3A3-7340-4AFA-A93C-82CBE1CC1202}"/>
    <cellStyle name="Warning Text 8 2 4" xfId="43036" xr:uid="{1755452D-5509-4801-A7E5-A4EDFC11182F}"/>
    <cellStyle name="Warning Text 8 2 5" xfId="43037" xr:uid="{A0F44F3E-DA19-40F0-AFB7-7C7A25D677D7}"/>
    <cellStyle name="Warning Text 8 2 6" xfId="43031" xr:uid="{CBF556EB-C3BE-45B1-9CD3-414334D902AD}"/>
    <cellStyle name="Warning Text 8 3" xfId="17755" xr:uid="{00000000-0005-0000-0000-000060450000}"/>
    <cellStyle name="Warning Text 8 3 2" xfId="43039" xr:uid="{8DF2D654-2A11-459D-98D1-5FC208A822EF}"/>
    <cellStyle name="Warning Text 8 3 2 2" xfId="43040" xr:uid="{6C8C73EC-C455-47E2-9E80-FA7C74F76A27}"/>
    <cellStyle name="Warning Text 8 3 3" xfId="43041" xr:uid="{9F4F0986-4892-4765-B0E7-B6F7F1DF068D}"/>
    <cellStyle name="Warning Text 8 3 3 2" xfId="43042" xr:uid="{984BAE70-AAC9-45F3-8706-B9A87B06FEF5}"/>
    <cellStyle name="Warning Text 8 3 4" xfId="43043" xr:uid="{3E14647F-39AB-47BB-9EBF-5D5BA17C3810}"/>
    <cellStyle name="Warning Text 8 3 5" xfId="43038" xr:uid="{1609DF68-6379-42E5-A740-0CAFD945333C}"/>
    <cellStyle name="Warning Text 8 4" xfId="43044" xr:uid="{0F8D16E4-C228-40CC-AD2C-87C5C9689163}"/>
    <cellStyle name="Warning Text 8 4 2" xfId="43045" xr:uid="{15377E24-FEEF-4174-B72F-913FD4B5EBBB}"/>
    <cellStyle name="Warning Text 8 4 2 2" xfId="43046" xr:uid="{80067805-29EE-4945-9BB9-0117955B2D4D}"/>
    <cellStyle name="Warning Text 8 4 3" xfId="43047" xr:uid="{5033A048-5938-4C76-BAE4-D5782133BECA}"/>
    <cellStyle name="Warning Text 8 4 3 2" xfId="43048" xr:uid="{9B1B92D2-CC53-488F-9639-3215033F8C4C}"/>
    <cellStyle name="Warning Text 8 4 4" xfId="43049" xr:uid="{4B3A268A-05D4-4798-B610-2F98AF608191}"/>
    <cellStyle name="Warning Text 8 5" xfId="43050" xr:uid="{363319EF-FE45-4122-A2A8-511A93E9E85B}"/>
    <cellStyle name="Warning Text 8 5 2" xfId="43051" xr:uid="{3569E36A-844A-42F8-AAD4-7EE4FD7D627E}"/>
    <cellStyle name="Warning Text 8 5 2 2" xfId="43052" xr:uid="{0FDB7D29-0EC6-40E6-AA67-F5836E2E0B0D}"/>
    <cellStyle name="Warning Text 8 5 3" xfId="43053" xr:uid="{69383418-98E2-4DAC-AB48-F375D68CD5DB}"/>
    <cellStyle name="Warning Text 8 5 3 2" xfId="43054" xr:uid="{F9713696-D652-4305-8654-4CC2A1428BAE}"/>
    <cellStyle name="Warning Text 8 5 4" xfId="43055" xr:uid="{D1C643C3-90C1-4098-8802-927801F3F575}"/>
    <cellStyle name="Warning Text 8 5 4 2" xfId="43056" xr:uid="{5CA27053-F96E-4104-B9A9-28F290792CC6}"/>
    <cellStyle name="Warning Text 8 5 5" xfId="43057" xr:uid="{830B5D05-AB98-4966-9C46-BB0F884E307B}"/>
    <cellStyle name="Warning Text 8 6" xfId="43058" xr:uid="{E3F55CE2-5B4A-4B7B-ACE8-C74BDEF2A517}"/>
    <cellStyle name="Warning Text 8 6 2" xfId="43059" xr:uid="{183FAA9D-2C95-4B28-AFD2-ED2C75AE3335}"/>
    <cellStyle name="Warning Text 8 6 2 2" xfId="43060" xr:uid="{F6097484-303A-4801-AD3D-95D37B733EC3}"/>
    <cellStyle name="Warning Text 8 6 3" xfId="43061" xr:uid="{B2094EB4-F624-4C40-A44A-C51987FB7AA4}"/>
    <cellStyle name="Warning Text 8 6 3 2" xfId="43062" xr:uid="{D6A2257C-4D61-42EB-986F-8710448A1747}"/>
    <cellStyle name="Warning Text 8 6 4" xfId="43063" xr:uid="{D6491A26-480B-4F80-97EF-A9FF8DE8D47E}"/>
    <cellStyle name="Warning Text 8 7" xfId="43064" xr:uid="{E0CD4C20-95C5-422F-BA80-3D7B918119B8}"/>
    <cellStyle name="Warning Text 8 7 2" xfId="43065" xr:uid="{38AD685F-4A66-4835-AD0B-428E3089D4E2}"/>
    <cellStyle name="Warning Text 8 8" xfId="43066" xr:uid="{359B1A95-938A-4370-A4E8-4219F1CA25B5}"/>
    <cellStyle name="Warning Text 8 8 2" xfId="43067" xr:uid="{33B41137-4812-40F6-A887-C7CFB989327D}"/>
    <cellStyle name="Warning Text 8 9" xfId="43068" xr:uid="{5EB85D44-C337-4958-8AD2-EFFFED0AC2BD}"/>
    <cellStyle name="Warning Text 8 9 2" xfId="43069" xr:uid="{AAB10ADC-B5F8-467B-A14E-E77E34BD9627}"/>
    <cellStyle name="Warning Text 9" xfId="17756" xr:uid="{00000000-0005-0000-0000-000061450000}"/>
    <cellStyle name="Warning Text 9 10" xfId="43071" xr:uid="{5A983200-AECA-4BB0-8DEC-3B6A8BD344AE}"/>
    <cellStyle name="Warning Text 9 11" xfId="43072" xr:uid="{6E898A88-5DC5-4E5B-8B24-3FF01995CBF6}"/>
    <cellStyle name="Warning Text 9 12" xfId="43070" xr:uid="{057576D9-AF1A-4263-B19C-1691284395AF}"/>
    <cellStyle name="Warning Text 9 13" xfId="25177" xr:uid="{026810D6-47D7-4EB2-BB37-40BCB9362B7E}"/>
    <cellStyle name="Warning Text 9 2" xfId="17757" xr:uid="{00000000-0005-0000-0000-000062450000}"/>
    <cellStyle name="Warning Text 9 2 2" xfId="43074" xr:uid="{31547365-87E3-417C-8F06-39AF8444809F}"/>
    <cellStyle name="Warning Text 9 2 2 2" xfId="43075" xr:uid="{CF7F2B7E-1A21-4D84-974A-F379B7AABCB6}"/>
    <cellStyle name="Warning Text 9 2 3" xfId="43076" xr:uid="{12FE6B76-7607-4962-950B-C7DEA7C35B21}"/>
    <cellStyle name="Warning Text 9 2 3 2" xfId="43077" xr:uid="{F6313EC0-0EEE-4D6E-9E94-C7D1EC4BAD61}"/>
    <cellStyle name="Warning Text 9 2 4" xfId="43078" xr:uid="{5D935DA7-6374-4D96-8352-D95B4A6B39FC}"/>
    <cellStyle name="Warning Text 9 2 5" xfId="43079" xr:uid="{8C8E9D9B-F9E5-49F5-81DA-AD3AB90AC9EC}"/>
    <cellStyle name="Warning Text 9 2 6" xfId="43073" xr:uid="{D7C11DE1-2640-4FCD-B812-6C0942CFD373}"/>
    <cellStyle name="Warning Text 9 3" xfId="17758" xr:uid="{00000000-0005-0000-0000-000063450000}"/>
    <cellStyle name="Warning Text 9 3 2" xfId="43081" xr:uid="{48FBC3BD-368D-4BFB-BEDF-933A29B25A1C}"/>
    <cellStyle name="Warning Text 9 3 2 2" xfId="43082" xr:uid="{421E3C12-028C-48B4-96CE-F2947BFF725F}"/>
    <cellStyle name="Warning Text 9 3 3" xfId="43083" xr:uid="{36C5A650-1355-4199-9700-D36104A0076A}"/>
    <cellStyle name="Warning Text 9 3 3 2" xfId="43084" xr:uid="{41CAB3E2-7ADA-43BB-A575-5F6DCE1CC2D8}"/>
    <cellStyle name="Warning Text 9 3 4" xfId="43085" xr:uid="{FE2BF9EF-D179-4923-81DF-C754B49FDCE5}"/>
    <cellStyle name="Warning Text 9 3 5" xfId="43080" xr:uid="{BCD9065D-6FF3-48A8-BE52-AA3CC5AFD43A}"/>
    <cellStyle name="Warning Text 9 4" xfId="43086" xr:uid="{CDDB9832-EF92-4408-8CDE-D6B27D65C576}"/>
    <cellStyle name="Warning Text 9 4 2" xfId="43087" xr:uid="{68136572-7128-45B8-9B42-514BE86B1A66}"/>
    <cellStyle name="Warning Text 9 4 2 2" xfId="43088" xr:uid="{7BF2B5D7-7116-44F6-B5B9-7B4A4A35246A}"/>
    <cellStyle name="Warning Text 9 4 3" xfId="43089" xr:uid="{F750A8EE-CC06-4512-8038-5F58955AC953}"/>
    <cellStyle name="Warning Text 9 4 3 2" xfId="43090" xr:uid="{BC513BA7-9B84-4B48-AF4E-469E6EF1EE0C}"/>
    <cellStyle name="Warning Text 9 4 4" xfId="43091" xr:uid="{01C7E37C-0441-48CF-B647-1E01AB7FC708}"/>
    <cellStyle name="Warning Text 9 5" xfId="43092" xr:uid="{3AA23B7A-B02A-438B-BACC-A7F0D68498CC}"/>
    <cellStyle name="Warning Text 9 5 2" xfId="43093" xr:uid="{2E06FDA2-2DE0-4927-86DD-6BF00B83C748}"/>
    <cellStyle name="Warning Text 9 5 2 2" xfId="43094" xr:uid="{F1F1E5DE-4462-4E01-9871-C68C2EF754FC}"/>
    <cellStyle name="Warning Text 9 5 3" xfId="43095" xr:uid="{8A569621-9934-4269-BB2A-B23E8C3FE85E}"/>
    <cellStyle name="Warning Text 9 5 3 2" xfId="43096" xr:uid="{BB4C92C7-A1E3-42FE-A0A1-D84B4B028BF8}"/>
    <cellStyle name="Warning Text 9 5 4" xfId="43097" xr:uid="{C9DA76DA-3160-42CE-842A-CBD1D14F71F4}"/>
    <cellStyle name="Warning Text 9 5 4 2" xfId="43098" xr:uid="{CD89B99B-7171-4372-89B2-84E702D5FA07}"/>
    <cellStyle name="Warning Text 9 5 5" xfId="43099" xr:uid="{125A07FC-3D85-4A66-9859-715651058B89}"/>
    <cellStyle name="Warning Text 9 6" xfId="43100" xr:uid="{5AC88499-719A-45D8-82EA-33F26F0A807B}"/>
    <cellStyle name="Warning Text 9 6 2" xfId="43101" xr:uid="{88381E96-7229-4660-B900-BC0FE401D222}"/>
    <cellStyle name="Warning Text 9 6 2 2" xfId="43102" xr:uid="{01639FAF-07EC-46CE-842C-C3967E74BF37}"/>
    <cellStyle name="Warning Text 9 6 3" xfId="43103" xr:uid="{6C3A00C5-8A9B-4F06-8B9C-520CD11A2163}"/>
    <cellStyle name="Warning Text 9 6 3 2" xfId="43104" xr:uid="{A0BDF94D-EC62-4593-9149-061C998714BE}"/>
    <cellStyle name="Warning Text 9 6 4" xfId="43105" xr:uid="{C7704890-620E-4962-9324-3A5534DCEB10}"/>
    <cellStyle name="Warning Text 9 7" xfId="43106" xr:uid="{0562FC5F-25C0-41BB-9D78-18B68F85F6F1}"/>
    <cellStyle name="Warning Text 9 7 2" xfId="43107" xr:uid="{7C52A75C-1BAE-4A35-A5A8-E6860073D869}"/>
    <cellStyle name="Warning Text 9 8" xfId="43108" xr:uid="{2B106776-6B7A-48B2-BB65-FCDCEF17B552}"/>
    <cellStyle name="Warning Text 9 8 2" xfId="43109" xr:uid="{19434709-745B-4BB5-B119-BDE01A151C24}"/>
    <cellStyle name="Warning Text 9 9" xfId="43110" xr:uid="{0D03482A-6ED4-479C-BA7B-6F9D5A172E99}"/>
    <cellStyle name="Warning Text 9 9 2" xfId="43111" xr:uid="{DD143B9B-29BF-4B67-8155-F9F04D6C1573}"/>
    <cellStyle name="Year" xfId="17759" xr:uid="{00000000-0005-0000-0000-000064450000}"/>
    <cellStyle name="Zelle überprüfen" xfId="17760" xr:uid="{00000000-0005-0000-0000-000065450000}"/>
    <cellStyle name="Zelle überprüfen 10" xfId="43113" xr:uid="{0D8E6BBD-C967-44A9-8EC7-67DD8513ED12}"/>
    <cellStyle name="Zelle überprüfen 11" xfId="43114" xr:uid="{E57BC6F8-8C1B-48C2-82DC-F20133C6E72B}"/>
    <cellStyle name="Zelle überprüfen 12" xfId="43112" xr:uid="{8E0207CA-5365-4990-9235-50C0DD06BA83}"/>
    <cellStyle name="Zelle überprüfen 13" xfId="25178" xr:uid="{4EF09D0F-61D9-4B36-BEF1-A6FC928EC9B5}"/>
    <cellStyle name="Zelle überprüfen 2" xfId="17761" xr:uid="{00000000-0005-0000-0000-000066450000}"/>
    <cellStyle name="Zelle überprüfen 2 2" xfId="43116" xr:uid="{2275F5B7-1309-4009-A999-8B78CBD49AEF}"/>
    <cellStyle name="Zelle überprüfen 2 2 2" xfId="43117" xr:uid="{A92E29EE-413B-4045-BFB4-4F38C96D9F04}"/>
    <cellStyle name="Zelle überprüfen 2 3" xfId="43118" xr:uid="{598AAAB4-C560-43AC-A727-1B5C50F9F5B4}"/>
    <cellStyle name="Zelle überprüfen 2 3 2" xfId="43119" xr:uid="{03499289-A020-4974-9590-7903D59003E3}"/>
    <cellStyle name="Zelle überprüfen 2 4" xfId="43120" xr:uid="{7E8796B5-62F0-4CF4-8A5D-FF0831154DF2}"/>
    <cellStyle name="Zelle überprüfen 2 5" xfId="43121" xr:uid="{0B570468-F37F-4F7D-A960-41675B5958CF}"/>
    <cellStyle name="Zelle überprüfen 2 6" xfId="43115" xr:uid="{BAEBCCBB-BD7F-423F-8984-9B0078EE6019}"/>
    <cellStyle name="Zelle überprüfen 3" xfId="17762" xr:uid="{00000000-0005-0000-0000-000067450000}"/>
    <cellStyle name="Zelle überprüfen 3 2" xfId="43123" xr:uid="{7EBB078B-F378-4FC2-8221-CB898DDE8A2B}"/>
    <cellStyle name="Zelle überprüfen 3 2 2" xfId="43124" xr:uid="{BBF8035D-9970-4A2D-B832-6777FEC3FA2E}"/>
    <cellStyle name="Zelle überprüfen 3 3" xfId="43125" xr:uid="{7DB63C20-2F7B-4130-B72A-B39BEBFA6ED0}"/>
    <cellStyle name="Zelle überprüfen 3 3 2" xfId="43126" xr:uid="{33F54A0B-A50F-4902-B0B3-01BBF9B55C1F}"/>
    <cellStyle name="Zelle überprüfen 3 4" xfId="43127" xr:uid="{B083A35D-370F-4D05-8EC6-8D847C018140}"/>
    <cellStyle name="Zelle überprüfen 3 5" xfId="43122" xr:uid="{4E43FFB6-885F-4B74-BD28-B4C933FAD2E4}"/>
    <cellStyle name="Zelle überprüfen 4" xfId="43128" xr:uid="{84862B97-5F8D-4702-A25D-FAFFA27FCE82}"/>
    <cellStyle name="Zelle überprüfen 4 2" xfId="43129" xr:uid="{D4513C25-423E-4F67-9863-8C65F745606B}"/>
    <cellStyle name="Zelle überprüfen 4 2 2" xfId="43130" xr:uid="{5ECF859A-C738-4618-9213-1BC02558A49C}"/>
    <cellStyle name="Zelle überprüfen 4 3" xfId="43131" xr:uid="{A225E230-12E3-4426-9966-DF883198070B}"/>
    <cellStyle name="Zelle überprüfen 4 3 2" xfId="43132" xr:uid="{36EF611D-4E79-4B25-BF87-951182CB5718}"/>
    <cellStyle name="Zelle überprüfen 4 4" xfId="43133" xr:uid="{7DB7DB0A-DDD6-42D1-BB69-3130371B40C4}"/>
    <cellStyle name="Zelle überprüfen 5" xfId="43134" xr:uid="{F0DAFB6E-7D23-4905-854D-F064E5D8424A}"/>
    <cellStyle name="Zelle überprüfen 5 2" xfId="43135" xr:uid="{43C3D517-D3BB-4DA3-8939-4AFD2CE74C9E}"/>
    <cellStyle name="Zelle überprüfen 5 2 2" xfId="43136" xr:uid="{ACF21AAF-0FD1-4989-A4D9-0AEC4CB7AB42}"/>
    <cellStyle name="Zelle überprüfen 5 3" xfId="43137" xr:uid="{715175AF-D809-4221-9BE5-4C7F99A2135F}"/>
    <cellStyle name="Zelle überprüfen 5 3 2" xfId="43138" xr:uid="{512E7EC6-1ADB-47CC-A481-CADD8D1EE49E}"/>
    <cellStyle name="Zelle überprüfen 5 4" xfId="43139" xr:uid="{E47D3284-B6BD-49E8-981C-30EBA3D18A88}"/>
    <cellStyle name="Zelle überprüfen 5 4 2" xfId="43140" xr:uid="{CD22A20F-633A-4E5A-8B79-C1D0F97B2B42}"/>
    <cellStyle name="Zelle überprüfen 5 5" xfId="43141" xr:uid="{CEE20830-C1C3-42F0-B39D-F5DA76FD2A62}"/>
    <cellStyle name="Zelle überprüfen 6" xfId="43142" xr:uid="{D1396B59-713A-41C2-AFFD-39C931D89FA1}"/>
    <cellStyle name="Zelle überprüfen 6 2" xfId="43143" xr:uid="{D46966B2-01FF-4D19-9F9F-F41BFF778375}"/>
    <cellStyle name="Zelle überprüfen 6 2 2" xfId="43144" xr:uid="{D3F1BF66-26FE-4B8D-9BF6-BB385A1AAF8F}"/>
    <cellStyle name="Zelle überprüfen 6 3" xfId="43145" xr:uid="{53214E6C-BCC7-4456-970F-7C58EF66D6E0}"/>
    <cellStyle name="Zelle überprüfen 6 3 2" xfId="43146" xr:uid="{1539B9A7-81CF-480B-8896-ED1C1C751675}"/>
    <cellStyle name="Zelle überprüfen 6 4" xfId="43147" xr:uid="{256F38A1-6D0A-4F58-8A04-446E9802E90A}"/>
    <cellStyle name="Zelle überprüfen 7" xfId="43148" xr:uid="{33736603-E823-48CF-916F-4DA66F264DAC}"/>
    <cellStyle name="Zelle überprüfen 7 2" xfId="43149" xr:uid="{5153B07D-5EEE-4150-9733-2B516593C82E}"/>
    <cellStyle name="Zelle überprüfen 8" xfId="43150" xr:uid="{B4E81A1F-9A41-4930-AF7D-2C5D8ADEA82F}"/>
    <cellStyle name="Zelle überprüfen 8 2" xfId="43151" xr:uid="{AE8493F7-89F2-4512-AC8E-AAD6B8B636ED}"/>
    <cellStyle name="Zelle überprüfen 9" xfId="43152" xr:uid="{1A7B9C19-C99A-4CC0-8E5D-CE5B0056F94D}"/>
    <cellStyle name="Zelle überprüfen 9 2" xfId="43153" xr:uid="{453404D2-0F6E-4911-B1D2-C598F380B471}"/>
    <cellStyle name="Гиперссылка" xfId="17763" xr:uid="{00000000-0005-0000-0000-000068450000}"/>
    <cellStyle name="Гиперссылка 10" xfId="43155" xr:uid="{EA37F4B8-0DD7-433D-B36F-DFD9B2096C45}"/>
    <cellStyle name="Гиперссылка 11" xfId="43156" xr:uid="{79B302CE-15A5-4349-8FC6-B25B3DF65056}"/>
    <cellStyle name="Гиперссылка 12" xfId="43154" xr:uid="{FF2F4AF4-544C-4DAB-B61D-45CB1FA51FD9}"/>
    <cellStyle name="Гиперссылка 13" xfId="25179" xr:uid="{37DFCF4B-E160-490A-AD55-13B13DB2F327}"/>
    <cellStyle name="Гиперссылка 2" xfId="17764" xr:uid="{00000000-0005-0000-0000-000069450000}"/>
    <cellStyle name="Гиперссылка 2 2" xfId="43158" xr:uid="{58B525BD-EB2D-4219-959A-49949DDBEAF1}"/>
    <cellStyle name="Гиперссылка 2 2 2" xfId="43159" xr:uid="{3D383F15-DB51-4583-880B-DA8D49A8619D}"/>
    <cellStyle name="Гиперссылка 2 3" xfId="43160" xr:uid="{18C50CCD-FD24-4016-8848-94192E150585}"/>
    <cellStyle name="Гиперссылка 2 3 2" xfId="43161" xr:uid="{0D3536AA-D947-41B6-9AF5-3230686C690E}"/>
    <cellStyle name="Гиперссылка 2 4" xfId="43162" xr:uid="{C45FF4D3-96B3-4AD2-A2D1-5EF236F19C1C}"/>
    <cellStyle name="Гиперссылка 2 5" xfId="43163" xr:uid="{C6FE0194-04F1-4424-AD2C-667BD1C05B19}"/>
    <cellStyle name="Гиперссылка 2 6" xfId="43157" xr:uid="{42F42FF1-1E2C-4B16-9EF2-D81FD8C08A63}"/>
    <cellStyle name="Гиперссылка 3" xfId="17765" xr:uid="{00000000-0005-0000-0000-00006A450000}"/>
    <cellStyle name="Гиперссылка 3 2" xfId="43165" xr:uid="{F92851CF-16CD-4BD8-8EBB-E127E86F0B58}"/>
    <cellStyle name="Гиперссылка 3 2 2" xfId="43166" xr:uid="{D739F58C-5A3F-4869-8306-768268055A85}"/>
    <cellStyle name="Гиперссылка 3 3" xfId="43167" xr:uid="{C06F830E-6954-4B21-BEF0-A6EC6C6A2F82}"/>
    <cellStyle name="Гиперссылка 3 3 2" xfId="43168" xr:uid="{20BF9FA5-92DA-41FC-A832-621E2B52B10E}"/>
    <cellStyle name="Гиперссылка 3 4" xfId="43169" xr:uid="{8AA234F8-BA8E-4D59-9034-E142802E0F8A}"/>
    <cellStyle name="Гиперссылка 3 5" xfId="43164" xr:uid="{126C8943-EC36-4AB3-AC5E-DCAE962BE341}"/>
    <cellStyle name="Гиперссылка 4" xfId="17766" xr:uid="{00000000-0005-0000-0000-00006B450000}"/>
    <cellStyle name="Гиперссылка 4 2" xfId="43171" xr:uid="{E3CF2250-E43B-40B2-B2BE-477335A9FEC1}"/>
    <cellStyle name="Гиперссылка 4 2 2" xfId="43172" xr:uid="{ACF42419-1C11-49CA-B030-4CE657004586}"/>
    <cellStyle name="Гиперссылка 4 3" xfId="43173" xr:uid="{9DA7B0DF-15E1-464E-9FE4-D38930DC9404}"/>
    <cellStyle name="Гиперссылка 4 3 2" xfId="43174" xr:uid="{3D950A70-586F-4B73-B9F2-F8FDACCE6363}"/>
    <cellStyle name="Гиперссылка 4 4" xfId="43175" xr:uid="{3B62E815-55B2-40D2-96C5-E06EE27FF0E9}"/>
    <cellStyle name="Гиперссылка 4 5" xfId="43170" xr:uid="{B71882BC-662F-4AF2-981A-B6FA6B3FB3CF}"/>
    <cellStyle name="Гиперссылка 5" xfId="43176" xr:uid="{8536B29D-5F99-4797-BD68-ED2DA07030AE}"/>
    <cellStyle name="Гиперссылка 5 2" xfId="43177" xr:uid="{C028B9B9-1340-4C11-8694-EF7B84567D06}"/>
    <cellStyle name="Гиперссылка 5 2 2" xfId="43178" xr:uid="{F7ACF434-C038-4EA2-85B3-2FD28D3D8394}"/>
    <cellStyle name="Гиперссылка 5 3" xfId="43179" xr:uid="{21041AA8-1B07-4870-946B-9527664E0FD8}"/>
    <cellStyle name="Гиперссылка 5 3 2" xfId="43180" xr:uid="{EF32C73E-C527-4BA7-9446-43FDACFB2BE2}"/>
    <cellStyle name="Гиперссылка 5 4" xfId="43181" xr:uid="{5672A8DF-863A-45C0-B2AD-3DFC563DA316}"/>
    <cellStyle name="Гиперссылка 5 4 2" xfId="43182" xr:uid="{C60F0262-EFD6-41D1-A2C9-09FDF02EBCD6}"/>
    <cellStyle name="Гиперссылка 5 5" xfId="43183" xr:uid="{A2C5FE1A-8554-4002-9CB9-CFF768189212}"/>
    <cellStyle name="Гиперссылка 6" xfId="43184" xr:uid="{C3B803FB-D412-4F60-BEF2-13AB98AAFBB9}"/>
    <cellStyle name="Гиперссылка 6 2" xfId="43185" xr:uid="{ACF46BC0-45D4-47ED-89D6-4F1FD8E80FE6}"/>
    <cellStyle name="Гиперссылка 6 2 2" xfId="43186" xr:uid="{096A6C57-7FB6-478E-96EA-84F0B336B829}"/>
    <cellStyle name="Гиперссылка 6 3" xfId="43187" xr:uid="{8AA63BD7-DCAA-4643-AC47-A64314A03A65}"/>
    <cellStyle name="Гиперссылка 6 3 2" xfId="43188" xr:uid="{706E60D0-7D66-427F-AA2D-FD83DA319229}"/>
    <cellStyle name="Гиперссылка 6 4" xfId="43189" xr:uid="{68D60F1D-1109-44C9-83B0-499846C235F6}"/>
    <cellStyle name="Гиперссылка 7" xfId="43190" xr:uid="{C0DA652D-C2D0-40DA-ADEA-60B0CE7B9A3E}"/>
    <cellStyle name="Гиперссылка 7 2" xfId="43191" xr:uid="{E5B39710-74A6-4A0E-B2EB-4969EC24A458}"/>
    <cellStyle name="Гиперссылка 8" xfId="43192" xr:uid="{CF336747-4239-427B-A255-14EF5BAF511B}"/>
    <cellStyle name="Гиперссылка 8 2" xfId="43193" xr:uid="{91AF2B98-B03E-457B-9253-A8110092885C}"/>
    <cellStyle name="Гиперссылка 9" xfId="43194" xr:uid="{AF89CD24-F92B-4376-9549-160D597F15B2}"/>
    <cellStyle name="Гиперссылка 9 2" xfId="43195" xr:uid="{CE765AEC-9E0C-4475-AFB9-688D48152755}"/>
    <cellStyle name="Обычный_2++" xfId="17767" xr:uid="{00000000-0005-0000-0000-00006C450000}"/>
    <cellStyle name="已访问的超链接" xfId="17768" xr:uid="{00000000-0005-0000-0000-00006D450000}"/>
    <cellStyle name="已访问的超链接 10" xfId="43197" xr:uid="{059E0AF9-EB76-4E53-A2F6-40DA969CA6A0}"/>
    <cellStyle name="已访问的超链接 11" xfId="43198" xr:uid="{9D338806-C0ED-4B6B-BF0C-E6A54113E634}"/>
    <cellStyle name="已访问的超链接 12" xfId="43196" xr:uid="{EAF6D45D-02D7-4572-9015-91980B8831C1}"/>
    <cellStyle name="已访问的超链接 13" xfId="24235" xr:uid="{8DB45B9A-F337-465F-A5B0-4129A809804D}"/>
    <cellStyle name="已访问的超链接 14" xfId="23510" xr:uid="{019F8F44-634A-424F-AA6A-6C318417BAE1}"/>
    <cellStyle name="已访问的超链接 15" xfId="22481" xr:uid="{27A88265-DE1B-4146-AAB1-8E4B96A5BBD8}"/>
    <cellStyle name="已访问的超链接 2" xfId="17769" xr:uid="{00000000-0005-0000-0000-00006E450000}"/>
    <cellStyle name="已访问的超链接 2 2" xfId="43200" xr:uid="{FBFC84EE-F594-47C9-A8DE-B9DDEF3B666D}"/>
    <cellStyle name="已访问的超链接 2 2 2" xfId="43201" xr:uid="{84D26BC8-7825-40FE-8088-1FD3C91A50CC}"/>
    <cellStyle name="已访问的超链接 2 3" xfId="43202" xr:uid="{8949D702-C503-491E-8CA6-43C51F628996}"/>
    <cellStyle name="已访问的超链接 2 3 2" xfId="43203" xr:uid="{3FFB20FB-15F4-41A7-A7D8-FAA7CED8F50B}"/>
    <cellStyle name="已访问的超链接 2 4" xfId="43204" xr:uid="{988F6A76-803E-4CF6-8962-8665F97804C0}"/>
    <cellStyle name="已访问的超链接 2 5" xfId="43205" xr:uid="{850D6718-BEF8-4F51-890C-F157AAE02B7A}"/>
    <cellStyle name="已访问的超链接 2 6" xfId="43199" xr:uid="{B7A14272-0B9F-47A9-9352-0135B9DAF7CF}"/>
    <cellStyle name="已访问的超链接 3" xfId="17770" xr:uid="{00000000-0005-0000-0000-00006F450000}"/>
    <cellStyle name="已访问的超链接 3 2" xfId="43207" xr:uid="{0824F45C-A1B2-41D3-A855-2795507F78A7}"/>
    <cellStyle name="已访问的超链接 3 2 2" xfId="43208" xr:uid="{9F4FB1A7-3780-4059-AF6F-157249423E6B}"/>
    <cellStyle name="已访问的超链接 3 3" xfId="43209" xr:uid="{C7362589-7630-402C-989A-5BB6EF636784}"/>
    <cellStyle name="已访问的超链接 3 3 2" xfId="43210" xr:uid="{9F8698DB-0669-4D0B-84BF-A5F97194A5B3}"/>
    <cellStyle name="已访问的超链接 3 4" xfId="43211" xr:uid="{865D3B98-CDD4-4902-BFB7-7CB15EB59040}"/>
    <cellStyle name="已访问的超链接 3 5" xfId="43206" xr:uid="{FA4C0557-39AF-43E4-83E9-098A8949A024}"/>
    <cellStyle name="已访问的超链接 4" xfId="17771" xr:uid="{00000000-0005-0000-0000-000070450000}"/>
    <cellStyle name="已访问的超链接 4 2" xfId="43213" xr:uid="{2F3CEC30-ED65-4A8C-AC7E-1C8D77019805}"/>
    <cellStyle name="已访问的超链接 4 2 2" xfId="43214" xr:uid="{E1CC70AA-9801-4A39-A985-B03D37447B6F}"/>
    <cellStyle name="已访问的超链接 4 3" xfId="43215" xr:uid="{9C0DE342-0F3C-40A4-BFC9-A0B059C91CA3}"/>
    <cellStyle name="已访问的超链接 4 3 2" xfId="43216" xr:uid="{FBD314B6-0A97-42CF-88D5-2473D85FFAB0}"/>
    <cellStyle name="已访问的超链接 4 4" xfId="43217" xr:uid="{A32842FB-F784-4849-A87C-45FB450EDD0F}"/>
    <cellStyle name="已访问的超链接 4 5" xfId="43212" xr:uid="{5302F4F5-519E-457B-B78F-2B42000A2CE0}"/>
    <cellStyle name="已访问的超链接 5" xfId="43218" xr:uid="{D7D95497-CBD2-473D-927F-3BBB48D17C84}"/>
    <cellStyle name="已访问的超链接 5 2" xfId="43219" xr:uid="{DF52792C-4085-47DE-9D74-CCC5D78B0677}"/>
    <cellStyle name="已访问的超链接 5 2 2" xfId="43220" xr:uid="{7DF3FDCC-FE57-410E-B404-D1B162EA842E}"/>
    <cellStyle name="已访问的超链接 5 3" xfId="43221" xr:uid="{332E3265-2BDA-443F-97D4-9EC8C767E182}"/>
    <cellStyle name="已访问的超链接 5 3 2" xfId="43222" xr:uid="{AB988A4F-8383-47AA-8043-C9AC9B703B20}"/>
    <cellStyle name="已访问的超链接 5 4" xfId="43223" xr:uid="{5AC1419C-69B9-483E-8980-ADEF1C52131D}"/>
    <cellStyle name="已访问的超链接 5 4 2" xfId="43224" xr:uid="{E5947814-D543-44FF-AE0B-D610A0F660E7}"/>
    <cellStyle name="已访问的超链接 5 5" xfId="43225" xr:uid="{4B021EBE-E77A-4E9F-9A54-5125AFF3029E}"/>
    <cellStyle name="已访问的超链接 6" xfId="43226" xr:uid="{D8CE9EE3-CF87-4CDB-B500-900A361DE4AE}"/>
    <cellStyle name="已访问的超链接 6 2" xfId="43227" xr:uid="{55D79F5F-078E-4BA4-ACB0-094C7D0D9E2E}"/>
    <cellStyle name="已访问的超链接 6 2 2" xfId="43228" xr:uid="{9624BD47-45C4-4712-9E06-F3E3FBA294AC}"/>
    <cellStyle name="已访问的超链接 6 3" xfId="43229" xr:uid="{BFBFA592-059F-46D1-9235-84A4BB66138E}"/>
    <cellStyle name="已访问的超链接 6 3 2" xfId="43230" xr:uid="{0983DEE8-8145-474A-A9DD-93E02DB726D8}"/>
    <cellStyle name="已访问的超链接 6 4" xfId="43231" xr:uid="{352311B4-FCAE-4953-8469-7E265894C463}"/>
    <cellStyle name="已访问的超链接 7" xfId="43232" xr:uid="{E38A0097-26FA-4B0F-9A42-49C7AC104B1A}"/>
    <cellStyle name="已访问的超链接 7 2" xfId="43233" xr:uid="{CD7837D1-F9FD-4428-9946-CD8752C92263}"/>
    <cellStyle name="已访问的超链接 8" xfId="43234" xr:uid="{0E564686-6156-49A3-B71F-35ACA8975C2D}"/>
    <cellStyle name="已访问的超链接 8 2" xfId="43235" xr:uid="{3A11060B-2584-43A2-AE04-C097C1893042}"/>
    <cellStyle name="已访问的超链接 9" xfId="43236" xr:uid="{B3A10A2E-66E8-4C3E-9B9B-57F449FB19CA}"/>
    <cellStyle name="已访问的超链接 9 2" xfId="43237" xr:uid="{59D560C3-859C-4F88-A09E-2D5D96881AA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creativecommons.org/licenses/by-nc-sa/4.0/" TargetMode="External"/><Relationship Id="rId1" Type="http://schemas.openxmlformats.org/officeDocument/2006/relationships/hyperlink" Target="https://www.pnnl.gov/sites/default/files/media/file/Final%20-%20ESGC%20Cost%20Performance%20Report%2012-11-2020.pdf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doi.org/10.2172/1870821" TargetMode="External"/><Relationship Id="rId3" Type="http://schemas.openxmlformats.org/officeDocument/2006/relationships/hyperlink" Target="https://www.energy.gov/energy-storage-grand-challenge/downloads/2020-grid-energy-storage-technology-cost-and-performance" TargetMode="External"/><Relationship Id="rId7" Type="http://schemas.openxmlformats.org/officeDocument/2006/relationships/hyperlink" Target="https://doi.org/10.2172/1870821" TargetMode="External"/><Relationship Id="rId2" Type="http://schemas.openxmlformats.org/officeDocument/2006/relationships/hyperlink" Target="https://doi.org/10.2172/1502612" TargetMode="External"/><Relationship Id="rId1" Type="http://schemas.openxmlformats.org/officeDocument/2006/relationships/hyperlink" Target="https://atb.nrel.gov/electricity/2022/pumped-storage_hydropower" TargetMode="External"/><Relationship Id="rId6" Type="http://schemas.openxmlformats.org/officeDocument/2006/relationships/hyperlink" Target="https://doi.org/10.2172/1870821" TargetMode="External"/><Relationship Id="rId5" Type="http://schemas.openxmlformats.org/officeDocument/2006/relationships/hyperlink" Target="https://www.energy.gov/energy-storage-grand-challenge/downloads/2020-grid-energy-storage-technology-cost-and-performance" TargetMode="External"/><Relationship Id="rId4" Type="http://schemas.openxmlformats.org/officeDocument/2006/relationships/hyperlink" Target="https://www.energy.gov/energy-storage-grand-challenge/downloads/2020-grid-energy-storage-technology-cost-and-performance" TargetMode="External"/><Relationship Id="rId9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:H52"/>
  <sheetViews>
    <sheetView showGridLines="0" tabSelected="1" topLeftCell="A37" zoomScale="115" zoomScaleNormal="115" workbookViewId="0">
      <selection activeCell="B57" sqref="B57"/>
    </sheetView>
  </sheetViews>
  <sheetFormatPr defaultColWidth="9.140625" defaultRowHeight="15"/>
  <cols>
    <col min="1" max="1" width="31.28515625" style="2" customWidth="1"/>
    <col min="2" max="4" width="24.42578125" style="2" customWidth="1"/>
    <col min="5" max="5" width="21.7109375" style="2" bestFit="1" customWidth="1"/>
    <col min="6" max="6" width="12.5703125" style="2" customWidth="1"/>
    <col min="7" max="7" width="24.7109375" style="2" customWidth="1"/>
    <col min="8" max="8" width="22" style="2" bestFit="1" customWidth="1"/>
    <col min="9" max="9" width="17.140625" style="2" customWidth="1"/>
    <col min="10" max="10" width="19.42578125" style="2" customWidth="1"/>
    <col min="11" max="11" width="68.7109375" style="2" bestFit="1" customWidth="1"/>
    <col min="12" max="16384" width="9.140625" style="2"/>
  </cols>
  <sheetData>
    <row r="1" spans="1:8" ht="32.25" thickBot="1">
      <c r="A1" s="289" t="s">
        <v>308</v>
      </c>
      <c r="B1" s="290"/>
      <c r="C1" s="290"/>
      <c r="D1" s="291"/>
    </row>
    <row r="2" spans="1:8">
      <c r="A2" s="4" t="s">
        <v>0</v>
      </c>
      <c r="B2" s="82" t="s">
        <v>139</v>
      </c>
      <c r="C2" s="18"/>
      <c r="F2" s="26"/>
    </row>
    <row r="3" spans="1:8">
      <c r="A3" s="4" t="s">
        <v>1</v>
      </c>
      <c r="B3" s="5" t="s">
        <v>43</v>
      </c>
      <c r="C3" s="2" t="s">
        <v>138</v>
      </c>
      <c r="F3" s="26"/>
    </row>
    <row r="4" spans="1:8">
      <c r="A4" s="4" t="s">
        <v>145</v>
      </c>
      <c r="B4" s="10">
        <v>2019</v>
      </c>
      <c r="F4" s="26"/>
    </row>
    <row r="5" spans="1:8">
      <c r="A5" s="85" t="s">
        <v>146</v>
      </c>
      <c r="B5" s="86" t="s">
        <v>147</v>
      </c>
      <c r="F5" s="26"/>
    </row>
    <row r="6" spans="1:8" ht="15" customHeight="1">
      <c r="A6" s="87"/>
      <c r="B6" s="86" t="s">
        <v>148</v>
      </c>
    </row>
    <row r="7" spans="1:8">
      <c r="A7" s="4" t="s">
        <v>11</v>
      </c>
      <c r="B7" s="2" t="s">
        <v>126</v>
      </c>
      <c r="H7" s="32"/>
    </row>
    <row r="8" spans="1:8">
      <c r="A8" s="88" t="s">
        <v>309</v>
      </c>
      <c r="B8" s="89">
        <v>1</v>
      </c>
      <c r="C8" s="86"/>
      <c r="D8" s="90"/>
      <c r="H8" s="32"/>
    </row>
    <row r="9" spans="1:8">
      <c r="A9" s="88" t="s">
        <v>310</v>
      </c>
      <c r="B9" s="374">
        <v>45868</v>
      </c>
      <c r="C9" s="86"/>
      <c r="D9" s="90"/>
      <c r="H9" s="32"/>
    </row>
    <row r="10" spans="1:8">
      <c r="A10" s="88" t="s">
        <v>149</v>
      </c>
      <c r="B10" s="91"/>
      <c r="C10" s="86"/>
      <c r="D10" s="90"/>
      <c r="H10" s="32"/>
    </row>
    <row r="11" spans="1:8">
      <c r="A11" s="88" t="s">
        <v>150</v>
      </c>
      <c r="B11" s="292" t="s">
        <v>151</v>
      </c>
      <c r="C11" s="292"/>
      <c r="D11" s="292"/>
      <c r="H11" s="32"/>
    </row>
    <row r="12" spans="1:8">
      <c r="A12" s="90"/>
      <c r="B12" s="92" t="s">
        <v>152</v>
      </c>
      <c r="C12" s="93"/>
      <c r="D12" s="93"/>
      <c r="H12" s="32"/>
    </row>
    <row r="13" spans="1:8">
      <c r="A13" s="4"/>
      <c r="H13" s="32"/>
    </row>
    <row r="14" spans="1:8" ht="21">
      <c r="A14" s="6" t="s">
        <v>153</v>
      </c>
      <c r="H14" s="32"/>
    </row>
    <row r="15" spans="1:8" ht="18.75">
      <c r="A15" s="7" t="s">
        <v>5</v>
      </c>
      <c r="B15" s="293"/>
      <c r="C15" s="293"/>
      <c r="D15" s="294"/>
    </row>
    <row r="16" spans="1:8">
      <c r="A16" s="15" t="s">
        <v>12</v>
      </c>
      <c r="B16" s="302" t="s">
        <v>13</v>
      </c>
      <c r="C16" s="303"/>
      <c r="D16" s="304"/>
    </row>
    <row r="17" spans="1:7">
      <c r="A17" s="16" t="s">
        <v>12</v>
      </c>
      <c r="B17" s="302" t="s">
        <v>14</v>
      </c>
      <c r="C17" s="303"/>
      <c r="D17" s="304"/>
    </row>
    <row r="18" spans="1:7">
      <c r="A18" s="8"/>
      <c r="B18" s="302" t="s">
        <v>10</v>
      </c>
      <c r="C18" s="303"/>
      <c r="D18" s="304"/>
    </row>
    <row r="20" spans="1:7" ht="18.75">
      <c r="A20" s="7" t="s">
        <v>6</v>
      </c>
      <c r="B20" s="293"/>
      <c r="C20" s="293"/>
      <c r="D20" s="294"/>
    </row>
    <row r="21" spans="1:7">
      <c r="A21" s="9"/>
      <c r="B21" s="295" t="s">
        <v>7</v>
      </c>
      <c r="C21" s="296"/>
      <c r="D21" s="297"/>
    </row>
    <row r="22" spans="1:7">
      <c r="A22" s="37"/>
      <c r="B22" s="295" t="s">
        <v>53</v>
      </c>
      <c r="C22" s="296"/>
      <c r="D22" s="297"/>
    </row>
    <row r="23" spans="1:7">
      <c r="A23" s="38"/>
      <c r="B23" s="295" t="s">
        <v>54</v>
      </c>
      <c r="C23" s="296"/>
      <c r="D23" s="297"/>
    </row>
    <row r="24" spans="1:7">
      <c r="A24" s="13"/>
      <c r="B24" s="14"/>
      <c r="C24" s="14"/>
    </row>
    <row r="25" spans="1:7" ht="15" customHeight="1">
      <c r="A25" s="6" t="s">
        <v>2</v>
      </c>
    </row>
    <row r="26" spans="1:7" ht="15" customHeight="1">
      <c r="A26" s="12" t="s">
        <v>3</v>
      </c>
      <c r="B26" s="12" t="s">
        <v>4</v>
      </c>
      <c r="C26" s="12"/>
      <c r="D26" s="12"/>
      <c r="F26" s="1"/>
    </row>
    <row r="27" spans="1:7" ht="15" customHeight="1">
      <c r="A27" s="40" t="s">
        <v>17</v>
      </c>
      <c r="B27" s="298" t="s">
        <v>18</v>
      </c>
      <c r="C27" s="298"/>
      <c r="D27" s="298"/>
    </row>
    <row r="28" spans="1:7" ht="15" customHeight="1">
      <c r="A28" s="41" t="s">
        <v>113</v>
      </c>
      <c r="B28" s="299" t="s">
        <v>103</v>
      </c>
      <c r="C28" s="300"/>
      <c r="D28" s="301"/>
      <c r="G28" s="11"/>
    </row>
    <row r="29" spans="1:7">
      <c r="A29" s="13"/>
    </row>
    <row r="30" spans="1:7" ht="21">
      <c r="A30" s="6" t="s">
        <v>8</v>
      </c>
      <c r="B30" s="3"/>
    </row>
    <row r="31" spans="1:7">
      <c r="A31" s="20" t="s">
        <v>9</v>
      </c>
      <c r="B31" s="29">
        <f>0.041868</f>
        <v>4.1868000000000002E-2</v>
      </c>
    </row>
    <row r="32" spans="1:7">
      <c r="A32" s="2" t="s">
        <v>42</v>
      </c>
      <c r="B32" s="30">
        <f>3.6*10^-3</f>
        <v>3.6000000000000003E-3</v>
      </c>
    </row>
    <row r="33" spans="1:4">
      <c r="A33" s="2" t="s">
        <v>134</v>
      </c>
      <c r="B33" s="70">
        <v>0.27777777777777779</v>
      </c>
    </row>
    <row r="34" spans="1:4">
      <c r="A34" s="2" t="s">
        <v>58</v>
      </c>
      <c r="B34" s="83" t="s">
        <v>140</v>
      </c>
    </row>
    <row r="35" spans="1:4">
      <c r="A35" s="3" t="str">
        <f>"Conversion from USD2019 to "&amp;B34</f>
        <v>Conversion from USD2019 to USD2021</v>
      </c>
      <c r="B35" s="78" t="s">
        <v>154</v>
      </c>
    </row>
    <row r="36" spans="1:4">
      <c r="B36" s="30"/>
    </row>
    <row r="37" spans="1:4" ht="21">
      <c r="A37" s="6" t="s">
        <v>19</v>
      </c>
    </row>
    <row r="38" spans="1:4">
      <c r="A38" s="12" t="s">
        <v>40</v>
      </c>
      <c r="B38" s="12" t="s">
        <v>41</v>
      </c>
      <c r="C38" s="12" t="s">
        <v>4</v>
      </c>
      <c r="D38" s="12"/>
    </row>
    <row r="39" spans="1:4">
      <c r="A39" s="288" t="s">
        <v>48</v>
      </c>
      <c r="B39" s="288"/>
      <c r="C39" s="288"/>
      <c r="D39" s="288"/>
    </row>
    <row r="40" spans="1:4">
      <c r="A40" s="8" t="s">
        <v>142</v>
      </c>
      <c r="B40" s="8" t="s">
        <v>143</v>
      </c>
      <c r="C40" s="287" t="s">
        <v>137</v>
      </c>
      <c r="D40" s="287"/>
    </row>
    <row r="41" spans="1:4">
      <c r="A41" s="288" t="s">
        <v>96</v>
      </c>
      <c r="B41" s="288"/>
      <c r="C41" s="288"/>
      <c r="D41" s="288"/>
    </row>
    <row r="42" spans="1:4">
      <c r="A42" s="8" t="s">
        <v>98</v>
      </c>
      <c r="B42" s="8" t="s">
        <v>99</v>
      </c>
      <c r="C42" s="285"/>
      <c r="D42" s="286"/>
    </row>
    <row r="43" spans="1:4">
      <c r="A43" s="8" t="s">
        <v>100</v>
      </c>
      <c r="B43" s="8" t="s">
        <v>101</v>
      </c>
      <c r="C43" s="27"/>
      <c r="D43" s="28"/>
    </row>
    <row r="44" spans="1:4">
      <c r="A44" s="8" t="s">
        <v>135</v>
      </c>
      <c r="B44" s="8" t="s">
        <v>136</v>
      </c>
      <c r="C44" s="27"/>
      <c r="D44" s="28"/>
    </row>
    <row r="45" spans="1:4">
      <c r="A45" s="280" t="s">
        <v>302</v>
      </c>
      <c r="B45" s="280" t="s">
        <v>303</v>
      </c>
      <c r="C45" s="281"/>
      <c r="D45" s="282"/>
    </row>
    <row r="46" spans="1:4">
      <c r="A46" s="288" t="s">
        <v>47</v>
      </c>
      <c r="B46" s="288"/>
      <c r="C46" s="288"/>
      <c r="D46" s="288"/>
    </row>
    <row r="47" spans="1:4">
      <c r="A47" s="8" t="s">
        <v>46</v>
      </c>
      <c r="B47" s="8" t="s">
        <v>44</v>
      </c>
      <c r="C47" s="285"/>
      <c r="D47" s="286"/>
    </row>
    <row r="48" spans="1:4">
      <c r="A48" s="8" t="s">
        <v>50</v>
      </c>
      <c r="B48" s="8" t="s">
        <v>49</v>
      </c>
      <c r="C48" s="27"/>
      <c r="D48" s="28"/>
    </row>
    <row r="50" spans="1:4" ht="21">
      <c r="A50" s="6" t="s">
        <v>16</v>
      </c>
    </row>
    <row r="51" spans="1:4">
      <c r="A51" s="12" t="s">
        <v>55</v>
      </c>
      <c r="B51" s="12" t="s">
        <v>20</v>
      </c>
      <c r="C51" s="12" t="s">
        <v>15</v>
      </c>
      <c r="D51" s="12" t="s">
        <v>21</v>
      </c>
    </row>
    <row r="52" spans="1:4" ht="60">
      <c r="A52" s="31" t="s">
        <v>104</v>
      </c>
      <c r="B52" s="31" t="s">
        <v>51</v>
      </c>
      <c r="C52" s="47" t="s">
        <v>102</v>
      </c>
      <c r="D52" s="31" t="s">
        <v>52</v>
      </c>
    </row>
  </sheetData>
  <mergeCells count="18">
    <mergeCell ref="A1:D1"/>
    <mergeCell ref="B11:D11"/>
    <mergeCell ref="A39:D39"/>
    <mergeCell ref="B20:D20"/>
    <mergeCell ref="B21:D21"/>
    <mergeCell ref="B23:D23"/>
    <mergeCell ref="B27:D27"/>
    <mergeCell ref="B28:D28"/>
    <mergeCell ref="B15:D15"/>
    <mergeCell ref="B16:D16"/>
    <mergeCell ref="B17:D17"/>
    <mergeCell ref="B18:D18"/>
    <mergeCell ref="B22:D22"/>
    <mergeCell ref="C47:D47"/>
    <mergeCell ref="C40:D40"/>
    <mergeCell ref="A46:D46"/>
    <mergeCell ref="A41:D41"/>
    <mergeCell ref="C42:D42"/>
  </mergeCells>
  <phoneticPr fontId="18" type="noConversion"/>
  <hyperlinks>
    <hyperlink ref="C52" r:id="rId1" xr:uid="{5EFDB89B-B136-4ED0-A7D7-9A9C43E45243}"/>
    <hyperlink ref="B12" r:id="rId2" xr:uid="{7881236D-F360-4709-AA95-EFFFE5B9061C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E109A5-EB6C-4470-A6EA-F276B14A22EF}">
  <sheetPr>
    <tabColor theme="8" tint="0.39997558519241921"/>
  </sheetPr>
  <dimension ref="A1:W28"/>
  <sheetViews>
    <sheetView showGridLines="0" workbookViewId="0">
      <selection activeCell="G23" sqref="G23"/>
    </sheetView>
  </sheetViews>
  <sheetFormatPr defaultColWidth="9.140625" defaultRowHeight="15"/>
  <cols>
    <col min="1" max="1" width="47" style="10" customWidth="1"/>
    <col min="2" max="2" width="19.42578125" style="10" customWidth="1"/>
    <col min="3" max="8" width="13.140625" style="10" customWidth="1"/>
    <col min="9" max="9" width="27.140625" style="10" bestFit="1" customWidth="1"/>
    <col min="10" max="21" width="9.140625" style="10"/>
    <col min="22" max="22" width="13.140625" style="10" customWidth="1"/>
    <col min="23" max="16384" width="9.140625" style="10"/>
  </cols>
  <sheetData>
    <row r="1" spans="1:23" ht="23.25">
      <c r="A1" s="17" t="s">
        <v>116</v>
      </c>
    </row>
    <row r="2" spans="1:23" customFormat="1">
      <c r="A2" t="s">
        <v>144</v>
      </c>
    </row>
    <row r="3" spans="1:23" customFormat="1"/>
    <row r="4" spans="1:23" customFormat="1">
      <c r="E4" s="81"/>
    </row>
    <row r="5" spans="1:23" ht="45">
      <c r="A5" s="53" t="s">
        <v>115</v>
      </c>
      <c r="B5" s="53"/>
      <c r="C5" s="57" t="s">
        <v>119</v>
      </c>
      <c r="D5" s="57"/>
      <c r="E5" s="80" t="s">
        <v>73</v>
      </c>
      <c r="F5" s="79" t="s">
        <v>96</v>
      </c>
      <c r="G5" s="57"/>
      <c r="H5" s="56" t="s">
        <v>74</v>
      </c>
      <c r="I5" s="56" t="s">
        <v>76</v>
      </c>
      <c r="J5" s="305" t="s">
        <v>141</v>
      </c>
      <c r="K5" s="305"/>
      <c r="L5" s="305" t="s">
        <v>155</v>
      </c>
      <c r="M5" s="305"/>
      <c r="N5" s="305" t="s">
        <v>156</v>
      </c>
      <c r="O5" s="305"/>
      <c r="P5" s="305" t="s">
        <v>121</v>
      </c>
      <c r="Q5" s="305"/>
      <c r="R5" s="305" t="s">
        <v>122</v>
      </c>
      <c r="S5" s="305"/>
      <c r="T5" s="305" t="s">
        <v>123</v>
      </c>
      <c r="U5" s="305"/>
      <c r="V5" s="56" t="s">
        <v>120</v>
      </c>
      <c r="W5" s="274" t="s">
        <v>15</v>
      </c>
    </row>
    <row r="6" spans="1:23" ht="15.75" thickBot="1">
      <c r="A6" s="55" t="s">
        <v>4</v>
      </c>
      <c r="B6" s="55" t="s">
        <v>114</v>
      </c>
      <c r="C6" s="55" t="s">
        <v>4</v>
      </c>
      <c r="D6" s="55" t="s">
        <v>41</v>
      </c>
      <c r="E6" s="55" t="s">
        <v>118</v>
      </c>
      <c r="F6" s="55" t="s">
        <v>4</v>
      </c>
      <c r="G6" s="55" t="s">
        <v>41</v>
      </c>
      <c r="H6" s="50"/>
      <c r="I6" s="50"/>
      <c r="J6" s="55">
        <v>2020</v>
      </c>
      <c r="K6" s="55">
        <v>2030</v>
      </c>
      <c r="L6" s="55">
        <v>2020</v>
      </c>
      <c r="M6" s="55">
        <v>2030</v>
      </c>
      <c r="N6" s="55">
        <v>2020</v>
      </c>
      <c r="O6" s="55">
        <v>2030</v>
      </c>
      <c r="P6" s="55">
        <v>2020</v>
      </c>
      <c r="Q6" s="55">
        <v>2030</v>
      </c>
      <c r="R6" s="55">
        <v>2020</v>
      </c>
      <c r="S6" s="55">
        <v>2030</v>
      </c>
      <c r="T6" s="55">
        <v>2020</v>
      </c>
      <c r="U6" s="55">
        <v>2030</v>
      </c>
      <c r="V6" s="54" t="s">
        <v>117</v>
      </c>
      <c r="W6" s="275"/>
    </row>
    <row r="7" spans="1:23">
      <c r="A7" s="2" t="str">
        <f>Legend!$C$3&amp;" "&amp;$C7&amp;IF(E7="C"," Centralized"," Decentralized")&amp;": "&amp;V7&amp;" "&amp;F7&amp;" - New"</f>
        <v>PWR Storage Centralized: 2 Li-Ion - New</v>
      </c>
      <c r="B7" s="2" t="str">
        <f t="shared" ref="B7:B22" si="0">"P-"&amp;E7&amp;"-"&amp;$D7&amp;"-"&amp;$G7&amp;"_ELC"&amp;H7</f>
        <v>P-C-STG-LI_ELC02</v>
      </c>
      <c r="C7" s="2" t="str">
        <f>Legend!A$40</f>
        <v>Storage</v>
      </c>
      <c r="D7" s="2" t="str">
        <f>Legend!B$40</f>
        <v>STG</v>
      </c>
      <c r="E7" s="2" t="s">
        <v>75</v>
      </c>
      <c r="F7" s="2" t="str">
        <f>Legend!A$42</f>
        <v>Li-Ion</v>
      </c>
      <c r="G7" s="2" t="str">
        <f>Legend!B$42</f>
        <v>LI</v>
      </c>
      <c r="H7" s="2" t="s">
        <v>77</v>
      </c>
      <c r="I7" s="2" t="s">
        <v>81</v>
      </c>
      <c r="J7" s="58">
        <v>888.16000000000008</v>
      </c>
      <c r="K7" s="58">
        <v>634.4</v>
      </c>
      <c r="L7" s="60">
        <v>2.1632000000000002</v>
      </c>
      <c r="M7" s="60">
        <v>1.768</v>
      </c>
      <c r="N7" s="60">
        <v>0.14805555555555555</v>
      </c>
      <c r="O7" s="60">
        <v>0.14805555555555555</v>
      </c>
      <c r="P7" s="59">
        <v>0.86</v>
      </c>
      <c r="Q7" s="59">
        <v>0.88</v>
      </c>
      <c r="R7" s="61">
        <v>10</v>
      </c>
      <c r="S7" s="61">
        <v>10</v>
      </c>
      <c r="T7" s="62">
        <v>2000</v>
      </c>
      <c r="U7" s="62">
        <v>2100</v>
      </c>
      <c r="V7" s="68">
        <v>2</v>
      </c>
      <c r="W7" s="10" t="s">
        <v>306</v>
      </c>
    </row>
    <row r="8" spans="1:23">
      <c r="A8" s="2" t="str">
        <f>Legend!$C$3&amp;" "&amp;$C8&amp;IF(E8="C"," Centralized"," Decentralized")&amp;": "&amp;V8&amp;" "&amp;F8&amp;" - New"</f>
        <v>PWR Storage Centralized: 4 Li-Ion - New</v>
      </c>
      <c r="B8" s="2" t="str">
        <f t="shared" si="0"/>
        <v>P-C-STG-LI_ELC04</v>
      </c>
      <c r="C8" s="2" t="str">
        <f>Legend!A$40</f>
        <v>Storage</v>
      </c>
      <c r="D8" s="2" t="str">
        <f>Legend!B$40</f>
        <v>STG</v>
      </c>
      <c r="E8" s="2" t="s">
        <v>75</v>
      </c>
      <c r="F8" s="2" t="str">
        <f>Legend!A$42</f>
        <v>Li-Ion</v>
      </c>
      <c r="G8" s="2" t="str">
        <f>Legend!B$42</f>
        <v>LI</v>
      </c>
      <c r="H8" s="2" t="s">
        <v>78</v>
      </c>
      <c r="I8" s="2" t="s">
        <v>82</v>
      </c>
      <c r="J8" s="58">
        <v>1602.64</v>
      </c>
      <c r="K8" s="58">
        <v>1124.24</v>
      </c>
      <c r="L8" s="60">
        <v>3.9416000000000002</v>
      </c>
      <c r="M8" s="60">
        <v>3.2240000000000002</v>
      </c>
      <c r="N8" s="60">
        <v>0.14805555555555555</v>
      </c>
      <c r="O8" s="60">
        <v>0.14805555555555555</v>
      </c>
      <c r="P8" s="59">
        <v>0.86</v>
      </c>
      <c r="Q8" s="59">
        <v>0.88</v>
      </c>
      <c r="R8" s="61">
        <v>10</v>
      </c>
      <c r="S8" s="61">
        <v>10</v>
      </c>
      <c r="T8" s="62">
        <v>2000</v>
      </c>
      <c r="U8" s="62">
        <v>2100</v>
      </c>
      <c r="V8" s="68">
        <v>4</v>
      </c>
      <c r="W8" s="10" t="s">
        <v>306</v>
      </c>
    </row>
    <row r="9" spans="1:23">
      <c r="A9" s="2" t="str">
        <f>Legend!$C$3&amp;" "&amp;$C9&amp;IF(E9="C"," Centralized"," Decentralized")&amp;": "&amp;V9&amp;" "&amp;F9&amp;" - New"</f>
        <v>PWR Storage Centralized: 6 Li-Ion - New</v>
      </c>
      <c r="B9" s="2" t="str">
        <f t="shared" si="0"/>
        <v>P-C-STG-LI_ELC06</v>
      </c>
      <c r="C9" s="2" t="str">
        <f>Legend!A$40</f>
        <v>Storage</v>
      </c>
      <c r="D9" s="2" t="str">
        <f>Legend!B$40</f>
        <v>STG</v>
      </c>
      <c r="E9" s="2" t="s">
        <v>75</v>
      </c>
      <c r="F9" s="2" t="str">
        <f>Legend!A$42</f>
        <v>Li-Ion</v>
      </c>
      <c r="G9" s="2" t="str">
        <f>Legend!B$42</f>
        <v>LI</v>
      </c>
      <c r="H9" s="2" t="s">
        <v>79</v>
      </c>
      <c r="I9" s="2" t="s">
        <v>83</v>
      </c>
      <c r="J9" s="58">
        <v>2308.8000000000002</v>
      </c>
      <c r="K9" s="58">
        <v>1608.88</v>
      </c>
      <c r="L9" s="60">
        <v>5.6887999999999996</v>
      </c>
      <c r="M9" s="60">
        <v>4.6696</v>
      </c>
      <c r="N9" s="60">
        <v>0.14805555555555555</v>
      </c>
      <c r="O9" s="60">
        <v>0.14805555555555555</v>
      </c>
      <c r="P9" s="59">
        <v>0.86</v>
      </c>
      <c r="Q9" s="59">
        <v>0.88</v>
      </c>
      <c r="R9" s="61">
        <v>10</v>
      </c>
      <c r="S9" s="61">
        <v>10</v>
      </c>
      <c r="T9" s="62">
        <v>2000</v>
      </c>
      <c r="U9" s="62">
        <v>2100</v>
      </c>
      <c r="V9" s="68">
        <v>6</v>
      </c>
      <c r="W9" s="10" t="s">
        <v>306</v>
      </c>
    </row>
    <row r="10" spans="1:23">
      <c r="A10" s="2" t="str">
        <f>Legend!$C$3&amp;" "&amp;$C10&amp;IF(E10="C"," Centralized"," Decentralized")&amp;": "&amp;V10&amp;" "&amp;F10&amp;" - New"</f>
        <v>PWR Storage Centralized: 8 Li-Ion - New</v>
      </c>
      <c r="B10" s="2" t="str">
        <f t="shared" si="0"/>
        <v>P-C-STG-LI_ELC08</v>
      </c>
      <c r="C10" s="2" t="str">
        <f>Legend!A$40</f>
        <v>Storage</v>
      </c>
      <c r="D10" s="2" t="str">
        <f>Legend!B$40</f>
        <v>STG</v>
      </c>
      <c r="E10" s="2" t="s">
        <v>75</v>
      </c>
      <c r="F10" s="2" t="str">
        <f>Legend!A$42</f>
        <v>Li-Ion</v>
      </c>
      <c r="G10" s="2" t="str">
        <f>Legend!B$42</f>
        <v>LI</v>
      </c>
      <c r="H10" s="2" t="s">
        <v>80</v>
      </c>
      <c r="I10" s="2" t="s">
        <v>84</v>
      </c>
      <c r="J10" s="58">
        <v>3009.76</v>
      </c>
      <c r="K10" s="58">
        <v>2090.4</v>
      </c>
      <c r="L10" s="60">
        <v>7.4360000000000008</v>
      </c>
      <c r="M10" s="60">
        <v>6.0944000000000003</v>
      </c>
      <c r="N10" s="60">
        <v>0.14805555555555555</v>
      </c>
      <c r="O10" s="60">
        <v>0.14805555555555555</v>
      </c>
      <c r="P10" s="59">
        <v>0.86</v>
      </c>
      <c r="Q10" s="59">
        <v>0.88</v>
      </c>
      <c r="R10" s="61">
        <v>10</v>
      </c>
      <c r="S10" s="61">
        <v>10</v>
      </c>
      <c r="T10" s="62">
        <v>2000</v>
      </c>
      <c r="U10" s="62">
        <v>2100</v>
      </c>
      <c r="V10" s="68">
        <v>8</v>
      </c>
      <c r="W10" s="10" t="s">
        <v>306</v>
      </c>
    </row>
    <row r="11" spans="1:23">
      <c r="A11" s="2" t="str">
        <f>Legend!$C$3&amp;" "&amp;$C11&amp;IF(E11="C"," Centralized"," Decentralized")&amp;": "&amp;V11&amp;" "&amp;F11&amp;" - New"</f>
        <v>PWR Storage Centralized: 10 Li-Ion - New</v>
      </c>
      <c r="B11" s="2" t="str">
        <f t="shared" si="0"/>
        <v>P-C-STG-LI_ELC10</v>
      </c>
      <c r="C11" s="2" t="str">
        <f>Legend!A$40</f>
        <v>Storage</v>
      </c>
      <c r="D11" s="2" t="str">
        <f>Legend!B$40</f>
        <v>STG</v>
      </c>
      <c r="E11" s="2" t="s">
        <v>75</v>
      </c>
      <c r="F11" s="2" t="str">
        <f>Legend!A$42</f>
        <v>Li-Ion</v>
      </c>
      <c r="G11" s="2" t="str">
        <f>Legend!B$42</f>
        <v>LI</v>
      </c>
      <c r="H11" s="2" t="s">
        <v>97</v>
      </c>
      <c r="I11" s="2" t="s">
        <v>85</v>
      </c>
      <c r="J11" s="58">
        <v>3707.6</v>
      </c>
      <c r="K11" s="58">
        <v>2569.84</v>
      </c>
      <c r="L11" s="60">
        <v>9.1728000000000005</v>
      </c>
      <c r="M11" s="60">
        <v>7.5192000000000005</v>
      </c>
      <c r="N11" s="60">
        <v>0.14805555555555555</v>
      </c>
      <c r="O11" s="60">
        <v>0.14805555555555555</v>
      </c>
      <c r="P11" s="59">
        <v>0.86</v>
      </c>
      <c r="Q11" s="59">
        <v>0.88</v>
      </c>
      <c r="R11" s="61">
        <v>10</v>
      </c>
      <c r="S11" s="61">
        <v>10</v>
      </c>
      <c r="T11" s="62">
        <v>2000</v>
      </c>
      <c r="U11" s="62">
        <v>2100</v>
      </c>
      <c r="V11" s="68">
        <v>10</v>
      </c>
      <c r="W11" s="10" t="s">
        <v>306</v>
      </c>
    </row>
    <row r="12" spans="1:23">
      <c r="A12" s="2" t="str">
        <f>Legend!$C$3&amp;" "&amp;$C12&amp;IF(E12="C"," Centralized"," Decentralized")&amp;": "&amp;V12&amp;" "&amp;F12&amp;" - New"</f>
        <v>PWR Storage Centralized: 2 Lead Acid - New</v>
      </c>
      <c r="B12" s="2" t="str">
        <f t="shared" si="0"/>
        <v>P-C-STG-LA_ELC02</v>
      </c>
      <c r="C12" s="2" t="str">
        <f>Legend!A$40</f>
        <v>Storage</v>
      </c>
      <c r="D12" s="2" t="str">
        <f>Legend!B$40</f>
        <v>STG</v>
      </c>
      <c r="E12" s="2" t="s">
        <v>75</v>
      </c>
      <c r="F12" s="2" t="str">
        <f>Legend!A$43</f>
        <v>Lead Acid</v>
      </c>
      <c r="G12" s="2" t="str">
        <f>Legend!B$43</f>
        <v>LA</v>
      </c>
      <c r="H12" s="2" t="s">
        <v>77</v>
      </c>
      <c r="I12" s="2" t="s">
        <v>86</v>
      </c>
      <c r="J12" s="58">
        <v>907.92000000000007</v>
      </c>
      <c r="K12" s="58">
        <v>775.84</v>
      </c>
      <c r="L12" s="60">
        <v>2.9119999999999999</v>
      </c>
      <c r="M12" s="60">
        <v>2.3919999999999999</v>
      </c>
      <c r="N12" s="60">
        <v>0.14805555555555555</v>
      </c>
      <c r="O12" s="60">
        <v>0.14805555555555555</v>
      </c>
      <c r="P12" s="59">
        <v>0.77</v>
      </c>
      <c r="Q12" s="59">
        <v>0.77</v>
      </c>
      <c r="R12" s="61">
        <v>12</v>
      </c>
      <c r="S12" s="61">
        <v>12</v>
      </c>
      <c r="T12" s="62">
        <v>862</v>
      </c>
      <c r="U12" s="62">
        <v>862</v>
      </c>
      <c r="V12" s="68">
        <v>2</v>
      </c>
      <c r="W12" s="10" t="s">
        <v>306</v>
      </c>
    </row>
    <row r="13" spans="1:23">
      <c r="A13" s="2" t="str">
        <f>Legend!$C$3&amp;" "&amp;$C13&amp;IF(E13="C"," Centralized"," Decentralized")&amp;": "&amp;V13&amp;" "&amp;F13&amp;" - New"</f>
        <v>PWR Storage Centralized: 4 Lead Acid - New</v>
      </c>
      <c r="B13" s="2" t="str">
        <f t="shared" si="0"/>
        <v>P-C-STG-LA_ELC04</v>
      </c>
      <c r="C13" s="2" t="str">
        <f>Legend!A$40</f>
        <v>Storage</v>
      </c>
      <c r="D13" s="2" t="str">
        <f>Legend!B$40</f>
        <v>STG</v>
      </c>
      <c r="E13" s="2" t="s">
        <v>75</v>
      </c>
      <c r="F13" s="2" t="str">
        <f>Legend!A$43</f>
        <v>Lead Acid</v>
      </c>
      <c r="G13" s="2" t="str">
        <f>Legend!B$43</f>
        <v>LA</v>
      </c>
      <c r="H13" s="2" t="s">
        <v>78</v>
      </c>
      <c r="I13" s="2" t="s">
        <v>87</v>
      </c>
      <c r="J13" s="58">
        <v>1605.76</v>
      </c>
      <c r="K13" s="58">
        <v>1374.88</v>
      </c>
      <c r="L13" s="60">
        <v>5.3144000000000009</v>
      </c>
      <c r="M13" s="60">
        <v>4.3576000000000006</v>
      </c>
      <c r="N13" s="60">
        <v>0.14805555555555555</v>
      </c>
      <c r="O13" s="60">
        <v>0.14805555555555555</v>
      </c>
      <c r="P13" s="59">
        <v>0.79</v>
      </c>
      <c r="Q13" s="59">
        <v>0.79</v>
      </c>
      <c r="R13" s="61">
        <v>12</v>
      </c>
      <c r="S13" s="61">
        <v>12</v>
      </c>
      <c r="T13" s="62">
        <v>739</v>
      </c>
      <c r="U13" s="62">
        <v>739</v>
      </c>
      <c r="V13" s="68">
        <v>4</v>
      </c>
      <c r="W13" s="10" t="s">
        <v>306</v>
      </c>
    </row>
    <row r="14" spans="1:23">
      <c r="A14" s="2" t="str">
        <f>Legend!$C$3&amp;" "&amp;$C14&amp;IF(E14="C"," Centralized"," Decentralized")&amp;": "&amp;V14&amp;" "&amp;F14&amp;" - New"</f>
        <v>PWR Storage Centralized: 6 Lead Acid - New</v>
      </c>
      <c r="B14" s="2" t="str">
        <f t="shared" si="0"/>
        <v>P-C-STG-LA_ELC06</v>
      </c>
      <c r="C14" s="2" t="str">
        <f>Legend!A$40</f>
        <v>Storage</v>
      </c>
      <c r="D14" s="2" t="str">
        <f>Legend!B$40</f>
        <v>STG</v>
      </c>
      <c r="E14" s="2" t="s">
        <v>75</v>
      </c>
      <c r="F14" s="2" t="str">
        <f>Legend!A$43</f>
        <v>Lead Acid</v>
      </c>
      <c r="G14" s="2" t="str">
        <f>Legend!B$43</f>
        <v>LA</v>
      </c>
      <c r="H14" s="2" t="s">
        <v>79</v>
      </c>
      <c r="I14" s="2" t="s">
        <v>88</v>
      </c>
      <c r="J14" s="58">
        <v>2303.6</v>
      </c>
      <c r="K14" s="58">
        <v>1973.92</v>
      </c>
      <c r="L14" s="60">
        <v>7.7168000000000001</v>
      </c>
      <c r="M14" s="60">
        <v>6.3231999999999999</v>
      </c>
      <c r="N14" s="60">
        <v>0.14805555555555555</v>
      </c>
      <c r="O14" s="60">
        <v>0.14805555555555555</v>
      </c>
      <c r="P14" s="59">
        <v>0.82</v>
      </c>
      <c r="Q14" s="59">
        <v>0.82</v>
      </c>
      <c r="R14" s="61">
        <v>12</v>
      </c>
      <c r="S14" s="61">
        <v>12</v>
      </c>
      <c r="T14" s="62">
        <v>675</v>
      </c>
      <c r="U14" s="62">
        <v>675</v>
      </c>
      <c r="V14" s="68">
        <v>6</v>
      </c>
      <c r="W14" s="10" t="s">
        <v>306</v>
      </c>
    </row>
    <row r="15" spans="1:23">
      <c r="A15" s="2" t="str">
        <f>Legend!$C$3&amp;" "&amp;$C15&amp;IF(E15="C"," Centralized"," Decentralized")&amp;": "&amp;V15&amp;" "&amp;F15&amp;" - New"</f>
        <v>PWR Storage Centralized: 8 Lead Acid - New</v>
      </c>
      <c r="B15" s="2" t="str">
        <f t="shared" si="0"/>
        <v>P-C-STG-LA_ELC08</v>
      </c>
      <c r="C15" s="2" t="str">
        <f>Legend!A$40</f>
        <v>Storage</v>
      </c>
      <c r="D15" s="2" t="str">
        <f>Legend!B$40</f>
        <v>STG</v>
      </c>
      <c r="E15" s="2" t="s">
        <v>75</v>
      </c>
      <c r="F15" s="2" t="str">
        <f>Legend!A$43</f>
        <v>Lead Acid</v>
      </c>
      <c r="G15" s="2" t="str">
        <f>Legend!B$43</f>
        <v>LA</v>
      </c>
      <c r="H15" s="2" t="s">
        <v>80</v>
      </c>
      <c r="I15" s="2" t="s">
        <v>89</v>
      </c>
      <c r="J15" s="58">
        <v>3001.44</v>
      </c>
      <c r="K15" s="58">
        <v>2572.96</v>
      </c>
      <c r="L15" s="60">
        <v>10.119200000000001</v>
      </c>
      <c r="M15" s="60">
        <v>8.2992000000000008</v>
      </c>
      <c r="N15" s="60">
        <v>0.14805555555555555</v>
      </c>
      <c r="O15" s="60">
        <v>0.14805555555555555</v>
      </c>
      <c r="P15" s="59">
        <v>0.83499999999999996</v>
      </c>
      <c r="Q15" s="59">
        <v>0.83499999999999996</v>
      </c>
      <c r="R15" s="61">
        <v>12</v>
      </c>
      <c r="S15" s="61">
        <v>12</v>
      </c>
      <c r="T15" s="62">
        <v>635</v>
      </c>
      <c r="U15" s="62">
        <v>635</v>
      </c>
      <c r="V15" s="68">
        <v>8</v>
      </c>
      <c r="W15" s="10" t="s">
        <v>306</v>
      </c>
    </row>
    <row r="16" spans="1:23">
      <c r="A16" s="2" t="str">
        <f>Legend!$C$3&amp;" "&amp;$C16&amp;IF(E16="C"," Centralized"," Decentralized")&amp;": "&amp;V16&amp;" "&amp;F16&amp;" - New"</f>
        <v>PWR Storage Centralized: 10 Lead Acid - New</v>
      </c>
      <c r="B16" s="2" t="str">
        <f t="shared" si="0"/>
        <v>P-C-STG-LA_ELC10</v>
      </c>
      <c r="C16" s="2" t="str">
        <f>Legend!A$40</f>
        <v>Storage</v>
      </c>
      <c r="D16" s="2" t="str">
        <f>Legend!B$40</f>
        <v>STG</v>
      </c>
      <c r="E16" s="2" t="s">
        <v>75</v>
      </c>
      <c r="F16" s="2" t="str">
        <f>Legend!A$43</f>
        <v>Lead Acid</v>
      </c>
      <c r="G16" s="2" t="str">
        <f>Legend!B$43</f>
        <v>LA</v>
      </c>
      <c r="H16" s="2" t="s">
        <v>97</v>
      </c>
      <c r="I16" s="2" t="s">
        <v>90</v>
      </c>
      <c r="J16" s="58">
        <v>3700.32</v>
      </c>
      <c r="K16" s="58">
        <v>3172</v>
      </c>
      <c r="L16" s="60">
        <v>12.521599999999999</v>
      </c>
      <c r="M16" s="60">
        <v>10.264799999999999</v>
      </c>
      <c r="N16" s="60">
        <v>0.14805555555555555</v>
      </c>
      <c r="O16" s="60">
        <v>0.14805555555555555</v>
      </c>
      <c r="P16" s="59">
        <v>0.85</v>
      </c>
      <c r="Q16" s="59">
        <v>0.85</v>
      </c>
      <c r="R16" s="61">
        <v>12</v>
      </c>
      <c r="S16" s="61">
        <v>12</v>
      </c>
      <c r="T16" s="62">
        <v>599</v>
      </c>
      <c r="U16" s="62">
        <v>599</v>
      </c>
      <c r="V16" s="68">
        <v>10</v>
      </c>
      <c r="W16" s="10" t="s">
        <v>306</v>
      </c>
    </row>
    <row r="17" spans="1:23">
      <c r="A17" s="2" t="str">
        <f>Legend!$C$3&amp;" "&amp;$C17&amp;IF(E17="C"," Centralized"," Decentralized")&amp;": "&amp;V17&amp;" "&amp;F17&amp;" - New"</f>
        <v>PWR Storage Centralized: 2 Redox Flow - New</v>
      </c>
      <c r="B17" s="2" t="str">
        <f t="shared" si="0"/>
        <v>P-C-STG-RF_ELC02</v>
      </c>
      <c r="C17" s="2" t="str">
        <f>Legend!A$40</f>
        <v>Storage</v>
      </c>
      <c r="D17" s="2" t="str">
        <f>Legend!B$40</f>
        <v>STG</v>
      </c>
      <c r="E17" s="2" t="s">
        <v>75</v>
      </c>
      <c r="F17" s="2" t="str">
        <f>Legend!A$44</f>
        <v>Redox Flow</v>
      </c>
      <c r="G17" s="2" t="str">
        <f>Legend!B$44</f>
        <v>RF</v>
      </c>
      <c r="H17" s="2" t="s">
        <v>77</v>
      </c>
      <c r="I17" s="2" t="s">
        <v>91</v>
      </c>
      <c r="J17" s="58">
        <v>1495.52</v>
      </c>
      <c r="K17" s="58">
        <v>1199.1200000000001</v>
      </c>
      <c r="L17" s="60">
        <v>4.2535999999999996</v>
      </c>
      <c r="M17" s="60">
        <v>3.4840000000000004</v>
      </c>
      <c r="N17" s="60">
        <v>0.14805555555555555</v>
      </c>
      <c r="O17" s="60">
        <v>0.14805555555555555</v>
      </c>
      <c r="P17" s="59">
        <v>0.68</v>
      </c>
      <c r="Q17" s="59">
        <v>0.7</v>
      </c>
      <c r="R17" s="61">
        <v>15</v>
      </c>
      <c r="S17" s="61">
        <v>15</v>
      </c>
      <c r="T17" s="62">
        <v>5201</v>
      </c>
      <c r="U17" s="62">
        <v>5201</v>
      </c>
      <c r="V17" s="68">
        <v>2</v>
      </c>
      <c r="W17" s="10" t="s">
        <v>306</v>
      </c>
    </row>
    <row r="18" spans="1:23">
      <c r="A18" s="2" t="str">
        <f>Legend!$C$3&amp;" "&amp;$C18&amp;IF(E18="C"," Centralized"," Decentralized")&amp;": "&amp;V18&amp;" "&amp;F18&amp;" - New"</f>
        <v>PWR Storage Centralized: 4 Redox Flow - New</v>
      </c>
      <c r="B18" s="2" t="str">
        <f t="shared" si="0"/>
        <v>P-C-STG-RF_ELC04</v>
      </c>
      <c r="C18" s="2" t="str">
        <f>Legend!A$40</f>
        <v>Storage</v>
      </c>
      <c r="D18" s="2" t="str">
        <f>Legend!B$40</f>
        <v>STG</v>
      </c>
      <c r="E18" s="2" t="s">
        <v>75</v>
      </c>
      <c r="F18" s="2" t="str">
        <f>Legend!A$44</f>
        <v>Redox Flow</v>
      </c>
      <c r="G18" s="2" t="str">
        <f>Legend!B$44</f>
        <v>RF</v>
      </c>
      <c r="H18" s="2" t="s">
        <v>78</v>
      </c>
      <c r="I18" s="2" t="s">
        <v>92</v>
      </c>
      <c r="J18" s="58">
        <v>2152.8000000000002</v>
      </c>
      <c r="K18" s="58">
        <v>1722.24</v>
      </c>
      <c r="L18" s="60">
        <v>6.1255999999999995</v>
      </c>
      <c r="M18" s="60">
        <v>5.0232000000000001</v>
      </c>
      <c r="N18" s="60">
        <v>0.14805555555555555</v>
      </c>
      <c r="O18" s="60">
        <v>0.14805555555555555</v>
      </c>
      <c r="P18" s="59">
        <v>0.68</v>
      </c>
      <c r="Q18" s="59">
        <v>0.7</v>
      </c>
      <c r="R18" s="61">
        <v>15</v>
      </c>
      <c r="S18" s="61">
        <v>15</v>
      </c>
      <c r="T18" s="62">
        <v>5201</v>
      </c>
      <c r="U18" s="62">
        <v>5201</v>
      </c>
      <c r="V18" s="68">
        <v>4</v>
      </c>
      <c r="W18" s="10" t="s">
        <v>306</v>
      </c>
    </row>
    <row r="19" spans="1:23">
      <c r="A19" s="2" t="str">
        <f>Legend!$C$3&amp;" "&amp;$C19&amp;IF(E19="C"," Centralized"," Decentralized")&amp;": "&amp;V19&amp;" "&amp;F19&amp;" - New"</f>
        <v>PWR Storage Centralized: 6 Redox Flow - New</v>
      </c>
      <c r="B19" s="2" t="str">
        <f t="shared" si="0"/>
        <v>P-C-STG-RF_ELC06</v>
      </c>
      <c r="C19" s="2" t="str">
        <f>Legend!A$40</f>
        <v>Storage</v>
      </c>
      <c r="D19" s="2" t="str">
        <f>Legend!B$40</f>
        <v>STG</v>
      </c>
      <c r="E19" s="2" t="s">
        <v>75</v>
      </c>
      <c r="F19" s="2" t="str">
        <f>Legend!A$44</f>
        <v>Redox Flow</v>
      </c>
      <c r="G19" s="2" t="str">
        <f>Legend!B$44</f>
        <v>RF</v>
      </c>
      <c r="H19" s="2" t="s">
        <v>79</v>
      </c>
      <c r="I19" s="2" t="s">
        <v>93</v>
      </c>
      <c r="J19" s="58">
        <v>2818.4</v>
      </c>
      <c r="K19" s="58">
        <v>2251.6</v>
      </c>
      <c r="L19" s="60">
        <v>7.9976000000000003</v>
      </c>
      <c r="M19" s="60">
        <v>6.5624000000000002</v>
      </c>
      <c r="N19" s="60">
        <v>0.14805555555555555</v>
      </c>
      <c r="O19" s="60">
        <v>0.14805555555555555</v>
      </c>
      <c r="P19" s="59">
        <v>0.68</v>
      </c>
      <c r="Q19" s="59">
        <v>0.7</v>
      </c>
      <c r="R19" s="61">
        <v>15</v>
      </c>
      <c r="S19" s="61">
        <v>15</v>
      </c>
      <c r="T19" s="62">
        <v>5201</v>
      </c>
      <c r="U19" s="62">
        <v>5201</v>
      </c>
      <c r="V19" s="68">
        <v>6</v>
      </c>
      <c r="W19" s="10" t="s">
        <v>306</v>
      </c>
    </row>
    <row r="20" spans="1:23">
      <c r="A20" s="2" t="str">
        <f>Legend!$C$3&amp;" "&amp;$C20&amp;IF(E20="C"," Centralized"," Decentralized")&amp;": "&amp;V20&amp;" "&amp;F20&amp;" - New"</f>
        <v>PWR Storage Centralized: 8 Redox Flow - New</v>
      </c>
      <c r="B20" s="2" t="str">
        <f t="shared" si="0"/>
        <v>P-C-STG-RF_ELC08</v>
      </c>
      <c r="C20" s="2" t="str">
        <f>Legend!A$40</f>
        <v>Storage</v>
      </c>
      <c r="D20" s="2" t="str">
        <f>Legend!B$40</f>
        <v>STG</v>
      </c>
      <c r="E20" s="2" t="s">
        <v>75</v>
      </c>
      <c r="F20" s="2" t="str">
        <f>Legend!A$44</f>
        <v>Redox Flow</v>
      </c>
      <c r="G20" s="2" t="str">
        <f>Legend!B$44</f>
        <v>RF</v>
      </c>
      <c r="H20" s="2" t="s">
        <v>80</v>
      </c>
      <c r="I20" s="2" t="s">
        <v>94</v>
      </c>
      <c r="J20" s="58">
        <v>3485.04</v>
      </c>
      <c r="K20" s="58">
        <v>2783.04</v>
      </c>
      <c r="L20" s="60">
        <v>9.8696000000000002</v>
      </c>
      <c r="M20" s="60">
        <v>8.1015999999999995</v>
      </c>
      <c r="N20" s="60">
        <v>0.14805555555555555</v>
      </c>
      <c r="O20" s="60">
        <v>0.14805555555555555</v>
      </c>
      <c r="P20" s="59">
        <v>0.68</v>
      </c>
      <c r="Q20" s="59">
        <v>0.7</v>
      </c>
      <c r="R20" s="61">
        <v>15</v>
      </c>
      <c r="S20" s="61">
        <v>15</v>
      </c>
      <c r="T20" s="62">
        <v>5201</v>
      </c>
      <c r="U20" s="62">
        <v>5201</v>
      </c>
      <c r="V20" s="68">
        <v>8</v>
      </c>
      <c r="W20" s="10" t="s">
        <v>306</v>
      </c>
    </row>
    <row r="21" spans="1:23">
      <c r="A21" s="3" t="str">
        <f>Legend!$C$3&amp;" "&amp;$C21&amp;IF(E21="C"," Centralized"," Decentralized")&amp;": "&amp;V21&amp;" "&amp;F21&amp;" - New"</f>
        <v>PWR Storage Centralized: 10 Redox Flow - New</v>
      </c>
      <c r="B21" s="3" t="str">
        <f t="shared" si="0"/>
        <v>P-C-STG-RF_ELC10</v>
      </c>
      <c r="C21" s="3" t="str">
        <f>Legend!A$40</f>
        <v>Storage</v>
      </c>
      <c r="D21" s="3" t="str">
        <f>Legend!B$40</f>
        <v>STG</v>
      </c>
      <c r="E21" s="3" t="s">
        <v>75</v>
      </c>
      <c r="F21" s="3" t="str">
        <f>Legend!A$44</f>
        <v>Redox Flow</v>
      </c>
      <c r="G21" s="3" t="str">
        <f>Legend!B$44</f>
        <v>RF</v>
      </c>
      <c r="H21" s="3" t="s">
        <v>97</v>
      </c>
      <c r="I21" s="3" t="s">
        <v>95</v>
      </c>
      <c r="J21" s="63">
        <v>4153.76</v>
      </c>
      <c r="K21" s="63">
        <v>3314.48</v>
      </c>
      <c r="L21" s="64">
        <v>11.752000000000001</v>
      </c>
      <c r="M21" s="64">
        <v>9.6303999999999998</v>
      </c>
      <c r="N21" s="64">
        <v>0.14805555555555555</v>
      </c>
      <c r="O21" s="64">
        <v>0.14805555555555555</v>
      </c>
      <c r="P21" s="65">
        <v>0.68</v>
      </c>
      <c r="Q21" s="65">
        <v>0.7</v>
      </c>
      <c r="R21" s="66">
        <v>15</v>
      </c>
      <c r="S21" s="66">
        <v>15</v>
      </c>
      <c r="T21" s="67">
        <v>5201</v>
      </c>
      <c r="U21" s="67">
        <v>5201</v>
      </c>
      <c r="V21" s="69">
        <v>10</v>
      </c>
      <c r="W21" s="35" t="s">
        <v>306</v>
      </c>
    </row>
    <row r="22" spans="1:23">
      <c r="A22" s="3" t="str">
        <f>Legend!$C$3&amp;" "&amp;C22&amp;" "&amp;"Centralized"&amp;": "&amp;V22&amp;" "&amp;F22&amp;" - New"</f>
        <v>PWR Storage Centralized: 10 Pump-hydro - New</v>
      </c>
      <c r="B22" s="3" t="str">
        <f t="shared" si="0"/>
        <v>P-C-STG-HP_ELC01</v>
      </c>
      <c r="C22" s="3" t="str">
        <f>Legend!A$40</f>
        <v>Storage</v>
      </c>
      <c r="D22" s="3" t="str">
        <f>Legend!B$40</f>
        <v>STG</v>
      </c>
      <c r="E22" s="3" t="s">
        <v>75</v>
      </c>
      <c r="F22" s="3" t="str">
        <f>Legend!A$45</f>
        <v>Pump-hydro</v>
      </c>
      <c r="G22" s="3" t="str">
        <f>Legend!B$45</f>
        <v>HP</v>
      </c>
      <c r="H22" s="271" t="s">
        <v>304</v>
      </c>
      <c r="I22" s="35" t="s">
        <v>307</v>
      </c>
      <c r="J22" s="63">
        <f>ROUND(SUMPRODUCT('S1'!AE20:AE34,'S1'!Q20:Q34)/SUM('S1'!Q20:Q34),0)</f>
        <v>3284</v>
      </c>
      <c r="K22" s="272"/>
      <c r="L22" s="273">
        <f>SUMPRODUCT('S1'!AH20:AH34,'S1'!Q20:Q34)/SUM('S1'!Q20:Q34)</f>
        <v>18.659999999999997</v>
      </c>
      <c r="M22" s="273"/>
      <c r="N22" s="276">
        <f>'S1'!M275</f>
        <v>0.54</v>
      </c>
      <c r="O22" s="272"/>
      <c r="P22" s="65">
        <f>'S1'!M322</f>
        <v>0.8</v>
      </c>
      <c r="Q22" s="272"/>
      <c r="R22" s="272">
        <v>50</v>
      </c>
      <c r="S22" s="272"/>
      <c r="T22" s="272"/>
      <c r="U22" s="272"/>
      <c r="V22" s="272">
        <v>10</v>
      </c>
      <c r="W22" s="35" t="s">
        <v>305</v>
      </c>
    </row>
    <row r="28" spans="1:23">
      <c r="I28" s="94"/>
    </row>
  </sheetData>
  <mergeCells count="6">
    <mergeCell ref="P5:Q5"/>
    <mergeCell ref="R5:S5"/>
    <mergeCell ref="T5:U5"/>
    <mergeCell ref="J5:K5"/>
    <mergeCell ref="L5:M5"/>
    <mergeCell ref="N5:O5"/>
  </mergeCells>
  <phoneticPr fontId="18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9B572-E51C-470C-9B1D-BA9D309DEBCD}">
  <sheetPr>
    <tabColor theme="9" tint="0.59999389629810485"/>
  </sheetPr>
  <dimension ref="A1:AC289"/>
  <sheetViews>
    <sheetView showGridLines="0" zoomScale="85" zoomScaleNormal="85" workbookViewId="0">
      <selection activeCell="T40" sqref="T40"/>
    </sheetView>
  </sheetViews>
  <sheetFormatPr defaultColWidth="9.140625" defaultRowHeight="15"/>
  <cols>
    <col min="1" max="1" width="21.85546875" style="10" customWidth="1"/>
    <col min="2" max="2" width="52.140625" style="10" bestFit="1" customWidth="1"/>
    <col min="3" max="5" width="10.85546875" style="10" customWidth="1"/>
    <col min="6" max="19" width="11.42578125" style="10" customWidth="1"/>
    <col min="20" max="20" width="11.42578125" customWidth="1"/>
    <col min="21" max="21" width="9.140625" style="2"/>
    <col min="22" max="22" width="11.42578125" style="10" customWidth="1"/>
    <col min="23" max="23" width="22.42578125" style="10" bestFit="1" customWidth="1"/>
    <col min="24" max="24" width="58.42578125" style="10" bestFit="1" customWidth="1"/>
    <col min="25" max="29" width="10.42578125" style="10" customWidth="1"/>
    <col min="30" max="16384" width="9.140625" style="10"/>
  </cols>
  <sheetData>
    <row r="1" spans="1:29" ht="23.25">
      <c r="A1" s="17" t="s">
        <v>105</v>
      </c>
      <c r="T1" s="10"/>
    </row>
    <row r="2" spans="1:29">
      <c r="T2" s="10"/>
    </row>
    <row r="3" spans="1:29" ht="21">
      <c r="A3" s="42" t="s">
        <v>125</v>
      </c>
      <c r="T3" s="10"/>
      <c r="V3" s="42" t="s">
        <v>59</v>
      </c>
    </row>
    <row r="4" spans="1:29">
      <c r="A4" s="43" t="s">
        <v>23</v>
      </c>
      <c r="E4" s="2"/>
      <c r="T4" s="10"/>
      <c r="V4" s="21" t="s">
        <v>24</v>
      </c>
      <c r="W4" s="22"/>
      <c r="X4" s="44"/>
      <c r="Y4" s="44"/>
      <c r="Z4" s="44"/>
      <c r="AA4" s="44"/>
      <c r="AB4" s="44"/>
    </row>
    <row r="5" spans="1:29" ht="30.75" thickBot="1">
      <c r="A5" s="33" t="s">
        <v>26</v>
      </c>
      <c r="B5" s="25" t="s">
        <v>60</v>
      </c>
      <c r="C5" s="33" t="s">
        <v>33</v>
      </c>
      <c r="D5" s="33" t="s">
        <v>34</v>
      </c>
      <c r="E5" s="33" t="s">
        <v>56</v>
      </c>
      <c r="F5" s="33" t="str">
        <f>"NCAP_COST~"&amp;'Key inputs'!J6</f>
        <v>NCAP_COST~2020</v>
      </c>
      <c r="G5" s="33" t="str">
        <f>"NCAP_COST~"&amp;'Key inputs'!K6</f>
        <v>NCAP_COST~2030</v>
      </c>
      <c r="H5" s="33" t="str">
        <f>"NCAP_FOM~"&amp;'Key inputs'!L6</f>
        <v>NCAP_FOM~2020</v>
      </c>
      <c r="I5" s="33" t="str">
        <f>"NCAP_FOM~"&amp;'Key inputs'!M6</f>
        <v>NCAP_FOM~2030</v>
      </c>
      <c r="J5" s="33" t="str">
        <f>"ACT_COST~"&amp;'Key inputs'!N6</f>
        <v>ACT_COST~2020</v>
      </c>
      <c r="K5" s="33" t="str">
        <f>"ACT_COST~"&amp;'Key inputs'!O6</f>
        <v>ACT_COST~2030</v>
      </c>
      <c r="L5" s="33" t="str">
        <f>"S_EFF~"&amp;'Key inputs'!P6</f>
        <v>S_EFF~2020</v>
      </c>
      <c r="M5" s="33" t="str">
        <f>"S_EFF~"&amp;'Key inputs'!Q6</f>
        <v>S_EFF~2030</v>
      </c>
      <c r="N5" s="33" t="str">
        <f>"NCAP_TLIFE~"&amp;'Key inputs'!R6</f>
        <v>NCAP_TLIFE~2020</v>
      </c>
      <c r="O5" s="33" t="str">
        <f>"NCAP_TLIFE~"&amp;'Key inputs'!S6</f>
        <v>NCAP_TLIFE~2030</v>
      </c>
      <c r="P5" s="33" t="str">
        <f>"STG_MAXCYC~"&amp;'Key inputs'!T6</f>
        <v>STG_MAXCYC~2020</v>
      </c>
      <c r="Q5" s="33" t="str">
        <f>"STG_MAXCYC~"&amp;'Key inputs'!U6</f>
        <v>STG_MAXCYC~2030</v>
      </c>
      <c r="R5" s="73" t="s">
        <v>62</v>
      </c>
      <c r="S5" s="33" t="s">
        <v>61</v>
      </c>
      <c r="T5" s="71" t="s">
        <v>124</v>
      </c>
      <c r="V5" s="19" t="s">
        <v>25</v>
      </c>
      <c r="W5" s="19" t="s">
        <v>26</v>
      </c>
      <c r="X5" s="19" t="s">
        <v>27</v>
      </c>
      <c r="Y5" s="19" t="s">
        <v>28</v>
      </c>
      <c r="Z5" s="19" t="s">
        <v>29</v>
      </c>
      <c r="AA5" s="19" t="s">
        <v>30</v>
      </c>
      <c r="AB5" s="19" t="s">
        <v>31</v>
      </c>
      <c r="AC5" s="45" t="s">
        <v>32</v>
      </c>
    </row>
    <row r="6" spans="1:29" ht="51">
      <c r="A6" s="23" t="s">
        <v>63</v>
      </c>
      <c r="B6" s="23" t="s">
        <v>4</v>
      </c>
      <c r="C6" s="23" t="s">
        <v>64</v>
      </c>
      <c r="D6" s="23" t="s">
        <v>65</v>
      </c>
      <c r="E6" s="39" t="s">
        <v>57</v>
      </c>
      <c r="F6" s="39" t="s">
        <v>109</v>
      </c>
      <c r="G6" s="39"/>
      <c r="H6" s="23" t="s">
        <v>128</v>
      </c>
      <c r="I6" s="23"/>
      <c r="J6" s="23" t="s">
        <v>129</v>
      </c>
      <c r="K6" s="23"/>
      <c r="L6" s="39" t="s">
        <v>133</v>
      </c>
      <c r="M6" s="23"/>
      <c r="N6" s="74" t="s">
        <v>22</v>
      </c>
      <c r="O6" s="23"/>
      <c r="P6" s="74" t="s">
        <v>132</v>
      </c>
      <c r="Q6" s="39"/>
      <c r="R6" s="39" t="s">
        <v>66</v>
      </c>
      <c r="S6" s="23" t="s">
        <v>39</v>
      </c>
      <c r="T6" s="39"/>
      <c r="V6" s="39" t="s">
        <v>35</v>
      </c>
      <c r="W6" s="39" t="s">
        <v>67</v>
      </c>
      <c r="X6" s="39" t="s">
        <v>4</v>
      </c>
      <c r="Y6" s="39" t="s">
        <v>68</v>
      </c>
      <c r="Z6" s="39" t="s">
        <v>69</v>
      </c>
      <c r="AA6" s="39" t="s">
        <v>70</v>
      </c>
      <c r="AB6" s="39" t="s">
        <v>71</v>
      </c>
      <c r="AC6" s="39" t="s">
        <v>36</v>
      </c>
    </row>
    <row r="7" spans="1:29">
      <c r="A7" s="24" t="s">
        <v>37</v>
      </c>
      <c r="B7" s="24"/>
      <c r="C7" s="24"/>
      <c r="D7" s="24"/>
      <c r="E7" s="24"/>
      <c r="F7" s="24" t="s">
        <v>110</v>
      </c>
      <c r="G7" s="24"/>
      <c r="H7" s="24" t="s">
        <v>130</v>
      </c>
      <c r="I7" s="24"/>
      <c r="J7" s="24" t="s">
        <v>131</v>
      </c>
      <c r="K7" s="24"/>
      <c r="L7" s="24"/>
      <c r="M7" s="24"/>
      <c r="N7" s="24" t="s">
        <v>38</v>
      </c>
      <c r="O7" s="24"/>
      <c r="P7" s="24"/>
      <c r="Q7" s="24"/>
      <c r="R7" s="24"/>
      <c r="S7" s="24" t="s">
        <v>127</v>
      </c>
      <c r="T7" s="24"/>
      <c r="V7" s="84" t="s">
        <v>106</v>
      </c>
      <c r="W7" s="84"/>
      <c r="X7" s="84"/>
      <c r="Y7" s="84"/>
      <c r="Z7" s="84"/>
      <c r="AA7" s="84"/>
      <c r="AB7" s="84"/>
      <c r="AC7" s="84"/>
    </row>
    <row r="8" spans="1:29">
      <c r="A8" s="10" t="str">
        <f>IF(W8="","*",W8)</f>
        <v>P-C-STG-LI_ELC02</v>
      </c>
      <c r="B8" s="10" t="str">
        <f>IF(X8="","*",X8)</f>
        <v>PWR Storage Centralized: 2 Li-Ion - New</v>
      </c>
      <c r="C8" s="10" t="str">
        <f>Legend!$B$47</f>
        <v>ELCC</v>
      </c>
      <c r="D8" s="10" t="str">
        <f>C8</f>
        <v>ELCC</v>
      </c>
      <c r="E8" s="72" t="s">
        <v>111</v>
      </c>
      <c r="F8" s="34">
        <f>'Key inputs'!J7</f>
        <v>888.16000000000008</v>
      </c>
      <c r="G8" s="34">
        <f>'Key inputs'!K7</f>
        <v>634.4</v>
      </c>
      <c r="H8" s="76">
        <f>'Key inputs'!L7</f>
        <v>2.1632000000000002</v>
      </c>
      <c r="I8" s="76">
        <f>'Key inputs'!M7</f>
        <v>1.768</v>
      </c>
      <c r="J8" s="76">
        <f>'Key inputs'!N7</f>
        <v>0.14805555555555555</v>
      </c>
      <c r="K8" s="76">
        <f>'Key inputs'!O7</f>
        <v>0.14805555555555555</v>
      </c>
      <c r="L8" s="76">
        <f>'Key inputs'!P7</f>
        <v>0.86</v>
      </c>
      <c r="M8" s="76">
        <f>'Key inputs'!Q7</f>
        <v>0.88</v>
      </c>
      <c r="N8" s="34">
        <f>'Key inputs'!R7</f>
        <v>10</v>
      </c>
      <c r="O8" s="34">
        <f>'Key inputs'!S7</f>
        <v>10</v>
      </c>
      <c r="P8" s="34">
        <f>'Key inputs'!T7</f>
        <v>2000</v>
      </c>
      <c r="Q8" s="34">
        <f>'Key inputs'!U7</f>
        <v>2100</v>
      </c>
      <c r="R8" s="10">
        <v>2020</v>
      </c>
      <c r="S8" s="10">
        <v>31.536000000000001</v>
      </c>
      <c r="T8" s="72">
        <v>1</v>
      </c>
      <c r="V8" s="52" t="s">
        <v>107</v>
      </c>
      <c r="W8" s="10" t="str">
        <f>'Key inputs'!B7</f>
        <v>P-C-STG-LI_ELC02</v>
      </c>
      <c r="X8" s="10" t="str">
        <f>'Key inputs'!A7</f>
        <v>PWR Storage Centralized: 2 Li-Ion - New</v>
      </c>
      <c r="Y8" s="10" t="s">
        <v>108</v>
      </c>
      <c r="Z8" s="10" t="s">
        <v>45</v>
      </c>
      <c r="AA8" s="46" t="s">
        <v>72</v>
      </c>
    </row>
    <row r="9" spans="1:29">
      <c r="E9" s="72" t="s">
        <v>112</v>
      </c>
      <c r="F9" s="34"/>
      <c r="G9" s="34"/>
      <c r="H9" s="76"/>
      <c r="I9" s="76"/>
      <c r="J9" s="76"/>
      <c r="K9" s="76"/>
      <c r="L9" s="76"/>
      <c r="M9" s="76"/>
      <c r="N9" s="34"/>
      <c r="O9" s="34"/>
      <c r="P9" s="34"/>
      <c r="Q9" s="34"/>
      <c r="T9" s="72">
        <f>'Key inputs'!V7/24</f>
        <v>8.3333333333333329E-2</v>
      </c>
      <c r="V9" s="52" t="s">
        <v>107</v>
      </c>
      <c r="W9" s="10" t="str">
        <f>'Key inputs'!B8</f>
        <v>P-C-STG-LI_ELC04</v>
      </c>
      <c r="X9" s="10" t="str">
        <f>'Key inputs'!A8</f>
        <v>PWR Storage Centralized: 4 Li-Ion - New</v>
      </c>
      <c r="Y9" s="10" t="s">
        <v>108</v>
      </c>
      <c r="Z9" s="10" t="s">
        <v>45</v>
      </c>
      <c r="AA9" s="46" t="s">
        <v>72</v>
      </c>
    </row>
    <row r="10" spans="1:29">
      <c r="A10" s="10" t="str">
        <f>IF(W9="","*",W9)</f>
        <v>P-C-STG-LI_ELC04</v>
      </c>
      <c r="B10" s="10" t="str">
        <f>IF(X9="","*",X9)</f>
        <v>PWR Storage Centralized: 4 Li-Ion - New</v>
      </c>
      <c r="C10" s="10" t="str">
        <f>Legend!$B$47</f>
        <v>ELCC</v>
      </c>
      <c r="D10" s="10" t="str">
        <f>C10</f>
        <v>ELCC</v>
      </c>
      <c r="E10" s="72" t="s">
        <v>111</v>
      </c>
      <c r="F10" s="34">
        <f>'Key inputs'!J8</f>
        <v>1602.64</v>
      </c>
      <c r="G10" s="34">
        <f>'Key inputs'!K8</f>
        <v>1124.24</v>
      </c>
      <c r="H10" s="76">
        <f>'Key inputs'!L8</f>
        <v>3.9416000000000002</v>
      </c>
      <c r="I10" s="76">
        <f>'Key inputs'!M8</f>
        <v>3.2240000000000002</v>
      </c>
      <c r="J10" s="76">
        <f>'Key inputs'!N8</f>
        <v>0.14805555555555555</v>
      </c>
      <c r="K10" s="76">
        <f>'Key inputs'!O8</f>
        <v>0.14805555555555555</v>
      </c>
      <c r="L10" s="76">
        <f>'Key inputs'!P8</f>
        <v>0.86</v>
      </c>
      <c r="M10" s="76">
        <f>'Key inputs'!Q8</f>
        <v>0.88</v>
      </c>
      <c r="N10" s="34">
        <f>'Key inputs'!R8</f>
        <v>10</v>
      </c>
      <c r="O10" s="34">
        <f>'Key inputs'!S8</f>
        <v>10</v>
      </c>
      <c r="P10" s="34">
        <f>'Key inputs'!T8</f>
        <v>2000</v>
      </c>
      <c r="Q10" s="34">
        <f>'Key inputs'!U8</f>
        <v>2100</v>
      </c>
      <c r="R10" s="10">
        <v>2020</v>
      </c>
      <c r="S10" s="10">
        <v>31.536000000000001</v>
      </c>
      <c r="T10" s="72">
        <v>1</v>
      </c>
      <c r="V10" s="52" t="s">
        <v>107</v>
      </c>
      <c r="W10" s="10" t="str">
        <f>'Key inputs'!B9</f>
        <v>P-C-STG-LI_ELC06</v>
      </c>
      <c r="X10" s="10" t="str">
        <f>'Key inputs'!A9</f>
        <v>PWR Storage Centralized: 6 Li-Ion - New</v>
      </c>
      <c r="Y10" s="10" t="s">
        <v>108</v>
      </c>
      <c r="Z10" s="10" t="s">
        <v>45</v>
      </c>
      <c r="AA10" s="46" t="s">
        <v>72</v>
      </c>
    </row>
    <row r="11" spans="1:29">
      <c r="E11" s="72" t="s">
        <v>112</v>
      </c>
      <c r="F11" s="34"/>
      <c r="G11" s="34"/>
      <c r="H11" s="76"/>
      <c r="I11" s="76"/>
      <c r="J11" s="76"/>
      <c r="K11" s="76"/>
      <c r="L11" s="76"/>
      <c r="M11" s="76"/>
      <c r="N11" s="34"/>
      <c r="O11" s="34"/>
      <c r="P11" s="34"/>
      <c r="Q11" s="34"/>
      <c r="T11" s="72">
        <f>'Key inputs'!V8/24</f>
        <v>0.16666666666666666</v>
      </c>
      <c r="V11" s="52" t="s">
        <v>107</v>
      </c>
      <c r="W11" s="10" t="str">
        <f>'Key inputs'!B10</f>
        <v>P-C-STG-LI_ELC08</v>
      </c>
      <c r="X11" s="10" t="str">
        <f>'Key inputs'!A10</f>
        <v>PWR Storage Centralized: 8 Li-Ion - New</v>
      </c>
      <c r="Y11" s="10" t="s">
        <v>108</v>
      </c>
      <c r="Z11" s="10" t="s">
        <v>45</v>
      </c>
      <c r="AA11" s="46" t="s">
        <v>72</v>
      </c>
    </row>
    <row r="12" spans="1:29">
      <c r="A12" s="10" t="str">
        <f>IF(W10="","*",W10)</f>
        <v>P-C-STG-LI_ELC06</v>
      </c>
      <c r="B12" s="10" t="str">
        <f>IF(X10="","*",X10)</f>
        <v>PWR Storage Centralized: 6 Li-Ion - New</v>
      </c>
      <c r="C12" s="10" t="str">
        <f>Legend!$B$47</f>
        <v>ELCC</v>
      </c>
      <c r="D12" s="10" t="str">
        <f>C12</f>
        <v>ELCC</v>
      </c>
      <c r="E12" s="72" t="s">
        <v>111</v>
      </c>
      <c r="F12" s="34">
        <f>'Key inputs'!J9</f>
        <v>2308.8000000000002</v>
      </c>
      <c r="G12" s="34">
        <f>'Key inputs'!K9</f>
        <v>1608.88</v>
      </c>
      <c r="H12" s="76">
        <f>'Key inputs'!L9</f>
        <v>5.6887999999999996</v>
      </c>
      <c r="I12" s="76">
        <f>'Key inputs'!M9</f>
        <v>4.6696</v>
      </c>
      <c r="J12" s="76">
        <f>'Key inputs'!N9</f>
        <v>0.14805555555555555</v>
      </c>
      <c r="K12" s="76">
        <f>'Key inputs'!O9</f>
        <v>0.14805555555555555</v>
      </c>
      <c r="L12" s="76">
        <f>'Key inputs'!P9</f>
        <v>0.86</v>
      </c>
      <c r="M12" s="76">
        <f>'Key inputs'!Q9</f>
        <v>0.88</v>
      </c>
      <c r="N12" s="34">
        <f>'Key inputs'!R9</f>
        <v>10</v>
      </c>
      <c r="O12" s="34">
        <f>'Key inputs'!S9</f>
        <v>10</v>
      </c>
      <c r="P12" s="34">
        <f>'Key inputs'!T9</f>
        <v>2000</v>
      </c>
      <c r="Q12" s="34">
        <f>'Key inputs'!U9</f>
        <v>2100</v>
      </c>
      <c r="R12" s="10">
        <v>2020</v>
      </c>
      <c r="S12" s="10">
        <v>31.536000000000001</v>
      </c>
      <c r="T12" s="72">
        <v>1</v>
      </c>
      <c r="V12" s="52" t="s">
        <v>107</v>
      </c>
      <c r="W12" s="10" t="str">
        <f>'Key inputs'!B11</f>
        <v>P-C-STG-LI_ELC10</v>
      </c>
      <c r="X12" s="10" t="str">
        <f>'Key inputs'!A11</f>
        <v>PWR Storage Centralized: 10 Li-Ion - New</v>
      </c>
      <c r="Y12" s="10" t="s">
        <v>108</v>
      </c>
      <c r="Z12" s="10" t="s">
        <v>45</v>
      </c>
      <c r="AA12" s="46" t="s">
        <v>72</v>
      </c>
    </row>
    <row r="13" spans="1:29">
      <c r="E13" s="72" t="s">
        <v>112</v>
      </c>
      <c r="F13" s="34"/>
      <c r="G13" s="34"/>
      <c r="H13" s="76"/>
      <c r="I13" s="76"/>
      <c r="J13" s="76"/>
      <c r="K13" s="76"/>
      <c r="L13" s="76"/>
      <c r="M13" s="76"/>
      <c r="N13" s="34"/>
      <c r="O13" s="34"/>
      <c r="P13" s="34"/>
      <c r="Q13" s="34"/>
      <c r="T13" s="72">
        <f>'Key inputs'!V9/24</f>
        <v>0.25</v>
      </c>
      <c r="V13" s="52" t="s">
        <v>107</v>
      </c>
      <c r="W13" s="10" t="str">
        <f>'Key inputs'!B12</f>
        <v>P-C-STG-LA_ELC02</v>
      </c>
      <c r="X13" s="10" t="str">
        <f>'Key inputs'!A12</f>
        <v>PWR Storage Centralized: 2 Lead Acid - New</v>
      </c>
      <c r="Y13" s="10" t="s">
        <v>108</v>
      </c>
      <c r="Z13" s="10" t="s">
        <v>45</v>
      </c>
      <c r="AA13" s="46" t="s">
        <v>72</v>
      </c>
    </row>
    <row r="14" spans="1:29">
      <c r="A14" s="10" t="str">
        <f>IF(W11="","*",W11)</f>
        <v>P-C-STG-LI_ELC08</v>
      </c>
      <c r="B14" s="10" t="str">
        <f>IF(X11="","*",X11)</f>
        <v>PWR Storage Centralized: 8 Li-Ion - New</v>
      </c>
      <c r="C14" s="10" t="str">
        <f>Legend!$B$47</f>
        <v>ELCC</v>
      </c>
      <c r="D14" s="10" t="str">
        <f>C14</f>
        <v>ELCC</v>
      </c>
      <c r="E14" s="72" t="s">
        <v>111</v>
      </c>
      <c r="F14" s="34">
        <f>'Key inputs'!J10</f>
        <v>3009.76</v>
      </c>
      <c r="G14" s="34">
        <f>'Key inputs'!K10</f>
        <v>2090.4</v>
      </c>
      <c r="H14" s="76">
        <f>'Key inputs'!L10</f>
        <v>7.4360000000000008</v>
      </c>
      <c r="I14" s="76">
        <f>'Key inputs'!M10</f>
        <v>6.0944000000000003</v>
      </c>
      <c r="J14" s="76">
        <f>'Key inputs'!N10</f>
        <v>0.14805555555555555</v>
      </c>
      <c r="K14" s="76">
        <f>'Key inputs'!O10</f>
        <v>0.14805555555555555</v>
      </c>
      <c r="L14" s="76">
        <f>'Key inputs'!P10</f>
        <v>0.86</v>
      </c>
      <c r="M14" s="76">
        <f>'Key inputs'!Q10</f>
        <v>0.88</v>
      </c>
      <c r="N14" s="34">
        <f>'Key inputs'!R10</f>
        <v>10</v>
      </c>
      <c r="O14" s="34">
        <f>'Key inputs'!S10</f>
        <v>10</v>
      </c>
      <c r="P14" s="34">
        <f>'Key inputs'!T10</f>
        <v>2000</v>
      </c>
      <c r="Q14" s="34">
        <f>'Key inputs'!U10</f>
        <v>2100</v>
      </c>
      <c r="R14" s="10">
        <v>2020</v>
      </c>
      <c r="S14" s="10">
        <v>31.536000000000001</v>
      </c>
      <c r="T14" s="72">
        <v>1</v>
      </c>
      <c r="V14" s="52" t="s">
        <v>107</v>
      </c>
      <c r="W14" s="10" t="str">
        <f>'Key inputs'!B13</f>
        <v>P-C-STG-LA_ELC04</v>
      </c>
      <c r="X14" s="10" t="str">
        <f>'Key inputs'!A13</f>
        <v>PWR Storage Centralized: 4 Lead Acid - New</v>
      </c>
      <c r="Y14" s="10" t="s">
        <v>108</v>
      </c>
      <c r="Z14" s="10" t="s">
        <v>45</v>
      </c>
      <c r="AA14" s="46" t="s">
        <v>72</v>
      </c>
    </row>
    <row r="15" spans="1:29">
      <c r="E15" s="72" t="s">
        <v>112</v>
      </c>
      <c r="F15" s="34"/>
      <c r="G15" s="34"/>
      <c r="H15" s="76"/>
      <c r="I15" s="76"/>
      <c r="J15" s="76"/>
      <c r="K15" s="76"/>
      <c r="L15" s="76"/>
      <c r="M15" s="76"/>
      <c r="N15" s="34"/>
      <c r="O15" s="34"/>
      <c r="P15" s="34"/>
      <c r="Q15" s="34"/>
      <c r="T15" s="72">
        <f>'Key inputs'!V10/24</f>
        <v>0.33333333333333331</v>
      </c>
      <c r="V15" s="52" t="s">
        <v>107</v>
      </c>
      <c r="W15" s="10" t="str">
        <f>'Key inputs'!B14</f>
        <v>P-C-STG-LA_ELC06</v>
      </c>
      <c r="X15" s="10" t="str">
        <f>'Key inputs'!A14</f>
        <v>PWR Storage Centralized: 6 Lead Acid - New</v>
      </c>
      <c r="Y15" s="10" t="s">
        <v>108</v>
      </c>
      <c r="Z15" s="10" t="s">
        <v>45</v>
      </c>
      <c r="AA15" s="46" t="s">
        <v>72</v>
      </c>
    </row>
    <row r="16" spans="1:29">
      <c r="A16" s="10" t="str">
        <f>IF(W12="","*",W12)</f>
        <v>P-C-STG-LI_ELC10</v>
      </c>
      <c r="B16" s="10" t="str">
        <f>IF(X12="","*",X12)</f>
        <v>PWR Storage Centralized: 10 Li-Ion - New</v>
      </c>
      <c r="C16" s="10" t="str">
        <f>Legend!$B$47</f>
        <v>ELCC</v>
      </c>
      <c r="D16" s="10" t="str">
        <f>C16</f>
        <v>ELCC</v>
      </c>
      <c r="E16" s="72" t="s">
        <v>111</v>
      </c>
      <c r="F16" s="34">
        <f>'Key inputs'!J11</f>
        <v>3707.6</v>
      </c>
      <c r="G16" s="34">
        <f>'Key inputs'!K11</f>
        <v>2569.84</v>
      </c>
      <c r="H16" s="76">
        <f>'Key inputs'!L11</f>
        <v>9.1728000000000005</v>
      </c>
      <c r="I16" s="76">
        <f>'Key inputs'!M11</f>
        <v>7.5192000000000005</v>
      </c>
      <c r="J16" s="76">
        <f>'Key inputs'!N11</f>
        <v>0.14805555555555555</v>
      </c>
      <c r="K16" s="76">
        <f>'Key inputs'!O11</f>
        <v>0.14805555555555555</v>
      </c>
      <c r="L16" s="76">
        <f>'Key inputs'!P11</f>
        <v>0.86</v>
      </c>
      <c r="M16" s="76">
        <f>'Key inputs'!Q11</f>
        <v>0.88</v>
      </c>
      <c r="N16" s="34">
        <f>'Key inputs'!R11</f>
        <v>10</v>
      </c>
      <c r="O16" s="34">
        <f>'Key inputs'!S11</f>
        <v>10</v>
      </c>
      <c r="P16" s="34">
        <f>'Key inputs'!T11</f>
        <v>2000</v>
      </c>
      <c r="Q16" s="34">
        <f>'Key inputs'!U11</f>
        <v>2100</v>
      </c>
      <c r="R16" s="10">
        <v>2020</v>
      </c>
      <c r="S16" s="10">
        <v>31.536000000000001</v>
      </c>
      <c r="T16" s="72">
        <v>1</v>
      </c>
      <c r="V16" s="52" t="s">
        <v>107</v>
      </c>
      <c r="W16" s="10" t="str">
        <f>'Key inputs'!B15</f>
        <v>P-C-STG-LA_ELC08</v>
      </c>
      <c r="X16" s="10" t="str">
        <f>'Key inputs'!A15</f>
        <v>PWR Storage Centralized: 8 Lead Acid - New</v>
      </c>
      <c r="Y16" s="10" t="s">
        <v>108</v>
      </c>
      <c r="Z16" s="10" t="s">
        <v>45</v>
      </c>
      <c r="AA16" s="46" t="s">
        <v>72</v>
      </c>
    </row>
    <row r="17" spans="1:29">
      <c r="E17" s="72" t="s">
        <v>112</v>
      </c>
      <c r="F17" s="34"/>
      <c r="G17" s="34"/>
      <c r="H17" s="76"/>
      <c r="I17" s="76"/>
      <c r="J17" s="76"/>
      <c r="K17" s="76"/>
      <c r="L17" s="76"/>
      <c r="M17" s="76"/>
      <c r="N17" s="34"/>
      <c r="O17" s="34"/>
      <c r="P17" s="34"/>
      <c r="Q17" s="34"/>
      <c r="T17" s="72">
        <f>'Key inputs'!V11/24</f>
        <v>0.41666666666666669</v>
      </c>
      <c r="V17" s="52" t="s">
        <v>107</v>
      </c>
      <c r="W17" s="10" t="str">
        <f>'Key inputs'!B16</f>
        <v>P-C-STG-LA_ELC10</v>
      </c>
      <c r="X17" s="10" t="str">
        <f>'Key inputs'!A16</f>
        <v>PWR Storage Centralized: 10 Lead Acid - New</v>
      </c>
      <c r="Y17" s="10" t="s">
        <v>108</v>
      </c>
      <c r="Z17" s="10" t="s">
        <v>45</v>
      </c>
      <c r="AA17" s="46" t="s">
        <v>72</v>
      </c>
    </row>
    <row r="18" spans="1:29">
      <c r="A18" s="10" t="str">
        <f>IF(W13="","*",W13)</f>
        <v>P-C-STG-LA_ELC02</v>
      </c>
      <c r="B18" s="10" t="str">
        <f>IF(X13="","*",X13)</f>
        <v>PWR Storage Centralized: 2 Lead Acid - New</v>
      </c>
      <c r="C18" s="10" t="str">
        <f>Legend!$B$47</f>
        <v>ELCC</v>
      </c>
      <c r="D18" s="10" t="str">
        <f>C18</f>
        <v>ELCC</v>
      </c>
      <c r="E18" s="72" t="s">
        <v>111</v>
      </c>
      <c r="F18" s="34">
        <f>'Key inputs'!J12</f>
        <v>907.92000000000007</v>
      </c>
      <c r="G18" s="34">
        <f>'Key inputs'!K12</f>
        <v>775.84</v>
      </c>
      <c r="H18" s="76">
        <f>'Key inputs'!L12</f>
        <v>2.9119999999999999</v>
      </c>
      <c r="I18" s="76">
        <f>'Key inputs'!M12</f>
        <v>2.3919999999999999</v>
      </c>
      <c r="J18" s="76">
        <f>'Key inputs'!N12</f>
        <v>0.14805555555555555</v>
      </c>
      <c r="K18" s="76">
        <f>'Key inputs'!O12</f>
        <v>0.14805555555555555</v>
      </c>
      <c r="L18" s="76">
        <f>'Key inputs'!P12</f>
        <v>0.77</v>
      </c>
      <c r="M18" s="76">
        <f>'Key inputs'!Q12</f>
        <v>0.77</v>
      </c>
      <c r="N18" s="34">
        <f>'Key inputs'!R12</f>
        <v>12</v>
      </c>
      <c r="O18" s="34">
        <f>'Key inputs'!S12</f>
        <v>12</v>
      </c>
      <c r="P18" s="34">
        <f>'Key inputs'!T12</f>
        <v>862</v>
      </c>
      <c r="Q18" s="34">
        <f>'Key inputs'!U12</f>
        <v>862</v>
      </c>
      <c r="R18" s="10">
        <v>2020</v>
      </c>
      <c r="S18" s="10">
        <v>31.536000000000001</v>
      </c>
      <c r="T18" s="72">
        <v>1</v>
      </c>
      <c r="V18" s="52" t="s">
        <v>107</v>
      </c>
      <c r="W18" s="10" t="str">
        <f>'Key inputs'!B17</f>
        <v>P-C-STG-RF_ELC02</v>
      </c>
      <c r="X18" s="10" t="str">
        <f>'Key inputs'!A17</f>
        <v>PWR Storage Centralized: 2 Redox Flow - New</v>
      </c>
      <c r="Y18" s="10" t="s">
        <v>108</v>
      </c>
      <c r="Z18" s="10" t="s">
        <v>45</v>
      </c>
      <c r="AA18" s="46" t="s">
        <v>72</v>
      </c>
    </row>
    <row r="19" spans="1:29">
      <c r="E19" s="72" t="s">
        <v>112</v>
      </c>
      <c r="F19" s="34"/>
      <c r="G19" s="34"/>
      <c r="H19" s="76"/>
      <c r="I19" s="76"/>
      <c r="J19" s="76"/>
      <c r="K19" s="76"/>
      <c r="L19" s="76"/>
      <c r="M19" s="76"/>
      <c r="N19" s="34"/>
      <c r="O19" s="34"/>
      <c r="P19" s="34"/>
      <c r="Q19" s="34"/>
      <c r="T19" s="72">
        <f>'Key inputs'!V12/24</f>
        <v>8.3333333333333329E-2</v>
      </c>
      <c r="V19" s="52" t="s">
        <v>107</v>
      </c>
      <c r="W19" s="10" t="str">
        <f>'Key inputs'!B18</f>
        <v>P-C-STG-RF_ELC04</v>
      </c>
      <c r="X19" s="10" t="str">
        <f>'Key inputs'!A18</f>
        <v>PWR Storage Centralized: 4 Redox Flow - New</v>
      </c>
      <c r="Y19" s="10" t="s">
        <v>108</v>
      </c>
      <c r="Z19" s="10" t="s">
        <v>45</v>
      </c>
      <c r="AA19" s="46" t="s">
        <v>72</v>
      </c>
    </row>
    <row r="20" spans="1:29">
      <c r="A20" s="10" t="str">
        <f>IF(W14="","*",W14)</f>
        <v>P-C-STG-LA_ELC04</v>
      </c>
      <c r="B20" s="10" t="str">
        <f>IF(X14="","*",X14)</f>
        <v>PWR Storage Centralized: 4 Lead Acid - New</v>
      </c>
      <c r="C20" s="10" t="str">
        <f>Legend!$B$47</f>
        <v>ELCC</v>
      </c>
      <c r="D20" s="10" t="str">
        <f>C20</f>
        <v>ELCC</v>
      </c>
      <c r="E20" s="72" t="s">
        <v>111</v>
      </c>
      <c r="F20" s="34">
        <f>'Key inputs'!J13</f>
        <v>1605.76</v>
      </c>
      <c r="G20" s="34">
        <f>'Key inputs'!K13</f>
        <v>1374.88</v>
      </c>
      <c r="H20" s="76">
        <f>'Key inputs'!L13</f>
        <v>5.3144000000000009</v>
      </c>
      <c r="I20" s="76">
        <f>'Key inputs'!M13</f>
        <v>4.3576000000000006</v>
      </c>
      <c r="J20" s="76">
        <f>'Key inputs'!N13</f>
        <v>0.14805555555555555</v>
      </c>
      <c r="K20" s="76">
        <f>'Key inputs'!O13</f>
        <v>0.14805555555555555</v>
      </c>
      <c r="L20" s="76">
        <f>'Key inputs'!P13</f>
        <v>0.79</v>
      </c>
      <c r="M20" s="76">
        <f>'Key inputs'!Q13</f>
        <v>0.79</v>
      </c>
      <c r="N20" s="34">
        <f>'Key inputs'!R13</f>
        <v>12</v>
      </c>
      <c r="O20" s="34">
        <f>'Key inputs'!S13</f>
        <v>12</v>
      </c>
      <c r="P20" s="34">
        <f>'Key inputs'!T13</f>
        <v>739</v>
      </c>
      <c r="Q20" s="34">
        <f>'Key inputs'!U13</f>
        <v>739</v>
      </c>
      <c r="R20" s="10">
        <v>2020</v>
      </c>
      <c r="S20" s="10">
        <v>31.536000000000001</v>
      </c>
      <c r="T20" s="72">
        <v>1</v>
      </c>
      <c r="V20" s="52" t="s">
        <v>107</v>
      </c>
      <c r="W20" s="10" t="str">
        <f>'Key inputs'!B19</f>
        <v>P-C-STG-RF_ELC06</v>
      </c>
      <c r="X20" s="10" t="str">
        <f>'Key inputs'!A19</f>
        <v>PWR Storage Centralized: 6 Redox Flow - New</v>
      </c>
      <c r="Y20" s="10" t="s">
        <v>108</v>
      </c>
      <c r="Z20" s="10" t="s">
        <v>45</v>
      </c>
      <c r="AA20" s="46" t="s">
        <v>72</v>
      </c>
    </row>
    <row r="21" spans="1:29">
      <c r="E21" s="72" t="s">
        <v>112</v>
      </c>
      <c r="F21" s="34"/>
      <c r="G21" s="34"/>
      <c r="H21" s="76"/>
      <c r="I21" s="76"/>
      <c r="J21" s="76"/>
      <c r="K21" s="76"/>
      <c r="L21" s="76"/>
      <c r="M21" s="76"/>
      <c r="N21" s="34"/>
      <c r="O21" s="34"/>
      <c r="P21" s="34"/>
      <c r="Q21" s="34"/>
      <c r="T21" s="72">
        <f>'Key inputs'!V13/24</f>
        <v>0.16666666666666666</v>
      </c>
      <c r="V21" s="52" t="s">
        <v>107</v>
      </c>
      <c r="W21" s="10" t="str">
        <f>'Key inputs'!B20</f>
        <v>P-C-STG-RF_ELC08</v>
      </c>
      <c r="X21" s="10" t="str">
        <f>'Key inputs'!A20</f>
        <v>PWR Storage Centralized: 8 Redox Flow - New</v>
      </c>
      <c r="Y21" s="10" t="s">
        <v>108</v>
      </c>
      <c r="Z21" s="10" t="s">
        <v>45</v>
      </c>
      <c r="AA21" s="46" t="s">
        <v>72</v>
      </c>
    </row>
    <row r="22" spans="1:29">
      <c r="A22" s="10" t="str">
        <f>IF(W15="","*",W15)</f>
        <v>P-C-STG-LA_ELC06</v>
      </c>
      <c r="B22" s="10" t="str">
        <f>IF(X15="","*",X15)</f>
        <v>PWR Storage Centralized: 6 Lead Acid - New</v>
      </c>
      <c r="C22" s="10" t="str">
        <f>Legend!$B$47</f>
        <v>ELCC</v>
      </c>
      <c r="D22" s="10" t="str">
        <f>C22</f>
        <v>ELCC</v>
      </c>
      <c r="E22" s="72" t="s">
        <v>111</v>
      </c>
      <c r="F22" s="34">
        <f>'Key inputs'!J14</f>
        <v>2303.6</v>
      </c>
      <c r="G22" s="34">
        <f>'Key inputs'!K14</f>
        <v>1973.92</v>
      </c>
      <c r="H22" s="76">
        <f>'Key inputs'!L14</f>
        <v>7.7168000000000001</v>
      </c>
      <c r="I22" s="76">
        <f>'Key inputs'!M14</f>
        <v>6.3231999999999999</v>
      </c>
      <c r="J22" s="76">
        <f>'Key inputs'!N14</f>
        <v>0.14805555555555555</v>
      </c>
      <c r="K22" s="76">
        <f>'Key inputs'!O14</f>
        <v>0.14805555555555555</v>
      </c>
      <c r="L22" s="76">
        <f>'Key inputs'!P14</f>
        <v>0.82</v>
      </c>
      <c r="M22" s="76">
        <f>'Key inputs'!Q14</f>
        <v>0.82</v>
      </c>
      <c r="N22" s="34">
        <f>'Key inputs'!R14</f>
        <v>12</v>
      </c>
      <c r="O22" s="34">
        <f>'Key inputs'!S14</f>
        <v>12</v>
      </c>
      <c r="P22" s="34">
        <f>'Key inputs'!T14</f>
        <v>675</v>
      </c>
      <c r="Q22" s="34">
        <f>'Key inputs'!U14</f>
        <v>675</v>
      </c>
      <c r="R22" s="10">
        <v>2020</v>
      </c>
      <c r="S22" s="10">
        <v>31.536000000000001</v>
      </c>
      <c r="T22" s="72">
        <v>1</v>
      </c>
      <c r="V22" s="51" t="s">
        <v>107</v>
      </c>
      <c r="W22" s="35" t="str">
        <f>'Key inputs'!B21</f>
        <v>P-C-STG-RF_ELC10</v>
      </c>
      <c r="X22" s="35" t="str">
        <f>'Key inputs'!A21</f>
        <v>PWR Storage Centralized: 10 Redox Flow - New</v>
      </c>
      <c r="Y22" s="35" t="s">
        <v>108</v>
      </c>
      <c r="Z22" s="35" t="s">
        <v>45</v>
      </c>
      <c r="AA22" s="36" t="s">
        <v>72</v>
      </c>
      <c r="AB22" s="35"/>
      <c r="AC22" s="35"/>
    </row>
    <row r="23" spans="1:29">
      <c r="E23" s="72" t="s">
        <v>112</v>
      </c>
      <c r="F23" s="34"/>
      <c r="G23" s="34"/>
      <c r="H23" s="76"/>
      <c r="I23" s="76"/>
      <c r="J23" s="76"/>
      <c r="K23" s="76"/>
      <c r="L23" s="76"/>
      <c r="M23" s="76"/>
      <c r="N23" s="34"/>
      <c r="O23" s="34"/>
      <c r="P23" s="34"/>
      <c r="Q23" s="34"/>
      <c r="T23" s="72">
        <f>'Key inputs'!V14/24</f>
        <v>0.25</v>
      </c>
      <c r="V23" s="51" t="s">
        <v>107</v>
      </c>
      <c r="W23" s="35" t="str">
        <f>'Key inputs'!B22</f>
        <v>P-C-STG-HP_ELC01</v>
      </c>
      <c r="X23" s="35" t="str">
        <f>'Key inputs'!A22</f>
        <v>PWR Storage Centralized: 10 Pump-hydro - New</v>
      </c>
      <c r="Y23" s="35" t="s">
        <v>108</v>
      </c>
      <c r="Z23" s="35" t="s">
        <v>45</v>
      </c>
      <c r="AA23" s="278" t="s">
        <v>72</v>
      </c>
      <c r="AB23" s="279"/>
      <c r="AC23" s="279"/>
    </row>
    <row r="24" spans="1:29">
      <c r="A24" s="10" t="str">
        <f>IF(W16="","*",W16)</f>
        <v>P-C-STG-LA_ELC08</v>
      </c>
      <c r="B24" s="10" t="str">
        <f>IF(X16="","*",X16)</f>
        <v>PWR Storage Centralized: 8 Lead Acid - New</v>
      </c>
      <c r="C24" s="10" t="str">
        <f>Legend!$B$47</f>
        <v>ELCC</v>
      </c>
      <c r="D24" s="10" t="str">
        <f>C24</f>
        <v>ELCC</v>
      </c>
      <c r="E24" s="72" t="s">
        <v>111</v>
      </c>
      <c r="F24" s="34">
        <f>'Key inputs'!J15</f>
        <v>3001.44</v>
      </c>
      <c r="G24" s="34">
        <f>'Key inputs'!K15</f>
        <v>2572.96</v>
      </c>
      <c r="H24" s="76">
        <f>'Key inputs'!L15</f>
        <v>10.119200000000001</v>
      </c>
      <c r="I24" s="76">
        <f>'Key inputs'!M15</f>
        <v>8.2992000000000008</v>
      </c>
      <c r="J24" s="76">
        <f>'Key inputs'!N15</f>
        <v>0.14805555555555555</v>
      </c>
      <c r="K24" s="76">
        <f>'Key inputs'!O15</f>
        <v>0.14805555555555555</v>
      </c>
      <c r="L24" s="76">
        <f>'Key inputs'!P15</f>
        <v>0.83499999999999996</v>
      </c>
      <c r="M24" s="76">
        <f>'Key inputs'!Q15</f>
        <v>0.83499999999999996</v>
      </c>
      <c r="N24" s="34">
        <f>'Key inputs'!R15</f>
        <v>12</v>
      </c>
      <c r="O24" s="34">
        <f>'Key inputs'!S15</f>
        <v>12</v>
      </c>
      <c r="P24" s="34">
        <f>'Key inputs'!T15</f>
        <v>635</v>
      </c>
      <c r="Q24" s="34">
        <f>'Key inputs'!U15</f>
        <v>635</v>
      </c>
      <c r="R24" s="10">
        <v>2020</v>
      </c>
      <c r="S24" s="10">
        <v>31.536000000000001</v>
      </c>
      <c r="T24" s="72">
        <v>1</v>
      </c>
    </row>
    <row r="25" spans="1:29">
      <c r="E25" s="72" t="s">
        <v>112</v>
      </c>
      <c r="F25" s="34"/>
      <c r="G25" s="34"/>
      <c r="H25" s="76"/>
      <c r="I25" s="76"/>
      <c r="J25" s="76"/>
      <c r="K25" s="76"/>
      <c r="L25" s="76"/>
      <c r="M25" s="76"/>
      <c r="N25" s="34"/>
      <c r="O25" s="34"/>
      <c r="P25" s="34"/>
      <c r="Q25" s="34"/>
      <c r="T25" s="72">
        <f>'Key inputs'!V15/24</f>
        <v>0.33333333333333331</v>
      </c>
    </row>
    <row r="26" spans="1:29">
      <c r="A26" s="10" t="str">
        <f>IF(W17="","*",W17)</f>
        <v>P-C-STG-LA_ELC10</v>
      </c>
      <c r="B26" s="10" t="str">
        <f>IF(X17="","*",X17)</f>
        <v>PWR Storage Centralized: 10 Lead Acid - New</v>
      </c>
      <c r="C26" s="10" t="str">
        <f>Legend!$B$47</f>
        <v>ELCC</v>
      </c>
      <c r="D26" s="10" t="str">
        <f>C26</f>
        <v>ELCC</v>
      </c>
      <c r="E26" s="72" t="s">
        <v>111</v>
      </c>
      <c r="F26" s="34">
        <f>'Key inputs'!J16</f>
        <v>3700.32</v>
      </c>
      <c r="G26" s="34">
        <f>'Key inputs'!K16</f>
        <v>3172</v>
      </c>
      <c r="H26" s="76">
        <f>'Key inputs'!L16</f>
        <v>12.521599999999999</v>
      </c>
      <c r="I26" s="76">
        <f>'Key inputs'!M16</f>
        <v>10.264799999999999</v>
      </c>
      <c r="J26" s="76">
        <f>'Key inputs'!N16</f>
        <v>0.14805555555555555</v>
      </c>
      <c r="K26" s="76">
        <f>'Key inputs'!O16</f>
        <v>0.14805555555555555</v>
      </c>
      <c r="L26" s="76">
        <f>'Key inputs'!P16</f>
        <v>0.85</v>
      </c>
      <c r="M26" s="76">
        <f>'Key inputs'!Q16</f>
        <v>0.85</v>
      </c>
      <c r="N26" s="34">
        <f>'Key inputs'!R16</f>
        <v>12</v>
      </c>
      <c r="O26" s="34">
        <f>'Key inputs'!S16</f>
        <v>12</v>
      </c>
      <c r="P26" s="34">
        <f>'Key inputs'!T16</f>
        <v>599</v>
      </c>
      <c r="Q26" s="34">
        <f>'Key inputs'!U16</f>
        <v>599</v>
      </c>
      <c r="R26" s="10">
        <v>2020</v>
      </c>
      <c r="S26" s="10">
        <v>31.536000000000001</v>
      </c>
      <c r="T26" s="72">
        <v>1</v>
      </c>
    </row>
    <row r="27" spans="1:29">
      <c r="E27" s="72" t="s">
        <v>112</v>
      </c>
      <c r="F27" s="34"/>
      <c r="G27" s="34"/>
      <c r="H27" s="76"/>
      <c r="I27" s="76"/>
      <c r="J27" s="76"/>
      <c r="K27" s="76"/>
      <c r="L27" s="76"/>
      <c r="M27" s="76"/>
      <c r="N27" s="34"/>
      <c r="O27" s="34"/>
      <c r="P27" s="34"/>
      <c r="Q27" s="34"/>
      <c r="T27" s="72">
        <f>'Key inputs'!V16/24</f>
        <v>0.41666666666666669</v>
      </c>
    </row>
    <row r="28" spans="1:29">
      <c r="A28" s="10" t="str">
        <f>IF(W18="","*",W18)</f>
        <v>P-C-STG-RF_ELC02</v>
      </c>
      <c r="B28" s="10" t="str">
        <f>IF(X18="","*",X18)</f>
        <v>PWR Storage Centralized: 2 Redox Flow - New</v>
      </c>
      <c r="C28" s="10" t="str">
        <f>Legend!$B$47</f>
        <v>ELCC</v>
      </c>
      <c r="D28" s="10" t="str">
        <f>C28</f>
        <v>ELCC</v>
      </c>
      <c r="E28" s="72" t="s">
        <v>111</v>
      </c>
      <c r="F28" s="34">
        <f>'Key inputs'!J17</f>
        <v>1495.52</v>
      </c>
      <c r="G28" s="34">
        <f>'Key inputs'!K17</f>
        <v>1199.1200000000001</v>
      </c>
      <c r="H28" s="76">
        <f>'Key inputs'!L17</f>
        <v>4.2535999999999996</v>
      </c>
      <c r="I28" s="76">
        <f>'Key inputs'!M17</f>
        <v>3.4840000000000004</v>
      </c>
      <c r="J28" s="76">
        <f>'Key inputs'!N17</f>
        <v>0.14805555555555555</v>
      </c>
      <c r="K28" s="76">
        <f>'Key inputs'!O17</f>
        <v>0.14805555555555555</v>
      </c>
      <c r="L28" s="76">
        <f>'Key inputs'!P17</f>
        <v>0.68</v>
      </c>
      <c r="M28" s="76">
        <f>'Key inputs'!Q17</f>
        <v>0.7</v>
      </c>
      <c r="N28" s="34">
        <f>'Key inputs'!R17</f>
        <v>15</v>
      </c>
      <c r="O28" s="34">
        <f>'Key inputs'!S17</f>
        <v>15</v>
      </c>
      <c r="P28" s="34">
        <f>'Key inputs'!T17</f>
        <v>5201</v>
      </c>
      <c r="Q28" s="34">
        <f>'Key inputs'!U17</f>
        <v>5201</v>
      </c>
      <c r="R28" s="10">
        <v>2020</v>
      </c>
      <c r="S28" s="10">
        <v>31.536000000000001</v>
      </c>
      <c r="T28" s="72">
        <v>1</v>
      </c>
    </row>
    <row r="29" spans="1:29">
      <c r="E29" s="72" t="s">
        <v>112</v>
      </c>
      <c r="F29" s="34"/>
      <c r="G29" s="34"/>
      <c r="H29" s="76"/>
      <c r="I29" s="76"/>
      <c r="J29" s="76"/>
      <c r="K29" s="76"/>
      <c r="L29" s="76"/>
      <c r="M29" s="76"/>
      <c r="N29" s="34"/>
      <c r="O29" s="34"/>
      <c r="P29" s="34"/>
      <c r="Q29" s="34"/>
      <c r="T29" s="72">
        <f>'Key inputs'!V17/24</f>
        <v>8.3333333333333329E-2</v>
      </c>
    </row>
    <row r="30" spans="1:29">
      <c r="A30" s="10" t="str">
        <f>IF(W19="","*",W19)</f>
        <v>P-C-STG-RF_ELC04</v>
      </c>
      <c r="B30" s="10" t="str">
        <f>IF(X19="","*",X19)</f>
        <v>PWR Storage Centralized: 4 Redox Flow - New</v>
      </c>
      <c r="C30" s="10" t="str">
        <f>Legend!$B$47</f>
        <v>ELCC</v>
      </c>
      <c r="D30" s="10" t="str">
        <f>C30</f>
        <v>ELCC</v>
      </c>
      <c r="E30" s="72" t="s">
        <v>111</v>
      </c>
      <c r="F30" s="34">
        <f>'Key inputs'!J18</f>
        <v>2152.8000000000002</v>
      </c>
      <c r="G30" s="34">
        <f>'Key inputs'!K18</f>
        <v>1722.24</v>
      </c>
      <c r="H30" s="76">
        <f>'Key inputs'!L18</f>
        <v>6.1255999999999995</v>
      </c>
      <c r="I30" s="76">
        <f>'Key inputs'!M18</f>
        <v>5.0232000000000001</v>
      </c>
      <c r="J30" s="76">
        <f>'Key inputs'!N18</f>
        <v>0.14805555555555555</v>
      </c>
      <c r="K30" s="76">
        <f>'Key inputs'!O18</f>
        <v>0.14805555555555555</v>
      </c>
      <c r="L30" s="76">
        <f>'Key inputs'!P18</f>
        <v>0.68</v>
      </c>
      <c r="M30" s="76">
        <f>'Key inputs'!Q18</f>
        <v>0.7</v>
      </c>
      <c r="N30" s="34">
        <f>'Key inputs'!R18</f>
        <v>15</v>
      </c>
      <c r="O30" s="34">
        <f>'Key inputs'!S18</f>
        <v>15</v>
      </c>
      <c r="P30" s="34">
        <f>'Key inputs'!T18</f>
        <v>5201</v>
      </c>
      <c r="Q30" s="34">
        <f>'Key inputs'!U18</f>
        <v>5201</v>
      </c>
      <c r="R30" s="10">
        <v>2020</v>
      </c>
      <c r="S30" s="10">
        <v>31.536000000000001</v>
      </c>
      <c r="T30" s="72">
        <v>1</v>
      </c>
    </row>
    <row r="31" spans="1:29">
      <c r="E31" s="72" t="s">
        <v>112</v>
      </c>
      <c r="F31" s="34"/>
      <c r="G31" s="34"/>
      <c r="H31" s="76"/>
      <c r="I31" s="76"/>
      <c r="J31" s="76"/>
      <c r="K31" s="76"/>
      <c r="L31" s="76"/>
      <c r="M31" s="76"/>
      <c r="N31" s="34"/>
      <c r="O31" s="34"/>
      <c r="P31" s="34"/>
      <c r="Q31" s="34"/>
      <c r="T31" s="72">
        <f>'Key inputs'!V18/24</f>
        <v>0.16666666666666666</v>
      </c>
    </row>
    <row r="32" spans="1:29">
      <c r="A32" s="10" t="str">
        <f>IF(W20="","*",W20)</f>
        <v>P-C-STG-RF_ELC06</v>
      </c>
      <c r="B32" s="10" t="str">
        <f>IF(X20="","*",X20)</f>
        <v>PWR Storage Centralized: 6 Redox Flow - New</v>
      </c>
      <c r="C32" s="10" t="str">
        <f>Legend!$B$47</f>
        <v>ELCC</v>
      </c>
      <c r="D32" s="10" t="str">
        <f>C32</f>
        <v>ELCC</v>
      </c>
      <c r="E32" s="72" t="s">
        <v>111</v>
      </c>
      <c r="F32" s="34">
        <f>'Key inputs'!J19</f>
        <v>2818.4</v>
      </c>
      <c r="G32" s="34">
        <f>'Key inputs'!K19</f>
        <v>2251.6</v>
      </c>
      <c r="H32" s="76">
        <f>'Key inputs'!L19</f>
        <v>7.9976000000000003</v>
      </c>
      <c r="I32" s="76">
        <f>'Key inputs'!M19</f>
        <v>6.5624000000000002</v>
      </c>
      <c r="J32" s="76">
        <f>'Key inputs'!N19</f>
        <v>0.14805555555555555</v>
      </c>
      <c r="K32" s="76">
        <f>'Key inputs'!O19</f>
        <v>0.14805555555555555</v>
      </c>
      <c r="L32" s="76">
        <f>'Key inputs'!P19</f>
        <v>0.68</v>
      </c>
      <c r="M32" s="76">
        <f>'Key inputs'!Q19</f>
        <v>0.7</v>
      </c>
      <c r="N32" s="34">
        <f>'Key inputs'!R19</f>
        <v>15</v>
      </c>
      <c r="O32" s="34">
        <f>'Key inputs'!S19</f>
        <v>15</v>
      </c>
      <c r="P32" s="34">
        <f>'Key inputs'!T19</f>
        <v>5201</v>
      </c>
      <c r="Q32" s="34">
        <f>'Key inputs'!U19</f>
        <v>5201</v>
      </c>
      <c r="R32" s="10">
        <v>2020</v>
      </c>
      <c r="S32" s="10">
        <v>31.536000000000001</v>
      </c>
      <c r="T32" s="72">
        <v>1</v>
      </c>
    </row>
    <row r="33" spans="1:21">
      <c r="E33" s="72" t="s">
        <v>112</v>
      </c>
      <c r="F33" s="34"/>
      <c r="G33" s="34"/>
      <c r="H33" s="76"/>
      <c r="I33" s="76"/>
      <c r="J33" s="76"/>
      <c r="K33" s="76"/>
      <c r="L33" s="76"/>
      <c r="M33" s="76"/>
      <c r="N33" s="34"/>
      <c r="O33" s="34"/>
      <c r="P33" s="34"/>
      <c r="Q33" s="34"/>
      <c r="T33" s="72">
        <f>'Key inputs'!V19/24</f>
        <v>0.25</v>
      </c>
    </row>
    <row r="34" spans="1:21">
      <c r="A34" s="10" t="str">
        <f>IF(W21="","*",W21)</f>
        <v>P-C-STG-RF_ELC08</v>
      </c>
      <c r="B34" s="10" t="str">
        <f>IF(X21="","*",X21)</f>
        <v>PWR Storage Centralized: 8 Redox Flow - New</v>
      </c>
      <c r="C34" s="10" t="str">
        <f>Legend!$B$47</f>
        <v>ELCC</v>
      </c>
      <c r="D34" s="10" t="str">
        <f>C34</f>
        <v>ELCC</v>
      </c>
      <c r="E34" s="72" t="s">
        <v>111</v>
      </c>
      <c r="F34" s="34">
        <f>'Key inputs'!J20</f>
        <v>3485.04</v>
      </c>
      <c r="G34" s="34">
        <f>'Key inputs'!K20</f>
        <v>2783.04</v>
      </c>
      <c r="H34" s="76">
        <f>'Key inputs'!L20</f>
        <v>9.8696000000000002</v>
      </c>
      <c r="I34" s="76">
        <f>'Key inputs'!M20</f>
        <v>8.1015999999999995</v>
      </c>
      <c r="J34" s="76">
        <f>'Key inputs'!N20</f>
        <v>0.14805555555555555</v>
      </c>
      <c r="K34" s="76">
        <f>'Key inputs'!O20</f>
        <v>0.14805555555555555</v>
      </c>
      <c r="L34" s="76">
        <f>'Key inputs'!P20</f>
        <v>0.68</v>
      </c>
      <c r="M34" s="76">
        <f>'Key inputs'!Q20</f>
        <v>0.7</v>
      </c>
      <c r="N34" s="34">
        <f>'Key inputs'!R20</f>
        <v>15</v>
      </c>
      <c r="O34" s="34">
        <f>'Key inputs'!S20</f>
        <v>15</v>
      </c>
      <c r="P34" s="34">
        <f>'Key inputs'!T20</f>
        <v>5201</v>
      </c>
      <c r="Q34" s="34">
        <f>'Key inputs'!U20</f>
        <v>5201</v>
      </c>
      <c r="R34" s="10">
        <v>2020</v>
      </c>
      <c r="S34" s="10">
        <v>31.536000000000001</v>
      </c>
      <c r="T34" s="72">
        <v>1</v>
      </c>
    </row>
    <row r="35" spans="1:21">
      <c r="E35" s="72" t="s">
        <v>112</v>
      </c>
      <c r="F35" s="34"/>
      <c r="G35" s="34"/>
      <c r="H35" s="76"/>
      <c r="I35" s="76"/>
      <c r="J35" s="76"/>
      <c r="K35" s="76"/>
      <c r="L35" s="76"/>
      <c r="M35" s="76"/>
      <c r="N35" s="34"/>
      <c r="O35" s="34"/>
      <c r="P35" s="34"/>
      <c r="Q35" s="34"/>
      <c r="T35" s="72">
        <f>'Key inputs'!V20/24</f>
        <v>0.33333333333333331</v>
      </c>
    </row>
    <row r="36" spans="1:21">
      <c r="A36" s="10" t="str">
        <f>IF(W22="","*",W22)</f>
        <v>P-C-STG-RF_ELC10</v>
      </c>
      <c r="B36" s="10" t="str">
        <f>IF(X22="","*",X22)</f>
        <v>PWR Storage Centralized: 10 Redox Flow - New</v>
      </c>
      <c r="C36" s="10" t="str">
        <f>Legend!$B$47</f>
        <v>ELCC</v>
      </c>
      <c r="D36" s="10" t="str">
        <f>C36</f>
        <v>ELCC</v>
      </c>
      <c r="E36" s="72" t="s">
        <v>111</v>
      </c>
      <c r="F36" s="34">
        <f>'Key inputs'!J21</f>
        <v>4153.76</v>
      </c>
      <c r="G36" s="34">
        <f>'Key inputs'!K21</f>
        <v>3314.48</v>
      </c>
      <c r="H36" s="76">
        <f>'Key inputs'!L21</f>
        <v>11.752000000000001</v>
      </c>
      <c r="I36" s="76">
        <f>'Key inputs'!M21</f>
        <v>9.6303999999999998</v>
      </c>
      <c r="J36" s="76">
        <f>'Key inputs'!N21</f>
        <v>0.14805555555555555</v>
      </c>
      <c r="K36" s="76">
        <f>'Key inputs'!O21</f>
        <v>0.14805555555555555</v>
      </c>
      <c r="L36" s="76">
        <f>'Key inputs'!P21</f>
        <v>0.68</v>
      </c>
      <c r="M36" s="76">
        <f>'Key inputs'!Q21</f>
        <v>0.7</v>
      </c>
      <c r="N36" s="34">
        <f>'Key inputs'!R21</f>
        <v>15</v>
      </c>
      <c r="O36" s="34">
        <f>'Key inputs'!S21</f>
        <v>15</v>
      </c>
      <c r="P36" s="34">
        <f>'Key inputs'!T21</f>
        <v>5201</v>
      </c>
      <c r="Q36" s="34">
        <f>'Key inputs'!U21</f>
        <v>5201</v>
      </c>
      <c r="R36" s="10">
        <v>2020</v>
      </c>
      <c r="S36" s="10">
        <v>31.536000000000001</v>
      </c>
      <c r="T36" s="72">
        <v>1</v>
      </c>
    </row>
    <row r="37" spans="1:21">
      <c r="A37" s="35"/>
      <c r="B37" s="35"/>
      <c r="C37" s="35"/>
      <c r="D37" s="35"/>
      <c r="E37" s="75" t="s">
        <v>112</v>
      </c>
      <c r="F37" s="48"/>
      <c r="G37" s="48"/>
      <c r="H37" s="77"/>
      <c r="I37" s="77"/>
      <c r="J37" s="77"/>
      <c r="K37" s="77"/>
      <c r="L37" s="77"/>
      <c r="M37" s="77"/>
      <c r="N37" s="48"/>
      <c r="O37" s="48"/>
      <c r="P37" s="48"/>
      <c r="Q37" s="48"/>
      <c r="R37" s="35"/>
      <c r="S37" s="35"/>
      <c r="T37" s="75">
        <f>'Key inputs'!V21/24</f>
        <v>0.41666666666666669</v>
      </c>
    </row>
    <row r="38" spans="1:21">
      <c r="A38" s="10" t="str">
        <f>IF(W23="","*",W23)</f>
        <v>P-C-STG-HP_ELC01</v>
      </c>
      <c r="B38" s="10" t="str">
        <f>IF(X23="","*",X23)</f>
        <v>PWR Storage Centralized: 10 Pump-hydro - New</v>
      </c>
      <c r="C38" s="10" t="str">
        <f>Legend!$B$47</f>
        <v>ELCC</v>
      </c>
      <c r="D38" s="10" t="str">
        <f>C38</f>
        <v>ELCC</v>
      </c>
      <c r="E38" s="72" t="s">
        <v>111</v>
      </c>
      <c r="F38" s="34">
        <f>'Key inputs'!J22</f>
        <v>3284</v>
      </c>
      <c r="H38" s="10">
        <f>'Key inputs'!L22</f>
        <v>18.659999999999997</v>
      </c>
      <c r="J38" s="283">
        <f>'Key inputs'!N22</f>
        <v>0.54</v>
      </c>
      <c r="L38" s="284">
        <f>'Key inputs'!P22</f>
        <v>0.8</v>
      </c>
      <c r="N38" s="34">
        <f>'Key inputs'!R22</f>
        <v>50</v>
      </c>
      <c r="Q38" s="2"/>
      <c r="R38" s="277">
        <v>2020</v>
      </c>
      <c r="S38" s="10">
        <v>31.536000000000001</v>
      </c>
      <c r="T38" s="72">
        <v>1</v>
      </c>
      <c r="U38" s="10"/>
    </row>
    <row r="39" spans="1:21">
      <c r="A39" s="35"/>
      <c r="B39" s="35"/>
      <c r="C39" s="35"/>
      <c r="D39" s="35"/>
      <c r="E39" s="75" t="s">
        <v>112</v>
      </c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75">
        <f>'Key inputs'!V22/24</f>
        <v>0.41666666666666669</v>
      </c>
      <c r="U39" s="10"/>
    </row>
    <row r="40" spans="1:21">
      <c r="T40" s="10"/>
    </row>
    <row r="41" spans="1:21">
      <c r="T41" s="10"/>
    </row>
    <row r="42" spans="1:21">
      <c r="T42" s="10"/>
    </row>
    <row r="43" spans="1:21">
      <c r="T43" s="10"/>
    </row>
    <row r="44" spans="1:21">
      <c r="T44" s="10"/>
    </row>
    <row r="45" spans="1:21">
      <c r="T45" s="10"/>
    </row>
    <row r="46" spans="1:21">
      <c r="T46" s="10"/>
    </row>
    <row r="47" spans="1:21">
      <c r="T47" s="10"/>
    </row>
    <row r="48" spans="1:21">
      <c r="T48" s="10"/>
    </row>
    <row r="49" spans="20:27">
      <c r="T49" s="10"/>
    </row>
    <row r="50" spans="20:27">
      <c r="T50" s="10"/>
    </row>
    <row r="51" spans="20:27">
      <c r="T51" s="10"/>
    </row>
    <row r="52" spans="20:27">
      <c r="T52" s="10"/>
    </row>
    <row r="53" spans="20:27">
      <c r="T53" s="10"/>
      <c r="AA53" s="49"/>
    </row>
    <row r="54" spans="20:27">
      <c r="T54" s="10"/>
      <c r="AA54" s="49"/>
    </row>
    <row r="55" spans="20:27">
      <c r="T55" s="10"/>
    </row>
    <row r="56" spans="20:27">
      <c r="T56" s="10"/>
    </row>
    <row r="57" spans="20:27">
      <c r="T57" s="10"/>
    </row>
    <row r="58" spans="20:27">
      <c r="T58" s="10"/>
    </row>
    <row r="59" spans="20:27">
      <c r="T59" s="10"/>
    </row>
    <row r="60" spans="20:27">
      <c r="T60" s="10"/>
    </row>
    <row r="61" spans="20:27">
      <c r="T61" s="10"/>
    </row>
    <row r="62" spans="20:27">
      <c r="T62" s="10"/>
    </row>
    <row r="63" spans="20:27">
      <c r="T63" s="10"/>
    </row>
    <row r="64" spans="20:27">
      <c r="T64" s="10"/>
    </row>
    <row r="65" spans="20:20">
      <c r="T65" s="10"/>
    </row>
    <row r="66" spans="20:20">
      <c r="T66" s="10"/>
    </row>
    <row r="67" spans="20:20">
      <c r="T67" s="10"/>
    </row>
    <row r="68" spans="20:20">
      <c r="T68" s="10"/>
    </row>
    <row r="69" spans="20:20">
      <c r="T69" s="10"/>
    </row>
    <row r="70" spans="20:20">
      <c r="T70" s="10"/>
    </row>
    <row r="71" spans="20:20">
      <c r="T71" s="10"/>
    </row>
    <row r="72" spans="20:20">
      <c r="T72" s="10"/>
    </row>
    <row r="73" spans="20:20">
      <c r="T73" s="10"/>
    </row>
    <row r="74" spans="20:20">
      <c r="T74" s="10"/>
    </row>
    <row r="75" spans="20:20">
      <c r="T75" s="10"/>
    </row>
    <row r="76" spans="20:20">
      <c r="T76" s="10"/>
    </row>
    <row r="77" spans="20:20">
      <c r="T77" s="10"/>
    </row>
    <row r="78" spans="20:20">
      <c r="T78" s="10"/>
    </row>
    <row r="79" spans="20:20">
      <c r="T79" s="10"/>
    </row>
    <row r="80" spans="20:20">
      <c r="T80" s="10"/>
    </row>
    <row r="81" spans="20:20">
      <c r="T81" s="10"/>
    </row>
    <row r="82" spans="20:20">
      <c r="T82" s="10"/>
    </row>
    <row r="83" spans="20:20">
      <c r="T83" s="10"/>
    </row>
    <row r="84" spans="20:20">
      <c r="T84" s="10"/>
    </row>
    <row r="85" spans="20:20">
      <c r="T85" s="10"/>
    </row>
    <row r="86" spans="20:20">
      <c r="T86" s="10"/>
    </row>
    <row r="87" spans="20:20">
      <c r="T87" s="10"/>
    </row>
    <row r="88" spans="20:20">
      <c r="T88" s="10"/>
    </row>
    <row r="89" spans="20:20">
      <c r="T89" s="10"/>
    </row>
    <row r="90" spans="20:20">
      <c r="T90" s="10"/>
    </row>
    <row r="91" spans="20:20">
      <c r="T91" s="10"/>
    </row>
    <row r="92" spans="20:20">
      <c r="T92" s="10"/>
    </row>
    <row r="93" spans="20:20">
      <c r="T93" s="10"/>
    </row>
    <row r="94" spans="20:20">
      <c r="T94" s="10"/>
    </row>
    <row r="95" spans="20:20">
      <c r="T95" s="10"/>
    </row>
    <row r="96" spans="20:20">
      <c r="T96" s="10"/>
    </row>
    <row r="97" spans="20:20">
      <c r="T97" s="10"/>
    </row>
    <row r="98" spans="20:20">
      <c r="T98" s="10"/>
    </row>
    <row r="99" spans="20:20">
      <c r="T99" s="10"/>
    </row>
    <row r="100" spans="20:20">
      <c r="T100" s="10"/>
    </row>
    <row r="101" spans="20:20">
      <c r="T101" s="10"/>
    </row>
    <row r="102" spans="20:20">
      <c r="T102" s="10"/>
    </row>
    <row r="103" spans="20:20">
      <c r="T103" s="10"/>
    </row>
    <row r="104" spans="20:20">
      <c r="T104" s="10"/>
    </row>
    <row r="105" spans="20:20">
      <c r="T105" s="10"/>
    </row>
    <row r="106" spans="20:20">
      <c r="T106" s="10"/>
    </row>
    <row r="107" spans="20:20">
      <c r="T107" s="10"/>
    </row>
    <row r="108" spans="20:20">
      <c r="T108" s="10"/>
    </row>
    <row r="109" spans="20:20">
      <c r="T109" s="10"/>
    </row>
    <row r="110" spans="20:20">
      <c r="T110" s="10"/>
    </row>
    <row r="111" spans="20:20">
      <c r="T111" s="10"/>
    </row>
    <row r="112" spans="20:20">
      <c r="T112" s="10"/>
    </row>
    <row r="113" spans="20:20">
      <c r="T113" s="10"/>
    </row>
    <row r="114" spans="20:20">
      <c r="T114" s="10"/>
    </row>
    <row r="115" spans="20:20">
      <c r="T115" s="10"/>
    </row>
    <row r="116" spans="20:20">
      <c r="T116" s="10"/>
    </row>
    <row r="117" spans="20:20">
      <c r="T117" s="10"/>
    </row>
    <row r="118" spans="20:20">
      <c r="T118" s="10"/>
    </row>
    <row r="119" spans="20:20">
      <c r="T119" s="10"/>
    </row>
    <row r="120" spans="20:20">
      <c r="T120" s="10"/>
    </row>
    <row r="121" spans="20:20">
      <c r="T121" s="10"/>
    </row>
    <row r="122" spans="20:20">
      <c r="T122" s="10"/>
    </row>
    <row r="123" spans="20:20">
      <c r="T123" s="10"/>
    </row>
    <row r="124" spans="20:20">
      <c r="T124" s="10"/>
    </row>
    <row r="125" spans="20:20">
      <c r="T125" s="10"/>
    </row>
    <row r="126" spans="20:20">
      <c r="T126" s="10"/>
    </row>
    <row r="127" spans="20:20">
      <c r="T127" s="10"/>
    </row>
    <row r="128" spans="20:20">
      <c r="T128" s="10"/>
    </row>
    <row r="129" spans="20:20">
      <c r="T129" s="10"/>
    </row>
    <row r="130" spans="20:20">
      <c r="T130" s="10"/>
    </row>
    <row r="131" spans="20:20">
      <c r="T131" s="2"/>
    </row>
    <row r="132" spans="20:20">
      <c r="T132" s="2"/>
    </row>
    <row r="133" spans="20:20">
      <c r="T133" s="2"/>
    </row>
    <row r="134" spans="20:20">
      <c r="T134" s="2"/>
    </row>
    <row r="135" spans="20:20">
      <c r="T135" s="2"/>
    </row>
    <row r="136" spans="20:20">
      <c r="T136" s="2"/>
    </row>
    <row r="137" spans="20:20">
      <c r="T137" s="2"/>
    </row>
    <row r="138" spans="20:20">
      <c r="T138" s="2"/>
    </row>
    <row r="139" spans="20:20">
      <c r="T139" s="2"/>
    </row>
    <row r="140" spans="20:20">
      <c r="T140" s="2"/>
    </row>
    <row r="141" spans="20:20">
      <c r="T141" s="2"/>
    </row>
    <row r="142" spans="20:20">
      <c r="T142" s="2"/>
    </row>
    <row r="143" spans="20:20">
      <c r="T143" s="2"/>
    </row>
    <row r="144" spans="20:20">
      <c r="T144" s="2"/>
    </row>
    <row r="145" spans="20:20">
      <c r="T145" s="2"/>
    </row>
    <row r="146" spans="20:20">
      <c r="T146" s="2"/>
    </row>
    <row r="147" spans="20:20">
      <c r="T147" s="2"/>
    </row>
    <row r="148" spans="20:20">
      <c r="T148" s="2"/>
    </row>
    <row r="149" spans="20:20">
      <c r="T149" s="2"/>
    </row>
    <row r="150" spans="20:20">
      <c r="T150" s="2"/>
    </row>
    <row r="151" spans="20:20">
      <c r="T151" s="2"/>
    </row>
    <row r="152" spans="20:20">
      <c r="T152" s="10"/>
    </row>
    <row r="153" spans="20:20">
      <c r="T153" s="10"/>
    </row>
    <row r="154" spans="20:20">
      <c r="T154" s="10"/>
    </row>
    <row r="155" spans="20:20">
      <c r="T155" s="10"/>
    </row>
    <row r="156" spans="20:20">
      <c r="T156" s="10"/>
    </row>
    <row r="157" spans="20:20">
      <c r="T157" s="10"/>
    </row>
    <row r="158" spans="20:20">
      <c r="T158" s="10"/>
    </row>
    <row r="159" spans="20:20">
      <c r="T159" s="10"/>
    </row>
    <row r="160" spans="20:20">
      <c r="T160" s="10"/>
    </row>
    <row r="161" spans="1:29" s="2" customFormat="1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V161" s="10"/>
      <c r="W161" s="10"/>
      <c r="X161" s="10"/>
      <c r="Y161" s="10"/>
      <c r="Z161" s="10"/>
      <c r="AA161" s="10"/>
      <c r="AB161" s="10"/>
      <c r="AC161" s="10"/>
    </row>
    <row r="162" spans="1:29" s="2" customFormat="1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V162" s="10"/>
      <c r="W162" s="10"/>
      <c r="X162" s="10"/>
      <c r="Y162" s="10"/>
      <c r="Z162" s="10"/>
      <c r="AA162" s="10"/>
      <c r="AB162" s="10"/>
      <c r="AC162" s="10"/>
    </row>
    <row r="163" spans="1:29" s="2" customFormat="1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V163" s="10"/>
      <c r="W163" s="10"/>
      <c r="X163" s="10"/>
      <c r="Y163" s="10"/>
      <c r="Z163" s="10"/>
      <c r="AA163" s="10"/>
      <c r="AB163" s="10"/>
      <c r="AC163" s="10"/>
    </row>
    <row r="164" spans="1:29" s="2" customFormat="1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V164" s="10"/>
      <c r="W164" s="10"/>
      <c r="X164" s="10"/>
      <c r="Y164" s="10"/>
      <c r="Z164" s="10"/>
      <c r="AA164" s="10"/>
      <c r="AB164" s="10"/>
      <c r="AC164" s="10"/>
    </row>
    <row r="165" spans="1:29" s="2" customFormat="1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V165" s="10"/>
      <c r="W165" s="10"/>
      <c r="X165" s="10"/>
      <c r="Y165" s="10"/>
      <c r="Z165" s="10"/>
      <c r="AA165" s="10"/>
      <c r="AB165" s="10"/>
      <c r="AC165" s="10"/>
    </row>
    <row r="166" spans="1:29" s="2" customFormat="1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V166" s="10"/>
      <c r="W166" s="10"/>
      <c r="X166" s="10"/>
      <c r="Y166" s="10"/>
      <c r="Z166" s="10"/>
      <c r="AA166" s="10"/>
      <c r="AB166" s="10"/>
      <c r="AC166" s="10"/>
    </row>
    <row r="167" spans="1:29" s="2" customFormat="1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V167" s="10"/>
      <c r="W167" s="10"/>
      <c r="X167" s="10"/>
      <c r="Y167" s="10"/>
      <c r="Z167" s="10"/>
      <c r="AA167" s="10"/>
      <c r="AB167" s="10"/>
      <c r="AC167" s="10"/>
    </row>
    <row r="168" spans="1:29" s="2" customFormat="1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V168" s="10"/>
      <c r="W168" s="10"/>
      <c r="X168" s="10"/>
      <c r="Y168" s="10"/>
      <c r="Z168" s="10"/>
      <c r="AA168" s="10"/>
      <c r="AB168" s="10"/>
      <c r="AC168" s="10"/>
    </row>
    <row r="169" spans="1:29" s="2" customFormat="1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V169" s="10"/>
      <c r="W169" s="10"/>
      <c r="X169" s="10"/>
      <c r="Y169" s="10"/>
      <c r="Z169" s="10"/>
      <c r="AA169" s="10"/>
      <c r="AB169" s="10"/>
      <c r="AC169" s="10"/>
    </row>
    <row r="170" spans="1:29" s="2" customFormat="1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V170" s="10"/>
      <c r="W170" s="10"/>
      <c r="X170" s="10"/>
      <c r="Y170" s="10"/>
      <c r="Z170" s="10"/>
      <c r="AA170" s="10"/>
      <c r="AB170" s="10"/>
      <c r="AC170" s="10"/>
    </row>
    <row r="171" spans="1:29" s="2" customFormat="1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V171" s="10"/>
      <c r="W171" s="10"/>
      <c r="X171" s="10"/>
      <c r="Y171" s="10"/>
      <c r="Z171" s="10"/>
      <c r="AA171" s="10"/>
      <c r="AB171" s="10"/>
      <c r="AC171" s="10"/>
    </row>
    <row r="172" spans="1:29" s="2" customFormat="1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V172" s="10"/>
      <c r="W172" s="10"/>
      <c r="X172" s="10"/>
      <c r="Y172" s="10"/>
      <c r="Z172" s="10"/>
      <c r="AA172" s="10"/>
      <c r="AB172" s="10"/>
      <c r="AC172" s="10"/>
    </row>
    <row r="173" spans="1:29" s="2" customFormat="1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V173" s="10"/>
      <c r="W173" s="10"/>
      <c r="X173" s="10"/>
      <c r="Y173" s="10"/>
      <c r="Z173" s="10"/>
      <c r="AA173" s="10"/>
      <c r="AB173" s="10"/>
      <c r="AC173" s="10"/>
    </row>
    <row r="174" spans="1:29" s="2" customFormat="1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V174" s="10"/>
      <c r="W174" s="10"/>
      <c r="X174" s="10"/>
      <c r="Y174" s="10"/>
      <c r="Z174" s="10"/>
      <c r="AA174" s="10"/>
      <c r="AB174" s="10"/>
      <c r="AC174" s="10"/>
    </row>
    <row r="175" spans="1:29" s="2" customFormat="1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V175" s="10"/>
      <c r="W175" s="10"/>
      <c r="X175" s="10"/>
      <c r="Y175" s="10"/>
      <c r="Z175" s="10"/>
      <c r="AA175" s="10"/>
      <c r="AB175" s="10"/>
      <c r="AC175" s="10"/>
    </row>
    <row r="176" spans="1:29" s="2" customFormat="1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V176" s="10"/>
      <c r="W176" s="10"/>
      <c r="X176" s="10"/>
      <c r="Y176" s="10"/>
      <c r="Z176" s="10"/>
      <c r="AA176" s="10"/>
      <c r="AB176" s="10"/>
      <c r="AC176" s="10"/>
    </row>
    <row r="177" spans="1:29" s="2" customFormat="1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V177" s="10"/>
      <c r="W177" s="10"/>
      <c r="X177" s="10"/>
      <c r="Y177" s="10"/>
      <c r="Z177" s="10"/>
      <c r="AA177" s="10"/>
      <c r="AB177" s="10"/>
      <c r="AC177" s="10"/>
    </row>
    <row r="178" spans="1:29" s="2" customFormat="1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V178" s="10"/>
      <c r="W178" s="10"/>
      <c r="X178" s="10"/>
      <c r="Y178" s="10"/>
      <c r="Z178" s="10"/>
      <c r="AA178" s="10"/>
      <c r="AB178" s="10"/>
      <c r="AC178" s="10"/>
    </row>
    <row r="179" spans="1:29" s="2" customFormat="1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V179" s="10"/>
      <c r="W179" s="10"/>
      <c r="X179" s="10"/>
      <c r="Y179" s="10"/>
      <c r="Z179" s="10"/>
      <c r="AA179" s="10"/>
      <c r="AB179" s="10"/>
      <c r="AC179" s="10"/>
    </row>
    <row r="180" spans="1:29" s="2" customFormat="1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V180" s="10"/>
      <c r="W180" s="10"/>
      <c r="X180" s="10"/>
      <c r="Y180" s="10"/>
      <c r="Z180" s="10"/>
      <c r="AA180" s="10"/>
      <c r="AB180" s="10"/>
      <c r="AC180" s="10"/>
    </row>
    <row r="181" spans="1:29" s="2" customFormat="1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V181" s="10"/>
      <c r="W181" s="10"/>
      <c r="X181" s="10"/>
      <c r="Y181" s="10"/>
      <c r="Z181" s="10"/>
      <c r="AA181" s="10"/>
      <c r="AB181" s="10"/>
      <c r="AC181" s="10"/>
    </row>
    <row r="182" spans="1:29">
      <c r="T182" s="10"/>
    </row>
    <row r="183" spans="1:29">
      <c r="T183" s="10"/>
    </row>
    <row r="184" spans="1:29">
      <c r="T184" s="10"/>
    </row>
    <row r="185" spans="1:29">
      <c r="T185" s="10"/>
    </row>
    <row r="186" spans="1:29">
      <c r="T186" s="10"/>
    </row>
    <row r="187" spans="1:29">
      <c r="T187" s="10"/>
    </row>
    <row r="188" spans="1:29">
      <c r="T188" s="10"/>
    </row>
    <row r="189" spans="1:29">
      <c r="T189" s="10"/>
    </row>
    <row r="190" spans="1:29">
      <c r="T190" s="10"/>
    </row>
    <row r="191" spans="1:29">
      <c r="T191" s="10"/>
    </row>
    <row r="192" spans="1:29">
      <c r="T192" s="10"/>
    </row>
    <row r="193" spans="20:20">
      <c r="T193" s="10"/>
    </row>
    <row r="194" spans="20:20">
      <c r="T194" s="10"/>
    </row>
    <row r="195" spans="20:20">
      <c r="T195" s="10"/>
    </row>
    <row r="196" spans="20:20">
      <c r="T196" s="10"/>
    </row>
    <row r="197" spans="20:20">
      <c r="T197" s="10"/>
    </row>
    <row r="198" spans="20:20">
      <c r="T198" s="10"/>
    </row>
    <row r="199" spans="20:20">
      <c r="T199" s="10"/>
    </row>
    <row r="200" spans="20:20">
      <c r="T200" s="10"/>
    </row>
    <row r="201" spans="20:20">
      <c r="T201" s="10"/>
    </row>
    <row r="202" spans="20:20">
      <c r="T202" s="10"/>
    </row>
    <row r="203" spans="20:20">
      <c r="T203" s="10"/>
    </row>
    <row r="204" spans="20:20">
      <c r="T204" s="10"/>
    </row>
    <row r="205" spans="20:20">
      <c r="T205" s="10"/>
    </row>
    <row r="206" spans="20:20">
      <c r="T206" s="10"/>
    </row>
    <row r="207" spans="20:20">
      <c r="T207" s="10"/>
    </row>
    <row r="208" spans="20:20">
      <c r="T208" s="10"/>
    </row>
    <row r="209" spans="20:20">
      <c r="T209" s="10"/>
    </row>
    <row r="210" spans="20:20">
      <c r="T210" s="10"/>
    </row>
    <row r="211" spans="20:20">
      <c r="T211" s="10"/>
    </row>
    <row r="212" spans="20:20">
      <c r="T212" s="10"/>
    </row>
    <row r="213" spans="20:20">
      <c r="T213" s="10"/>
    </row>
    <row r="214" spans="20:20">
      <c r="T214" s="10"/>
    </row>
    <row r="215" spans="20:20">
      <c r="T215" s="10"/>
    </row>
    <row r="216" spans="20:20">
      <c r="T216" s="10"/>
    </row>
    <row r="217" spans="20:20">
      <c r="T217" s="10"/>
    </row>
    <row r="218" spans="20:20">
      <c r="T218" s="10"/>
    </row>
    <row r="219" spans="20:20">
      <c r="T219" s="10"/>
    </row>
    <row r="220" spans="20:20">
      <c r="T220" s="10"/>
    </row>
    <row r="221" spans="20:20">
      <c r="T221" s="10"/>
    </row>
    <row r="222" spans="20:20">
      <c r="T222" s="10"/>
    </row>
    <row r="223" spans="20:20">
      <c r="T223" s="10"/>
    </row>
    <row r="224" spans="20:20">
      <c r="T224" s="10"/>
    </row>
    <row r="225" spans="20:20">
      <c r="T225" s="10"/>
    </row>
    <row r="226" spans="20:20">
      <c r="T226" s="10"/>
    </row>
    <row r="227" spans="20:20">
      <c r="T227" s="10"/>
    </row>
    <row r="228" spans="20:20">
      <c r="T228" s="10"/>
    </row>
    <row r="229" spans="20:20">
      <c r="T229" s="10"/>
    </row>
    <row r="230" spans="20:20">
      <c r="T230" s="10"/>
    </row>
    <row r="231" spans="20:20">
      <c r="T231" s="10"/>
    </row>
    <row r="232" spans="20:20">
      <c r="T232" s="10"/>
    </row>
    <row r="233" spans="20:20">
      <c r="T233" s="10"/>
    </row>
    <row r="234" spans="20:20">
      <c r="T234" s="10"/>
    </row>
    <row r="235" spans="20:20">
      <c r="T235" s="10"/>
    </row>
    <row r="236" spans="20:20">
      <c r="T236" s="10"/>
    </row>
    <row r="237" spans="20:20">
      <c r="T237" s="10"/>
    </row>
    <row r="238" spans="20:20">
      <c r="T238" s="10"/>
    </row>
    <row r="239" spans="20:20">
      <c r="T239" s="10"/>
    </row>
    <row r="240" spans="20:20">
      <c r="T240" s="10"/>
    </row>
    <row r="241" spans="20:20">
      <c r="T241" s="10"/>
    </row>
    <row r="242" spans="20:20">
      <c r="T242" s="10"/>
    </row>
    <row r="243" spans="20:20">
      <c r="T243" s="10"/>
    </row>
    <row r="244" spans="20:20">
      <c r="T244" s="10"/>
    </row>
    <row r="245" spans="20:20">
      <c r="T245" s="10"/>
    </row>
    <row r="246" spans="20:20">
      <c r="T246" s="10"/>
    </row>
    <row r="247" spans="20:20">
      <c r="T247" s="10"/>
    </row>
    <row r="248" spans="20:20">
      <c r="T248" s="10"/>
    </row>
    <row r="249" spans="20:20">
      <c r="T249" s="10"/>
    </row>
    <row r="250" spans="20:20">
      <c r="T250" s="10"/>
    </row>
    <row r="251" spans="20:20">
      <c r="T251" s="10"/>
    </row>
    <row r="252" spans="20:20">
      <c r="T252" s="10"/>
    </row>
    <row r="253" spans="20:20">
      <c r="T253" s="10"/>
    </row>
    <row r="254" spans="20:20">
      <c r="T254" s="10"/>
    </row>
    <row r="255" spans="20:20">
      <c r="T255" s="10"/>
    </row>
    <row r="256" spans="20:20">
      <c r="T256" s="10"/>
    </row>
    <row r="257" spans="20:20">
      <c r="T257" s="10"/>
    </row>
    <row r="258" spans="20:20">
      <c r="T258" s="10"/>
    </row>
    <row r="259" spans="20:20">
      <c r="T259" s="10"/>
    </row>
    <row r="260" spans="20:20">
      <c r="T260" s="10"/>
    </row>
    <row r="261" spans="20:20">
      <c r="T261" s="10"/>
    </row>
    <row r="262" spans="20:20">
      <c r="T262" s="10"/>
    </row>
    <row r="263" spans="20:20">
      <c r="T263" s="10"/>
    </row>
    <row r="264" spans="20:20">
      <c r="T264" s="10"/>
    </row>
    <row r="265" spans="20:20">
      <c r="T265" s="10"/>
    </row>
    <row r="266" spans="20:20">
      <c r="T266" s="10"/>
    </row>
    <row r="267" spans="20:20">
      <c r="T267" s="10"/>
    </row>
    <row r="268" spans="20:20">
      <c r="T268" s="10"/>
    </row>
    <row r="269" spans="20:20">
      <c r="T269" s="10"/>
    </row>
    <row r="270" spans="20:20">
      <c r="T270" s="10"/>
    </row>
    <row r="271" spans="20:20">
      <c r="T271" s="10"/>
    </row>
    <row r="272" spans="20:20">
      <c r="T272" s="10"/>
    </row>
    <row r="273" spans="20:20">
      <c r="T273" s="10"/>
    </row>
    <row r="274" spans="20:20">
      <c r="T274" s="10"/>
    </row>
    <row r="275" spans="20:20">
      <c r="T275" s="10"/>
    </row>
    <row r="276" spans="20:20">
      <c r="T276" s="10"/>
    </row>
    <row r="277" spans="20:20">
      <c r="T277" s="10"/>
    </row>
    <row r="278" spans="20:20">
      <c r="T278" s="10"/>
    </row>
    <row r="279" spans="20:20">
      <c r="T279" s="10"/>
    </row>
    <row r="280" spans="20:20">
      <c r="T280" s="10"/>
    </row>
    <row r="281" spans="20:20">
      <c r="T281" s="10"/>
    </row>
    <row r="282" spans="20:20">
      <c r="T282" s="10"/>
    </row>
    <row r="283" spans="20:20">
      <c r="T283" s="10"/>
    </row>
    <row r="284" spans="20:20">
      <c r="T284" s="10"/>
    </row>
    <row r="285" spans="20:20">
      <c r="T285" s="10"/>
    </row>
    <row r="286" spans="20:20">
      <c r="T286" s="10"/>
    </row>
    <row r="287" spans="20:20">
      <c r="T287" s="10"/>
    </row>
    <row r="288" spans="20:20">
      <c r="T288" s="10"/>
    </row>
    <row r="289" spans="20:20">
      <c r="T289" s="10"/>
    </row>
  </sheetData>
  <autoFilter ref="A196:R282" xr:uid="{2B19B572-E51C-470C-9B1D-BA9D309DEBCD}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24265B-F0EA-496D-B34E-40A9384F7BD0}">
  <sheetPr>
    <tabColor theme="5" tint="0.39997558519241921"/>
  </sheetPr>
  <dimension ref="A1:CN572"/>
  <sheetViews>
    <sheetView showGridLines="0" zoomScale="85" zoomScaleNormal="85" zoomScalePageLayoutView="70" workbookViewId="0">
      <pane xSplit="5" ySplit="5" topLeftCell="F6" activePane="bottomRight" state="frozen"/>
      <selection pane="topRight" activeCell="A204" sqref="A204"/>
      <selection pane="bottomLeft" activeCell="A204" sqref="A204"/>
      <selection pane="bottomRight" activeCell="Q21" sqref="Q21"/>
    </sheetView>
  </sheetViews>
  <sheetFormatPr defaultColWidth="9.42578125" defaultRowHeight="14.25" customHeight="1"/>
  <cols>
    <col min="1" max="1" width="9.42578125" style="96"/>
    <col min="2" max="7" width="1.42578125" style="96" customWidth="1"/>
    <col min="8" max="8" width="5.42578125" style="96" customWidth="1"/>
    <col min="9" max="9" width="7.42578125" style="96" bestFit="1" customWidth="1"/>
    <col min="10" max="10" width="19" style="96" customWidth="1"/>
    <col min="11" max="12" width="44.42578125" style="96" customWidth="1"/>
    <col min="13" max="13" width="16.42578125" style="96" customWidth="1"/>
    <col min="14" max="15" width="11.42578125" style="96" customWidth="1"/>
    <col min="16" max="16" width="10.42578125" style="96" customWidth="1"/>
    <col min="17" max="17" width="14.42578125" style="96" customWidth="1"/>
    <col min="18" max="18" width="15.42578125" style="96" customWidth="1"/>
    <col min="19" max="19" width="11.42578125" style="96" customWidth="1"/>
    <col min="20" max="20" width="12.42578125" style="96" customWidth="1"/>
    <col min="21" max="21" width="14" style="96" customWidth="1"/>
    <col min="22" max="22" width="18.42578125" style="96" customWidth="1"/>
    <col min="23" max="23" width="17.42578125" style="96" customWidth="1"/>
    <col min="24" max="34" width="11.42578125" style="96" customWidth="1"/>
    <col min="35" max="35" width="14.42578125" style="96" customWidth="1"/>
    <col min="36" max="46" width="11.42578125" style="96" customWidth="1"/>
    <col min="47" max="47" width="12.42578125" style="96" customWidth="1"/>
    <col min="48" max="50" width="11.42578125" style="96" customWidth="1"/>
    <col min="51" max="51" width="9.42578125" style="96" bestFit="1" customWidth="1"/>
    <col min="52" max="60" width="11.42578125" style="96" customWidth="1"/>
    <col min="61" max="61" width="5.42578125" customWidth="1"/>
    <col min="62" max="68" width="11.42578125" style="96" customWidth="1"/>
    <col min="69" max="69" width="11.42578125" customWidth="1"/>
    <col min="70" max="86" width="11.42578125" style="96" customWidth="1"/>
    <col min="87" max="87" width="11.42578125" customWidth="1"/>
    <col min="88" max="92" width="11.42578125" style="96" customWidth="1"/>
    <col min="93" max="95" width="9.42578125" style="96"/>
    <col min="96" max="99" width="9.42578125" style="96" bestFit="1" customWidth="1"/>
    <col min="100" max="16384" width="9.42578125" style="96"/>
  </cols>
  <sheetData>
    <row r="1" spans="1:91" ht="18">
      <c r="A1" s="307" t="s">
        <v>157</v>
      </c>
      <c r="B1" s="307"/>
      <c r="C1" s="307"/>
      <c r="D1" s="307"/>
      <c r="E1" s="307"/>
      <c r="F1" s="307"/>
      <c r="G1" s="307"/>
      <c r="H1" s="307"/>
      <c r="I1" s="95"/>
      <c r="J1" s="95"/>
      <c r="M1" s="97" t="s">
        <v>158</v>
      </c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Z1"/>
      <c r="BA1"/>
      <c r="BB1"/>
      <c r="BC1"/>
      <c r="BD1"/>
      <c r="BE1"/>
      <c r="BF1"/>
      <c r="BG1"/>
      <c r="BH1"/>
      <c r="BJ1"/>
      <c r="BK1"/>
      <c r="BL1"/>
      <c r="BM1"/>
      <c r="BN1"/>
      <c r="BO1"/>
      <c r="BP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J1"/>
      <c r="CK1"/>
    </row>
    <row r="2" spans="1:91" ht="14.25" customHeight="1">
      <c r="A2"/>
      <c r="B2"/>
      <c r="C2"/>
      <c r="D2"/>
      <c r="E2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8"/>
      <c r="R2" s="98"/>
      <c r="S2" s="98"/>
      <c r="T2" s="98"/>
      <c r="U2" s="99" t="s">
        <v>159</v>
      </c>
      <c r="V2" s="98"/>
      <c r="W2" s="100"/>
      <c r="X2" s="100"/>
      <c r="Y2" s="100"/>
      <c r="Z2" s="100"/>
      <c r="AA2" s="100"/>
      <c r="AB2" s="100"/>
      <c r="AC2" s="100"/>
      <c r="AD2" s="100"/>
      <c r="AE2" s="100"/>
      <c r="AF2" s="101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 s="102"/>
      <c r="AZ2"/>
      <c r="BA2"/>
      <c r="BB2"/>
      <c r="BC2"/>
      <c r="BD2"/>
      <c r="BE2"/>
      <c r="BF2"/>
      <c r="BG2"/>
      <c r="BH2"/>
      <c r="BJ2"/>
      <c r="BK2"/>
      <c r="BL2"/>
      <c r="BM2"/>
      <c r="BN2"/>
      <c r="BO2"/>
      <c r="BP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J2"/>
      <c r="CK2"/>
      <c r="CL2"/>
    </row>
    <row r="3" spans="1:91" ht="14.25" customHeight="1">
      <c r="A3"/>
      <c r="B3"/>
      <c r="C3"/>
      <c r="D3"/>
      <c r="E3"/>
      <c r="U3" s="103" t="s">
        <v>160</v>
      </c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 s="104"/>
      <c r="AZ3"/>
      <c r="BA3"/>
      <c r="BB3"/>
      <c r="BC3"/>
      <c r="BD3"/>
      <c r="BE3"/>
      <c r="BF3"/>
      <c r="BG3"/>
      <c r="BH3"/>
      <c r="BJ3"/>
      <c r="BK3"/>
      <c r="BL3"/>
      <c r="BM3"/>
      <c r="BN3"/>
      <c r="BO3"/>
      <c r="BP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J3"/>
      <c r="CK3"/>
      <c r="CL3"/>
    </row>
    <row r="4" spans="1:91" ht="14.25" customHeight="1">
      <c r="J4" s="105"/>
      <c r="U4" s="308" t="s">
        <v>161</v>
      </c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 s="106"/>
      <c r="AZ4"/>
      <c r="BA4"/>
      <c r="BB4"/>
      <c r="BC4"/>
      <c r="BD4"/>
      <c r="BE4"/>
      <c r="BF4"/>
      <c r="BG4"/>
      <c r="BH4"/>
      <c r="BJ4"/>
      <c r="BK4"/>
      <c r="BL4"/>
      <c r="BM4"/>
      <c r="BN4"/>
      <c r="BO4"/>
      <c r="BP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J4"/>
      <c r="CK4"/>
      <c r="CL4"/>
      <c r="CM4" s="107"/>
    </row>
    <row r="5" spans="1:91" ht="14.25" customHeight="1">
      <c r="U5" s="309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 s="108"/>
      <c r="AZ5"/>
      <c r="BA5"/>
      <c r="BB5"/>
      <c r="BC5"/>
      <c r="BD5"/>
      <c r="BE5"/>
      <c r="BF5"/>
      <c r="BG5"/>
      <c r="BH5"/>
      <c r="BJ5"/>
      <c r="BK5"/>
      <c r="BL5"/>
      <c r="BM5"/>
      <c r="BN5"/>
      <c r="BO5"/>
      <c r="BP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J5"/>
      <c r="CK5"/>
      <c r="CL5"/>
    </row>
    <row r="6" spans="1:91" ht="14.25" customHeight="1">
      <c r="G6" s="109"/>
      <c r="H6" s="110"/>
      <c r="I6" s="110"/>
      <c r="J6" s="110"/>
      <c r="K6" s="110"/>
      <c r="L6" s="110"/>
      <c r="M6" s="110"/>
      <c r="N6" s="110"/>
      <c r="O6" s="110"/>
      <c r="P6" s="110"/>
      <c r="Q6" s="110"/>
      <c r="R6" s="110"/>
      <c r="S6" s="110"/>
      <c r="T6" s="110"/>
      <c r="U6" s="110"/>
      <c r="V6" s="110"/>
      <c r="W6" s="110"/>
      <c r="X6" s="110"/>
      <c r="Y6" s="110"/>
      <c r="Z6" s="110"/>
      <c r="AA6" s="110"/>
      <c r="AB6" s="110"/>
      <c r="AC6" s="110"/>
      <c r="AD6" s="110"/>
      <c r="AE6" s="111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J6"/>
      <c r="BK6"/>
      <c r="BL6"/>
      <c r="BM6"/>
      <c r="BN6"/>
      <c r="BO6"/>
      <c r="BP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J6"/>
      <c r="CK6"/>
      <c r="CL6"/>
    </row>
    <row r="7" spans="1:91" ht="14.25" customHeight="1">
      <c r="B7" s="112" t="s">
        <v>162</v>
      </c>
      <c r="G7" s="306" t="s">
        <v>163</v>
      </c>
      <c r="H7" s="306"/>
      <c r="I7" s="306"/>
      <c r="J7" s="306"/>
      <c r="K7" s="306"/>
      <c r="L7" s="306"/>
      <c r="M7" s="306"/>
      <c r="N7" s="306"/>
      <c r="O7" s="306"/>
      <c r="P7" s="306"/>
      <c r="Q7" s="306"/>
      <c r="R7" s="306"/>
      <c r="S7" s="306"/>
      <c r="T7" s="306"/>
      <c r="U7" s="306"/>
      <c r="V7" s="114"/>
      <c r="W7" s="115"/>
      <c r="X7" s="115"/>
      <c r="Y7" s="115"/>
      <c r="Z7" s="115"/>
      <c r="AA7" s="115"/>
      <c r="AB7" s="115"/>
      <c r="AC7" s="115"/>
      <c r="AD7" s="115"/>
      <c r="AE7" s="115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J7"/>
      <c r="BK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J7"/>
      <c r="CK7"/>
      <c r="CL7"/>
    </row>
    <row r="8" spans="1:91" ht="14.25" customHeight="1">
      <c r="G8" s="116"/>
      <c r="H8" s="117"/>
      <c r="I8" s="118"/>
      <c r="J8" s="117"/>
      <c r="K8" s="118"/>
      <c r="L8" s="118"/>
      <c r="M8" s="118"/>
      <c r="N8" s="118"/>
      <c r="O8" s="118"/>
      <c r="P8" s="118"/>
      <c r="Q8" s="118"/>
      <c r="R8" s="118"/>
      <c r="S8" s="118"/>
      <c r="T8" s="118"/>
      <c r="W8"/>
      <c r="X8"/>
      <c r="Y8"/>
      <c r="Z8"/>
      <c r="AA8"/>
      <c r="AB8"/>
      <c r="AC8"/>
      <c r="AD8"/>
      <c r="AE8" s="119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J8"/>
      <c r="BK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J8"/>
      <c r="CK8"/>
      <c r="CL8"/>
    </row>
    <row r="9" spans="1:91" ht="14.25" customHeight="1">
      <c r="G9" s="116"/>
      <c r="H9" s="310" t="s">
        <v>164</v>
      </c>
      <c r="I9" s="310"/>
      <c r="J9" s="310"/>
      <c r="K9" s="310"/>
      <c r="L9" s="310"/>
      <c r="M9" s="310"/>
      <c r="N9" s="310"/>
      <c r="O9" s="310"/>
      <c r="P9" s="310"/>
      <c r="Q9" s="310"/>
      <c r="R9" s="310"/>
      <c r="S9" s="310"/>
      <c r="T9" s="310"/>
      <c r="U9" s="310"/>
      <c r="W9"/>
      <c r="X9"/>
      <c r="Y9"/>
      <c r="Z9"/>
      <c r="AA9"/>
      <c r="AB9"/>
      <c r="AC9"/>
      <c r="AD9"/>
      <c r="AE9" s="11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J9"/>
      <c r="BK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J9"/>
      <c r="CK9"/>
      <c r="CL9"/>
    </row>
    <row r="10" spans="1:91" ht="14.25" customHeight="1" thickBot="1">
      <c r="G10" s="116"/>
      <c r="W10"/>
      <c r="X10"/>
      <c r="Y10"/>
      <c r="Z10"/>
      <c r="AA10"/>
      <c r="AB10"/>
      <c r="AC10"/>
      <c r="AD10"/>
      <c r="AE10" s="119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J10"/>
      <c r="BK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J10"/>
      <c r="CK10"/>
      <c r="CL10"/>
    </row>
    <row r="11" spans="1:91" ht="14.25" customHeight="1" thickBot="1">
      <c r="A11"/>
      <c r="G11" s="116"/>
      <c r="H11" s="311" t="s">
        <v>115</v>
      </c>
      <c r="J11" s="313" t="s">
        <v>165</v>
      </c>
      <c r="K11" s="314"/>
      <c r="L11" s="315">
        <v>2021</v>
      </c>
      <c r="M11" s="316"/>
      <c r="N11" s="316"/>
      <c r="O11" s="316"/>
      <c r="P11" s="317"/>
      <c r="Q11" s="318"/>
      <c r="W11"/>
      <c r="X11"/>
      <c r="Y11"/>
      <c r="Z11"/>
      <c r="AA11"/>
      <c r="AB11"/>
      <c r="AC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J11"/>
      <c r="BP11"/>
      <c r="BQ11" s="96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J11"/>
      <c r="CK11"/>
    </row>
    <row r="12" spans="1:91" ht="14.25" customHeight="1" thickBot="1">
      <c r="G12" s="116"/>
      <c r="H12" s="312"/>
      <c r="J12" s="120" t="s">
        <v>166</v>
      </c>
      <c r="K12" s="121"/>
      <c r="L12" s="122"/>
      <c r="M12" s="122"/>
      <c r="N12" s="122"/>
      <c r="O12" s="122"/>
      <c r="P12" s="123"/>
      <c r="Q12" s="124"/>
      <c r="W12"/>
      <c r="X12"/>
      <c r="Y12"/>
      <c r="Z12"/>
      <c r="AA12"/>
      <c r="AB12"/>
      <c r="AC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J12"/>
      <c r="BP12"/>
      <c r="BQ12" s="96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J12"/>
      <c r="CK12"/>
    </row>
    <row r="13" spans="1:91" ht="14.25" customHeight="1">
      <c r="G13" s="116"/>
      <c r="H13" s="312"/>
      <c r="J13" s="319" t="s">
        <v>167</v>
      </c>
      <c r="K13" s="320"/>
      <c r="L13" s="320"/>
      <c r="M13" s="320"/>
      <c r="N13" s="320"/>
      <c r="O13" s="320"/>
      <c r="P13" s="320"/>
      <c r="Q13" s="321"/>
      <c r="V13"/>
      <c r="W13"/>
      <c r="X13"/>
      <c r="Y13"/>
      <c r="Z13"/>
      <c r="AA13"/>
      <c r="AB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O13"/>
      <c r="BQ13" s="96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J13"/>
    </row>
    <row r="14" spans="1:91" ht="14.25" customHeight="1">
      <c r="G14" s="116"/>
      <c r="H14" s="312"/>
      <c r="J14" s="125" t="s">
        <v>168</v>
      </c>
      <c r="K14" s="126"/>
      <c r="L14" s="126"/>
      <c r="M14" s="126"/>
      <c r="N14" s="126"/>
      <c r="O14" s="127"/>
      <c r="P14" s="127"/>
      <c r="Q14" s="128"/>
      <c r="V14"/>
      <c r="W14"/>
      <c r="X14"/>
      <c r="Y14"/>
      <c r="Z14"/>
      <c r="AA14"/>
      <c r="AB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O14"/>
      <c r="BQ14" s="96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J14"/>
    </row>
    <row r="15" spans="1:91" ht="14.25" customHeight="1">
      <c r="G15" s="116"/>
      <c r="H15" s="312"/>
      <c r="J15" s="125" t="s">
        <v>169</v>
      </c>
      <c r="K15" s="126"/>
      <c r="L15" s="126"/>
      <c r="M15" s="126"/>
      <c r="N15" s="126"/>
      <c r="O15" s="127"/>
      <c r="P15" s="127"/>
      <c r="Q15" s="128"/>
      <c r="V15"/>
      <c r="W15"/>
      <c r="X15"/>
      <c r="Y15"/>
      <c r="Z15"/>
      <c r="AA15"/>
      <c r="AB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O15"/>
      <c r="BQ15" s="96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J15"/>
    </row>
    <row r="16" spans="1:91" ht="14.25" customHeight="1" thickBot="1">
      <c r="G16" s="116"/>
      <c r="H16" s="312"/>
      <c r="J16" s="129" t="s">
        <v>170</v>
      </c>
      <c r="K16" s="130"/>
      <c r="L16" s="130"/>
      <c r="M16" s="130"/>
      <c r="N16" s="130"/>
      <c r="O16" s="130"/>
      <c r="P16" s="130"/>
      <c r="Q16" s="130"/>
      <c r="V16"/>
      <c r="W16"/>
      <c r="X16"/>
      <c r="Y16"/>
      <c r="Z16"/>
      <c r="AA16"/>
      <c r="AB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O16"/>
      <c r="BQ16" s="9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J16"/>
    </row>
    <row r="17" spans="7:92" ht="14.25" customHeight="1" thickBot="1">
      <c r="G17" s="116"/>
      <c r="H17" s="312"/>
      <c r="J17" s="131"/>
      <c r="K17" s="126"/>
      <c r="L17" s="132"/>
      <c r="M17" s="132"/>
      <c r="N17" s="126"/>
      <c r="O17" s="127"/>
      <c r="P17" s="132"/>
      <c r="Q17" s="127"/>
      <c r="V17"/>
      <c r="W17"/>
      <c r="X17"/>
      <c r="Y17"/>
      <c r="Z17"/>
      <c r="AA17"/>
      <c r="AB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O17"/>
      <c r="BQ17" s="96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J17"/>
    </row>
    <row r="18" spans="7:92" s="134" customFormat="1" ht="30" customHeight="1" thickBot="1">
      <c r="G18" s="133"/>
      <c r="H18" s="312"/>
      <c r="O18" s="135"/>
      <c r="P18" s="136"/>
      <c r="Q18" s="137"/>
      <c r="R18" s="138"/>
      <c r="S18" s="322" t="s">
        <v>171</v>
      </c>
      <c r="T18" s="323"/>
      <c r="U18" s="324"/>
      <c r="V18" s="325" t="s">
        <v>172</v>
      </c>
      <c r="W18" s="325"/>
      <c r="X18" s="325"/>
      <c r="Y18" s="326" t="s">
        <v>173</v>
      </c>
      <c r="Z18" s="325"/>
      <c r="AA18" s="327"/>
      <c r="AB18" s="325" t="s">
        <v>174</v>
      </c>
      <c r="AC18" s="325"/>
      <c r="AD18" s="325"/>
      <c r="AE18" s="328" t="s">
        <v>175</v>
      </c>
      <c r="AF18" s="329"/>
      <c r="AG18" s="330"/>
      <c r="AH18" s="139" t="s">
        <v>176</v>
      </c>
      <c r="AJ18" s="140"/>
      <c r="AK18" s="140"/>
      <c r="AL18" s="140"/>
      <c r="AM18" s="140"/>
      <c r="AN18" s="140"/>
      <c r="AO18" s="140"/>
      <c r="AP18" s="140"/>
      <c r="AQ18" s="140"/>
      <c r="AR18" s="140"/>
      <c r="AS18" s="140"/>
      <c r="AT18" s="140"/>
      <c r="AU18" s="140"/>
      <c r="AV18" s="140"/>
      <c r="AW18" s="140"/>
      <c r="AX18" s="140"/>
      <c r="AY18" s="140"/>
      <c r="AZ18" s="140"/>
      <c r="BA18" s="140"/>
      <c r="BB18" s="140"/>
      <c r="BC18" s="140"/>
      <c r="BD18" s="140"/>
      <c r="BE18" s="140"/>
      <c r="BF18" s="140"/>
      <c r="BG18" s="140"/>
      <c r="BH18" s="140"/>
      <c r="BI18" s="140"/>
      <c r="BJ18" s="140"/>
      <c r="BK18" s="140"/>
      <c r="BL18" s="140"/>
      <c r="BM18" s="140"/>
      <c r="BS18" s="140"/>
      <c r="BV18" s="140"/>
      <c r="BW18" s="140"/>
      <c r="BX18" s="140"/>
      <c r="BY18" s="140"/>
      <c r="BZ18" s="140"/>
      <c r="CA18" s="140"/>
      <c r="CB18" s="140"/>
      <c r="CC18" s="140"/>
      <c r="CD18" s="140"/>
      <c r="CE18" s="140"/>
      <c r="CF18" s="140"/>
      <c r="CG18" s="140"/>
      <c r="CH18" s="140"/>
      <c r="CI18" s="140"/>
      <c r="CJ18" s="140"/>
      <c r="CK18" s="140"/>
      <c r="CL18" s="140"/>
      <c r="CM18" s="140"/>
      <c r="CN18" s="140"/>
    </row>
    <row r="19" spans="7:92" ht="51.75" thickBot="1">
      <c r="G19" s="116"/>
      <c r="H19" s="312"/>
      <c r="J19" s="331" t="s">
        <v>177</v>
      </c>
      <c r="K19" s="141" t="s">
        <v>178</v>
      </c>
      <c r="L19" s="142" t="s">
        <v>179</v>
      </c>
      <c r="M19" s="142" t="s">
        <v>180</v>
      </c>
      <c r="N19" s="142" t="s">
        <v>181</v>
      </c>
      <c r="O19" s="143" t="s">
        <v>182</v>
      </c>
      <c r="P19" s="143" t="s">
        <v>183</v>
      </c>
      <c r="Q19" s="143" t="s">
        <v>184</v>
      </c>
      <c r="R19" s="143" t="s">
        <v>185</v>
      </c>
      <c r="S19" s="143" t="s">
        <v>186</v>
      </c>
      <c r="T19" s="143" t="s">
        <v>187</v>
      </c>
      <c r="U19" s="143" t="s">
        <v>188</v>
      </c>
      <c r="V19" s="143" t="s">
        <v>186</v>
      </c>
      <c r="W19" s="143" t="s">
        <v>187</v>
      </c>
      <c r="X19" s="143" t="s">
        <v>188</v>
      </c>
      <c r="Y19" s="143" t="s">
        <v>186</v>
      </c>
      <c r="Z19" s="143" t="s">
        <v>187</v>
      </c>
      <c r="AA19" s="143" t="s">
        <v>188</v>
      </c>
      <c r="AB19" s="143" t="s">
        <v>186</v>
      </c>
      <c r="AC19" s="143" t="s">
        <v>187</v>
      </c>
      <c r="AD19" s="143" t="s">
        <v>188</v>
      </c>
      <c r="AE19" s="143" t="s">
        <v>186</v>
      </c>
      <c r="AF19" s="143" t="s">
        <v>187</v>
      </c>
      <c r="AG19" s="144" t="s">
        <v>188</v>
      </c>
      <c r="AH19" s="145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J19"/>
      <c r="BK19"/>
      <c r="BL19"/>
      <c r="BM19"/>
      <c r="BQ19" s="96"/>
      <c r="BS19"/>
      <c r="BV19"/>
      <c r="BW19"/>
      <c r="BX19"/>
      <c r="BY19"/>
      <c r="BZ19"/>
      <c r="CA19"/>
      <c r="CB19"/>
      <c r="CC19"/>
      <c r="CD19"/>
      <c r="CE19"/>
      <c r="CF19"/>
      <c r="CG19"/>
      <c r="CH19"/>
      <c r="CJ19"/>
      <c r="CK19"/>
      <c r="CL19"/>
      <c r="CM19"/>
      <c r="CN19"/>
    </row>
    <row r="20" spans="7:92" ht="14.25" customHeight="1">
      <c r="G20" s="116"/>
      <c r="H20" s="312"/>
      <c r="J20" s="331"/>
      <c r="K20" s="146" t="str">
        <f t="shared" ref="K20:K34" si="0">L20&amp;" - "&amp;M20</f>
        <v>Pumped Storage Hydropower - National Class 1</v>
      </c>
      <c r="L20" s="147" t="s">
        <v>167</v>
      </c>
      <c r="M20" s="147" t="s">
        <v>189</v>
      </c>
      <c r="N20" s="147" t="s">
        <v>190</v>
      </c>
      <c r="O20" s="148" t="s">
        <v>191</v>
      </c>
      <c r="P20" s="148" t="s">
        <v>192</v>
      </c>
      <c r="Q20" s="148">
        <v>644</v>
      </c>
      <c r="R20" s="149">
        <v>879.01419999999996</v>
      </c>
      <c r="S20" s="149">
        <v>1364.9288819875701</v>
      </c>
      <c r="T20" s="149">
        <v>283.02999999999997</v>
      </c>
      <c r="U20" s="149">
        <v>8673.1</v>
      </c>
      <c r="V20" s="149">
        <v>8.4138198757763902</v>
      </c>
      <c r="W20" s="149">
        <v>1.57</v>
      </c>
      <c r="X20" s="149">
        <v>53.83</v>
      </c>
      <c r="Y20" s="149">
        <v>678.41614906832297</v>
      </c>
      <c r="Z20" s="149">
        <v>309</v>
      </c>
      <c r="AA20" s="149">
        <v>750</v>
      </c>
      <c r="AB20" s="149">
        <v>5750.1772204968902</v>
      </c>
      <c r="AC20" s="149">
        <v>1982.95</v>
      </c>
      <c r="AD20" s="149">
        <v>8212.17</v>
      </c>
      <c r="AE20" s="150">
        <v>2109.2722833540329</v>
      </c>
      <c r="AF20" s="150">
        <v>1505.586</v>
      </c>
      <c r="AG20" s="150">
        <v>2280.84762</v>
      </c>
      <c r="AH20" s="151">
        <v>18.66</v>
      </c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J20"/>
      <c r="BK20"/>
      <c r="BL20"/>
      <c r="BM20"/>
      <c r="BQ20" s="96"/>
      <c r="BS20"/>
      <c r="BV20"/>
      <c r="BW20"/>
      <c r="BX20"/>
      <c r="BY20"/>
      <c r="BZ20"/>
      <c r="CA20"/>
      <c r="CB20"/>
      <c r="CC20"/>
      <c r="CD20"/>
      <c r="CE20"/>
      <c r="CF20"/>
      <c r="CG20"/>
      <c r="CH20"/>
      <c r="CJ20"/>
      <c r="CK20"/>
      <c r="CL20"/>
      <c r="CM20"/>
      <c r="CN20"/>
    </row>
    <row r="21" spans="7:92" ht="14.25" customHeight="1">
      <c r="G21" s="116"/>
      <c r="H21" s="312"/>
      <c r="J21" s="331"/>
      <c r="K21" s="152" t="str">
        <f t="shared" si="0"/>
        <v>Pumped Storage Hydropower - National Class 2</v>
      </c>
      <c r="L21" s="153" t="s">
        <v>167</v>
      </c>
      <c r="M21" s="153" t="s">
        <v>193</v>
      </c>
      <c r="N21" s="153" t="s">
        <v>190</v>
      </c>
      <c r="O21" s="154" t="s">
        <v>191</v>
      </c>
      <c r="P21" s="154" t="s">
        <v>194</v>
      </c>
      <c r="Q21" s="154">
        <v>852</v>
      </c>
      <c r="R21" s="155">
        <v>874.01463000000001</v>
      </c>
      <c r="S21" s="155">
        <v>1025.83876760563</v>
      </c>
      <c r="T21" s="155">
        <v>302.60000000000002</v>
      </c>
      <c r="U21" s="155">
        <v>4416.8500000000004</v>
      </c>
      <c r="V21" s="155">
        <v>6.4296009389671296</v>
      </c>
      <c r="W21" s="155">
        <v>1.75</v>
      </c>
      <c r="X21" s="155">
        <v>37.79</v>
      </c>
      <c r="Y21" s="155">
        <v>668.72417840375499</v>
      </c>
      <c r="Z21" s="155">
        <v>263</v>
      </c>
      <c r="AA21" s="155">
        <v>750</v>
      </c>
      <c r="AB21" s="155">
        <v>5886.9584272300399</v>
      </c>
      <c r="AC21" s="155">
        <v>1867.97</v>
      </c>
      <c r="AD21" s="155">
        <v>8238.26</v>
      </c>
      <c r="AE21" s="156">
        <v>2391.2574443309841</v>
      </c>
      <c r="AF21" s="156">
        <v>2280.9209100000003</v>
      </c>
      <c r="AG21" s="156">
        <v>2486.8343999999997</v>
      </c>
      <c r="AH21" s="156">
        <v>18.66</v>
      </c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J21"/>
      <c r="BK21"/>
      <c r="BL21"/>
      <c r="BM21"/>
      <c r="BQ21" s="96"/>
      <c r="BS21"/>
      <c r="BV21"/>
      <c r="BW21"/>
      <c r="BX21"/>
      <c r="BY21"/>
      <c r="BZ21"/>
      <c r="CA21"/>
      <c r="CB21"/>
      <c r="CC21"/>
      <c r="CD21"/>
      <c r="CE21"/>
      <c r="CF21"/>
      <c r="CG21"/>
      <c r="CH21"/>
      <c r="CJ21"/>
      <c r="CK21"/>
      <c r="CL21"/>
      <c r="CM21"/>
      <c r="CN21"/>
    </row>
    <row r="22" spans="7:92" ht="14.25" customHeight="1">
      <c r="G22" s="116"/>
      <c r="H22" s="312"/>
      <c r="J22" s="331"/>
      <c r="K22" s="157" t="str">
        <f t="shared" si="0"/>
        <v>Pumped Storage Hydropower - National Class 3</v>
      </c>
      <c r="L22" s="158" t="s">
        <v>167</v>
      </c>
      <c r="M22" s="158" t="s">
        <v>195</v>
      </c>
      <c r="N22" s="158" t="s">
        <v>190</v>
      </c>
      <c r="O22" s="159" t="s">
        <v>191</v>
      </c>
      <c r="P22" s="159" t="s">
        <v>196</v>
      </c>
      <c r="Q22" s="159">
        <v>966</v>
      </c>
      <c r="R22" s="160">
        <v>874.40263000000004</v>
      </c>
      <c r="S22" s="160">
        <v>905.17870600414005</v>
      </c>
      <c r="T22" s="160">
        <v>255.53</v>
      </c>
      <c r="U22" s="160">
        <v>3621.37</v>
      </c>
      <c r="V22" s="160">
        <v>5.7117184265010303</v>
      </c>
      <c r="W22" s="160">
        <v>1.56</v>
      </c>
      <c r="X22" s="160">
        <v>20.399999999999999</v>
      </c>
      <c r="Y22" s="160">
        <v>661.16356107660397</v>
      </c>
      <c r="Z22" s="160">
        <v>280</v>
      </c>
      <c r="AA22" s="160">
        <v>750</v>
      </c>
      <c r="AB22" s="160">
        <v>5953.3285921324996</v>
      </c>
      <c r="AC22" s="160">
        <v>1302.5</v>
      </c>
      <c r="AD22" s="160">
        <v>8222.68</v>
      </c>
      <c r="AE22" s="151">
        <v>2566.6713798757673</v>
      </c>
      <c r="AF22" s="151">
        <v>2487.0856799999997</v>
      </c>
      <c r="AG22" s="151">
        <v>2637.7699200000002</v>
      </c>
      <c r="AH22" s="151">
        <v>18.66</v>
      </c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J22"/>
      <c r="BK22"/>
      <c r="BL22"/>
      <c r="BM22"/>
      <c r="BQ22" s="96"/>
      <c r="BS22"/>
      <c r="BV22"/>
      <c r="BW22"/>
      <c r="BX22"/>
      <c r="BY22"/>
      <c r="BZ22"/>
      <c r="CA22"/>
      <c r="CB22"/>
      <c r="CC22"/>
      <c r="CD22"/>
      <c r="CE22"/>
      <c r="CF22"/>
      <c r="CG22"/>
      <c r="CH22"/>
      <c r="CJ22"/>
      <c r="CK22"/>
      <c r="CL22"/>
      <c r="CM22"/>
      <c r="CN22"/>
    </row>
    <row r="23" spans="7:92" ht="14.25" customHeight="1">
      <c r="G23" s="116"/>
      <c r="H23" s="312"/>
      <c r="J23" s="331"/>
      <c r="K23" s="152" t="str">
        <f t="shared" si="0"/>
        <v>Pumped Storage Hydropower - National Class 4</v>
      </c>
      <c r="L23" s="153" t="s">
        <v>167</v>
      </c>
      <c r="M23" s="153" t="s">
        <v>197</v>
      </c>
      <c r="N23" s="153" t="s">
        <v>190</v>
      </c>
      <c r="O23" s="154" t="s">
        <v>191</v>
      </c>
      <c r="P23" s="154" t="s">
        <v>198</v>
      </c>
      <c r="Q23" s="154">
        <v>1046</v>
      </c>
      <c r="R23" s="155">
        <v>874.44216000000006</v>
      </c>
      <c r="S23" s="155">
        <v>835.98676864244703</v>
      </c>
      <c r="T23" s="155">
        <v>213.81</v>
      </c>
      <c r="U23" s="155">
        <v>2531.4899999999998</v>
      </c>
      <c r="V23" s="155">
        <v>5.3714531548757103</v>
      </c>
      <c r="W23" s="155">
        <v>1.67</v>
      </c>
      <c r="X23" s="155">
        <v>24.2</v>
      </c>
      <c r="Y23" s="155">
        <v>649.90344168260003</v>
      </c>
      <c r="Z23" s="155">
        <v>306</v>
      </c>
      <c r="AA23" s="155">
        <v>750</v>
      </c>
      <c r="AB23" s="155">
        <v>5967.6328680688302</v>
      </c>
      <c r="AC23" s="155">
        <v>1935.41</v>
      </c>
      <c r="AD23" s="155">
        <v>8206.25</v>
      </c>
      <c r="AE23" s="156">
        <v>2705.7400189101299</v>
      </c>
      <c r="AF23" s="156">
        <v>2638.0421399999996</v>
      </c>
      <c r="AG23" s="156">
        <v>2769.8280299999997</v>
      </c>
      <c r="AH23" s="156">
        <v>18.66</v>
      </c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J23"/>
      <c r="BK23"/>
      <c r="BL23"/>
      <c r="BM23"/>
      <c r="BQ23" s="96"/>
      <c r="BS23"/>
      <c r="BV23"/>
      <c r="BW23"/>
      <c r="BX23"/>
      <c r="BY23"/>
      <c r="BZ23"/>
      <c r="CA23"/>
      <c r="CB23"/>
      <c r="CC23"/>
      <c r="CD23"/>
      <c r="CE23"/>
      <c r="CF23"/>
      <c r="CG23"/>
      <c r="CH23"/>
      <c r="CJ23"/>
      <c r="CK23"/>
      <c r="CL23"/>
      <c r="CM23"/>
      <c r="CN23"/>
    </row>
    <row r="24" spans="7:92" ht="14.25" customHeight="1">
      <c r="G24" s="116"/>
      <c r="H24" s="312"/>
      <c r="J24" s="331"/>
      <c r="K24" s="157" t="str">
        <f t="shared" si="0"/>
        <v>Pumped Storage Hydropower - National Class 5</v>
      </c>
      <c r="L24" s="158" t="s">
        <v>167</v>
      </c>
      <c r="M24" s="158" t="s">
        <v>199</v>
      </c>
      <c r="N24" s="158" t="s">
        <v>190</v>
      </c>
      <c r="O24" s="159" t="s">
        <v>191</v>
      </c>
      <c r="P24" s="159" t="s">
        <v>200</v>
      </c>
      <c r="Q24" s="159">
        <v>1092</v>
      </c>
      <c r="R24" s="160">
        <v>874.70858999999996</v>
      </c>
      <c r="S24" s="160">
        <v>801.01519230769202</v>
      </c>
      <c r="T24" s="160">
        <v>215.31</v>
      </c>
      <c r="U24" s="160">
        <v>3348.04</v>
      </c>
      <c r="V24" s="160">
        <v>5.2792948717948702</v>
      </c>
      <c r="W24" s="160">
        <v>1.5</v>
      </c>
      <c r="X24" s="160">
        <v>41.2</v>
      </c>
      <c r="Y24" s="160">
        <v>637.44871794871699</v>
      </c>
      <c r="Z24" s="160">
        <v>208</v>
      </c>
      <c r="AA24" s="160">
        <v>750</v>
      </c>
      <c r="AB24" s="160">
        <v>5866.9930494505497</v>
      </c>
      <c r="AC24" s="160">
        <v>1548.71</v>
      </c>
      <c r="AD24" s="160">
        <v>8250</v>
      </c>
      <c r="AE24" s="151">
        <v>2828.8627510714255</v>
      </c>
      <c r="AF24" s="151">
        <v>2769.8699099999999</v>
      </c>
      <c r="AG24" s="151">
        <v>2890.6727699999997</v>
      </c>
      <c r="AH24" s="151">
        <v>18.66</v>
      </c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J24"/>
      <c r="BK24"/>
      <c r="BL24"/>
      <c r="BM24"/>
      <c r="BQ24" s="96"/>
      <c r="BS24"/>
      <c r="BV24"/>
      <c r="BW24"/>
      <c r="BX24"/>
      <c r="BY24"/>
      <c r="BZ24"/>
      <c r="CA24"/>
      <c r="CB24"/>
      <c r="CC24"/>
      <c r="CD24"/>
      <c r="CE24"/>
      <c r="CF24"/>
      <c r="CG24"/>
      <c r="CH24"/>
      <c r="CJ24"/>
      <c r="CK24"/>
      <c r="CL24"/>
      <c r="CM24"/>
      <c r="CN24"/>
    </row>
    <row r="25" spans="7:92" ht="14.25" customHeight="1">
      <c r="G25" s="116"/>
      <c r="H25" s="312"/>
      <c r="J25" s="331"/>
      <c r="K25" s="161" t="str">
        <f t="shared" si="0"/>
        <v>Pumped Storage Hydropower - National Class 6</v>
      </c>
      <c r="L25" s="162" t="s">
        <v>167</v>
      </c>
      <c r="M25" s="162" t="s">
        <v>201</v>
      </c>
      <c r="N25" s="162" t="s">
        <v>190</v>
      </c>
      <c r="O25" s="155" t="s">
        <v>191</v>
      </c>
      <c r="P25" s="155" t="s">
        <v>202</v>
      </c>
      <c r="Q25" s="163">
        <v>1092</v>
      </c>
      <c r="R25" s="155">
        <v>874.76692000000003</v>
      </c>
      <c r="S25" s="155">
        <v>801.06860805860799</v>
      </c>
      <c r="T25" s="155">
        <v>178.13</v>
      </c>
      <c r="U25" s="155">
        <v>2314.6799999999998</v>
      </c>
      <c r="V25" s="155">
        <v>5.3173717948717902</v>
      </c>
      <c r="W25" s="155">
        <v>1.52</v>
      </c>
      <c r="X25" s="155">
        <v>23.32</v>
      </c>
      <c r="Y25" s="155">
        <v>628.70695970695897</v>
      </c>
      <c r="Z25" s="155">
        <v>297</v>
      </c>
      <c r="AA25" s="155">
        <v>750</v>
      </c>
      <c r="AB25" s="155">
        <v>5838.8218131868098</v>
      </c>
      <c r="AC25" s="155">
        <v>1337.95</v>
      </c>
      <c r="AD25" s="155">
        <v>8227.06</v>
      </c>
      <c r="AE25" s="156">
        <v>2947.1274510439544</v>
      </c>
      <c r="AF25" s="156">
        <v>2890.6832399999998</v>
      </c>
      <c r="AG25" s="156">
        <v>2999.4246600000001</v>
      </c>
      <c r="AH25" s="156">
        <v>18.66</v>
      </c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J25"/>
      <c r="BK25"/>
      <c r="BL25"/>
      <c r="BM25"/>
      <c r="BQ25" s="96"/>
      <c r="BS25"/>
      <c r="BV25"/>
      <c r="BW25"/>
      <c r="BX25"/>
      <c r="BY25"/>
      <c r="BZ25"/>
      <c r="CA25"/>
      <c r="CB25"/>
      <c r="CC25"/>
      <c r="CD25"/>
      <c r="CE25"/>
      <c r="CF25"/>
      <c r="CG25"/>
      <c r="CH25"/>
      <c r="CJ25"/>
      <c r="CK25"/>
      <c r="CL25"/>
      <c r="CM25"/>
      <c r="CN25"/>
    </row>
    <row r="26" spans="7:92" ht="14.25" customHeight="1">
      <c r="G26" s="116"/>
      <c r="H26" s="312"/>
      <c r="J26" s="331"/>
      <c r="K26" s="157" t="str">
        <f t="shared" si="0"/>
        <v>Pumped Storage Hydropower - National Class 7</v>
      </c>
      <c r="L26" s="158" t="s">
        <v>167</v>
      </c>
      <c r="M26" s="158" t="s">
        <v>203</v>
      </c>
      <c r="N26" s="158" t="s">
        <v>190</v>
      </c>
      <c r="O26" s="159" t="s">
        <v>191</v>
      </c>
      <c r="P26" s="159" t="s">
        <v>204</v>
      </c>
      <c r="Q26" s="159">
        <v>1125</v>
      </c>
      <c r="R26" s="160">
        <v>874.40617000000009</v>
      </c>
      <c r="S26" s="160">
        <v>777.24992888888801</v>
      </c>
      <c r="T26" s="160">
        <v>163.72</v>
      </c>
      <c r="U26" s="160">
        <v>2537.08</v>
      </c>
      <c r="V26" s="160">
        <v>5.3540088888888802</v>
      </c>
      <c r="W26" s="160">
        <v>1.63</v>
      </c>
      <c r="X26" s="160">
        <v>40.869999999999997</v>
      </c>
      <c r="Y26" s="160">
        <v>610.275555555555</v>
      </c>
      <c r="Z26" s="160">
        <v>231</v>
      </c>
      <c r="AA26" s="160">
        <v>750</v>
      </c>
      <c r="AB26" s="160">
        <v>5753.4385688888797</v>
      </c>
      <c r="AC26" s="160">
        <v>1983.86</v>
      </c>
      <c r="AD26" s="160">
        <v>8232.0300000000007</v>
      </c>
      <c r="AE26" s="151">
        <v>3055.1094061866575</v>
      </c>
      <c r="AF26" s="151">
        <v>2999.6549999999997</v>
      </c>
      <c r="AG26" s="151">
        <v>3110.2496099999998</v>
      </c>
      <c r="AH26" s="151">
        <v>18.66</v>
      </c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  <c r="BD26"/>
      <c r="BE26"/>
      <c r="BF26"/>
      <c r="BG26"/>
      <c r="BH26"/>
      <c r="BJ26"/>
      <c r="BK26"/>
      <c r="BL26"/>
      <c r="BM26"/>
      <c r="BQ26" s="96"/>
      <c r="BS26"/>
      <c r="BV26"/>
      <c r="BW26"/>
      <c r="BX26"/>
      <c r="BY26"/>
      <c r="BZ26"/>
      <c r="CA26"/>
      <c r="CB26"/>
      <c r="CC26"/>
      <c r="CD26"/>
      <c r="CE26"/>
      <c r="CF26"/>
      <c r="CG26"/>
      <c r="CH26"/>
      <c r="CJ26"/>
      <c r="CK26"/>
      <c r="CL26"/>
      <c r="CM26"/>
      <c r="CN26"/>
    </row>
    <row r="27" spans="7:92" ht="14.25" customHeight="1">
      <c r="G27" s="116"/>
      <c r="H27" s="312"/>
      <c r="J27" s="331"/>
      <c r="K27" s="152" t="str">
        <f t="shared" si="0"/>
        <v>Pumped Storage Hydropower - National Class 8</v>
      </c>
      <c r="L27" s="153" t="s">
        <v>167</v>
      </c>
      <c r="M27" s="153" t="s">
        <v>205</v>
      </c>
      <c r="N27" s="153" t="s">
        <v>190</v>
      </c>
      <c r="O27" s="154" t="s">
        <v>191</v>
      </c>
      <c r="P27" s="154" t="s">
        <v>206</v>
      </c>
      <c r="Q27" s="154">
        <v>1160</v>
      </c>
      <c r="R27" s="155">
        <v>874.14118999999994</v>
      </c>
      <c r="S27" s="155">
        <v>753.56999137930995</v>
      </c>
      <c r="T27" s="155">
        <v>157.13999999999999</v>
      </c>
      <c r="U27" s="155">
        <v>3739.49</v>
      </c>
      <c r="V27" s="155">
        <v>5.2215344827586199</v>
      </c>
      <c r="W27" s="155">
        <v>1.48</v>
      </c>
      <c r="X27" s="155">
        <v>25.6</v>
      </c>
      <c r="Y27" s="155">
        <v>596.58965517241302</v>
      </c>
      <c r="Z27" s="155">
        <v>271</v>
      </c>
      <c r="AA27" s="155">
        <v>750</v>
      </c>
      <c r="AB27" s="155">
        <v>5646.2951810344803</v>
      </c>
      <c r="AC27" s="155">
        <v>1369.53</v>
      </c>
      <c r="AD27" s="155">
        <v>8249.18</v>
      </c>
      <c r="AE27" s="156">
        <v>3166.1714234224123</v>
      </c>
      <c r="AF27" s="156">
        <v>3110.2810199999994</v>
      </c>
      <c r="AG27" s="156">
        <v>3220.2055499999997</v>
      </c>
      <c r="AH27" s="156">
        <v>18.66</v>
      </c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  <c r="BD27"/>
      <c r="BE27"/>
      <c r="BF27"/>
      <c r="BG27"/>
      <c r="BH27"/>
      <c r="BJ27"/>
      <c r="BK27"/>
      <c r="BL27"/>
      <c r="BM27"/>
      <c r="BQ27" s="96"/>
      <c r="BS27"/>
      <c r="BV27"/>
      <c r="BW27"/>
      <c r="BX27"/>
      <c r="BY27"/>
      <c r="BZ27"/>
      <c r="CA27"/>
      <c r="CB27"/>
      <c r="CC27"/>
      <c r="CD27"/>
      <c r="CE27"/>
      <c r="CF27"/>
      <c r="CG27"/>
      <c r="CH27"/>
      <c r="CJ27"/>
      <c r="CK27"/>
      <c r="CL27"/>
      <c r="CM27"/>
      <c r="CN27"/>
    </row>
    <row r="28" spans="7:92" ht="14.25" customHeight="1">
      <c r="G28" s="116"/>
      <c r="H28" s="312"/>
      <c r="J28" s="331"/>
      <c r="K28" s="164" t="str">
        <f t="shared" si="0"/>
        <v>Pumped Storage Hydropower - National Class 9</v>
      </c>
      <c r="L28" s="165" t="s">
        <v>167</v>
      </c>
      <c r="M28" s="165" t="s">
        <v>207</v>
      </c>
      <c r="N28" s="165" t="s">
        <v>190</v>
      </c>
      <c r="O28" s="159" t="s">
        <v>191</v>
      </c>
      <c r="P28" s="159" t="s">
        <v>208</v>
      </c>
      <c r="Q28" s="159">
        <v>1205</v>
      </c>
      <c r="R28" s="160">
        <v>874.44451000000004</v>
      </c>
      <c r="S28" s="160">
        <v>725.68009128630695</v>
      </c>
      <c r="T28" s="160">
        <v>174.7</v>
      </c>
      <c r="U28" s="160">
        <v>2213.35</v>
      </c>
      <c r="V28" s="160">
        <v>5.1884896265560103</v>
      </c>
      <c r="W28" s="160">
        <v>1.58</v>
      </c>
      <c r="X28" s="160">
        <v>31.44</v>
      </c>
      <c r="Y28" s="160">
        <v>580.88132780082901</v>
      </c>
      <c r="Z28" s="160">
        <v>206</v>
      </c>
      <c r="AA28" s="160">
        <v>750</v>
      </c>
      <c r="AB28" s="160">
        <v>5507.0052946058004</v>
      </c>
      <c r="AC28" s="160">
        <v>848.53</v>
      </c>
      <c r="AD28" s="160">
        <v>8191.98</v>
      </c>
      <c r="AE28" s="151">
        <v>3279.7126334688737</v>
      </c>
      <c r="AF28" s="151">
        <v>3220.2160199999998</v>
      </c>
      <c r="AG28" s="151">
        <v>3339.3960299999994</v>
      </c>
      <c r="AH28" s="151">
        <v>18.66</v>
      </c>
      <c r="AJ28"/>
      <c r="AK28"/>
      <c r="AL28"/>
      <c r="AM28"/>
      <c r="AN28"/>
      <c r="AO28"/>
      <c r="AP28"/>
      <c r="AQ28"/>
      <c r="AR28"/>
      <c r="AS28"/>
      <c r="AT28"/>
      <c r="AU28"/>
      <c r="AV28"/>
      <c r="AW28"/>
      <c r="AX28"/>
      <c r="AY28"/>
      <c r="AZ28"/>
      <c r="BA28"/>
      <c r="BB28"/>
      <c r="BC28"/>
      <c r="BD28"/>
      <c r="BE28"/>
      <c r="BF28"/>
      <c r="BG28"/>
      <c r="BH28"/>
      <c r="BJ28"/>
      <c r="BK28"/>
      <c r="BL28"/>
      <c r="BM28"/>
      <c r="BQ28" s="96"/>
      <c r="BS28"/>
      <c r="BV28"/>
      <c r="BW28"/>
      <c r="BX28"/>
      <c r="BY28"/>
      <c r="BZ28"/>
      <c r="CA28"/>
      <c r="CB28"/>
      <c r="CC28"/>
      <c r="CD28"/>
      <c r="CE28"/>
      <c r="CF28"/>
      <c r="CG28"/>
      <c r="CH28"/>
      <c r="CJ28"/>
      <c r="CK28"/>
      <c r="CL28"/>
      <c r="CM28"/>
      <c r="CN28"/>
    </row>
    <row r="29" spans="7:92" ht="14.25" customHeight="1">
      <c r="G29" s="116"/>
      <c r="H29" s="312"/>
      <c r="J29" s="331"/>
      <c r="K29" s="166" t="str">
        <f t="shared" si="0"/>
        <v>Pumped Storage Hydropower - National Class 10</v>
      </c>
      <c r="L29" s="167" t="s">
        <v>167</v>
      </c>
      <c r="M29" s="167" t="s">
        <v>209</v>
      </c>
      <c r="N29" s="167" t="s">
        <v>190</v>
      </c>
      <c r="O29" s="154" t="s">
        <v>191</v>
      </c>
      <c r="P29" s="154" t="s">
        <v>210</v>
      </c>
      <c r="Q29" s="154">
        <v>1231</v>
      </c>
      <c r="R29" s="155">
        <v>874.70303000000001</v>
      </c>
      <c r="S29" s="155">
        <v>710.56298131600295</v>
      </c>
      <c r="T29" s="155">
        <v>156.88999999999999</v>
      </c>
      <c r="U29" s="155">
        <v>2314.7800000000002</v>
      </c>
      <c r="V29" s="155">
        <v>5.2157026807473601</v>
      </c>
      <c r="W29" s="155">
        <v>1.34</v>
      </c>
      <c r="X29" s="155">
        <v>21.74</v>
      </c>
      <c r="Y29" s="155">
        <v>561.307067424857</v>
      </c>
      <c r="Z29" s="155">
        <v>232</v>
      </c>
      <c r="AA29" s="155">
        <v>750</v>
      </c>
      <c r="AB29" s="155">
        <v>5365.7052152721299</v>
      </c>
      <c r="AC29" s="155">
        <v>1449.03</v>
      </c>
      <c r="AD29" s="155">
        <v>8248.85</v>
      </c>
      <c r="AE29" s="156">
        <v>3402.2585819171391</v>
      </c>
      <c r="AF29" s="156">
        <v>3339.4797899999999</v>
      </c>
      <c r="AG29" s="156">
        <v>3464.5858199999998</v>
      </c>
      <c r="AH29" s="156">
        <v>18.66</v>
      </c>
      <c r="AJ29"/>
      <c r="AK29"/>
      <c r="AL29"/>
      <c r="AM29"/>
      <c r="AN29"/>
      <c r="AO29"/>
      <c r="AP29"/>
      <c r="AQ29"/>
      <c r="AR29"/>
      <c r="AS29"/>
      <c r="AT29"/>
      <c r="AU29"/>
      <c r="AV29"/>
      <c r="AW29"/>
      <c r="AX29"/>
      <c r="AY29"/>
      <c r="AZ29"/>
      <c r="BA29"/>
      <c r="BB29"/>
      <c r="BC29"/>
      <c r="BD29"/>
      <c r="BE29"/>
      <c r="BF29"/>
      <c r="BG29"/>
      <c r="BH29"/>
      <c r="BJ29"/>
      <c r="BK29"/>
      <c r="BL29"/>
      <c r="BM29"/>
      <c r="BQ29" s="96"/>
      <c r="BS29"/>
      <c r="BV29"/>
      <c r="BW29"/>
      <c r="BX29"/>
      <c r="BY29"/>
      <c r="BZ29"/>
      <c r="CA29"/>
      <c r="CB29"/>
      <c r="CC29"/>
      <c r="CD29"/>
      <c r="CE29"/>
      <c r="CF29"/>
      <c r="CG29"/>
      <c r="CH29"/>
      <c r="CJ29"/>
      <c r="CK29"/>
      <c r="CL29"/>
      <c r="CM29"/>
      <c r="CN29"/>
    </row>
    <row r="30" spans="7:92" ht="14.25" customHeight="1">
      <c r="G30" s="116"/>
      <c r="H30" s="312"/>
      <c r="J30" s="331"/>
      <c r="K30" s="157" t="str">
        <f t="shared" si="0"/>
        <v>Pumped Storage Hydropower - National Class 11</v>
      </c>
      <c r="L30" s="158" t="s">
        <v>167</v>
      </c>
      <c r="M30" s="158" t="s">
        <v>211</v>
      </c>
      <c r="N30" s="158" t="s">
        <v>190</v>
      </c>
      <c r="O30" s="159" t="s">
        <v>191</v>
      </c>
      <c r="P30" s="159" t="s">
        <v>212</v>
      </c>
      <c r="Q30" s="159">
        <v>1261</v>
      </c>
      <c r="R30" s="160">
        <v>874.69416999999999</v>
      </c>
      <c r="S30" s="160">
        <v>693.65120539254497</v>
      </c>
      <c r="T30" s="160">
        <v>155.97</v>
      </c>
      <c r="U30" s="160">
        <v>3900.94</v>
      </c>
      <c r="V30" s="160">
        <v>5.2259952418715301</v>
      </c>
      <c r="W30" s="160">
        <v>1.27</v>
      </c>
      <c r="X30" s="160">
        <v>34.9</v>
      </c>
      <c r="Y30" s="160">
        <v>545.26011102299697</v>
      </c>
      <c r="Z30" s="160">
        <v>204</v>
      </c>
      <c r="AA30" s="160">
        <v>750</v>
      </c>
      <c r="AB30" s="160">
        <v>5249.1346867565398</v>
      </c>
      <c r="AC30" s="160">
        <v>1250.32</v>
      </c>
      <c r="AD30" s="160">
        <v>8236.6299999999992</v>
      </c>
      <c r="AE30" s="151">
        <v>3527.9961752260106</v>
      </c>
      <c r="AF30" s="151">
        <v>3464.9418000000001</v>
      </c>
      <c r="AG30" s="151">
        <v>3592.3721700000001</v>
      </c>
      <c r="AH30" s="151">
        <v>18.66</v>
      </c>
      <c r="AJ30"/>
      <c r="AK30"/>
      <c r="AL30"/>
      <c r="AM30"/>
      <c r="AN30"/>
      <c r="AO30"/>
      <c r="AP30"/>
      <c r="AQ30"/>
      <c r="AR30"/>
      <c r="AS30"/>
      <c r="AT30"/>
      <c r="AU30"/>
      <c r="AV30"/>
      <c r="AW30"/>
      <c r="AX30"/>
      <c r="AY30"/>
      <c r="AZ30"/>
      <c r="BA30"/>
      <c r="BB30"/>
      <c r="BC30"/>
      <c r="BD30"/>
      <c r="BE30"/>
      <c r="BF30"/>
      <c r="BG30"/>
      <c r="BH30"/>
      <c r="BJ30"/>
      <c r="BK30"/>
      <c r="BL30"/>
      <c r="BM30"/>
      <c r="BQ30" s="96"/>
      <c r="BS30"/>
      <c r="BV30"/>
      <c r="BW30"/>
      <c r="BX30"/>
      <c r="BY30"/>
      <c r="BZ30"/>
      <c r="CA30"/>
      <c r="CB30"/>
      <c r="CC30"/>
      <c r="CD30"/>
      <c r="CE30"/>
      <c r="CF30"/>
      <c r="CG30"/>
      <c r="CH30"/>
      <c r="CJ30"/>
      <c r="CK30"/>
      <c r="CL30"/>
      <c r="CM30"/>
      <c r="CN30"/>
    </row>
    <row r="31" spans="7:92" ht="14.25" customHeight="1">
      <c r="G31" s="116"/>
      <c r="H31" s="312"/>
      <c r="J31" s="331"/>
      <c r="K31" s="152" t="str">
        <f t="shared" si="0"/>
        <v>Pumped Storage Hydropower - National Class 12</v>
      </c>
      <c r="L31" s="153" t="s">
        <v>167</v>
      </c>
      <c r="M31" s="153" t="s">
        <v>213</v>
      </c>
      <c r="N31" s="153" t="s">
        <v>190</v>
      </c>
      <c r="O31" s="154" t="s">
        <v>191</v>
      </c>
      <c r="P31" s="154" t="s">
        <v>214</v>
      </c>
      <c r="Q31" s="154">
        <v>1348</v>
      </c>
      <c r="R31" s="155">
        <v>874.10298999999998</v>
      </c>
      <c r="S31" s="155">
        <v>648.44435459940598</v>
      </c>
      <c r="T31" s="155">
        <v>150.38999999999999</v>
      </c>
      <c r="U31" s="155">
        <v>2498.94</v>
      </c>
      <c r="V31" s="155">
        <v>5.1762314540059302</v>
      </c>
      <c r="W31" s="155">
        <v>1.48</v>
      </c>
      <c r="X31" s="155">
        <v>31.1</v>
      </c>
      <c r="Y31" s="155">
        <v>514.71810089020698</v>
      </c>
      <c r="Z31" s="155">
        <v>210</v>
      </c>
      <c r="AA31" s="155">
        <v>750</v>
      </c>
      <c r="AB31" s="155">
        <v>4969.0859718100801</v>
      </c>
      <c r="AC31" s="155">
        <v>1569.78</v>
      </c>
      <c r="AD31" s="155">
        <v>8112.43</v>
      </c>
      <c r="AE31" s="156">
        <v>3662.4126796735814</v>
      </c>
      <c r="AF31" s="156">
        <v>3592.4035799999997</v>
      </c>
      <c r="AG31" s="156">
        <v>3735.7797599999999</v>
      </c>
      <c r="AH31" s="156">
        <v>18.66</v>
      </c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J31"/>
      <c r="BK31"/>
      <c r="BL31"/>
      <c r="BM31"/>
      <c r="BQ31" s="96"/>
      <c r="BS31"/>
      <c r="BV31"/>
      <c r="BW31"/>
      <c r="BX31"/>
      <c r="BY31"/>
      <c r="BZ31"/>
      <c r="CA31"/>
      <c r="CB31"/>
      <c r="CC31"/>
      <c r="CD31"/>
      <c r="CE31"/>
      <c r="CF31"/>
      <c r="CG31"/>
      <c r="CH31"/>
      <c r="CJ31"/>
      <c r="CK31"/>
      <c r="CL31"/>
      <c r="CM31"/>
      <c r="CN31"/>
    </row>
    <row r="32" spans="7:92" ht="14.25" customHeight="1">
      <c r="G32" s="116"/>
      <c r="H32" s="312"/>
      <c r="J32" s="331"/>
      <c r="K32" s="164" t="str">
        <f t="shared" si="0"/>
        <v>Pumped Storage Hydropower - National Class 13</v>
      </c>
      <c r="L32" s="165" t="s">
        <v>167</v>
      </c>
      <c r="M32" s="165" t="s">
        <v>215</v>
      </c>
      <c r="N32" s="165" t="s">
        <v>190</v>
      </c>
      <c r="O32" s="159" t="s">
        <v>191</v>
      </c>
      <c r="P32" s="159" t="s">
        <v>216</v>
      </c>
      <c r="Q32" s="159">
        <v>1381</v>
      </c>
      <c r="R32" s="160">
        <v>874.35870999999997</v>
      </c>
      <c r="S32" s="160">
        <v>633.13447501810197</v>
      </c>
      <c r="T32" s="160">
        <v>142.12</v>
      </c>
      <c r="U32" s="160">
        <v>2863.1</v>
      </c>
      <c r="V32" s="160">
        <v>5.2693917451122303</v>
      </c>
      <c r="W32" s="160">
        <v>1.01</v>
      </c>
      <c r="X32" s="160">
        <v>30.94</v>
      </c>
      <c r="Y32" s="160">
        <v>493.74438812454702</v>
      </c>
      <c r="Z32" s="160">
        <v>221</v>
      </c>
      <c r="AA32" s="160">
        <v>750</v>
      </c>
      <c r="AB32" s="160">
        <v>4775.3253584359099</v>
      </c>
      <c r="AC32" s="160">
        <v>900</v>
      </c>
      <c r="AD32" s="160">
        <v>8136.64</v>
      </c>
      <c r="AE32" s="151">
        <v>3813.0690953005064</v>
      </c>
      <c r="AF32" s="151">
        <v>3735.8111699999999</v>
      </c>
      <c r="AG32" s="151">
        <v>3888.6522299999997</v>
      </c>
      <c r="AH32" s="151">
        <v>18.66</v>
      </c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  <c r="BE32"/>
      <c r="BF32"/>
      <c r="BG32"/>
      <c r="BH32"/>
      <c r="BJ32"/>
      <c r="BK32"/>
      <c r="BL32"/>
      <c r="BM32"/>
      <c r="BQ32" s="96"/>
      <c r="BS32"/>
      <c r="BV32"/>
      <c r="BW32"/>
      <c r="BX32"/>
      <c r="BY32"/>
      <c r="BZ32"/>
      <c r="CA32"/>
      <c r="CB32"/>
      <c r="CC32"/>
      <c r="CD32"/>
      <c r="CE32"/>
      <c r="CF32"/>
      <c r="CG32"/>
      <c r="CH32"/>
      <c r="CJ32"/>
      <c r="CK32"/>
      <c r="CL32"/>
      <c r="CM32"/>
      <c r="CN32"/>
    </row>
    <row r="33" spans="7:92" ht="14.25" customHeight="1">
      <c r="G33" s="116"/>
      <c r="H33" s="312"/>
      <c r="J33" s="331"/>
      <c r="K33" s="166" t="str">
        <f t="shared" si="0"/>
        <v>Pumped Storage Hydropower - National Class 14</v>
      </c>
      <c r="L33" s="167" t="s">
        <v>167</v>
      </c>
      <c r="M33" s="167" t="s">
        <v>217</v>
      </c>
      <c r="N33" s="167" t="s">
        <v>190</v>
      </c>
      <c r="O33" s="154" t="s">
        <v>191</v>
      </c>
      <c r="P33" s="154" t="s">
        <v>218</v>
      </c>
      <c r="Q33" s="154">
        <v>1466</v>
      </c>
      <c r="R33" s="155">
        <v>874.87356999999997</v>
      </c>
      <c r="S33" s="155">
        <v>596.77596862209998</v>
      </c>
      <c r="T33" s="155">
        <v>125.96</v>
      </c>
      <c r="U33" s="155">
        <v>1905.59</v>
      </c>
      <c r="V33" s="155">
        <v>5.2505525238744797</v>
      </c>
      <c r="W33" s="155">
        <v>1.61</v>
      </c>
      <c r="X33" s="155">
        <v>22.43</v>
      </c>
      <c r="Y33" s="155">
        <v>464.55934515688898</v>
      </c>
      <c r="Z33" s="155">
        <v>207</v>
      </c>
      <c r="AA33" s="155">
        <v>750</v>
      </c>
      <c r="AB33" s="155">
        <v>4494.6312824010902</v>
      </c>
      <c r="AC33" s="155">
        <v>1166.92</v>
      </c>
      <c r="AD33" s="155">
        <v>8106.72</v>
      </c>
      <c r="AE33" s="156">
        <v>3976.5836251227747</v>
      </c>
      <c r="AF33" s="156">
        <v>3888.7883399999996</v>
      </c>
      <c r="AG33" s="156">
        <v>4063.4698199999998</v>
      </c>
      <c r="AH33" s="156">
        <v>18.66</v>
      </c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  <c r="BE33"/>
      <c r="BF33"/>
      <c r="BG33"/>
      <c r="BH33"/>
      <c r="BJ33"/>
      <c r="BK33"/>
      <c r="BL33"/>
      <c r="BM33"/>
      <c r="BQ33" s="96"/>
      <c r="BS33"/>
      <c r="BV33"/>
      <c r="BW33"/>
      <c r="BX33"/>
      <c r="BY33"/>
      <c r="BZ33"/>
      <c r="CA33"/>
      <c r="CB33"/>
      <c r="CC33"/>
      <c r="CD33"/>
      <c r="CE33"/>
      <c r="CF33"/>
      <c r="CG33"/>
      <c r="CH33"/>
      <c r="CJ33"/>
      <c r="CK33"/>
      <c r="CL33"/>
      <c r="CM33"/>
      <c r="CN33"/>
    </row>
    <row r="34" spans="7:92" ht="14.25" customHeight="1" thickBot="1">
      <c r="G34" s="116"/>
      <c r="H34" s="312"/>
      <c r="J34" s="331"/>
      <c r="K34" s="168" t="str">
        <f t="shared" si="0"/>
        <v>Pumped Storage Hydropower - National Class 15</v>
      </c>
      <c r="L34" s="169" t="s">
        <v>167</v>
      </c>
      <c r="M34" s="169" t="s">
        <v>219</v>
      </c>
      <c r="N34" s="169" t="s">
        <v>190</v>
      </c>
      <c r="O34" s="170" t="s">
        <v>191</v>
      </c>
      <c r="P34" s="170" t="s">
        <v>220</v>
      </c>
      <c r="Q34" s="170">
        <v>1562</v>
      </c>
      <c r="R34" s="171">
        <v>874.52131000000008</v>
      </c>
      <c r="S34" s="171">
        <v>559.87279769526197</v>
      </c>
      <c r="T34" s="171">
        <v>108.6</v>
      </c>
      <c r="U34" s="171">
        <v>2210.64</v>
      </c>
      <c r="V34" s="171">
        <v>5.1805377720870602</v>
      </c>
      <c r="W34" s="171">
        <v>1.17</v>
      </c>
      <c r="X34" s="171">
        <v>24.67</v>
      </c>
      <c r="Y34" s="171">
        <v>439.65877080665803</v>
      </c>
      <c r="Z34" s="171">
        <v>204</v>
      </c>
      <c r="AA34" s="171">
        <v>750</v>
      </c>
      <c r="AB34" s="171">
        <v>4245.6564788732303</v>
      </c>
      <c r="AC34" s="171">
        <v>600</v>
      </c>
      <c r="AD34" s="171">
        <v>8083.76</v>
      </c>
      <c r="AE34" s="172">
        <v>4156.9414219974342</v>
      </c>
      <c r="AF34" s="172">
        <v>4063.5221699999997</v>
      </c>
      <c r="AG34" s="172">
        <v>4442.400059999999</v>
      </c>
      <c r="AH34" s="172">
        <v>18.66</v>
      </c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J34"/>
      <c r="BK34"/>
      <c r="BL34"/>
      <c r="BM34"/>
      <c r="BQ34" s="96"/>
      <c r="BS34"/>
      <c r="BV34"/>
      <c r="BW34"/>
      <c r="BX34"/>
      <c r="BY34"/>
      <c r="BZ34"/>
      <c r="CA34"/>
      <c r="CB34"/>
      <c r="CC34"/>
      <c r="CD34"/>
      <c r="CE34"/>
      <c r="CF34"/>
      <c r="CG34"/>
      <c r="CH34"/>
      <c r="CJ34"/>
      <c r="CK34"/>
      <c r="CL34"/>
      <c r="CM34"/>
      <c r="CN34"/>
    </row>
    <row r="35" spans="7:92" ht="14.25" customHeight="1" thickBot="1">
      <c r="G35" s="116"/>
      <c r="V35"/>
      <c r="W35"/>
      <c r="X35"/>
      <c r="Y35"/>
      <c r="Z35"/>
      <c r="AA35"/>
      <c r="AB35"/>
      <c r="AC35"/>
      <c r="AD35"/>
      <c r="AE35" s="119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  <c r="BE35"/>
      <c r="BF35"/>
      <c r="BG35"/>
      <c r="BH35"/>
      <c r="BJ35"/>
      <c r="BK35"/>
      <c r="BL35"/>
      <c r="BM35"/>
      <c r="BN35"/>
      <c r="BO35"/>
      <c r="BP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J35"/>
      <c r="CK35"/>
      <c r="CL35"/>
    </row>
    <row r="36" spans="7:92" ht="14.25" customHeight="1">
      <c r="G36" s="116"/>
      <c r="H36" s="335" t="s">
        <v>221</v>
      </c>
      <c r="J36" s="337" t="s">
        <v>222</v>
      </c>
      <c r="K36" s="338"/>
      <c r="L36" s="338"/>
      <c r="M36" s="338"/>
      <c r="N36" s="338"/>
      <c r="O36" s="339"/>
      <c r="V36" s="173"/>
      <c r="W36"/>
      <c r="X36"/>
      <c r="Y36"/>
      <c r="Z36"/>
      <c r="AA36"/>
      <c r="AB36"/>
      <c r="AC36"/>
      <c r="AD36"/>
      <c r="AE36" s="119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/>
      <c r="AW36"/>
      <c r="AX36"/>
      <c r="AY36"/>
      <c r="AZ36"/>
      <c r="BA36"/>
      <c r="BB36"/>
      <c r="BC36"/>
      <c r="BD36"/>
      <c r="BE36"/>
      <c r="BF36"/>
      <c r="BG36"/>
      <c r="BH36"/>
      <c r="BJ36"/>
      <c r="BK36"/>
      <c r="BL36"/>
      <c r="BM36"/>
      <c r="BN36"/>
      <c r="BO36"/>
      <c r="BP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J36"/>
      <c r="CK36"/>
      <c r="CL36"/>
    </row>
    <row r="37" spans="7:92" ht="14.25" customHeight="1">
      <c r="G37" s="116"/>
      <c r="H37" s="336"/>
      <c r="J37" s="340" t="s">
        <v>223</v>
      </c>
      <c r="K37" s="341"/>
      <c r="L37" s="341"/>
      <c r="M37" s="341"/>
      <c r="N37" s="341"/>
      <c r="O37" s="174">
        <f>S38</f>
        <v>100</v>
      </c>
      <c r="Q37" s="96" t="s">
        <v>224</v>
      </c>
      <c r="S37" s="175" t="s">
        <v>225</v>
      </c>
      <c r="W37"/>
      <c r="X37"/>
      <c r="Y37"/>
      <c r="Z37"/>
      <c r="AA37"/>
      <c r="AB37"/>
      <c r="AC37"/>
      <c r="AD37"/>
      <c r="AE37" s="119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/>
      <c r="AW37"/>
      <c r="AX37"/>
      <c r="AY37"/>
      <c r="AZ37"/>
      <c r="BA37"/>
      <c r="BB37"/>
      <c r="BC37"/>
      <c r="BD37"/>
      <c r="BE37"/>
      <c r="BF37"/>
      <c r="BG37"/>
      <c r="BH37"/>
      <c r="BJ37"/>
      <c r="BK37"/>
      <c r="BL37"/>
      <c r="BM37"/>
      <c r="BN37"/>
      <c r="BO37"/>
      <c r="BP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J37"/>
      <c r="CK37"/>
      <c r="CL37"/>
    </row>
    <row r="38" spans="7:92" ht="14.25" customHeight="1">
      <c r="G38" s="116"/>
      <c r="H38" s="336"/>
      <c r="J38" s="176" t="s">
        <v>226</v>
      </c>
      <c r="K38" s="177"/>
      <c r="L38" s="177"/>
      <c r="M38" s="177"/>
      <c r="N38" s="177"/>
      <c r="O38" s="178">
        <v>20</v>
      </c>
      <c r="Q38" s="96" t="s">
        <v>227</v>
      </c>
      <c r="S38" s="179">
        <v>100</v>
      </c>
      <c r="W38"/>
      <c r="X38"/>
      <c r="Y38"/>
      <c r="Z38"/>
      <c r="AA38"/>
      <c r="AB38"/>
      <c r="AC38"/>
      <c r="AD38"/>
      <c r="AE38" s="119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/>
      <c r="AW38"/>
      <c r="AX38"/>
      <c r="AY38"/>
      <c r="AZ38"/>
      <c r="BA38"/>
      <c r="BB38"/>
      <c r="BC38"/>
      <c r="BD38"/>
      <c r="BE38"/>
      <c r="BF38"/>
      <c r="BG38"/>
      <c r="BH38"/>
      <c r="BJ38"/>
      <c r="BK38"/>
      <c r="BL38"/>
      <c r="BM38"/>
      <c r="BN38"/>
      <c r="BO38"/>
      <c r="BP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J38"/>
      <c r="CK38"/>
      <c r="CL38"/>
    </row>
    <row r="39" spans="7:92" ht="14.25" customHeight="1" thickBot="1">
      <c r="G39" s="116"/>
      <c r="H39" s="336"/>
      <c r="J39" s="342" t="s">
        <v>228</v>
      </c>
      <c r="K39" s="343"/>
      <c r="L39" s="343"/>
      <c r="M39" s="344"/>
      <c r="N39" s="344"/>
      <c r="O39" s="180">
        <v>0.02</v>
      </c>
      <c r="W39"/>
      <c r="X39"/>
      <c r="Y39"/>
      <c r="Z39"/>
      <c r="AA39"/>
      <c r="AB39"/>
      <c r="AC39"/>
      <c r="AD39"/>
      <c r="AE39" s="11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 s="181"/>
      <c r="AZ39"/>
      <c r="BA39"/>
      <c r="BB39"/>
      <c r="BC39"/>
      <c r="BD39"/>
      <c r="BE39"/>
      <c r="BF39"/>
      <c r="BG39"/>
      <c r="BH39"/>
      <c r="BJ39"/>
      <c r="BK39"/>
      <c r="BL39"/>
      <c r="BM39"/>
      <c r="BN39"/>
      <c r="BO39"/>
      <c r="BP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J39"/>
      <c r="CK39"/>
      <c r="CL39"/>
    </row>
    <row r="40" spans="7:92" ht="14.25" customHeight="1">
      <c r="G40" s="116"/>
      <c r="H40" s="336"/>
      <c r="J40" s="345" t="s">
        <v>229</v>
      </c>
      <c r="K40" s="346"/>
      <c r="L40" s="182"/>
      <c r="M40" s="183"/>
      <c r="N40" s="184"/>
      <c r="O40" s="185">
        <v>3</v>
      </c>
      <c r="W40"/>
      <c r="X40"/>
      <c r="Y40"/>
      <c r="Z40"/>
      <c r="AA40"/>
      <c r="AB40"/>
      <c r="AC40"/>
      <c r="AD40"/>
      <c r="AE40" s="119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 s="181"/>
      <c r="AZ40"/>
      <c r="BA40"/>
      <c r="BB40"/>
      <c r="BC40"/>
      <c r="BD40"/>
      <c r="BE40"/>
      <c r="BF40"/>
      <c r="BG40"/>
      <c r="BH40"/>
      <c r="BJ40"/>
      <c r="BK40"/>
      <c r="BL40"/>
      <c r="BM40"/>
      <c r="BN40"/>
      <c r="BO40"/>
      <c r="BP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J40"/>
      <c r="CK40"/>
      <c r="CL40"/>
    </row>
    <row r="41" spans="7:92" ht="28.9" customHeight="1">
      <c r="G41" s="116"/>
      <c r="H41" s="336"/>
      <c r="J41" s="186" t="s">
        <v>230</v>
      </c>
      <c r="K41" s="187" t="s">
        <v>231</v>
      </c>
      <c r="L41" s="347" t="s">
        <v>232</v>
      </c>
      <c r="M41" s="347" t="s">
        <v>233</v>
      </c>
      <c r="U41"/>
      <c r="V41"/>
      <c r="W41"/>
      <c r="X41"/>
      <c r="Y41"/>
      <c r="Z41"/>
      <c r="AA41"/>
      <c r="AB41"/>
      <c r="AC41" s="119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 s="181"/>
      <c r="AX41"/>
      <c r="AY41"/>
      <c r="AZ41"/>
      <c r="BA41"/>
      <c r="BB41"/>
      <c r="BC41"/>
      <c r="BD41"/>
      <c r="BE41"/>
      <c r="BF41"/>
      <c r="BG41"/>
      <c r="BH41"/>
      <c r="BJ41"/>
      <c r="BK41"/>
      <c r="BL41"/>
      <c r="BM41"/>
      <c r="BN41"/>
      <c r="BO41"/>
      <c r="BP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J41"/>
    </row>
    <row r="42" spans="7:92" ht="14.25" customHeight="1">
      <c r="G42" s="116"/>
      <c r="H42" s="336"/>
      <c r="J42" s="188" t="s">
        <v>234</v>
      </c>
      <c r="K42" s="189" t="s">
        <v>235</v>
      </c>
      <c r="L42" s="348"/>
      <c r="M42" s="348"/>
      <c r="U42"/>
      <c r="V42"/>
      <c r="W42"/>
      <c r="X42"/>
      <c r="Y42"/>
      <c r="Z42"/>
      <c r="AA42"/>
      <c r="AB42"/>
      <c r="AC42" s="119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 s="181"/>
      <c r="AX42"/>
      <c r="AY42"/>
      <c r="AZ42"/>
      <c r="BA42"/>
      <c r="BB42"/>
      <c r="BC42"/>
      <c r="BD42"/>
      <c r="BE42"/>
      <c r="BF42"/>
      <c r="BG42"/>
      <c r="BH42"/>
      <c r="BJ42"/>
      <c r="BK42"/>
      <c r="BL42"/>
      <c r="BM42"/>
      <c r="BN42"/>
      <c r="BO42"/>
      <c r="BP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J42"/>
    </row>
    <row r="43" spans="7:92" ht="14.25" customHeight="1">
      <c r="G43" s="116"/>
      <c r="H43" s="336"/>
      <c r="J43" s="190">
        <v>0</v>
      </c>
      <c r="K43" s="191">
        <v>0.8</v>
      </c>
      <c r="L43" s="191">
        <v>0.8</v>
      </c>
      <c r="M43" s="192">
        <f>1-L43</f>
        <v>0.19999999999999996</v>
      </c>
      <c r="U43"/>
      <c r="V43"/>
      <c r="W43"/>
      <c r="X43"/>
      <c r="Y43"/>
      <c r="Z43"/>
      <c r="AA43"/>
      <c r="AB43"/>
      <c r="AC43" s="119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 s="181"/>
      <c r="AX43"/>
      <c r="AY43"/>
      <c r="AZ43"/>
      <c r="BA43"/>
      <c r="BB43"/>
      <c r="BC43"/>
      <c r="BD43"/>
      <c r="BE43"/>
      <c r="BF43"/>
      <c r="BG43"/>
      <c r="BH43"/>
      <c r="BJ43"/>
      <c r="BK43"/>
      <c r="BL43"/>
      <c r="BM43"/>
      <c r="BN43"/>
      <c r="BO43"/>
      <c r="BP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J43"/>
    </row>
    <row r="44" spans="7:92" ht="14.25" customHeight="1">
      <c r="G44" s="116"/>
      <c r="H44" s="336"/>
      <c r="J44" s="193">
        <v>1</v>
      </c>
      <c r="K44" s="194">
        <v>0.1</v>
      </c>
      <c r="L44" s="194">
        <v>0.8</v>
      </c>
      <c r="M44" s="195">
        <f>1-L44</f>
        <v>0.19999999999999996</v>
      </c>
      <c r="U44"/>
      <c r="V44"/>
      <c r="W44"/>
      <c r="X44"/>
      <c r="Y44"/>
      <c r="Z44"/>
      <c r="AA44"/>
      <c r="AB44"/>
      <c r="AC44" s="119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 s="181"/>
      <c r="AX44"/>
      <c r="AY44"/>
      <c r="AZ44"/>
      <c r="BA44"/>
      <c r="BB44"/>
      <c r="BC44"/>
      <c r="BD44"/>
      <c r="BE44"/>
      <c r="BF44"/>
      <c r="BG44"/>
      <c r="BH44"/>
      <c r="BJ44"/>
      <c r="BK44"/>
      <c r="BL44"/>
      <c r="BM44"/>
      <c r="BN44"/>
      <c r="BO44"/>
      <c r="BP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J44"/>
    </row>
    <row r="45" spans="7:92" ht="14.25" customHeight="1" thickBot="1">
      <c r="G45" s="116"/>
      <c r="H45" s="336"/>
      <c r="J45" s="196">
        <v>2</v>
      </c>
      <c r="K45" s="197">
        <v>0.1</v>
      </c>
      <c r="L45" s="197">
        <v>0.8</v>
      </c>
      <c r="M45" s="198">
        <f>1-L45</f>
        <v>0.19999999999999996</v>
      </c>
      <c r="U45"/>
      <c r="V45"/>
      <c r="W45"/>
      <c r="X45"/>
      <c r="Y45"/>
      <c r="Z45"/>
      <c r="AA45"/>
      <c r="AB45"/>
      <c r="AC45" s="119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 s="181"/>
      <c r="AX45"/>
      <c r="AY45"/>
      <c r="AZ45"/>
      <c r="BA45"/>
      <c r="BB45"/>
      <c r="BC45"/>
      <c r="BD45"/>
      <c r="BE45"/>
      <c r="BF45"/>
      <c r="BG45"/>
      <c r="BH45"/>
      <c r="BJ45"/>
      <c r="BK45"/>
      <c r="BL45"/>
      <c r="BM45"/>
      <c r="BN45"/>
      <c r="BO45"/>
      <c r="BP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J45"/>
    </row>
    <row r="46" spans="7:92" ht="14.25" customHeight="1" thickBot="1">
      <c r="G46" s="116"/>
      <c r="H46" s="336"/>
      <c r="N46" s="199"/>
      <c r="P46" s="107"/>
      <c r="Q46" s="107"/>
      <c r="R46" s="107"/>
      <c r="S46" s="107"/>
      <c r="T46" s="200"/>
      <c r="U46" s="201"/>
      <c r="W46"/>
      <c r="X46"/>
      <c r="Y46"/>
      <c r="Z46"/>
      <c r="AA46"/>
      <c r="AB46"/>
      <c r="AC46"/>
      <c r="AD46"/>
      <c r="AE46" s="119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 s="181"/>
      <c r="AZ46"/>
      <c r="BA46"/>
      <c r="BB46"/>
      <c r="BC46"/>
      <c r="BD46"/>
      <c r="BE46"/>
      <c r="BF46"/>
      <c r="BG46"/>
      <c r="BH46"/>
      <c r="BJ46"/>
      <c r="BK46"/>
      <c r="BL46"/>
      <c r="BM46"/>
      <c r="BN46"/>
      <c r="BO46"/>
      <c r="BP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J46"/>
      <c r="CK46"/>
      <c r="CL46"/>
    </row>
    <row r="47" spans="7:92" ht="14.25" customHeight="1">
      <c r="G47" s="116"/>
      <c r="H47" s="336"/>
      <c r="M47" s="202">
        <v>2021</v>
      </c>
      <c r="N47" s="202">
        <v>2022</v>
      </c>
      <c r="O47" s="202">
        <v>2023</v>
      </c>
      <c r="P47" s="202">
        <v>2024</v>
      </c>
      <c r="Q47" s="202">
        <v>2025</v>
      </c>
      <c r="R47" s="202">
        <v>2026</v>
      </c>
      <c r="S47" s="202">
        <v>2027</v>
      </c>
      <c r="T47" s="202">
        <v>2028</v>
      </c>
      <c r="U47" s="202">
        <v>2029</v>
      </c>
      <c r="V47" s="202">
        <v>2030</v>
      </c>
      <c r="W47" s="202">
        <v>2031</v>
      </c>
      <c r="X47" s="202">
        <v>2032</v>
      </c>
      <c r="Y47" s="202">
        <v>2033</v>
      </c>
      <c r="Z47" s="202">
        <v>2034</v>
      </c>
      <c r="AA47" s="202">
        <v>2035</v>
      </c>
      <c r="AB47" s="202">
        <v>2036</v>
      </c>
      <c r="AC47" s="202">
        <v>2037</v>
      </c>
      <c r="AD47" s="202">
        <v>2038</v>
      </c>
      <c r="AE47" s="202">
        <v>2039</v>
      </c>
      <c r="AF47" s="202">
        <v>2040</v>
      </c>
      <c r="AG47" s="202">
        <v>2041</v>
      </c>
      <c r="AH47" s="202">
        <v>2042</v>
      </c>
      <c r="AI47" s="202">
        <v>2043</v>
      </c>
      <c r="AJ47" s="202">
        <v>2044</v>
      </c>
      <c r="AK47" s="202">
        <v>2045</v>
      </c>
      <c r="AL47" s="202">
        <v>2046</v>
      </c>
      <c r="AM47" s="202">
        <v>2047</v>
      </c>
      <c r="AN47" s="202">
        <v>2048</v>
      </c>
      <c r="AO47" s="202">
        <v>2049</v>
      </c>
      <c r="AP47" s="202">
        <v>2050</v>
      </c>
      <c r="AQ47"/>
      <c r="AR47"/>
      <c r="AS47"/>
      <c r="AT47"/>
      <c r="AU47"/>
      <c r="AV47"/>
      <c r="AW47" s="181"/>
      <c r="AX47"/>
      <c r="AY47"/>
      <c r="AZ47"/>
      <c r="BA47"/>
      <c r="BB47"/>
      <c r="BC47"/>
      <c r="BD47"/>
      <c r="BE47"/>
      <c r="BF47"/>
      <c r="BG47"/>
      <c r="BH47"/>
      <c r="BJ47"/>
      <c r="BK47"/>
      <c r="BL47"/>
      <c r="BM47"/>
      <c r="BN47"/>
      <c r="BO47"/>
      <c r="BP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J47"/>
    </row>
    <row r="48" spans="7:92" ht="14.25" customHeight="1">
      <c r="G48" s="116"/>
      <c r="H48" s="336"/>
      <c r="J48" s="333" t="s">
        <v>163</v>
      </c>
      <c r="K48" s="203" t="s">
        <v>236</v>
      </c>
      <c r="L48" s="203" t="s">
        <v>106</v>
      </c>
      <c r="M48" s="204">
        <v>2.5000000000000001E-2</v>
      </c>
      <c r="N48" s="204">
        <v>2.5000000000000001E-2</v>
      </c>
      <c r="O48" s="204">
        <v>2.5000000000000001E-2</v>
      </c>
      <c r="P48" s="204">
        <v>2.5000000000000001E-2</v>
      </c>
      <c r="Q48" s="204">
        <v>2.5000000000000001E-2</v>
      </c>
      <c r="R48" s="204">
        <v>2.5000000000000001E-2</v>
      </c>
      <c r="S48" s="204">
        <v>2.5000000000000001E-2</v>
      </c>
      <c r="T48" s="204">
        <v>2.5000000000000001E-2</v>
      </c>
      <c r="U48" s="204">
        <v>2.5000000000000001E-2</v>
      </c>
      <c r="V48" s="204">
        <v>2.5000000000000001E-2</v>
      </c>
      <c r="W48" s="204">
        <v>2.5000000000000001E-2</v>
      </c>
      <c r="X48" s="204">
        <v>2.5000000000000001E-2</v>
      </c>
      <c r="Y48" s="204">
        <v>2.5000000000000001E-2</v>
      </c>
      <c r="Z48" s="204">
        <v>2.5000000000000001E-2</v>
      </c>
      <c r="AA48" s="204">
        <v>2.5000000000000001E-2</v>
      </c>
      <c r="AB48" s="204">
        <v>2.5000000000000001E-2</v>
      </c>
      <c r="AC48" s="204">
        <v>2.5000000000000001E-2</v>
      </c>
      <c r="AD48" s="204">
        <v>2.5000000000000001E-2</v>
      </c>
      <c r="AE48" s="204">
        <v>2.5000000000000001E-2</v>
      </c>
      <c r="AF48" s="204">
        <v>2.5000000000000001E-2</v>
      </c>
      <c r="AG48" s="204">
        <v>2.5000000000000001E-2</v>
      </c>
      <c r="AH48" s="204">
        <v>2.5000000000000001E-2</v>
      </c>
      <c r="AI48" s="204">
        <v>2.5000000000000001E-2</v>
      </c>
      <c r="AJ48" s="204">
        <v>2.5000000000000001E-2</v>
      </c>
      <c r="AK48" s="204">
        <v>2.5000000000000001E-2</v>
      </c>
      <c r="AL48" s="204">
        <v>2.5000000000000001E-2</v>
      </c>
      <c r="AM48" s="204">
        <v>2.5000000000000001E-2</v>
      </c>
      <c r="AN48" s="204">
        <v>2.5000000000000001E-2</v>
      </c>
      <c r="AO48" s="204">
        <v>2.5000000000000001E-2</v>
      </c>
      <c r="AP48" s="204">
        <v>2.5000000000000001E-2</v>
      </c>
      <c r="AQ48"/>
      <c r="AR48"/>
      <c r="AS48"/>
      <c r="AT48"/>
      <c r="AU48"/>
      <c r="AV48"/>
      <c r="AW48" s="181"/>
      <c r="AX48"/>
      <c r="AY48"/>
      <c r="AZ48"/>
      <c r="BA48"/>
      <c r="BB48"/>
      <c r="BC48"/>
      <c r="BD48"/>
      <c r="BE48"/>
      <c r="BF48"/>
      <c r="BG48"/>
      <c r="BH48"/>
      <c r="BJ48"/>
      <c r="BK48"/>
      <c r="BL48"/>
      <c r="BM48"/>
      <c r="BN48"/>
      <c r="BO48"/>
      <c r="BP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J48"/>
    </row>
    <row r="49" spans="7:88" ht="14.25" customHeight="1">
      <c r="G49" s="116"/>
      <c r="H49" s="336"/>
      <c r="J49" s="333"/>
      <c r="K49" s="203" t="s">
        <v>237</v>
      </c>
      <c r="L49" s="203" t="s">
        <v>238</v>
      </c>
      <c r="M49" s="204">
        <v>7.0000000000000007E-2</v>
      </c>
      <c r="N49" s="204">
        <v>7.0000000000000007E-2</v>
      </c>
      <c r="O49" s="204">
        <v>7.0000000000000007E-2</v>
      </c>
      <c r="P49" s="204">
        <v>7.0000000000000007E-2</v>
      </c>
      <c r="Q49" s="204">
        <v>7.0000000000000007E-2</v>
      </c>
      <c r="R49" s="204">
        <v>7.0000000000000007E-2</v>
      </c>
      <c r="S49" s="204">
        <v>7.0000000000000007E-2</v>
      </c>
      <c r="T49" s="204">
        <v>7.0000000000000007E-2</v>
      </c>
      <c r="U49" s="204">
        <v>7.0000000000000007E-2</v>
      </c>
      <c r="V49" s="204">
        <v>7.0000000000000007E-2</v>
      </c>
      <c r="W49" s="204">
        <v>7.0000000000000007E-2</v>
      </c>
      <c r="X49" s="204">
        <v>7.0000000000000007E-2</v>
      </c>
      <c r="Y49" s="204">
        <v>7.0000000000000007E-2</v>
      </c>
      <c r="Z49" s="204">
        <v>7.0000000000000007E-2</v>
      </c>
      <c r="AA49" s="204">
        <v>7.0000000000000007E-2</v>
      </c>
      <c r="AB49" s="204">
        <v>7.0000000000000007E-2</v>
      </c>
      <c r="AC49" s="204">
        <v>7.0000000000000007E-2</v>
      </c>
      <c r="AD49" s="204">
        <v>7.0000000000000007E-2</v>
      </c>
      <c r="AE49" s="204">
        <v>7.0000000000000007E-2</v>
      </c>
      <c r="AF49" s="204">
        <v>7.0000000000000007E-2</v>
      </c>
      <c r="AG49" s="204">
        <v>7.0000000000000007E-2</v>
      </c>
      <c r="AH49" s="204">
        <v>7.0000000000000007E-2</v>
      </c>
      <c r="AI49" s="204">
        <v>7.0000000000000007E-2</v>
      </c>
      <c r="AJ49" s="204">
        <v>7.0000000000000007E-2</v>
      </c>
      <c r="AK49" s="204">
        <v>7.0000000000000007E-2</v>
      </c>
      <c r="AL49" s="204">
        <v>7.0000000000000007E-2</v>
      </c>
      <c r="AM49" s="204">
        <v>7.0000000000000007E-2</v>
      </c>
      <c r="AN49" s="204">
        <v>7.0000000000000007E-2</v>
      </c>
      <c r="AO49" s="204">
        <v>7.0000000000000007E-2</v>
      </c>
      <c r="AP49" s="204">
        <v>7.0000000000000007E-2</v>
      </c>
      <c r="AQ49"/>
      <c r="AR49"/>
      <c r="AS49"/>
      <c r="AT49"/>
      <c r="AU49"/>
      <c r="AV49"/>
      <c r="AW49" s="181"/>
      <c r="AX49"/>
      <c r="AY49"/>
      <c r="AZ49"/>
      <c r="BA49"/>
      <c r="BB49"/>
      <c r="BC49"/>
      <c r="BD49"/>
      <c r="BE49"/>
      <c r="BF49"/>
      <c r="BG49"/>
      <c r="BH49"/>
      <c r="BJ49"/>
      <c r="BK49"/>
      <c r="BL49"/>
      <c r="BM49"/>
      <c r="BN49"/>
      <c r="BO49"/>
      <c r="BP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J49"/>
    </row>
    <row r="50" spans="7:88" ht="14.25" customHeight="1">
      <c r="G50" s="116"/>
      <c r="H50" s="336"/>
      <c r="J50" s="333"/>
      <c r="K50" s="203" t="s">
        <v>237</v>
      </c>
      <c r="L50" s="203" t="s">
        <v>239</v>
      </c>
      <c r="M50" s="204">
        <v>7.0000000000000007E-2</v>
      </c>
      <c r="N50" s="204">
        <v>7.0000000000000007E-2</v>
      </c>
      <c r="O50" s="204">
        <v>7.0000000000000007E-2</v>
      </c>
      <c r="P50" s="204">
        <v>7.0000000000000007E-2</v>
      </c>
      <c r="Q50" s="204">
        <v>7.0000000000000007E-2</v>
      </c>
      <c r="R50" s="204">
        <v>7.0000000000000007E-2</v>
      </c>
      <c r="S50" s="204">
        <v>7.0000000000000007E-2</v>
      </c>
      <c r="T50" s="204">
        <v>7.0000000000000007E-2</v>
      </c>
      <c r="U50" s="204">
        <v>7.0000000000000007E-2</v>
      </c>
      <c r="V50" s="204">
        <v>7.0000000000000007E-2</v>
      </c>
      <c r="W50" s="204">
        <v>7.0000000000000007E-2</v>
      </c>
      <c r="X50" s="204">
        <v>7.0000000000000007E-2</v>
      </c>
      <c r="Y50" s="204">
        <v>7.0000000000000007E-2</v>
      </c>
      <c r="Z50" s="204">
        <v>7.0000000000000007E-2</v>
      </c>
      <c r="AA50" s="204">
        <v>7.0000000000000007E-2</v>
      </c>
      <c r="AB50" s="204">
        <v>7.0000000000000007E-2</v>
      </c>
      <c r="AC50" s="204">
        <v>7.0000000000000007E-2</v>
      </c>
      <c r="AD50" s="204">
        <v>7.0000000000000007E-2</v>
      </c>
      <c r="AE50" s="204">
        <v>7.0000000000000007E-2</v>
      </c>
      <c r="AF50" s="204">
        <v>7.0000000000000007E-2</v>
      </c>
      <c r="AG50" s="204">
        <v>7.0000000000000007E-2</v>
      </c>
      <c r="AH50" s="204">
        <v>7.0000000000000007E-2</v>
      </c>
      <c r="AI50" s="204">
        <v>7.0000000000000007E-2</v>
      </c>
      <c r="AJ50" s="204">
        <v>7.0000000000000007E-2</v>
      </c>
      <c r="AK50" s="204">
        <v>7.0000000000000007E-2</v>
      </c>
      <c r="AL50" s="204">
        <v>7.0000000000000007E-2</v>
      </c>
      <c r="AM50" s="204">
        <v>7.0000000000000007E-2</v>
      </c>
      <c r="AN50" s="204">
        <v>7.0000000000000007E-2</v>
      </c>
      <c r="AO50" s="204">
        <v>7.0000000000000007E-2</v>
      </c>
      <c r="AP50" s="204">
        <v>7.0000000000000007E-2</v>
      </c>
      <c r="AQ50"/>
      <c r="AR50"/>
      <c r="AS50"/>
      <c r="AT50"/>
      <c r="AU50"/>
      <c r="AV50"/>
      <c r="AW50" s="181"/>
      <c r="AX50"/>
      <c r="AY50"/>
      <c r="AZ50"/>
      <c r="BA50"/>
      <c r="BB50"/>
      <c r="BC50"/>
      <c r="BD50"/>
      <c r="BE50"/>
      <c r="BF50"/>
      <c r="BG50"/>
      <c r="BH50"/>
      <c r="BJ50"/>
      <c r="BK50"/>
      <c r="BL50"/>
      <c r="BM50"/>
      <c r="BN50"/>
      <c r="BO50"/>
      <c r="BP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J50"/>
    </row>
    <row r="51" spans="7:88" ht="14.25" customHeight="1">
      <c r="G51" s="116"/>
      <c r="H51" s="336"/>
      <c r="J51" s="333"/>
      <c r="K51" s="203" t="s">
        <v>237</v>
      </c>
      <c r="L51" s="203" t="s">
        <v>240</v>
      </c>
      <c r="M51" s="204">
        <v>7.0000000000000007E-2</v>
      </c>
      <c r="N51" s="204">
        <v>7.0000000000000007E-2</v>
      </c>
      <c r="O51" s="204">
        <v>7.0000000000000007E-2</v>
      </c>
      <c r="P51" s="204">
        <v>7.0000000000000007E-2</v>
      </c>
      <c r="Q51" s="204">
        <v>7.0000000000000007E-2</v>
      </c>
      <c r="R51" s="204">
        <v>7.0000000000000007E-2</v>
      </c>
      <c r="S51" s="204">
        <v>7.0000000000000007E-2</v>
      </c>
      <c r="T51" s="204">
        <v>7.0000000000000007E-2</v>
      </c>
      <c r="U51" s="204">
        <v>7.0000000000000007E-2</v>
      </c>
      <c r="V51" s="204">
        <v>7.0000000000000007E-2</v>
      </c>
      <c r="W51" s="204">
        <v>7.0000000000000007E-2</v>
      </c>
      <c r="X51" s="204">
        <v>7.0000000000000007E-2</v>
      </c>
      <c r="Y51" s="204">
        <v>7.0000000000000007E-2</v>
      </c>
      <c r="Z51" s="204">
        <v>7.0000000000000007E-2</v>
      </c>
      <c r="AA51" s="204">
        <v>7.0000000000000007E-2</v>
      </c>
      <c r="AB51" s="204">
        <v>7.0000000000000007E-2</v>
      </c>
      <c r="AC51" s="204">
        <v>7.0000000000000007E-2</v>
      </c>
      <c r="AD51" s="204">
        <v>7.0000000000000007E-2</v>
      </c>
      <c r="AE51" s="204">
        <v>7.0000000000000007E-2</v>
      </c>
      <c r="AF51" s="204">
        <v>7.0000000000000007E-2</v>
      </c>
      <c r="AG51" s="204">
        <v>7.0000000000000007E-2</v>
      </c>
      <c r="AH51" s="204">
        <v>7.0000000000000007E-2</v>
      </c>
      <c r="AI51" s="204">
        <v>7.0000000000000007E-2</v>
      </c>
      <c r="AJ51" s="204">
        <v>7.0000000000000007E-2</v>
      </c>
      <c r="AK51" s="204">
        <v>7.0000000000000007E-2</v>
      </c>
      <c r="AL51" s="204">
        <v>7.0000000000000007E-2</v>
      </c>
      <c r="AM51" s="204">
        <v>7.0000000000000007E-2</v>
      </c>
      <c r="AN51" s="204">
        <v>7.0000000000000007E-2</v>
      </c>
      <c r="AO51" s="204">
        <v>7.0000000000000007E-2</v>
      </c>
      <c r="AP51" s="204">
        <v>7.0000000000000007E-2</v>
      </c>
      <c r="AQ51"/>
      <c r="AR51"/>
      <c r="AS51"/>
      <c r="AT51"/>
      <c r="AU51"/>
      <c r="AV51"/>
      <c r="AW51" s="181"/>
      <c r="AX51"/>
      <c r="AY51"/>
      <c r="AZ51"/>
      <c r="BA51"/>
      <c r="BB51"/>
      <c r="BC51"/>
      <c r="BD51"/>
      <c r="BE51"/>
      <c r="BF51"/>
      <c r="BG51"/>
      <c r="BH51"/>
      <c r="BJ51"/>
      <c r="BK51"/>
      <c r="BL51"/>
      <c r="BM51"/>
      <c r="BN51"/>
      <c r="BO51"/>
      <c r="BP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J51"/>
    </row>
    <row r="52" spans="7:88" ht="14.25" customHeight="1">
      <c r="G52" s="116"/>
      <c r="H52" s="336"/>
      <c r="J52" s="333"/>
      <c r="K52" s="203" t="s">
        <v>241</v>
      </c>
      <c r="L52" s="203" t="s">
        <v>238</v>
      </c>
      <c r="M52" s="205">
        <f t="shared" ref="M52:AP52" si="1">(1+M49)/(1+M$48) - 1</f>
        <v>4.3902439024390505E-2</v>
      </c>
      <c r="N52" s="205">
        <f t="shared" si="1"/>
        <v>4.3902439024390505E-2</v>
      </c>
      <c r="O52" s="205">
        <f t="shared" si="1"/>
        <v>4.3902439024390505E-2</v>
      </c>
      <c r="P52" s="205">
        <f t="shared" si="1"/>
        <v>4.3902439024390505E-2</v>
      </c>
      <c r="Q52" s="205">
        <f t="shared" si="1"/>
        <v>4.3902439024390505E-2</v>
      </c>
      <c r="R52" s="205">
        <f t="shared" si="1"/>
        <v>4.3902439024390505E-2</v>
      </c>
      <c r="S52" s="205">
        <f t="shared" si="1"/>
        <v>4.3902439024390505E-2</v>
      </c>
      <c r="T52" s="205">
        <f t="shared" si="1"/>
        <v>4.3902439024390505E-2</v>
      </c>
      <c r="U52" s="205">
        <f t="shared" si="1"/>
        <v>4.3902439024390505E-2</v>
      </c>
      <c r="V52" s="205">
        <f t="shared" si="1"/>
        <v>4.3902439024390505E-2</v>
      </c>
      <c r="W52" s="205">
        <f t="shared" si="1"/>
        <v>4.3902439024390505E-2</v>
      </c>
      <c r="X52" s="205">
        <f t="shared" si="1"/>
        <v>4.3902439024390505E-2</v>
      </c>
      <c r="Y52" s="205">
        <f t="shared" si="1"/>
        <v>4.3902439024390505E-2</v>
      </c>
      <c r="Z52" s="205">
        <f t="shared" si="1"/>
        <v>4.3902439024390505E-2</v>
      </c>
      <c r="AA52" s="205">
        <f t="shared" si="1"/>
        <v>4.3902439024390505E-2</v>
      </c>
      <c r="AB52" s="205">
        <f t="shared" si="1"/>
        <v>4.3902439024390505E-2</v>
      </c>
      <c r="AC52" s="205">
        <f t="shared" si="1"/>
        <v>4.3902439024390505E-2</v>
      </c>
      <c r="AD52" s="205">
        <f t="shared" si="1"/>
        <v>4.3902439024390505E-2</v>
      </c>
      <c r="AE52" s="205">
        <f t="shared" si="1"/>
        <v>4.3902439024390505E-2</v>
      </c>
      <c r="AF52" s="205">
        <f t="shared" si="1"/>
        <v>4.3902439024390505E-2</v>
      </c>
      <c r="AG52" s="205">
        <f t="shared" si="1"/>
        <v>4.3902439024390505E-2</v>
      </c>
      <c r="AH52" s="205">
        <f t="shared" si="1"/>
        <v>4.3902439024390505E-2</v>
      </c>
      <c r="AI52" s="205">
        <f t="shared" si="1"/>
        <v>4.3902439024390505E-2</v>
      </c>
      <c r="AJ52" s="205">
        <f t="shared" si="1"/>
        <v>4.3902439024390505E-2</v>
      </c>
      <c r="AK52" s="205">
        <f t="shared" si="1"/>
        <v>4.3902439024390505E-2</v>
      </c>
      <c r="AL52" s="205">
        <f t="shared" si="1"/>
        <v>4.3902439024390505E-2</v>
      </c>
      <c r="AM52" s="205">
        <f t="shared" si="1"/>
        <v>4.3902439024390505E-2</v>
      </c>
      <c r="AN52" s="205">
        <f t="shared" si="1"/>
        <v>4.3902439024390505E-2</v>
      </c>
      <c r="AO52" s="205">
        <f t="shared" si="1"/>
        <v>4.3902439024390505E-2</v>
      </c>
      <c r="AP52" s="205">
        <f t="shared" si="1"/>
        <v>4.3902439024390505E-2</v>
      </c>
      <c r="AQ52"/>
      <c r="AR52"/>
      <c r="AS52"/>
      <c r="AT52"/>
      <c r="AU52"/>
      <c r="AV52"/>
      <c r="AW52" s="181"/>
      <c r="AX52"/>
      <c r="AY52"/>
      <c r="AZ52"/>
      <c r="BA52"/>
      <c r="BB52"/>
      <c r="BC52"/>
      <c r="BD52"/>
      <c r="BE52"/>
      <c r="BF52"/>
      <c r="BG52"/>
      <c r="BH52"/>
      <c r="BJ52"/>
      <c r="BK52"/>
      <c r="BL52"/>
      <c r="BM52"/>
      <c r="BN52"/>
      <c r="BO52"/>
      <c r="BP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J52"/>
    </row>
    <row r="53" spans="7:88" ht="14.25" customHeight="1">
      <c r="G53" s="116"/>
      <c r="H53" s="336"/>
      <c r="J53" s="333"/>
      <c r="K53" s="203" t="s">
        <v>241</v>
      </c>
      <c r="L53" s="203" t="s">
        <v>239</v>
      </c>
      <c r="M53" s="205">
        <f t="shared" ref="M53:AP53" si="2">(1+M50)/(1+M$48) - 1</f>
        <v>4.3902439024390505E-2</v>
      </c>
      <c r="N53" s="205">
        <f t="shared" si="2"/>
        <v>4.3902439024390505E-2</v>
      </c>
      <c r="O53" s="205">
        <f t="shared" si="2"/>
        <v>4.3902439024390505E-2</v>
      </c>
      <c r="P53" s="205">
        <f t="shared" si="2"/>
        <v>4.3902439024390505E-2</v>
      </c>
      <c r="Q53" s="205">
        <f t="shared" si="2"/>
        <v>4.3902439024390505E-2</v>
      </c>
      <c r="R53" s="205">
        <f t="shared" si="2"/>
        <v>4.3902439024390505E-2</v>
      </c>
      <c r="S53" s="205">
        <f t="shared" si="2"/>
        <v>4.3902439024390505E-2</v>
      </c>
      <c r="T53" s="205">
        <f t="shared" si="2"/>
        <v>4.3902439024390505E-2</v>
      </c>
      <c r="U53" s="205">
        <f t="shared" si="2"/>
        <v>4.3902439024390505E-2</v>
      </c>
      <c r="V53" s="205">
        <f t="shared" si="2"/>
        <v>4.3902439024390505E-2</v>
      </c>
      <c r="W53" s="205">
        <f t="shared" si="2"/>
        <v>4.3902439024390505E-2</v>
      </c>
      <c r="X53" s="205">
        <f t="shared" si="2"/>
        <v>4.3902439024390505E-2</v>
      </c>
      <c r="Y53" s="205">
        <f t="shared" si="2"/>
        <v>4.3902439024390505E-2</v>
      </c>
      <c r="Z53" s="205">
        <f t="shared" si="2"/>
        <v>4.3902439024390505E-2</v>
      </c>
      <c r="AA53" s="205">
        <f t="shared" si="2"/>
        <v>4.3902439024390505E-2</v>
      </c>
      <c r="AB53" s="205">
        <f t="shared" si="2"/>
        <v>4.3902439024390505E-2</v>
      </c>
      <c r="AC53" s="205">
        <f t="shared" si="2"/>
        <v>4.3902439024390505E-2</v>
      </c>
      <c r="AD53" s="205">
        <f t="shared" si="2"/>
        <v>4.3902439024390505E-2</v>
      </c>
      <c r="AE53" s="205">
        <f t="shared" si="2"/>
        <v>4.3902439024390505E-2</v>
      </c>
      <c r="AF53" s="205">
        <f t="shared" si="2"/>
        <v>4.3902439024390505E-2</v>
      </c>
      <c r="AG53" s="205">
        <f t="shared" si="2"/>
        <v>4.3902439024390505E-2</v>
      </c>
      <c r="AH53" s="205">
        <f t="shared" si="2"/>
        <v>4.3902439024390505E-2</v>
      </c>
      <c r="AI53" s="205">
        <f t="shared" si="2"/>
        <v>4.3902439024390505E-2</v>
      </c>
      <c r="AJ53" s="205">
        <f t="shared" si="2"/>
        <v>4.3902439024390505E-2</v>
      </c>
      <c r="AK53" s="205">
        <f t="shared" si="2"/>
        <v>4.3902439024390505E-2</v>
      </c>
      <c r="AL53" s="205">
        <f t="shared" si="2"/>
        <v>4.3902439024390505E-2</v>
      </c>
      <c r="AM53" s="205">
        <f t="shared" si="2"/>
        <v>4.3902439024390505E-2</v>
      </c>
      <c r="AN53" s="205">
        <f t="shared" si="2"/>
        <v>4.3902439024390505E-2</v>
      </c>
      <c r="AO53" s="205">
        <f t="shared" si="2"/>
        <v>4.3902439024390505E-2</v>
      </c>
      <c r="AP53" s="205">
        <f t="shared" si="2"/>
        <v>4.3902439024390505E-2</v>
      </c>
      <c r="AQ53"/>
      <c r="AR53"/>
      <c r="AS53"/>
      <c r="AT53"/>
      <c r="AU53"/>
      <c r="AV53"/>
      <c r="AW53" s="181"/>
      <c r="AX53"/>
      <c r="AY53"/>
      <c r="AZ53"/>
      <c r="BA53"/>
      <c r="BB53"/>
      <c r="BC53"/>
      <c r="BD53"/>
      <c r="BE53"/>
      <c r="BF53"/>
      <c r="BG53"/>
      <c r="BH53"/>
      <c r="BJ53"/>
      <c r="BK53"/>
      <c r="BL53"/>
      <c r="BM53"/>
      <c r="BN53"/>
      <c r="BO53"/>
      <c r="BP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J53"/>
    </row>
    <row r="54" spans="7:88" ht="14.25" customHeight="1">
      <c r="G54" s="116"/>
      <c r="H54" s="336"/>
      <c r="J54" s="333"/>
      <c r="K54" s="203" t="s">
        <v>241</v>
      </c>
      <c r="L54" s="203" t="s">
        <v>240</v>
      </c>
      <c r="M54" s="205">
        <f t="shared" ref="M54:AP54" si="3">(1+M51)/(1+M$48) - 1</f>
        <v>4.3902439024390505E-2</v>
      </c>
      <c r="N54" s="205">
        <f t="shared" si="3"/>
        <v>4.3902439024390505E-2</v>
      </c>
      <c r="O54" s="205">
        <f t="shared" si="3"/>
        <v>4.3902439024390505E-2</v>
      </c>
      <c r="P54" s="205">
        <f t="shared" si="3"/>
        <v>4.3902439024390505E-2</v>
      </c>
      <c r="Q54" s="205">
        <f t="shared" si="3"/>
        <v>4.3902439024390505E-2</v>
      </c>
      <c r="R54" s="205">
        <f t="shared" si="3"/>
        <v>4.3902439024390505E-2</v>
      </c>
      <c r="S54" s="205">
        <f t="shared" si="3"/>
        <v>4.3902439024390505E-2</v>
      </c>
      <c r="T54" s="205">
        <f t="shared" si="3"/>
        <v>4.3902439024390505E-2</v>
      </c>
      <c r="U54" s="205">
        <f t="shared" si="3"/>
        <v>4.3902439024390505E-2</v>
      </c>
      <c r="V54" s="205">
        <f t="shared" si="3"/>
        <v>4.3902439024390505E-2</v>
      </c>
      <c r="W54" s="205">
        <f t="shared" si="3"/>
        <v>4.3902439024390505E-2</v>
      </c>
      <c r="X54" s="205">
        <f t="shared" si="3"/>
        <v>4.3902439024390505E-2</v>
      </c>
      <c r="Y54" s="205">
        <f t="shared" si="3"/>
        <v>4.3902439024390505E-2</v>
      </c>
      <c r="Z54" s="205">
        <f t="shared" si="3"/>
        <v>4.3902439024390505E-2</v>
      </c>
      <c r="AA54" s="205">
        <f t="shared" si="3"/>
        <v>4.3902439024390505E-2</v>
      </c>
      <c r="AB54" s="205">
        <f t="shared" si="3"/>
        <v>4.3902439024390505E-2</v>
      </c>
      <c r="AC54" s="205">
        <f t="shared" si="3"/>
        <v>4.3902439024390505E-2</v>
      </c>
      <c r="AD54" s="205">
        <f t="shared" si="3"/>
        <v>4.3902439024390505E-2</v>
      </c>
      <c r="AE54" s="205">
        <f t="shared" si="3"/>
        <v>4.3902439024390505E-2</v>
      </c>
      <c r="AF54" s="205">
        <f t="shared" si="3"/>
        <v>4.3902439024390505E-2</v>
      </c>
      <c r="AG54" s="205">
        <f t="shared" si="3"/>
        <v>4.3902439024390505E-2</v>
      </c>
      <c r="AH54" s="205">
        <f t="shared" si="3"/>
        <v>4.3902439024390505E-2</v>
      </c>
      <c r="AI54" s="205">
        <f t="shared" si="3"/>
        <v>4.3902439024390505E-2</v>
      </c>
      <c r="AJ54" s="205">
        <f t="shared" si="3"/>
        <v>4.3902439024390505E-2</v>
      </c>
      <c r="AK54" s="205">
        <f t="shared" si="3"/>
        <v>4.3902439024390505E-2</v>
      </c>
      <c r="AL54" s="205">
        <f t="shared" si="3"/>
        <v>4.3902439024390505E-2</v>
      </c>
      <c r="AM54" s="205">
        <f t="shared" si="3"/>
        <v>4.3902439024390505E-2</v>
      </c>
      <c r="AN54" s="205">
        <f t="shared" si="3"/>
        <v>4.3902439024390505E-2</v>
      </c>
      <c r="AO54" s="205">
        <f t="shared" si="3"/>
        <v>4.3902439024390505E-2</v>
      </c>
      <c r="AP54" s="205">
        <f t="shared" si="3"/>
        <v>4.3902439024390505E-2</v>
      </c>
      <c r="AQ54"/>
      <c r="AR54"/>
      <c r="AS54"/>
      <c r="AT54"/>
      <c r="AU54"/>
      <c r="AV54"/>
      <c r="AW54" s="181"/>
      <c r="AX54"/>
      <c r="AY54"/>
      <c r="AZ54"/>
      <c r="BA54"/>
      <c r="BB54"/>
      <c r="BC54"/>
      <c r="BD54"/>
      <c r="BE54"/>
      <c r="BF54"/>
      <c r="BG54"/>
      <c r="BH54"/>
      <c r="BJ54"/>
      <c r="BK54"/>
      <c r="BL54"/>
      <c r="BM54"/>
      <c r="BN54"/>
      <c r="BO54"/>
      <c r="BP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J54"/>
    </row>
    <row r="55" spans="7:88" ht="14.25" customHeight="1">
      <c r="G55" s="116"/>
      <c r="H55" s="336"/>
      <c r="J55" s="333"/>
      <c r="K55" s="203" t="s">
        <v>242</v>
      </c>
      <c r="L55" s="203" t="s">
        <v>106</v>
      </c>
      <c r="M55" s="204">
        <v>7.0000000000000007E-2</v>
      </c>
      <c r="N55" s="204">
        <v>7.0000000000000007E-2</v>
      </c>
      <c r="O55" s="204">
        <v>7.0000000000000007E-2</v>
      </c>
      <c r="P55" s="204">
        <v>7.0000000000000007E-2</v>
      </c>
      <c r="Q55" s="204">
        <v>7.0000000000000007E-2</v>
      </c>
      <c r="R55" s="204">
        <v>7.0000000000000007E-2</v>
      </c>
      <c r="S55" s="204">
        <v>7.0000000000000007E-2</v>
      </c>
      <c r="T55" s="204">
        <v>7.0000000000000007E-2</v>
      </c>
      <c r="U55" s="204">
        <v>7.0000000000000007E-2</v>
      </c>
      <c r="V55" s="204">
        <v>7.0000000000000007E-2</v>
      </c>
      <c r="W55" s="204">
        <v>7.0000000000000007E-2</v>
      </c>
      <c r="X55" s="204">
        <v>7.0000000000000007E-2</v>
      </c>
      <c r="Y55" s="204">
        <v>7.0000000000000007E-2</v>
      </c>
      <c r="Z55" s="204">
        <v>7.0000000000000007E-2</v>
      </c>
      <c r="AA55" s="204">
        <v>7.0000000000000007E-2</v>
      </c>
      <c r="AB55" s="204">
        <v>7.0000000000000007E-2</v>
      </c>
      <c r="AC55" s="204">
        <v>7.0000000000000007E-2</v>
      </c>
      <c r="AD55" s="204">
        <v>7.0000000000000007E-2</v>
      </c>
      <c r="AE55" s="204">
        <v>7.0000000000000007E-2</v>
      </c>
      <c r="AF55" s="204">
        <v>7.0000000000000007E-2</v>
      </c>
      <c r="AG55" s="204">
        <v>7.0000000000000007E-2</v>
      </c>
      <c r="AH55" s="204">
        <v>7.0000000000000007E-2</v>
      </c>
      <c r="AI55" s="204">
        <v>7.0000000000000007E-2</v>
      </c>
      <c r="AJ55" s="204">
        <v>7.0000000000000007E-2</v>
      </c>
      <c r="AK55" s="204">
        <v>7.0000000000000007E-2</v>
      </c>
      <c r="AL55" s="204">
        <v>7.0000000000000007E-2</v>
      </c>
      <c r="AM55" s="204">
        <v>7.0000000000000007E-2</v>
      </c>
      <c r="AN55" s="204">
        <v>7.0000000000000007E-2</v>
      </c>
      <c r="AO55" s="204">
        <v>7.0000000000000007E-2</v>
      </c>
      <c r="AP55" s="204">
        <v>7.0000000000000007E-2</v>
      </c>
      <c r="AQ55"/>
      <c r="AR55"/>
      <c r="AS55"/>
      <c r="AT55"/>
      <c r="AU55"/>
      <c r="AV55"/>
      <c r="AW55" s="181"/>
      <c r="AX55"/>
      <c r="AY55"/>
      <c r="AZ55"/>
      <c r="BA55"/>
      <c r="BB55"/>
      <c r="BC55"/>
      <c r="BD55"/>
      <c r="BE55"/>
      <c r="BF55"/>
      <c r="BG55"/>
      <c r="BH55"/>
      <c r="BJ55"/>
      <c r="BK55"/>
      <c r="BL55"/>
      <c r="BM55"/>
      <c r="BN55"/>
      <c r="BO55"/>
      <c r="BP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J55"/>
    </row>
    <row r="56" spans="7:88" ht="14.25" customHeight="1">
      <c r="G56" s="116"/>
      <c r="H56" s="336"/>
      <c r="J56" s="333"/>
      <c r="K56" s="203" t="s">
        <v>243</v>
      </c>
      <c r="L56" s="203" t="s">
        <v>238</v>
      </c>
      <c r="M56" s="204">
        <v>0.11</v>
      </c>
      <c r="N56" s="204">
        <v>0.11</v>
      </c>
      <c r="O56" s="204">
        <v>0.11</v>
      </c>
      <c r="P56" s="204">
        <v>0.11</v>
      </c>
      <c r="Q56" s="204">
        <v>0.11</v>
      </c>
      <c r="R56" s="204">
        <v>0.11</v>
      </c>
      <c r="S56" s="204">
        <v>0.11</v>
      </c>
      <c r="T56" s="204">
        <v>0.11</v>
      </c>
      <c r="U56" s="204">
        <v>0.11</v>
      </c>
      <c r="V56" s="204">
        <v>0.11</v>
      </c>
      <c r="W56" s="204">
        <v>0.11</v>
      </c>
      <c r="X56" s="204">
        <v>0.11</v>
      </c>
      <c r="Y56" s="204">
        <v>0.11</v>
      </c>
      <c r="Z56" s="204">
        <v>0.11</v>
      </c>
      <c r="AA56" s="204">
        <v>0.11</v>
      </c>
      <c r="AB56" s="204">
        <v>0.11</v>
      </c>
      <c r="AC56" s="204">
        <v>0.11</v>
      </c>
      <c r="AD56" s="204">
        <v>0.11</v>
      </c>
      <c r="AE56" s="204">
        <v>0.11</v>
      </c>
      <c r="AF56" s="204">
        <v>0.11</v>
      </c>
      <c r="AG56" s="204">
        <v>0.11</v>
      </c>
      <c r="AH56" s="204">
        <v>0.11</v>
      </c>
      <c r="AI56" s="204">
        <v>0.11</v>
      </c>
      <c r="AJ56" s="204">
        <v>0.11</v>
      </c>
      <c r="AK56" s="204">
        <v>0.11</v>
      </c>
      <c r="AL56" s="204">
        <v>0.11</v>
      </c>
      <c r="AM56" s="204">
        <v>0.11</v>
      </c>
      <c r="AN56" s="204">
        <v>0.11</v>
      </c>
      <c r="AO56" s="204">
        <v>0.11</v>
      </c>
      <c r="AP56" s="204">
        <v>0.11</v>
      </c>
      <c r="AQ56"/>
      <c r="AR56"/>
      <c r="AS56"/>
      <c r="AT56"/>
      <c r="AU56"/>
      <c r="AV56"/>
      <c r="AW56" s="181"/>
      <c r="AX56"/>
      <c r="AY56"/>
      <c r="AZ56"/>
      <c r="BA56"/>
      <c r="BB56"/>
      <c r="BC56"/>
      <c r="BD56"/>
      <c r="BE56"/>
      <c r="BF56"/>
      <c r="BG56"/>
      <c r="BH56"/>
      <c r="BJ56"/>
      <c r="BK56"/>
      <c r="BL56"/>
      <c r="BM56"/>
      <c r="BN56"/>
      <c r="BO56"/>
      <c r="BP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J56"/>
    </row>
    <row r="57" spans="7:88" ht="14.25" customHeight="1">
      <c r="G57" s="116"/>
      <c r="H57" s="336"/>
      <c r="J57" s="333"/>
      <c r="K57" s="203" t="s">
        <v>243</v>
      </c>
      <c r="L57" s="203" t="s">
        <v>239</v>
      </c>
      <c r="M57" s="204">
        <v>0.11</v>
      </c>
      <c r="N57" s="204">
        <v>0.11</v>
      </c>
      <c r="O57" s="204">
        <v>0.11</v>
      </c>
      <c r="P57" s="204">
        <v>0.11</v>
      </c>
      <c r="Q57" s="204">
        <v>0.11</v>
      </c>
      <c r="R57" s="204">
        <v>0.11</v>
      </c>
      <c r="S57" s="204">
        <v>0.11</v>
      </c>
      <c r="T57" s="204">
        <v>0.11</v>
      </c>
      <c r="U57" s="204">
        <v>0.11</v>
      </c>
      <c r="V57" s="204">
        <v>0.11</v>
      </c>
      <c r="W57" s="204">
        <v>0.11</v>
      </c>
      <c r="X57" s="204">
        <v>0.11</v>
      </c>
      <c r="Y57" s="204">
        <v>0.11</v>
      </c>
      <c r="Z57" s="204">
        <v>0.11</v>
      </c>
      <c r="AA57" s="204">
        <v>0.11</v>
      </c>
      <c r="AB57" s="204">
        <v>0.11</v>
      </c>
      <c r="AC57" s="204">
        <v>0.11</v>
      </c>
      <c r="AD57" s="204">
        <v>0.11</v>
      </c>
      <c r="AE57" s="204">
        <v>0.11</v>
      </c>
      <c r="AF57" s="204">
        <v>0.11</v>
      </c>
      <c r="AG57" s="204">
        <v>0.11</v>
      </c>
      <c r="AH57" s="204">
        <v>0.11</v>
      </c>
      <c r="AI57" s="204">
        <v>0.11</v>
      </c>
      <c r="AJ57" s="204">
        <v>0.11</v>
      </c>
      <c r="AK57" s="204">
        <v>0.11</v>
      </c>
      <c r="AL57" s="204">
        <v>0.11</v>
      </c>
      <c r="AM57" s="204">
        <v>0.11</v>
      </c>
      <c r="AN57" s="204">
        <v>0.11</v>
      </c>
      <c r="AO57" s="204">
        <v>0.11</v>
      </c>
      <c r="AP57" s="204">
        <v>0.11</v>
      </c>
      <c r="AQ57"/>
      <c r="AR57"/>
      <c r="AS57"/>
      <c r="AT57"/>
      <c r="AU57"/>
      <c r="AV57"/>
      <c r="AW57" s="181"/>
      <c r="AX57"/>
      <c r="AY57"/>
      <c r="AZ57"/>
      <c r="BA57"/>
      <c r="BB57"/>
      <c r="BC57"/>
      <c r="BD57"/>
      <c r="BE57"/>
      <c r="BF57"/>
      <c r="BG57"/>
      <c r="BH57"/>
      <c r="BJ57"/>
      <c r="BK57"/>
      <c r="BL57"/>
      <c r="BM57"/>
      <c r="BN57"/>
      <c r="BO57"/>
      <c r="BP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J57"/>
    </row>
    <row r="58" spans="7:88" ht="14.25" customHeight="1">
      <c r="G58" s="116"/>
      <c r="H58" s="336"/>
      <c r="J58" s="333"/>
      <c r="K58" s="203" t="s">
        <v>243</v>
      </c>
      <c r="L58" s="203" t="s">
        <v>240</v>
      </c>
      <c r="M58" s="204">
        <v>0.11</v>
      </c>
      <c r="N58" s="204">
        <v>0.11</v>
      </c>
      <c r="O58" s="204">
        <v>0.11</v>
      </c>
      <c r="P58" s="204">
        <v>0.11</v>
      </c>
      <c r="Q58" s="204">
        <v>0.11</v>
      </c>
      <c r="R58" s="204">
        <v>0.11</v>
      </c>
      <c r="S58" s="204">
        <v>0.11</v>
      </c>
      <c r="T58" s="204">
        <v>0.11</v>
      </c>
      <c r="U58" s="204">
        <v>0.11</v>
      </c>
      <c r="V58" s="204">
        <v>0.11</v>
      </c>
      <c r="W58" s="204">
        <v>0.11</v>
      </c>
      <c r="X58" s="204">
        <v>0.11</v>
      </c>
      <c r="Y58" s="204">
        <v>0.11</v>
      </c>
      <c r="Z58" s="204">
        <v>0.11</v>
      </c>
      <c r="AA58" s="204">
        <v>0.11</v>
      </c>
      <c r="AB58" s="204">
        <v>0.11</v>
      </c>
      <c r="AC58" s="204">
        <v>0.11</v>
      </c>
      <c r="AD58" s="204">
        <v>0.11</v>
      </c>
      <c r="AE58" s="204">
        <v>0.11</v>
      </c>
      <c r="AF58" s="204">
        <v>0.11</v>
      </c>
      <c r="AG58" s="204">
        <v>0.11</v>
      </c>
      <c r="AH58" s="204">
        <v>0.11</v>
      </c>
      <c r="AI58" s="204">
        <v>0.11</v>
      </c>
      <c r="AJ58" s="204">
        <v>0.11</v>
      </c>
      <c r="AK58" s="204">
        <v>0.11</v>
      </c>
      <c r="AL58" s="204">
        <v>0.11</v>
      </c>
      <c r="AM58" s="204">
        <v>0.11</v>
      </c>
      <c r="AN58" s="204">
        <v>0.11</v>
      </c>
      <c r="AO58" s="204">
        <v>0.11</v>
      </c>
      <c r="AP58" s="204">
        <v>0.11</v>
      </c>
      <c r="AQ58"/>
      <c r="AR58"/>
      <c r="AS58"/>
      <c r="AT58"/>
      <c r="AU58"/>
      <c r="AV58"/>
      <c r="AW58" s="181"/>
      <c r="AX58"/>
      <c r="AY58"/>
      <c r="AZ58"/>
      <c r="BA58"/>
      <c r="BB58"/>
      <c r="BC58"/>
      <c r="BD58"/>
      <c r="BE58"/>
      <c r="BF58"/>
      <c r="BG58"/>
      <c r="BH58"/>
      <c r="BJ58"/>
      <c r="BK58"/>
      <c r="BL58"/>
      <c r="BM58"/>
      <c r="BN58"/>
      <c r="BO58"/>
      <c r="BP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J58"/>
    </row>
    <row r="59" spans="7:88" ht="14.25" customHeight="1">
      <c r="G59" s="116"/>
      <c r="H59" s="336"/>
      <c r="J59" s="333"/>
      <c r="K59" s="203" t="s">
        <v>244</v>
      </c>
      <c r="L59" s="203" t="s">
        <v>238</v>
      </c>
      <c r="M59" s="205">
        <f t="shared" ref="M59:AP59" si="4">(1+M56)/(1+M$48) - 1</f>
        <v>8.2926829268292979E-2</v>
      </c>
      <c r="N59" s="205">
        <f t="shared" si="4"/>
        <v>8.2926829268292979E-2</v>
      </c>
      <c r="O59" s="205">
        <f t="shared" si="4"/>
        <v>8.2926829268292979E-2</v>
      </c>
      <c r="P59" s="205">
        <f t="shared" si="4"/>
        <v>8.2926829268292979E-2</v>
      </c>
      <c r="Q59" s="205">
        <f t="shared" si="4"/>
        <v>8.2926829268292979E-2</v>
      </c>
      <c r="R59" s="205">
        <f t="shared" si="4"/>
        <v>8.2926829268292979E-2</v>
      </c>
      <c r="S59" s="205">
        <f t="shared" si="4"/>
        <v>8.2926829268292979E-2</v>
      </c>
      <c r="T59" s="205">
        <f t="shared" si="4"/>
        <v>8.2926829268292979E-2</v>
      </c>
      <c r="U59" s="205">
        <f t="shared" si="4"/>
        <v>8.2926829268292979E-2</v>
      </c>
      <c r="V59" s="205">
        <f t="shared" si="4"/>
        <v>8.2926829268292979E-2</v>
      </c>
      <c r="W59" s="205">
        <f t="shared" si="4"/>
        <v>8.2926829268292979E-2</v>
      </c>
      <c r="X59" s="205">
        <f t="shared" si="4"/>
        <v>8.2926829268292979E-2</v>
      </c>
      <c r="Y59" s="205">
        <f t="shared" si="4"/>
        <v>8.2926829268292979E-2</v>
      </c>
      <c r="Z59" s="205">
        <f t="shared" si="4"/>
        <v>8.2926829268292979E-2</v>
      </c>
      <c r="AA59" s="205">
        <f t="shared" si="4"/>
        <v>8.2926829268292979E-2</v>
      </c>
      <c r="AB59" s="205">
        <f t="shared" si="4"/>
        <v>8.2926829268292979E-2</v>
      </c>
      <c r="AC59" s="205">
        <f t="shared" si="4"/>
        <v>8.2926829268292979E-2</v>
      </c>
      <c r="AD59" s="205">
        <f t="shared" si="4"/>
        <v>8.2926829268292979E-2</v>
      </c>
      <c r="AE59" s="205">
        <f t="shared" si="4"/>
        <v>8.2926829268292979E-2</v>
      </c>
      <c r="AF59" s="205">
        <f t="shared" si="4"/>
        <v>8.2926829268292979E-2</v>
      </c>
      <c r="AG59" s="205">
        <f t="shared" si="4"/>
        <v>8.2926829268292979E-2</v>
      </c>
      <c r="AH59" s="205">
        <f t="shared" si="4"/>
        <v>8.2926829268292979E-2</v>
      </c>
      <c r="AI59" s="205">
        <f t="shared" si="4"/>
        <v>8.2926829268292979E-2</v>
      </c>
      <c r="AJ59" s="205">
        <f t="shared" si="4"/>
        <v>8.2926829268292979E-2</v>
      </c>
      <c r="AK59" s="205">
        <f t="shared" si="4"/>
        <v>8.2926829268292979E-2</v>
      </c>
      <c r="AL59" s="205">
        <f t="shared" si="4"/>
        <v>8.2926829268292979E-2</v>
      </c>
      <c r="AM59" s="205">
        <f t="shared" si="4"/>
        <v>8.2926829268292979E-2</v>
      </c>
      <c r="AN59" s="205">
        <f t="shared" si="4"/>
        <v>8.2926829268292979E-2</v>
      </c>
      <c r="AO59" s="205">
        <f t="shared" si="4"/>
        <v>8.2926829268292979E-2</v>
      </c>
      <c r="AP59" s="205">
        <f t="shared" si="4"/>
        <v>8.2926829268292979E-2</v>
      </c>
      <c r="AQ59"/>
      <c r="AR59"/>
      <c r="AS59"/>
      <c r="AT59"/>
      <c r="AU59"/>
      <c r="AV59"/>
      <c r="AW59" s="181"/>
      <c r="AX59"/>
      <c r="AY59"/>
      <c r="AZ59"/>
      <c r="BA59"/>
      <c r="BB59"/>
      <c r="BC59"/>
      <c r="BD59"/>
      <c r="BE59"/>
      <c r="BF59"/>
      <c r="BG59"/>
      <c r="BH59"/>
      <c r="BJ59"/>
      <c r="BK59"/>
      <c r="BL59"/>
      <c r="BM59"/>
      <c r="BN59"/>
      <c r="BO59"/>
      <c r="BP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J59"/>
    </row>
    <row r="60" spans="7:88" ht="14.25" customHeight="1">
      <c r="G60" s="116"/>
      <c r="H60" s="336"/>
      <c r="J60" s="333"/>
      <c r="K60" s="203" t="s">
        <v>244</v>
      </c>
      <c r="L60" s="203" t="s">
        <v>239</v>
      </c>
      <c r="M60" s="205">
        <f t="shared" ref="M60:AP60" si="5">(1+M57)/(1+M$48) - 1</f>
        <v>8.2926829268292979E-2</v>
      </c>
      <c r="N60" s="205">
        <f t="shared" si="5"/>
        <v>8.2926829268292979E-2</v>
      </c>
      <c r="O60" s="205">
        <f t="shared" si="5"/>
        <v>8.2926829268292979E-2</v>
      </c>
      <c r="P60" s="205">
        <f t="shared" si="5"/>
        <v>8.2926829268292979E-2</v>
      </c>
      <c r="Q60" s="205">
        <f t="shared" si="5"/>
        <v>8.2926829268292979E-2</v>
      </c>
      <c r="R60" s="205">
        <f t="shared" si="5"/>
        <v>8.2926829268292979E-2</v>
      </c>
      <c r="S60" s="205">
        <f t="shared" si="5"/>
        <v>8.2926829268292979E-2</v>
      </c>
      <c r="T60" s="205">
        <f t="shared" si="5"/>
        <v>8.2926829268292979E-2</v>
      </c>
      <c r="U60" s="205">
        <f t="shared" si="5"/>
        <v>8.2926829268292979E-2</v>
      </c>
      <c r="V60" s="205">
        <f t="shared" si="5"/>
        <v>8.2926829268292979E-2</v>
      </c>
      <c r="W60" s="205">
        <f t="shared" si="5"/>
        <v>8.2926829268292979E-2</v>
      </c>
      <c r="X60" s="205">
        <f t="shared" si="5"/>
        <v>8.2926829268292979E-2</v>
      </c>
      <c r="Y60" s="205">
        <f t="shared" si="5"/>
        <v>8.2926829268292979E-2</v>
      </c>
      <c r="Z60" s="205">
        <f t="shared" si="5"/>
        <v>8.2926829268292979E-2</v>
      </c>
      <c r="AA60" s="205">
        <f t="shared" si="5"/>
        <v>8.2926829268292979E-2</v>
      </c>
      <c r="AB60" s="205">
        <f t="shared" si="5"/>
        <v>8.2926829268292979E-2</v>
      </c>
      <c r="AC60" s="205">
        <f t="shared" si="5"/>
        <v>8.2926829268292979E-2</v>
      </c>
      <c r="AD60" s="205">
        <f t="shared" si="5"/>
        <v>8.2926829268292979E-2</v>
      </c>
      <c r="AE60" s="205">
        <f t="shared" si="5"/>
        <v>8.2926829268292979E-2</v>
      </c>
      <c r="AF60" s="205">
        <f t="shared" si="5"/>
        <v>8.2926829268292979E-2</v>
      </c>
      <c r="AG60" s="205">
        <f t="shared" si="5"/>
        <v>8.2926829268292979E-2</v>
      </c>
      <c r="AH60" s="205">
        <f t="shared" si="5"/>
        <v>8.2926829268292979E-2</v>
      </c>
      <c r="AI60" s="205">
        <f t="shared" si="5"/>
        <v>8.2926829268292979E-2</v>
      </c>
      <c r="AJ60" s="205">
        <f t="shared" si="5"/>
        <v>8.2926829268292979E-2</v>
      </c>
      <c r="AK60" s="205">
        <f t="shared" si="5"/>
        <v>8.2926829268292979E-2</v>
      </c>
      <c r="AL60" s="205">
        <f t="shared" si="5"/>
        <v>8.2926829268292979E-2</v>
      </c>
      <c r="AM60" s="205">
        <f t="shared" si="5"/>
        <v>8.2926829268292979E-2</v>
      </c>
      <c r="AN60" s="205">
        <f t="shared" si="5"/>
        <v>8.2926829268292979E-2</v>
      </c>
      <c r="AO60" s="205">
        <f t="shared" si="5"/>
        <v>8.2926829268292979E-2</v>
      </c>
      <c r="AP60" s="205">
        <f t="shared" si="5"/>
        <v>8.2926829268292979E-2</v>
      </c>
      <c r="AQ60"/>
      <c r="AR60"/>
      <c r="AS60"/>
      <c r="AT60"/>
      <c r="AU60"/>
      <c r="AV60"/>
      <c r="AW60" s="181"/>
      <c r="AX60"/>
      <c r="AY60"/>
      <c r="AZ60"/>
      <c r="BA60"/>
      <c r="BB60"/>
      <c r="BC60"/>
      <c r="BD60"/>
      <c r="BE60"/>
      <c r="BF60"/>
      <c r="BG60"/>
      <c r="BH60"/>
      <c r="BJ60"/>
      <c r="BK60"/>
      <c r="BL60"/>
      <c r="BM60"/>
      <c r="BN60"/>
      <c r="BO60"/>
      <c r="BP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J60"/>
    </row>
    <row r="61" spans="7:88" ht="14.25" customHeight="1">
      <c r="G61" s="116"/>
      <c r="H61" s="336"/>
      <c r="J61" s="333"/>
      <c r="K61" s="203" t="s">
        <v>244</v>
      </c>
      <c r="L61" s="203" t="s">
        <v>240</v>
      </c>
      <c r="M61" s="205">
        <f t="shared" ref="M61:AP61" si="6">(1+M58)/(1+M$48) - 1</f>
        <v>8.2926829268292979E-2</v>
      </c>
      <c r="N61" s="205">
        <f t="shared" si="6"/>
        <v>8.2926829268292979E-2</v>
      </c>
      <c r="O61" s="205">
        <f t="shared" si="6"/>
        <v>8.2926829268292979E-2</v>
      </c>
      <c r="P61" s="205">
        <f t="shared" si="6"/>
        <v>8.2926829268292979E-2</v>
      </c>
      <c r="Q61" s="205">
        <f t="shared" si="6"/>
        <v>8.2926829268292979E-2</v>
      </c>
      <c r="R61" s="205">
        <f t="shared" si="6"/>
        <v>8.2926829268292979E-2</v>
      </c>
      <c r="S61" s="205">
        <f t="shared" si="6"/>
        <v>8.2926829268292979E-2</v>
      </c>
      <c r="T61" s="205">
        <f t="shared" si="6"/>
        <v>8.2926829268292979E-2</v>
      </c>
      <c r="U61" s="205">
        <f t="shared" si="6"/>
        <v>8.2926829268292979E-2</v>
      </c>
      <c r="V61" s="205">
        <f t="shared" si="6"/>
        <v>8.2926829268292979E-2</v>
      </c>
      <c r="W61" s="205">
        <f t="shared" si="6"/>
        <v>8.2926829268292979E-2</v>
      </c>
      <c r="X61" s="205">
        <f t="shared" si="6"/>
        <v>8.2926829268292979E-2</v>
      </c>
      <c r="Y61" s="205">
        <f t="shared" si="6"/>
        <v>8.2926829268292979E-2</v>
      </c>
      <c r="Z61" s="205">
        <f t="shared" si="6"/>
        <v>8.2926829268292979E-2</v>
      </c>
      <c r="AA61" s="205">
        <f t="shared" si="6"/>
        <v>8.2926829268292979E-2</v>
      </c>
      <c r="AB61" s="205">
        <f t="shared" si="6"/>
        <v>8.2926829268292979E-2</v>
      </c>
      <c r="AC61" s="205">
        <f t="shared" si="6"/>
        <v>8.2926829268292979E-2</v>
      </c>
      <c r="AD61" s="205">
        <f t="shared" si="6"/>
        <v>8.2926829268292979E-2</v>
      </c>
      <c r="AE61" s="205">
        <f t="shared" si="6"/>
        <v>8.2926829268292979E-2</v>
      </c>
      <c r="AF61" s="205">
        <f t="shared" si="6"/>
        <v>8.2926829268292979E-2</v>
      </c>
      <c r="AG61" s="205">
        <f t="shared" si="6"/>
        <v>8.2926829268292979E-2</v>
      </c>
      <c r="AH61" s="205">
        <f t="shared" si="6"/>
        <v>8.2926829268292979E-2</v>
      </c>
      <c r="AI61" s="205">
        <f t="shared" si="6"/>
        <v>8.2926829268292979E-2</v>
      </c>
      <c r="AJ61" s="205">
        <f t="shared" si="6"/>
        <v>8.2926829268292979E-2</v>
      </c>
      <c r="AK61" s="205">
        <f t="shared" si="6"/>
        <v>8.2926829268292979E-2</v>
      </c>
      <c r="AL61" s="205">
        <f t="shared" si="6"/>
        <v>8.2926829268292979E-2</v>
      </c>
      <c r="AM61" s="205">
        <f t="shared" si="6"/>
        <v>8.2926829268292979E-2</v>
      </c>
      <c r="AN61" s="205">
        <f t="shared" si="6"/>
        <v>8.2926829268292979E-2</v>
      </c>
      <c r="AO61" s="205">
        <f t="shared" si="6"/>
        <v>8.2926829268292979E-2</v>
      </c>
      <c r="AP61" s="205">
        <f t="shared" si="6"/>
        <v>8.2926829268292979E-2</v>
      </c>
      <c r="AQ61"/>
      <c r="AR61"/>
      <c r="AS61"/>
      <c r="AT61"/>
      <c r="AU61"/>
      <c r="AV61"/>
      <c r="AW61" s="181"/>
      <c r="AX61"/>
      <c r="AY61"/>
      <c r="AZ61"/>
      <c r="BA61"/>
      <c r="BB61"/>
      <c r="BC61"/>
      <c r="BD61"/>
      <c r="BE61"/>
      <c r="BF61"/>
      <c r="BG61"/>
      <c r="BH61"/>
      <c r="BJ61"/>
      <c r="BK61"/>
      <c r="BL61"/>
      <c r="BM61"/>
      <c r="BN61"/>
      <c r="BO61"/>
      <c r="BP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J61"/>
    </row>
    <row r="62" spans="7:88" ht="14.25" customHeight="1">
      <c r="G62" s="116"/>
      <c r="H62" s="336"/>
      <c r="J62" s="333"/>
      <c r="K62" s="203" t="s">
        <v>245</v>
      </c>
      <c r="L62" s="203" t="s">
        <v>238</v>
      </c>
      <c r="M62" s="204">
        <v>0.694891239274263</v>
      </c>
      <c r="N62" s="204">
        <v>0.694891239274263</v>
      </c>
      <c r="O62" s="204">
        <v>0.694891239274263</v>
      </c>
      <c r="P62" s="204">
        <v>0.694891239274263</v>
      </c>
      <c r="Q62" s="204">
        <v>0.694891239274263</v>
      </c>
      <c r="R62" s="204">
        <v>0.694891239274263</v>
      </c>
      <c r="S62" s="204">
        <v>0.694891239274263</v>
      </c>
      <c r="T62" s="204">
        <v>0.694891239274263</v>
      </c>
      <c r="U62" s="204">
        <v>0.694891239274263</v>
      </c>
      <c r="V62" s="204">
        <v>0.694891239274263</v>
      </c>
      <c r="W62" s="204">
        <v>0.694891239274263</v>
      </c>
      <c r="X62" s="204">
        <v>0.694891239274263</v>
      </c>
      <c r="Y62" s="204">
        <v>0.694891239274263</v>
      </c>
      <c r="Z62" s="204">
        <v>0.694891239274263</v>
      </c>
      <c r="AA62" s="204">
        <v>0.694891239274263</v>
      </c>
      <c r="AB62" s="204">
        <v>0.694891239274263</v>
      </c>
      <c r="AC62" s="204">
        <v>0.694891239274263</v>
      </c>
      <c r="AD62" s="204">
        <v>0.694891239274263</v>
      </c>
      <c r="AE62" s="204">
        <v>0.694891239274263</v>
      </c>
      <c r="AF62" s="204">
        <v>0.694891239274263</v>
      </c>
      <c r="AG62" s="204">
        <v>0.694891239274263</v>
      </c>
      <c r="AH62" s="204">
        <v>0.694891239274263</v>
      </c>
      <c r="AI62" s="204">
        <v>0.694891239274263</v>
      </c>
      <c r="AJ62" s="204">
        <v>0.694891239274263</v>
      </c>
      <c r="AK62" s="204">
        <v>0.694891239274263</v>
      </c>
      <c r="AL62" s="204">
        <v>0.694891239274263</v>
      </c>
      <c r="AM62" s="204">
        <v>0.694891239274263</v>
      </c>
      <c r="AN62" s="204">
        <v>0.694891239274263</v>
      </c>
      <c r="AO62" s="204">
        <v>0.694891239274263</v>
      </c>
      <c r="AP62" s="204">
        <v>0.694891239274263</v>
      </c>
      <c r="AQ62"/>
      <c r="AR62"/>
      <c r="AS62"/>
      <c r="AT62"/>
      <c r="AU62"/>
      <c r="AV62"/>
      <c r="AW62" s="181"/>
      <c r="AX62"/>
      <c r="AY62"/>
      <c r="AZ62"/>
      <c r="BA62"/>
      <c r="BB62"/>
      <c r="BC62"/>
      <c r="BD62"/>
      <c r="BE62"/>
      <c r="BF62"/>
      <c r="BG62"/>
      <c r="BH62"/>
      <c r="BJ62"/>
      <c r="BK62"/>
      <c r="BL62"/>
      <c r="BM62"/>
      <c r="BN62"/>
      <c r="BO62"/>
      <c r="BP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J62"/>
    </row>
    <row r="63" spans="7:88" ht="14.25" customHeight="1">
      <c r="G63" s="116"/>
      <c r="H63" s="336"/>
      <c r="J63" s="333"/>
      <c r="K63" s="203" t="s">
        <v>245</v>
      </c>
      <c r="L63" s="203" t="s">
        <v>239</v>
      </c>
      <c r="M63" s="204">
        <v>0.694891239274263</v>
      </c>
      <c r="N63" s="204">
        <v>0.694891239274263</v>
      </c>
      <c r="O63" s="204">
        <v>0.694891239274263</v>
      </c>
      <c r="P63" s="204">
        <v>0.694891239274263</v>
      </c>
      <c r="Q63" s="204">
        <v>0.694891239274263</v>
      </c>
      <c r="R63" s="204">
        <v>0.694891239274263</v>
      </c>
      <c r="S63" s="204">
        <v>0.694891239274263</v>
      </c>
      <c r="T63" s="204">
        <v>0.694891239274263</v>
      </c>
      <c r="U63" s="204">
        <v>0.694891239274263</v>
      </c>
      <c r="V63" s="204">
        <v>0.694891239274263</v>
      </c>
      <c r="W63" s="204">
        <v>0.694891239274263</v>
      </c>
      <c r="X63" s="204">
        <v>0.694891239274263</v>
      </c>
      <c r="Y63" s="204">
        <v>0.694891239274263</v>
      </c>
      <c r="Z63" s="204">
        <v>0.694891239274263</v>
      </c>
      <c r="AA63" s="204">
        <v>0.694891239274263</v>
      </c>
      <c r="AB63" s="204">
        <v>0.694891239274263</v>
      </c>
      <c r="AC63" s="204">
        <v>0.694891239274263</v>
      </c>
      <c r="AD63" s="204">
        <v>0.694891239274263</v>
      </c>
      <c r="AE63" s="204">
        <v>0.694891239274263</v>
      </c>
      <c r="AF63" s="204">
        <v>0.694891239274263</v>
      </c>
      <c r="AG63" s="204">
        <v>0.694891239274263</v>
      </c>
      <c r="AH63" s="204">
        <v>0.694891239274263</v>
      </c>
      <c r="AI63" s="204">
        <v>0.694891239274263</v>
      </c>
      <c r="AJ63" s="204">
        <v>0.694891239274263</v>
      </c>
      <c r="AK63" s="204">
        <v>0.694891239274263</v>
      </c>
      <c r="AL63" s="204">
        <v>0.694891239274263</v>
      </c>
      <c r="AM63" s="204">
        <v>0.694891239274263</v>
      </c>
      <c r="AN63" s="204">
        <v>0.694891239274263</v>
      </c>
      <c r="AO63" s="204">
        <v>0.694891239274263</v>
      </c>
      <c r="AP63" s="204">
        <v>0.694891239274263</v>
      </c>
      <c r="AQ63"/>
      <c r="AR63"/>
      <c r="AS63"/>
      <c r="AT63"/>
      <c r="AU63"/>
      <c r="AV63"/>
      <c r="AW63" s="181"/>
      <c r="AX63"/>
      <c r="AY63"/>
      <c r="AZ63"/>
      <c r="BA63"/>
      <c r="BB63"/>
      <c r="BC63"/>
      <c r="BD63"/>
      <c r="BE63"/>
      <c r="BF63"/>
      <c r="BG63"/>
      <c r="BH63"/>
      <c r="BJ63"/>
      <c r="BK63"/>
      <c r="BL63"/>
      <c r="BM63"/>
      <c r="BN63"/>
      <c r="BO63"/>
      <c r="BP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J63"/>
    </row>
    <row r="64" spans="7:88" ht="14.25" customHeight="1">
      <c r="G64" s="116"/>
      <c r="H64" s="336"/>
      <c r="J64" s="333"/>
      <c r="K64" s="203" t="s">
        <v>245</v>
      </c>
      <c r="L64" s="203" t="s">
        <v>240</v>
      </c>
      <c r="M64" s="204">
        <v>0.694891239274263</v>
      </c>
      <c r="N64" s="204">
        <v>0.694891239274263</v>
      </c>
      <c r="O64" s="204">
        <v>0.694891239274263</v>
      </c>
      <c r="P64" s="204">
        <v>0.694891239274263</v>
      </c>
      <c r="Q64" s="204">
        <v>0.694891239274263</v>
      </c>
      <c r="R64" s="204">
        <v>0.694891239274263</v>
      </c>
      <c r="S64" s="204">
        <v>0.694891239274263</v>
      </c>
      <c r="T64" s="204">
        <v>0.694891239274263</v>
      </c>
      <c r="U64" s="204">
        <v>0.694891239274263</v>
      </c>
      <c r="V64" s="204">
        <v>0.694891239274263</v>
      </c>
      <c r="W64" s="204">
        <v>0.694891239274263</v>
      </c>
      <c r="X64" s="204">
        <v>0.694891239274263</v>
      </c>
      <c r="Y64" s="204">
        <v>0.694891239274263</v>
      </c>
      <c r="Z64" s="204">
        <v>0.694891239274263</v>
      </c>
      <c r="AA64" s="204">
        <v>0.694891239274263</v>
      </c>
      <c r="AB64" s="204">
        <v>0.694891239274263</v>
      </c>
      <c r="AC64" s="204">
        <v>0.694891239274263</v>
      </c>
      <c r="AD64" s="204">
        <v>0.694891239274263</v>
      </c>
      <c r="AE64" s="204">
        <v>0.694891239274263</v>
      </c>
      <c r="AF64" s="204">
        <v>0.694891239274263</v>
      </c>
      <c r="AG64" s="204">
        <v>0.694891239274263</v>
      </c>
      <c r="AH64" s="204">
        <v>0.694891239274263</v>
      </c>
      <c r="AI64" s="204">
        <v>0.694891239274263</v>
      </c>
      <c r="AJ64" s="204">
        <v>0.694891239274263</v>
      </c>
      <c r="AK64" s="204">
        <v>0.694891239274263</v>
      </c>
      <c r="AL64" s="204">
        <v>0.694891239274263</v>
      </c>
      <c r="AM64" s="204">
        <v>0.694891239274263</v>
      </c>
      <c r="AN64" s="204">
        <v>0.694891239274263</v>
      </c>
      <c r="AO64" s="204">
        <v>0.694891239274263</v>
      </c>
      <c r="AP64" s="204">
        <v>0.694891239274263</v>
      </c>
      <c r="AQ64"/>
      <c r="AR64"/>
      <c r="AS64"/>
      <c r="AT64"/>
      <c r="AU64"/>
      <c r="AV64"/>
      <c r="AW64" s="181"/>
      <c r="AX64"/>
      <c r="AY64"/>
      <c r="AZ64"/>
      <c r="BA64"/>
      <c r="BB64"/>
      <c r="BC64"/>
      <c r="BD64"/>
      <c r="BE64"/>
      <c r="BF64"/>
      <c r="BG64"/>
      <c r="BH64"/>
      <c r="BJ64"/>
      <c r="BK64"/>
      <c r="BL64"/>
      <c r="BM64"/>
      <c r="BN64"/>
      <c r="BO64"/>
      <c r="BP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J64"/>
    </row>
    <row r="65" spans="7:90" ht="14.25" customHeight="1">
      <c r="G65" s="116"/>
      <c r="H65" s="336"/>
      <c r="J65" s="333"/>
      <c r="K65" s="203" t="s">
        <v>246</v>
      </c>
      <c r="L65" s="203" t="s">
        <v>106</v>
      </c>
      <c r="M65" s="204">
        <v>0.25740000000000002</v>
      </c>
      <c r="N65" s="204">
        <v>0.25740000000000002</v>
      </c>
      <c r="O65" s="204">
        <v>0.25740000000000002</v>
      </c>
      <c r="P65" s="204">
        <v>0.25740000000000002</v>
      </c>
      <c r="Q65" s="204">
        <v>0.25740000000000002</v>
      </c>
      <c r="R65" s="204">
        <v>0.25740000000000002</v>
      </c>
      <c r="S65" s="204">
        <v>0.25740000000000002</v>
      </c>
      <c r="T65" s="204">
        <v>0.25740000000000002</v>
      </c>
      <c r="U65" s="204">
        <v>0.25740000000000002</v>
      </c>
      <c r="V65" s="204">
        <v>0.25740000000000002</v>
      </c>
      <c r="W65" s="204">
        <v>0.25740000000000002</v>
      </c>
      <c r="X65" s="204">
        <v>0.25740000000000002</v>
      </c>
      <c r="Y65" s="204">
        <v>0.25740000000000002</v>
      </c>
      <c r="Z65" s="204">
        <v>0.25740000000000002</v>
      </c>
      <c r="AA65" s="204">
        <v>0.25740000000000002</v>
      </c>
      <c r="AB65" s="204">
        <v>0.25740000000000002</v>
      </c>
      <c r="AC65" s="204">
        <v>0.25740000000000002</v>
      </c>
      <c r="AD65" s="204">
        <v>0.25740000000000002</v>
      </c>
      <c r="AE65" s="204">
        <v>0.25740000000000002</v>
      </c>
      <c r="AF65" s="204">
        <v>0.25740000000000002</v>
      </c>
      <c r="AG65" s="204">
        <v>0.25740000000000002</v>
      </c>
      <c r="AH65" s="204">
        <v>0.25740000000000002</v>
      </c>
      <c r="AI65" s="204">
        <v>0.25740000000000002</v>
      </c>
      <c r="AJ65" s="204">
        <v>0.25740000000000002</v>
      </c>
      <c r="AK65" s="204">
        <v>0.25740000000000002</v>
      </c>
      <c r="AL65" s="204">
        <v>0.25740000000000002</v>
      </c>
      <c r="AM65" s="204">
        <v>0.25740000000000002</v>
      </c>
      <c r="AN65" s="204">
        <v>0.25740000000000002</v>
      </c>
      <c r="AO65" s="204">
        <v>0.25740000000000002</v>
      </c>
      <c r="AP65" s="204">
        <v>0.25740000000000002</v>
      </c>
      <c r="AQ65"/>
      <c r="AR65"/>
      <c r="AS65"/>
      <c r="AT65"/>
      <c r="AU65"/>
      <c r="AV65"/>
      <c r="AW65" s="181"/>
      <c r="AX65"/>
      <c r="AY65"/>
      <c r="AZ65"/>
      <c r="BA65"/>
      <c r="BB65"/>
      <c r="BC65"/>
      <c r="BD65"/>
      <c r="BE65"/>
      <c r="BF65"/>
      <c r="BG65"/>
      <c r="BH65"/>
      <c r="BJ65"/>
      <c r="BK65"/>
      <c r="BL65"/>
      <c r="BM65"/>
      <c r="BN65"/>
      <c r="BO65"/>
      <c r="BP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J65"/>
    </row>
    <row r="66" spans="7:90" ht="14.25" customHeight="1">
      <c r="G66" s="116"/>
      <c r="H66" s="336"/>
      <c r="J66" s="333"/>
      <c r="K66" s="203" t="s">
        <v>247</v>
      </c>
      <c r="L66" s="203" t="s">
        <v>238</v>
      </c>
      <c r="M66" s="206">
        <f t="shared" ref="M66:AP66" si="7">M62*M49*(1-M$65)+(1-M62)*(M56)</f>
        <v>6.9683800079785807E-2</v>
      </c>
      <c r="N66" s="206">
        <f t="shared" si="7"/>
        <v>6.9683800079785807E-2</v>
      </c>
      <c r="O66" s="206">
        <f t="shared" si="7"/>
        <v>6.9683800079785807E-2</v>
      </c>
      <c r="P66" s="206">
        <f t="shared" si="7"/>
        <v>6.9683800079785807E-2</v>
      </c>
      <c r="Q66" s="206">
        <f t="shared" si="7"/>
        <v>6.9683800079785807E-2</v>
      </c>
      <c r="R66" s="206">
        <f t="shared" si="7"/>
        <v>6.9683800079785807E-2</v>
      </c>
      <c r="S66" s="206">
        <f t="shared" si="7"/>
        <v>6.9683800079785807E-2</v>
      </c>
      <c r="T66" s="206">
        <f t="shared" si="7"/>
        <v>6.9683800079785807E-2</v>
      </c>
      <c r="U66" s="206">
        <f t="shared" si="7"/>
        <v>6.9683800079785807E-2</v>
      </c>
      <c r="V66" s="206">
        <f t="shared" si="7"/>
        <v>6.9683800079785807E-2</v>
      </c>
      <c r="W66" s="206">
        <f t="shared" si="7"/>
        <v>6.9683800079785807E-2</v>
      </c>
      <c r="X66" s="206">
        <f t="shared" si="7"/>
        <v>6.9683800079785807E-2</v>
      </c>
      <c r="Y66" s="206">
        <f t="shared" si="7"/>
        <v>6.9683800079785807E-2</v>
      </c>
      <c r="Z66" s="206">
        <f t="shared" si="7"/>
        <v>6.9683800079785807E-2</v>
      </c>
      <c r="AA66" s="206">
        <f t="shared" si="7"/>
        <v>6.9683800079785807E-2</v>
      </c>
      <c r="AB66" s="206">
        <f t="shared" si="7"/>
        <v>6.9683800079785807E-2</v>
      </c>
      <c r="AC66" s="206">
        <f t="shared" si="7"/>
        <v>6.9683800079785807E-2</v>
      </c>
      <c r="AD66" s="206">
        <f t="shared" si="7"/>
        <v>6.9683800079785807E-2</v>
      </c>
      <c r="AE66" s="206">
        <f t="shared" si="7"/>
        <v>6.9683800079785807E-2</v>
      </c>
      <c r="AF66" s="206">
        <f t="shared" si="7"/>
        <v>6.9683800079785807E-2</v>
      </c>
      <c r="AG66" s="206">
        <f t="shared" si="7"/>
        <v>6.9683800079785807E-2</v>
      </c>
      <c r="AH66" s="206">
        <f t="shared" si="7"/>
        <v>6.9683800079785807E-2</v>
      </c>
      <c r="AI66" s="206">
        <f t="shared" si="7"/>
        <v>6.9683800079785807E-2</v>
      </c>
      <c r="AJ66" s="206">
        <f t="shared" si="7"/>
        <v>6.9683800079785807E-2</v>
      </c>
      <c r="AK66" s="206">
        <f t="shared" si="7"/>
        <v>6.9683800079785807E-2</v>
      </c>
      <c r="AL66" s="206">
        <f t="shared" si="7"/>
        <v>6.9683800079785807E-2</v>
      </c>
      <c r="AM66" s="206">
        <f t="shared" si="7"/>
        <v>6.9683800079785807E-2</v>
      </c>
      <c r="AN66" s="206">
        <f t="shared" si="7"/>
        <v>6.9683800079785807E-2</v>
      </c>
      <c r="AO66" s="206">
        <f t="shared" si="7"/>
        <v>6.9683800079785807E-2</v>
      </c>
      <c r="AP66" s="206">
        <f t="shared" si="7"/>
        <v>6.9683800079785807E-2</v>
      </c>
      <c r="AQ66"/>
      <c r="AR66"/>
      <c r="AS66"/>
      <c r="AT66"/>
      <c r="AU66"/>
      <c r="AV66"/>
      <c r="AW66" s="181"/>
      <c r="AX66"/>
      <c r="AY66"/>
      <c r="AZ66"/>
      <c r="BA66"/>
      <c r="BB66"/>
      <c r="BC66"/>
      <c r="BD66"/>
      <c r="BE66"/>
      <c r="BF66"/>
      <c r="BG66"/>
      <c r="BH66"/>
      <c r="BJ66"/>
      <c r="BK66"/>
      <c r="BL66"/>
      <c r="BM66"/>
      <c r="BN66"/>
      <c r="BO66"/>
      <c r="BP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J66"/>
    </row>
    <row r="67" spans="7:90" ht="14.25" customHeight="1">
      <c r="G67" s="116"/>
      <c r="H67" s="336"/>
      <c r="J67" s="333"/>
      <c r="K67" s="203" t="s">
        <v>247</v>
      </c>
      <c r="L67" s="203" t="s">
        <v>239</v>
      </c>
      <c r="M67" s="206">
        <f t="shared" ref="M67:AP67" si="8">M63*M50*(1-M$65)+(1-M63)*(M57)</f>
        <v>6.9683800079785807E-2</v>
      </c>
      <c r="N67" s="206">
        <f t="shared" si="8"/>
        <v>6.9683800079785807E-2</v>
      </c>
      <c r="O67" s="206">
        <f t="shared" si="8"/>
        <v>6.9683800079785807E-2</v>
      </c>
      <c r="P67" s="206">
        <f t="shared" si="8"/>
        <v>6.9683800079785807E-2</v>
      </c>
      <c r="Q67" s="206">
        <f t="shared" si="8"/>
        <v>6.9683800079785807E-2</v>
      </c>
      <c r="R67" s="206">
        <f t="shared" si="8"/>
        <v>6.9683800079785807E-2</v>
      </c>
      <c r="S67" s="206">
        <f t="shared" si="8"/>
        <v>6.9683800079785807E-2</v>
      </c>
      <c r="T67" s="206">
        <f t="shared" si="8"/>
        <v>6.9683800079785807E-2</v>
      </c>
      <c r="U67" s="206">
        <f t="shared" si="8"/>
        <v>6.9683800079785807E-2</v>
      </c>
      <c r="V67" s="206">
        <f t="shared" si="8"/>
        <v>6.9683800079785807E-2</v>
      </c>
      <c r="W67" s="206">
        <f t="shared" si="8"/>
        <v>6.9683800079785807E-2</v>
      </c>
      <c r="X67" s="206">
        <f t="shared" si="8"/>
        <v>6.9683800079785807E-2</v>
      </c>
      <c r="Y67" s="206">
        <f t="shared" si="8"/>
        <v>6.9683800079785807E-2</v>
      </c>
      <c r="Z67" s="206">
        <f t="shared" si="8"/>
        <v>6.9683800079785807E-2</v>
      </c>
      <c r="AA67" s="206">
        <f t="shared" si="8"/>
        <v>6.9683800079785807E-2</v>
      </c>
      <c r="AB67" s="206">
        <f t="shared" si="8"/>
        <v>6.9683800079785807E-2</v>
      </c>
      <c r="AC67" s="206">
        <f t="shared" si="8"/>
        <v>6.9683800079785807E-2</v>
      </c>
      <c r="AD67" s="206">
        <f t="shared" si="8"/>
        <v>6.9683800079785807E-2</v>
      </c>
      <c r="AE67" s="206">
        <f t="shared" si="8"/>
        <v>6.9683800079785807E-2</v>
      </c>
      <c r="AF67" s="206">
        <f t="shared" si="8"/>
        <v>6.9683800079785807E-2</v>
      </c>
      <c r="AG67" s="206">
        <f t="shared" si="8"/>
        <v>6.9683800079785807E-2</v>
      </c>
      <c r="AH67" s="206">
        <f t="shared" si="8"/>
        <v>6.9683800079785807E-2</v>
      </c>
      <c r="AI67" s="206">
        <f t="shared" si="8"/>
        <v>6.9683800079785807E-2</v>
      </c>
      <c r="AJ67" s="206">
        <f t="shared" si="8"/>
        <v>6.9683800079785807E-2</v>
      </c>
      <c r="AK67" s="206">
        <f t="shared" si="8"/>
        <v>6.9683800079785807E-2</v>
      </c>
      <c r="AL67" s="206">
        <f t="shared" si="8"/>
        <v>6.9683800079785807E-2</v>
      </c>
      <c r="AM67" s="206">
        <f t="shared" si="8"/>
        <v>6.9683800079785807E-2</v>
      </c>
      <c r="AN67" s="206">
        <f t="shared" si="8"/>
        <v>6.9683800079785807E-2</v>
      </c>
      <c r="AO67" s="206">
        <f t="shared" si="8"/>
        <v>6.9683800079785807E-2</v>
      </c>
      <c r="AP67" s="206">
        <f t="shared" si="8"/>
        <v>6.9683800079785807E-2</v>
      </c>
      <c r="AQ67"/>
      <c r="AR67"/>
      <c r="AS67"/>
      <c r="AT67"/>
      <c r="AU67"/>
      <c r="AV67"/>
      <c r="AW67" s="181"/>
      <c r="AX67"/>
      <c r="AY67"/>
      <c r="AZ67"/>
      <c r="BA67"/>
      <c r="BB67"/>
      <c r="BC67"/>
      <c r="BD67"/>
      <c r="BE67"/>
      <c r="BF67"/>
      <c r="BG67"/>
      <c r="BH67"/>
      <c r="BJ67"/>
      <c r="BK67"/>
      <c r="BL67"/>
      <c r="BM67"/>
      <c r="BN67"/>
      <c r="BO67"/>
      <c r="BP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J67"/>
    </row>
    <row r="68" spans="7:90" ht="14.25" customHeight="1">
      <c r="G68" s="116"/>
      <c r="H68" s="336"/>
      <c r="J68" s="333"/>
      <c r="K68" s="203" t="s">
        <v>247</v>
      </c>
      <c r="L68" s="203" t="s">
        <v>240</v>
      </c>
      <c r="M68" s="206">
        <f t="shared" ref="M68:AP68" si="9">M64*M51*(1-M$65)+(1-M64)*(M58)</f>
        <v>6.9683800079785807E-2</v>
      </c>
      <c r="N68" s="206">
        <f t="shared" si="9"/>
        <v>6.9683800079785807E-2</v>
      </c>
      <c r="O68" s="206">
        <f t="shared" si="9"/>
        <v>6.9683800079785807E-2</v>
      </c>
      <c r="P68" s="206">
        <f t="shared" si="9"/>
        <v>6.9683800079785807E-2</v>
      </c>
      <c r="Q68" s="206">
        <f t="shared" si="9"/>
        <v>6.9683800079785807E-2</v>
      </c>
      <c r="R68" s="206">
        <f t="shared" si="9"/>
        <v>6.9683800079785807E-2</v>
      </c>
      <c r="S68" s="206">
        <f t="shared" si="9"/>
        <v>6.9683800079785807E-2</v>
      </c>
      <c r="T68" s="206">
        <f t="shared" si="9"/>
        <v>6.9683800079785807E-2</v>
      </c>
      <c r="U68" s="206">
        <f t="shared" si="9"/>
        <v>6.9683800079785807E-2</v>
      </c>
      <c r="V68" s="206">
        <f t="shared" si="9"/>
        <v>6.9683800079785807E-2</v>
      </c>
      <c r="W68" s="206">
        <f t="shared" si="9"/>
        <v>6.9683800079785807E-2</v>
      </c>
      <c r="X68" s="206">
        <f t="shared" si="9"/>
        <v>6.9683800079785807E-2</v>
      </c>
      <c r="Y68" s="206">
        <f t="shared" si="9"/>
        <v>6.9683800079785807E-2</v>
      </c>
      <c r="Z68" s="206">
        <f t="shared" si="9"/>
        <v>6.9683800079785807E-2</v>
      </c>
      <c r="AA68" s="206">
        <f t="shared" si="9"/>
        <v>6.9683800079785807E-2</v>
      </c>
      <c r="AB68" s="206">
        <f t="shared" si="9"/>
        <v>6.9683800079785807E-2</v>
      </c>
      <c r="AC68" s="206">
        <f t="shared" si="9"/>
        <v>6.9683800079785807E-2</v>
      </c>
      <c r="AD68" s="206">
        <f t="shared" si="9"/>
        <v>6.9683800079785807E-2</v>
      </c>
      <c r="AE68" s="206">
        <f t="shared" si="9"/>
        <v>6.9683800079785807E-2</v>
      </c>
      <c r="AF68" s="206">
        <f t="shared" si="9"/>
        <v>6.9683800079785807E-2</v>
      </c>
      <c r="AG68" s="206">
        <f t="shared" si="9"/>
        <v>6.9683800079785807E-2</v>
      </c>
      <c r="AH68" s="206">
        <f t="shared" si="9"/>
        <v>6.9683800079785807E-2</v>
      </c>
      <c r="AI68" s="206">
        <f t="shared" si="9"/>
        <v>6.9683800079785807E-2</v>
      </c>
      <c r="AJ68" s="206">
        <f t="shared" si="9"/>
        <v>6.9683800079785807E-2</v>
      </c>
      <c r="AK68" s="206">
        <f t="shared" si="9"/>
        <v>6.9683800079785807E-2</v>
      </c>
      <c r="AL68" s="206">
        <f t="shared" si="9"/>
        <v>6.9683800079785807E-2</v>
      </c>
      <c r="AM68" s="206">
        <f t="shared" si="9"/>
        <v>6.9683800079785807E-2</v>
      </c>
      <c r="AN68" s="206">
        <f t="shared" si="9"/>
        <v>6.9683800079785807E-2</v>
      </c>
      <c r="AO68" s="206">
        <f t="shared" si="9"/>
        <v>6.9683800079785807E-2</v>
      </c>
      <c r="AP68" s="206">
        <f t="shared" si="9"/>
        <v>6.9683800079785807E-2</v>
      </c>
      <c r="AQ68"/>
      <c r="AR68"/>
      <c r="AS68"/>
      <c r="AT68"/>
      <c r="AU68"/>
      <c r="AV68"/>
      <c r="AW68" s="181"/>
      <c r="AX68"/>
      <c r="AY68"/>
      <c r="AZ68"/>
      <c r="BA68"/>
      <c r="BB68"/>
      <c r="BC68"/>
      <c r="BD68"/>
      <c r="BE68"/>
      <c r="BF68"/>
      <c r="BG68"/>
      <c r="BH68"/>
      <c r="BJ68"/>
      <c r="BK68"/>
      <c r="BL68"/>
      <c r="BM68"/>
      <c r="BN68"/>
      <c r="BO68"/>
      <c r="BP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J68"/>
    </row>
    <row r="69" spans="7:90" ht="14.25" customHeight="1" thickBot="1">
      <c r="G69" s="207"/>
      <c r="H69" s="336"/>
      <c r="J69" s="333"/>
      <c r="K69" s="203" t="s">
        <v>248</v>
      </c>
      <c r="L69" s="203" t="s">
        <v>238</v>
      </c>
      <c r="M69" s="205">
        <f t="shared" ref="M69:AP69" si="10">(1+M66)/(1+M$48) - 1</f>
        <v>4.3593951297352218E-2</v>
      </c>
      <c r="N69" s="205">
        <f t="shared" si="10"/>
        <v>4.3593951297352218E-2</v>
      </c>
      <c r="O69" s="205">
        <f t="shared" si="10"/>
        <v>4.3593951297352218E-2</v>
      </c>
      <c r="P69" s="205">
        <f t="shared" si="10"/>
        <v>4.3593951297352218E-2</v>
      </c>
      <c r="Q69" s="205">
        <f t="shared" si="10"/>
        <v>4.3593951297352218E-2</v>
      </c>
      <c r="R69" s="205">
        <f t="shared" si="10"/>
        <v>4.3593951297352218E-2</v>
      </c>
      <c r="S69" s="205">
        <f t="shared" si="10"/>
        <v>4.3593951297352218E-2</v>
      </c>
      <c r="T69" s="205">
        <f t="shared" si="10"/>
        <v>4.3593951297352218E-2</v>
      </c>
      <c r="U69" s="205">
        <f t="shared" si="10"/>
        <v>4.3593951297352218E-2</v>
      </c>
      <c r="V69" s="205">
        <f t="shared" si="10"/>
        <v>4.3593951297352218E-2</v>
      </c>
      <c r="W69" s="205">
        <f t="shared" si="10"/>
        <v>4.3593951297352218E-2</v>
      </c>
      <c r="X69" s="205">
        <f t="shared" si="10"/>
        <v>4.3593951297352218E-2</v>
      </c>
      <c r="Y69" s="205">
        <f t="shared" si="10"/>
        <v>4.3593951297352218E-2</v>
      </c>
      <c r="Z69" s="205">
        <f t="shared" si="10"/>
        <v>4.3593951297352218E-2</v>
      </c>
      <c r="AA69" s="205">
        <f t="shared" si="10"/>
        <v>4.3593951297352218E-2</v>
      </c>
      <c r="AB69" s="205">
        <f t="shared" si="10"/>
        <v>4.3593951297352218E-2</v>
      </c>
      <c r="AC69" s="205">
        <f t="shared" si="10"/>
        <v>4.3593951297352218E-2</v>
      </c>
      <c r="AD69" s="205">
        <f t="shared" si="10"/>
        <v>4.3593951297352218E-2</v>
      </c>
      <c r="AE69" s="205">
        <f t="shared" si="10"/>
        <v>4.3593951297352218E-2</v>
      </c>
      <c r="AF69" s="205">
        <f t="shared" si="10"/>
        <v>4.3593951297352218E-2</v>
      </c>
      <c r="AG69" s="205">
        <f t="shared" si="10"/>
        <v>4.3593951297352218E-2</v>
      </c>
      <c r="AH69" s="205">
        <f t="shared" si="10"/>
        <v>4.3593951297352218E-2</v>
      </c>
      <c r="AI69" s="205">
        <f t="shared" si="10"/>
        <v>4.3593951297352218E-2</v>
      </c>
      <c r="AJ69" s="205">
        <f t="shared" si="10"/>
        <v>4.3593951297352218E-2</v>
      </c>
      <c r="AK69" s="205">
        <f t="shared" si="10"/>
        <v>4.3593951297352218E-2</v>
      </c>
      <c r="AL69" s="205">
        <f t="shared" si="10"/>
        <v>4.3593951297352218E-2</v>
      </c>
      <c r="AM69" s="205">
        <f t="shared" si="10"/>
        <v>4.3593951297352218E-2</v>
      </c>
      <c r="AN69" s="205">
        <f t="shared" si="10"/>
        <v>4.3593951297352218E-2</v>
      </c>
      <c r="AO69" s="205">
        <f t="shared" si="10"/>
        <v>4.3593951297352218E-2</v>
      </c>
      <c r="AP69" s="205">
        <f t="shared" si="10"/>
        <v>4.3593951297352218E-2</v>
      </c>
      <c r="AQ69"/>
      <c r="AR69"/>
      <c r="AS69"/>
      <c r="AT69"/>
      <c r="AU69"/>
      <c r="AV69"/>
      <c r="AW69" s="181"/>
      <c r="AX69"/>
      <c r="AY69"/>
      <c r="AZ69"/>
      <c r="BA69"/>
      <c r="BB69"/>
      <c r="BC69"/>
      <c r="BD69"/>
      <c r="BE69"/>
      <c r="BF69"/>
      <c r="BG69"/>
      <c r="BH69"/>
      <c r="BJ69"/>
      <c r="BK69"/>
      <c r="BL69"/>
      <c r="BM69"/>
      <c r="BN69"/>
      <c r="BO69"/>
      <c r="BP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J69"/>
    </row>
    <row r="70" spans="7:90" ht="14.25" customHeight="1">
      <c r="G70" s="208"/>
      <c r="H70" s="336"/>
      <c r="J70" s="333"/>
      <c r="K70" s="203" t="s">
        <v>248</v>
      </c>
      <c r="L70" s="203" t="s">
        <v>239</v>
      </c>
      <c r="M70" s="205">
        <f t="shared" ref="M70:AP70" si="11">(1+M67)/(1+M$48) - 1</f>
        <v>4.3593951297352218E-2</v>
      </c>
      <c r="N70" s="205">
        <f t="shared" si="11"/>
        <v>4.3593951297352218E-2</v>
      </c>
      <c r="O70" s="205">
        <f t="shared" si="11"/>
        <v>4.3593951297352218E-2</v>
      </c>
      <c r="P70" s="205">
        <f t="shared" si="11"/>
        <v>4.3593951297352218E-2</v>
      </c>
      <c r="Q70" s="205">
        <f t="shared" si="11"/>
        <v>4.3593951297352218E-2</v>
      </c>
      <c r="R70" s="205">
        <f t="shared" si="11"/>
        <v>4.3593951297352218E-2</v>
      </c>
      <c r="S70" s="205">
        <f t="shared" si="11"/>
        <v>4.3593951297352218E-2</v>
      </c>
      <c r="T70" s="205">
        <f t="shared" si="11"/>
        <v>4.3593951297352218E-2</v>
      </c>
      <c r="U70" s="205">
        <f t="shared" si="11"/>
        <v>4.3593951297352218E-2</v>
      </c>
      <c r="V70" s="205">
        <f t="shared" si="11"/>
        <v>4.3593951297352218E-2</v>
      </c>
      <c r="W70" s="205">
        <f t="shared" si="11"/>
        <v>4.3593951297352218E-2</v>
      </c>
      <c r="X70" s="205">
        <f t="shared" si="11"/>
        <v>4.3593951297352218E-2</v>
      </c>
      <c r="Y70" s="205">
        <f t="shared" si="11"/>
        <v>4.3593951297352218E-2</v>
      </c>
      <c r="Z70" s="205">
        <f t="shared" si="11"/>
        <v>4.3593951297352218E-2</v>
      </c>
      <c r="AA70" s="205">
        <f t="shared" si="11"/>
        <v>4.3593951297352218E-2</v>
      </c>
      <c r="AB70" s="205">
        <f t="shared" si="11"/>
        <v>4.3593951297352218E-2</v>
      </c>
      <c r="AC70" s="205">
        <f t="shared" si="11"/>
        <v>4.3593951297352218E-2</v>
      </c>
      <c r="AD70" s="205">
        <f t="shared" si="11"/>
        <v>4.3593951297352218E-2</v>
      </c>
      <c r="AE70" s="205">
        <f t="shared" si="11"/>
        <v>4.3593951297352218E-2</v>
      </c>
      <c r="AF70" s="205">
        <f t="shared" si="11"/>
        <v>4.3593951297352218E-2</v>
      </c>
      <c r="AG70" s="205">
        <f t="shared" si="11"/>
        <v>4.3593951297352218E-2</v>
      </c>
      <c r="AH70" s="205">
        <f t="shared" si="11"/>
        <v>4.3593951297352218E-2</v>
      </c>
      <c r="AI70" s="205">
        <f t="shared" si="11"/>
        <v>4.3593951297352218E-2</v>
      </c>
      <c r="AJ70" s="205">
        <f t="shared" si="11"/>
        <v>4.3593951297352218E-2</v>
      </c>
      <c r="AK70" s="205">
        <f t="shared" si="11"/>
        <v>4.3593951297352218E-2</v>
      </c>
      <c r="AL70" s="205">
        <f t="shared" si="11"/>
        <v>4.3593951297352218E-2</v>
      </c>
      <c r="AM70" s="205">
        <f t="shared" si="11"/>
        <v>4.3593951297352218E-2</v>
      </c>
      <c r="AN70" s="205">
        <f t="shared" si="11"/>
        <v>4.3593951297352218E-2</v>
      </c>
      <c r="AO70" s="205">
        <f t="shared" si="11"/>
        <v>4.3593951297352218E-2</v>
      </c>
      <c r="AP70" s="205">
        <f t="shared" si="11"/>
        <v>4.3593951297352218E-2</v>
      </c>
      <c r="AQ70"/>
      <c r="AR70"/>
      <c r="AS70"/>
      <c r="AT70"/>
      <c r="AU70"/>
      <c r="AV70"/>
      <c r="AW70" s="181"/>
      <c r="AX70"/>
      <c r="AY70"/>
      <c r="AZ70"/>
      <c r="BA70"/>
      <c r="BB70"/>
      <c r="BC70"/>
      <c r="BD70"/>
      <c r="BE70"/>
      <c r="BF70"/>
      <c r="BG70"/>
      <c r="BH70"/>
      <c r="BJ70"/>
      <c r="BK70"/>
      <c r="BL70"/>
      <c r="BM70"/>
      <c r="BN70"/>
      <c r="BO70"/>
      <c r="BP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J70"/>
    </row>
    <row r="71" spans="7:90" ht="14.25" customHeight="1">
      <c r="G71" s="116"/>
      <c r="H71" s="336"/>
      <c r="J71" s="333"/>
      <c r="K71" s="203" t="s">
        <v>248</v>
      </c>
      <c r="L71" s="203" t="s">
        <v>240</v>
      </c>
      <c r="M71" s="205">
        <f t="shared" ref="M71:AP71" si="12">(1+M68)/(1+M$48) - 1</f>
        <v>4.3593951297352218E-2</v>
      </c>
      <c r="N71" s="205">
        <f t="shared" si="12"/>
        <v>4.3593951297352218E-2</v>
      </c>
      <c r="O71" s="205">
        <f t="shared" si="12"/>
        <v>4.3593951297352218E-2</v>
      </c>
      <c r="P71" s="205">
        <f t="shared" si="12"/>
        <v>4.3593951297352218E-2</v>
      </c>
      <c r="Q71" s="205">
        <f t="shared" si="12"/>
        <v>4.3593951297352218E-2</v>
      </c>
      <c r="R71" s="205">
        <f t="shared" si="12"/>
        <v>4.3593951297352218E-2</v>
      </c>
      <c r="S71" s="205">
        <f t="shared" si="12"/>
        <v>4.3593951297352218E-2</v>
      </c>
      <c r="T71" s="205">
        <f t="shared" si="12"/>
        <v>4.3593951297352218E-2</v>
      </c>
      <c r="U71" s="205">
        <f t="shared" si="12"/>
        <v>4.3593951297352218E-2</v>
      </c>
      <c r="V71" s="205">
        <f t="shared" si="12"/>
        <v>4.3593951297352218E-2</v>
      </c>
      <c r="W71" s="205">
        <f t="shared" si="12"/>
        <v>4.3593951297352218E-2</v>
      </c>
      <c r="X71" s="205">
        <f t="shared" si="12"/>
        <v>4.3593951297352218E-2</v>
      </c>
      <c r="Y71" s="205">
        <f t="shared" si="12"/>
        <v>4.3593951297352218E-2</v>
      </c>
      <c r="Z71" s="205">
        <f t="shared" si="12"/>
        <v>4.3593951297352218E-2</v>
      </c>
      <c r="AA71" s="205">
        <f t="shared" si="12"/>
        <v>4.3593951297352218E-2</v>
      </c>
      <c r="AB71" s="205">
        <f t="shared" si="12"/>
        <v>4.3593951297352218E-2</v>
      </c>
      <c r="AC71" s="205">
        <f t="shared" si="12"/>
        <v>4.3593951297352218E-2</v>
      </c>
      <c r="AD71" s="205">
        <f t="shared" si="12"/>
        <v>4.3593951297352218E-2</v>
      </c>
      <c r="AE71" s="205">
        <f t="shared" si="12"/>
        <v>4.3593951297352218E-2</v>
      </c>
      <c r="AF71" s="205">
        <f t="shared" si="12"/>
        <v>4.3593951297352218E-2</v>
      </c>
      <c r="AG71" s="205">
        <f t="shared" si="12"/>
        <v>4.3593951297352218E-2</v>
      </c>
      <c r="AH71" s="205">
        <f t="shared" si="12"/>
        <v>4.3593951297352218E-2</v>
      </c>
      <c r="AI71" s="205">
        <f t="shared" si="12"/>
        <v>4.3593951297352218E-2</v>
      </c>
      <c r="AJ71" s="205">
        <f t="shared" si="12"/>
        <v>4.3593951297352218E-2</v>
      </c>
      <c r="AK71" s="205">
        <f t="shared" si="12"/>
        <v>4.3593951297352218E-2</v>
      </c>
      <c r="AL71" s="205">
        <f t="shared" si="12"/>
        <v>4.3593951297352218E-2</v>
      </c>
      <c r="AM71" s="205">
        <f t="shared" si="12"/>
        <v>4.3593951297352218E-2</v>
      </c>
      <c r="AN71" s="205">
        <f t="shared" si="12"/>
        <v>4.3593951297352218E-2</v>
      </c>
      <c r="AO71" s="205">
        <f t="shared" si="12"/>
        <v>4.3593951297352218E-2</v>
      </c>
      <c r="AP71" s="205">
        <f t="shared" si="12"/>
        <v>4.3593951297352218E-2</v>
      </c>
      <c r="AQ71"/>
      <c r="AR71"/>
      <c r="AS71"/>
      <c r="AT71"/>
      <c r="AU71"/>
      <c r="AV71"/>
      <c r="AW71" s="181"/>
      <c r="AX71"/>
      <c r="AY71"/>
      <c r="AZ71"/>
      <c r="BA71"/>
      <c r="BB71"/>
      <c r="BC71"/>
      <c r="BD71"/>
      <c r="BE71"/>
      <c r="BF71"/>
      <c r="BG71"/>
      <c r="BH71"/>
      <c r="BJ71"/>
      <c r="BK71"/>
      <c r="BL71"/>
      <c r="BM71"/>
      <c r="BN71"/>
      <c r="BO71"/>
      <c r="BP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J71"/>
    </row>
    <row r="72" spans="7:90" ht="14.25" customHeight="1">
      <c r="G72" s="116"/>
      <c r="H72" s="336"/>
      <c r="J72" s="333"/>
      <c r="K72" s="209" t="s">
        <v>249</v>
      </c>
      <c r="L72" s="203" t="s">
        <v>238</v>
      </c>
      <c r="M72" s="206">
        <f t="shared" ref="M72:AP72" si="13" xml:space="preserve"> M66 / (1 - (1 / (1 + M66)^$O$37))</f>
        <v>6.9766614465420984E-2</v>
      </c>
      <c r="N72" s="206">
        <f t="shared" si="13"/>
        <v>6.9766614465420984E-2</v>
      </c>
      <c r="O72" s="206">
        <f t="shared" si="13"/>
        <v>6.9766614465420984E-2</v>
      </c>
      <c r="P72" s="206">
        <f t="shared" si="13"/>
        <v>6.9766614465420984E-2</v>
      </c>
      <c r="Q72" s="206">
        <f t="shared" si="13"/>
        <v>6.9766614465420984E-2</v>
      </c>
      <c r="R72" s="206">
        <f t="shared" si="13"/>
        <v>6.9766614465420984E-2</v>
      </c>
      <c r="S72" s="206">
        <f t="shared" si="13"/>
        <v>6.9766614465420984E-2</v>
      </c>
      <c r="T72" s="206">
        <f t="shared" si="13"/>
        <v>6.9766614465420984E-2</v>
      </c>
      <c r="U72" s="206">
        <f t="shared" si="13"/>
        <v>6.9766614465420984E-2</v>
      </c>
      <c r="V72" s="206">
        <f t="shared" si="13"/>
        <v>6.9766614465420984E-2</v>
      </c>
      <c r="W72" s="206">
        <f t="shared" si="13"/>
        <v>6.9766614465420984E-2</v>
      </c>
      <c r="X72" s="206">
        <f t="shared" si="13"/>
        <v>6.9766614465420984E-2</v>
      </c>
      <c r="Y72" s="206">
        <f t="shared" si="13"/>
        <v>6.9766614465420984E-2</v>
      </c>
      <c r="Z72" s="206">
        <f t="shared" si="13"/>
        <v>6.9766614465420984E-2</v>
      </c>
      <c r="AA72" s="206">
        <f t="shared" si="13"/>
        <v>6.9766614465420984E-2</v>
      </c>
      <c r="AB72" s="206">
        <f t="shared" si="13"/>
        <v>6.9766614465420984E-2</v>
      </c>
      <c r="AC72" s="206">
        <f t="shared" si="13"/>
        <v>6.9766614465420984E-2</v>
      </c>
      <c r="AD72" s="206">
        <f t="shared" si="13"/>
        <v>6.9766614465420984E-2</v>
      </c>
      <c r="AE72" s="206">
        <f t="shared" si="13"/>
        <v>6.9766614465420984E-2</v>
      </c>
      <c r="AF72" s="206">
        <f t="shared" si="13"/>
        <v>6.9766614465420984E-2</v>
      </c>
      <c r="AG72" s="206">
        <f t="shared" si="13"/>
        <v>6.9766614465420984E-2</v>
      </c>
      <c r="AH72" s="206">
        <f t="shared" si="13"/>
        <v>6.9766614465420984E-2</v>
      </c>
      <c r="AI72" s="206">
        <f t="shared" si="13"/>
        <v>6.9766614465420984E-2</v>
      </c>
      <c r="AJ72" s="206">
        <f t="shared" si="13"/>
        <v>6.9766614465420984E-2</v>
      </c>
      <c r="AK72" s="206">
        <f t="shared" si="13"/>
        <v>6.9766614465420984E-2</v>
      </c>
      <c r="AL72" s="206">
        <f t="shared" si="13"/>
        <v>6.9766614465420984E-2</v>
      </c>
      <c r="AM72" s="206">
        <f t="shared" si="13"/>
        <v>6.9766614465420984E-2</v>
      </c>
      <c r="AN72" s="206">
        <f t="shared" si="13"/>
        <v>6.9766614465420984E-2</v>
      </c>
      <c r="AO72" s="206">
        <f t="shared" si="13"/>
        <v>6.9766614465420984E-2</v>
      </c>
      <c r="AP72" s="206">
        <f t="shared" si="13"/>
        <v>6.9766614465420984E-2</v>
      </c>
      <c r="AQ72"/>
      <c r="AR72"/>
      <c r="AS72"/>
      <c r="AT72"/>
      <c r="AU72"/>
      <c r="AV72"/>
      <c r="AW72" s="181"/>
      <c r="AX72"/>
      <c r="AY72"/>
      <c r="AZ72"/>
      <c r="BA72"/>
      <c r="BB72"/>
      <c r="BC72"/>
      <c r="BD72"/>
      <c r="BE72"/>
      <c r="BF72"/>
      <c r="BG72"/>
      <c r="BH72"/>
      <c r="BJ72"/>
      <c r="BK72"/>
      <c r="BL72"/>
      <c r="BM72"/>
      <c r="BN72"/>
      <c r="BO72"/>
      <c r="BP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J72"/>
    </row>
    <row r="73" spans="7:90" ht="14.25" customHeight="1">
      <c r="G73" s="116"/>
      <c r="H73" s="336"/>
      <c r="J73" s="333"/>
      <c r="K73" s="209" t="s">
        <v>249</v>
      </c>
      <c r="L73" s="203" t="s">
        <v>239</v>
      </c>
      <c r="M73" s="206">
        <f t="shared" ref="M73:AP73" si="14" xml:space="preserve"> M67 / (1 - (1 / (1 + M67)^$O$37))</f>
        <v>6.9766614465420984E-2</v>
      </c>
      <c r="N73" s="206">
        <f t="shared" si="14"/>
        <v>6.9766614465420984E-2</v>
      </c>
      <c r="O73" s="206">
        <f t="shared" si="14"/>
        <v>6.9766614465420984E-2</v>
      </c>
      <c r="P73" s="206">
        <f t="shared" si="14"/>
        <v>6.9766614465420984E-2</v>
      </c>
      <c r="Q73" s="206">
        <f t="shared" si="14"/>
        <v>6.9766614465420984E-2</v>
      </c>
      <c r="R73" s="206">
        <f t="shared" si="14"/>
        <v>6.9766614465420984E-2</v>
      </c>
      <c r="S73" s="206">
        <f t="shared" si="14"/>
        <v>6.9766614465420984E-2</v>
      </c>
      <c r="T73" s="206">
        <f t="shared" si="14"/>
        <v>6.9766614465420984E-2</v>
      </c>
      <c r="U73" s="206">
        <f t="shared" si="14"/>
        <v>6.9766614465420984E-2</v>
      </c>
      <c r="V73" s="206">
        <f t="shared" si="14"/>
        <v>6.9766614465420984E-2</v>
      </c>
      <c r="W73" s="206">
        <f t="shared" si="14"/>
        <v>6.9766614465420984E-2</v>
      </c>
      <c r="X73" s="206">
        <f t="shared" si="14"/>
        <v>6.9766614465420984E-2</v>
      </c>
      <c r="Y73" s="206">
        <f t="shared" si="14"/>
        <v>6.9766614465420984E-2</v>
      </c>
      <c r="Z73" s="206">
        <f t="shared" si="14"/>
        <v>6.9766614465420984E-2</v>
      </c>
      <c r="AA73" s="206">
        <f t="shared" si="14"/>
        <v>6.9766614465420984E-2</v>
      </c>
      <c r="AB73" s="206">
        <f t="shared" si="14"/>
        <v>6.9766614465420984E-2</v>
      </c>
      <c r="AC73" s="206">
        <f t="shared" si="14"/>
        <v>6.9766614465420984E-2</v>
      </c>
      <c r="AD73" s="206">
        <f t="shared" si="14"/>
        <v>6.9766614465420984E-2</v>
      </c>
      <c r="AE73" s="206">
        <f t="shared" si="14"/>
        <v>6.9766614465420984E-2</v>
      </c>
      <c r="AF73" s="206">
        <f t="shared" si="14"/>
        <v>6.9766614465420984E-2</v>
      </c>
      <c r="AG73" s="206">
        <f t="shared" si="14"/>
        <v>6.9766614465420984E-2</v>
      </c>
      <c r="AH73" s="206">
        <f t="shared" si="14"/>
        <v>6.9766614465420984E-2</v>
      </c>
      <c r="AI73" s="206">
        <f t="shared" si="14"/>
        <v>6.9766614465420984E-2</v>
      </c>
      <c r="AJ73" s="206">
        <f t="shared" si="14"/>
        <v>6.9766614465420984E-2</v>
      </c>
      <c r="AK73" s="206">
        <f t="shared" si="14"/>
        <v>6.9766614465420984E-2</v>
      </c>
      <c r="AL73" s="206">
        <f t="shared" si="14"/>
        <v>6.9766614465420984E-2</v>
      </c>
      <c r="AM73" s="206">
        <f t="shared" si="14"/>
        <v>6.9766614465420984E-2</v>
      </c>
      <c r="AN73" s="206">
        <f t="shared" si="14"/>
        <v>6.9766614465420984E-2</v>
      </c>
      <c r="AO73" s="206">
        <f t="shared" si="14"/>
        <v>6.9766614465420984E-2</v>
      </c>
      <c r="AP73" s="206">
        <f t="shared" si="14"/>
        <v>6.9766614465420984E-2</v>
      </c>
      <c r="AQ73"/>
      <c r="AR73"/>
      <c r="AS73"/>
      <c r="AT73"/>
      <c r="AU73"/>
      <c r="AV73"/>
      <c r="AW73" s="181"/>
      <c r="AX73"/>
      <c r="AY73"/>
      <c r="AZ73"/>
      <c r="BA73"/>
      <c r="BB73"/>
      <c r="BC73"/>
      <c r="BD73"/>
      <c r="BE73"/>
      <c r="BF73"/>
      <c r="BG73"/>
      <c r="BH73"/>
      <c r="BJ73"/>
      <c r="BK73"/>
      <c r="BL73"/>
      <c r="BM73"/>
      <c r="BN73"/>
      <c r="BO73"/>
      <c r="BP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J73"/>
    </row>
    <row r="74" spans="7:90" ht="14.25" customHeight="1">
      <c r="G74" s="116"/>
      <c r="H74" s="336"/>
      <c r="J74" s="333"/>
      <c r="K74" s="209" t="s">
        <v>249</v>
      </c>
      <c r="L74" s="203" t="s">
        <v>240</v>
      </c>
      <c r="M74" s="206">
        <f t="shared" ref="M74:AP74" si="15" xml:space="preserve"> M68 / (1 - (1 / (1 + M68)^$O$37))</f>
        <v>6.9766614465420984E-2</v>
      </c>
      <c r="N74" s="206">
        <f t="shared" si="15"/>
        <v>6.9766614465420984E-2</v>
      </c>
      <c r="O74" s="206">
        <f t="shared" si="15"/>
        <v>6.9766614465420984E-2</v>
      </c>
      <c r="P74" s="206">
        <f t="shared" si="15"/>
        <v>6.9766614465420984E-2</v>
      </c>
      <c r="Q74" s="206">
        <f t="shared" si="15"/>
        <v>6.9766614465420984E-2</v>
      </c>
      <c r="R74" s="206">
        <f t="shared" si="15"/>
        <v>6.9766614465420984E-2</v>
      </c>
      <c r="S74" s="206">
        <f t="shared" si="15"/>
        <v>6.9766614465420984E-2</v>
      </c>
      <c r="T74" s="206">
        <f t="shared" si="15"/>
        <v>6.9766614465420984E-2</v>
      </c>
      <c r="U74" s="206">
        <f t="shared" si="15"/>
        <v>6.9766614465420984E-2</v>
      </c>
      <c r="V74" s="206">
        <f t="shared" si="15"/>
        <v>6.9766614465420984E-2</v>
      </c>
      <c r="W74" s="206">
        <f t="shared" si="15"/>
        <v>6.9766614465420984E-2</v>
      </c>
      <c r="X74" s="206">
        <f t="shared" si="15"/>
        <v>6.9766614465420984E-2</v>
      </c>
      <c r="Y74" s="206">
        <f t="shared" si="15"/>
        <v>6.9766614465420984E-2</v>
      </c>
      <c r="Z74" s="206">
        <f t="shared" si="15"/>
        <v>6.9766614465420984E-2</v>
      </c>
      <c r="AA74" s="206">
        <f t="shared" si="15"/>
        <v>6.9766614465420984E-2</v>
      </c>
      <c r="AB74" s="206">
        <f t="shared" si="15"/>
        <v>6.9766614465420984E-2</v>
      </c>
      <c r="AC74" s="206">
        <f t="shared" si="15"/>
        <v>6.9766614465420984E-2</v>
      </c>
      <c r="AD74" s="206">
        <f t="shared" si="15"/>
        <v>6.9766614465420984E-2</v>
      </c>
      <c r="AE74" s="206">
        <f t="shared" si="15"/>
        <v>6.9766614465420984E-2</v>
      </c>
      <c r="AF74" s="206">
        <f t="shared" si="15"/>
        <v>6.9766614465420984E-2</v>
      </c>
      <c r="AG74" s="206">
        <f t="shared" si="15"/>
        <v>6.9766614465420984E-2</v>
      </c>
      <c r="AH74" s="206">
        <f t="shared" si="15"/>
        <v>6.9766614465420984E-2</v>
      </c>
      <c r="AI74" s="206">
        <f t="shared" si="15"/>
        <v>6.9766614465420984E-2</v>
      </c>
      <c r="AJ74" s="206">
        <f t="shared" si="15"/>
        <v>6.9766614465420984E-2</v>
      </c>
      <c r="AK74" s="206">
        <f t="shared" si="15"/>
        <v>6.9766614465420984E-2</v>
      </c>
      <c r="AL74" s="206">
        <f t="shared" si="15"/>
        <v>6.9766614465420984E-2</v>
      </c>
      <c r="AM74" s="206">
        <f t="shared" si="15"/>
        <v>6.9766614465420984E-2</v>
      </c>
      <c r="AN74" s="206">
        <f t="shared" si="15"/>
        <v>6.9766614465420984E-2</v>
      </c>
      <c r="AO74" s="206">
        <f t="shared" si="15"/>
        <v>6.9766614465420984E-2</v>
      </c>
      <c r="AP74" s="206">
        <f t="shared" si="15"/>
        <v>6.9766614465420984E-2</v>
      </c>
      <c r="AQ74"/>
      <c r="AR74"/>
      <c r="AS74"/>
      <c r="AT74"/>
      <c r="AU74"/>
      <c r="AV74"/>
      <c r="AW74" s="181"/>
      <c r="AX74"/>
      <c r="AY74"/>
      <c r="AZ74"/>
      <c r="BA74"/>
      <c r="BB74"/>
      <c r="BC74"/>
      <c r="BD74"/>
      <c r="BE74"/>
      <c r="BF74"/>
      <c r="BG74"/>
      <c r="BH74"/>
      <c r="BJ74"/>
      <c r="BK74"/>
      <c r="BL74"/>
      <c r="BM74"/>
      <c r="BN74"/>
      <c r="BO74"/>
      <c r="BP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J74"/>
    </row>
    <row r="75" spans="7:90" ht="14.25" customHeight="1">
      <c r="G75" s="116"/>
      <c r="H75" s="336"/>
      <c r="J75" s="333"/>
      <c r="K75" s="209" t="s">
        <v>250</v>
      </c>
      <c r="L75" s="203" t="s">
        <v>238</v>
      </c>
      <c r="M75" s="206">
        <f t="shared" ref="M75:AP75" si="16" xml:space="preserve"> M69 / (1 - (1 / (1 + M69)^$O$37))</f>
        <v>4.4213969126976678E-2</v>
      </c>
      <c r="N75" s="206">
        <f t="shared" si="16"/>
        <v>4.4213969126976678E-2</v>
      </c>
      <c r="O75" s="206">
        <f t="shared" si="16"/>
        <v>4.4213969126976678E-2</v>
      </c>
      <c r="P75" s="206">
        <f t="shared" si="16"/>
        <v>4.4213969126976678E-2</v>
      </c>
      <c r="Q75" s="206">
        <f t="shared" si="16"/>
        <v>4.4213969126976678E-2</v>
      </c>
      <c r="R75" s="206">
        <f t="shared" si="16"/>
        <v>4.4213969126976678E-2</v>
      </c>
      <c r="S75" s="206">
        <f t="shared" si="16"/>
        <v>4.4213969126976678E-2</v>
      </c>
      <c r="T75" s="206">
        <f t="shared" si="16"/>
        <v>4.4213969126976678E-2</v>
      </c>
      <c r="U75" s="206">
        <f t="shared" si="16"/>
        <v>4.4213969126976678E-2</v>
      </c>
      <c r="V75" s="206">
        <f t="shared" si="16"/>
        <v>4.4213969126976678E-2</v>
      </c>
      <c r="W75" s="206">
        <f t="shared" si="16"/>
        <v>4.4213969126976678E-2</v>
      </c>
      <c r="X75" s="206">
        <f t="shared" si="16"/>
        <v>4.4213969126976678E-2</v>
      </c>
      <c r="Y75" s="206">
        <f t="shared" si="16"/>
        <v>4.4213969126976678E-2</v>
      </c>
      <c r="Z75" s="206">
        <f t="shared" si="16"/>
        <v>4.4213969126976678E-2</v>
      </c>
      <c r="AA75" s="206">
        <f t="shared" si="16"/>
        <v>4.4213969126976678E-2</v>
      </c>
      <c r="AB75" s="206">
        <f t="shared" si="16"/>
        <v>4.4213969126976678E-2</v>
      </c>
      <c r="AC75" s="206">
        <f t="shared" si="16"/>
        <v>4.4213969126976678E-2</v>
      </c>
      <c r="AD75" s="206">
        <f t="shared" si="16"/>
        <v>4.4213969126976678E-2</v>
      </c>
      <c r="AE75" s="206">
        <f t="shared" si="16"/>
        <v>4.4213969126976678E-2</v>
      </c>
      <c r="AF75" s="206">
        <f t="shared" si="16"/>
        <v>4.4213969126976678E-2</v>
      </c>
      <c r="AG75" s="206">
        <f t="shared" si="16"/>
        <v>4.4213969126976678E-2</v>
      </c>
      <c r="AH75" s="206">
        <f t="shared" si="16"/>
        <v>4.4213969126976678E-2</v>
      </c>
      <c r="AI75" s="206">
        <f t="shared" si="16"/>
        <v>4.4213969126976678E-2</v>
      </c>
      <c r="AJ75" s="206">
        <f t="shared" si="16"/>
        <v>4.4213969126976678E-2</v>
      </c>
      <c r="AK75" s="206">
        <f t="shared" si="16"/>
        <v>4.4213969126976678E-2</v>
      </c>
      <c r="AL75" s="206">
        <f t="shared" si="16"/>
        <v>4.4213969126976678E-2</v>
      </c>
      <c r="AM75" s="206">
        <f t="shared" si="16"/>
        <v>4.4213969126976678E-2</v>
      </c>
      <c r="AN75" s="206">
        <f t="shared" si="16"/>
        <v>4.4213969126976678E-2</v>
      </c>
      <c r="AO75" s="206">
        <f t="shared" si="16"/>
        <v>4.4213969126976678E-2</v>
      </c>
      <c r="AP75" s="206">
        <f t="shared" si="16"/>
        <v>4.4213969126976678E-2</v>
      </c>
      <c r="AQ75"/>
      <c r="AR75"/>
      <c r="AS75"/>
      <c r="AT75"/>
      <c r="AU75"/>
      <c r="AV75"/>
      <c r="AW75" s="181"/>
      <c r="AX75"/>
      <c r="AY75"/>
      <c r="AZ75"/>
      <c r="BA75"/>
      <c r="BB75"/>
      <c r="BC75"/>
      <c r="BD75"/>
      <c r="BE75"/>
      <c r="BF75"/>
      <c r="BG75"/>
      <c r="BH75"/>
      <c r="BJ75"/>
      <c r="BK75"/>
      <c r="BL75"/>
      <c r="BM75"/>
      <c r="BN75"/>
      <c r="BO75"/>
      <c r="BP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J75"/>
    </row>
    <row r="76" spans="7:90" ht="14.25" customHeight="1">
      <c r="G76" s="116"/>
      <c r="H76" s="336"/>
      <c r="J76" s="333"/>
      <c r="K76" s="209" t="s">
        <v>250</v>
      </c>
      <c r="L76" s="203" t="s">
        <v>239</v>
      </c>
      <c r="M76" s="206">
        <f t="shared" ref="M76:AP76" si="17" xml:space="preserve"> M70 / (1 - (1 / (1 + M70)^$O$37))</f>
        <v>4.4213969126976678E-2</v>
      </c>
      <c r="N76" s="206">
        <f t="shared" si="17"/>
        <v>4.4213969126976678E-2</v>
      </c>
      <c r="O76" s="206">
        <f t="shared" si="17"/>
        <v>4.4213969126976678E-2</v>
      </c>
      <c r="P76" s="206">
        <f t="shared" si="17"/>
        <v>4.4213969126976678E-2</v>
      </c>
      <c r="Q76" s="206">
        <f t="shared" si="17"/>
        <v>4.4213969126976678E-2</v>
      </c>
      <c r="R76" s="206">
        <f t="shared" si="17"/>
        <v>4.4213969126976678E-2</v>
      </c>
      <c r="S76" s="206">
        <f t="shared" si="17"/>
        <v>4.4213969126976678E-2</v>
      </c>
      <c r="T76" s="206">
        <f t="shared" si="17"/>
        <v>4.4213969126976678E-2</v>
      </c>
      <c r="U76" s="206">
        <f t="shared" si="17"/>
        <v>4.4213969126976678E-2</v>
      </c>
      <c r="V76" s="206">
        <f t="shared" si="17"/>
        <v>4.4213969126976678E-2</v>
      </c>
      <c r="W76" s="206">
        <f t="shared" si="17"/>
        <v>4.4213969126976678E-2</v>
      </c>
      <c r="X76" s="206">
        <f t="shared" si="17"/>
        <v>4.4213969126976678E-2</v>
      </c>
      <c r="Y76" s="206">
        <f t="shared" si="17"/>
        <v>4.4213969126976678E-2</v>
      </c>
      <c r="Z76" s="206">
        <f t="shared" si="17"/>
        <v>4.4213969126976678E-2</v>
      </c>
      <c r="AA76" s="206">
        <f t="shared" si="17"/>
        <v>4.4213969126976678E-2</v>
      </c>
      <c r="AB76" s="206">
        <f t="shared" si="17"/>
        <v>4.4213969126976678E-2</v>
      </c>
      <c r="AC76" s="206">
        <f t="shared" si="17"/>
        <v>4.4213969126976678E-2</v>
      </c>
      <c r="AD76" s="206">
        <f t="shared" si="17"/>
        <v>4.4213969126976678E-2</v>
      </c>
      <c r="AE76" s="206">
        <f t="shared" si="17"/>
        <v>4.4213969126976678E-2</v>
      </c>
      <c r="AF76" s="206">
        <f t="shared" si="17"/>
        <v>4.4213969126976678E-2</v>
      </c>
      <c r="AG76" s="206">
        <f t="shared" si="17"/>
        <v>4.4213969126976678E-2</v>
      </c>
      <c r="AH76" s="206">
        <f t="shared" si="17"/>
        <v>4.4213969126976678E-2</v>
      </c>
      <c r="AI76" s="206">
        <f t="shared" si="17"/>
        <v>4.4213969126976678E-2</v>
      </c>
      <c r="AJ76" s="206">
        <f t="shared" si="17"/>
        <v>4.4213969126976678E-2</v>
      </c>
      <c r="AK76" s="206">
        <f t="shared" si="17"/>
        <v>4.4213969126976678E-2</v>
      </c>
      <c r="AL76" s="206">
        <f t="shared" si="17"/>
        <v>4.4213969126976678E-2</v>
      </c>
      <c r="AM76" s="206">
        <f t="shared" si="17"/>
        <v>4.4213969126976678E-2</v>
      </c>
      <c r="AN76" s="206">
        <f t="shared" si="17"/>
        <v>4.4213969126976678E-2</v>
      </c>
      <c r="AO76" s="206">
        <f t="shared" si="17"/>
        <v>4.4213969126976678E-2</v>
      </c>
      <c r="AP76" s="206">
        <f t="shared" si="17"/>
        <v>4.4213969126976678E-2</v>
      </c>
      <c r="AQ76"/>
      <c r="AR76"/>
      <c r="AS76"/>
      <c r="AT76"/>
      <c r="AU76"/>
      <c r="AV76"/>
      <c r="AW76" s="181"/>
      <c r="AX76"/>
      <c r="AY76"/>
      <c r="AZ76"/>
      <c r="BA76"/>
      <c r="BB76"/>
      <c r="BC76"/>
      <c r="BD76"/>
      <c r="BE76"/>
      <c r="BF76"/>
      <c r="BG76"/>
      <c r="BH76"/>
      <c r="BJ76"/>
      <c r="BK76"/>
      <c r="BL76"/>
      <c r="BM76"/>
      <c r="BN76"/>
      <c r="BO76"/>
      <c r="BP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J76"/>
    </row>
    <row r="77" spans="7:90" ht="14.25" customHeight="1">
      <c r="G77" s="116"/>
      <c r="H77" s="336"/>
      <c r="J77" s="333"/>
      <c r="K77" s="209" t="s">
        <v>250</v>
      </c>
      <c r="L77" s="203" t="s">
        <v>240</v>
      </c>
      <c r="M77" s="206">
        <f t="shared" ref="M77:AP77" si="18" xml:space="preserve"> M71 / (1 - (1 / (1 + M71)^$O$37))</f>
        <v>4.4213969126976678E-2</v>
      </c>
      <c r="N77" s="206">
        <f t="shared" si="18"/>
        <v>4.4213969126976678E-2</v>
      </c>
      <c r="O77" s="206">
        <f t="shared" si="18"/>
        <v>4.4213969126976678E-2</v>
      </c>
      <c r="P77" s="206">
        <f t="shared" si="18"/>
        <v>4.4213969126976678E-2</v>
      </c>
      <c r="Q77" s="206">
        <f t="shared" si="18"/>
        <v>4.4213969126976678E-2</v>
      </c>
      <c r="R77" s="206">
        <f t="shared" si="18"/>
        <v>4.4213969126976678E-2</v>
      </c>
      <c r="S77" s="206">
        <f t="shared" si="18"/>
        <v>4.4213969126976678E-2</v>
      </c>
      <c r="T77" s="206">
        <f t="shared" si="18"/>
        <v>4.4213969126976678E-2</v>
      </c>
      <c r="U77" s="206">
        <f t="shared" si="18"/>
        <v>4.4213969126976678E-2</v>
      </c>
      <c r="V77" s="206">
        <f t="shared" si="18"/>
        <v>4.4213969126976678E-2</v>
      </c>
      <c r="W77" s="206">
        <f t="shared" si="18"/>
        <v>4.4213969126976678E-2</v>
      </c>
      <c r="X77" s="206">
        <f t="shared" si="18"/>
        <v>4.4213969126976678E-2</v>
      </c>
      <c r="Y77" s="206">
        <f t="shared" si="18"/>
        <v>4.4213969126976678E-2</v>
      </c>
      <c r="Z77" s="206">
        <f t="shared" si="18"/>
        <v>4.4213969126976678E-2</v>
      </c>
      <c r="AA77" s="206">
        <f t="shared" si="18"/>
        <v>4.4213969126976678E-2</v>
      </c>
      <c r="AB77" s="206">
        <f t="shared" si="18"/>
        <v>4.4213969126976678E-2</v>
      </c>
      <c r="AC77" s="206">
        <f t="shared" si="18"/>
        <v>4.4213969126976678E-2</v>
      </c>
      <c r="AD77" s="206">
        <f t="shared" si="18"/>
        <v>4.4213969126976678E-2</v>
      </c>
      <c r="AE77" s="206">
        <f t="shared" si="18"/>
        <v>4.4213969126976678E-2</v>
      </c>
      <c r="AF77" s="206">
        <f t="shared" si="18"/>
        <v>4.4213969126976678E-2</v>
      </c>
      <c r="AG77" s="206">
        <f t="shared" si="18"/>
        <v>4.4213969126976678E-2</v>
      </c>
      <c r="AH77" s="206">
        <f t="shared" si="18"/>
        <v>4.4213969126976678E-2</v>
      </c>
      <c r="AI77" s="206">
        <f t="shared" si="18"/>
        <v>4.4213969126976678E-2</v>
      </c>
      <c r="AJ77" s="206">
        <f t="shared" si="18"/>
        <v>4.4213969126976678E-2</v>
      </c>
      <c r="AK77" s="206">
        <f t="shared" si="18"/>
        <v>4.4213969126976678E-2</v>
      </c>
      <c r="AL77" s="206">
        <f t="shared" si="18"/>
        <v>4.4213969126976678E-2</v>
      </c>
      <c r="AM77" s="206">
        <f t="shared" si="18"/>
        <v>4.4213969126976678E-2</v>
      </c>
      <c r="AN77" s="206">
        <f t="shared" si="18"/>
        <v>4.4213969126976678E-2</v>
      </c>
      <c r="AO77" s="206">
        <f t="shared" si="18"/>
        <v>4.4213969126976678E-2</v>
      </c>
      <c r="AP77" s="206">
        <f t="shared" si="18"/>
        <v>4.4213969126976678E-2</v>
      </c>
      <c r="AQ77"/>
      <c r="AR77"/>
      <c r="AS77"/>
      <c r="AT77"/>
      <c r="AU77"/>
      <c r="AV77"/>
      <c r="AW77" s="181"/>
      <c r="AX77"/>
      <c r="AY77"/>
      <c r="AZ77"/>
      <c r="BA77"/>
      <c r="BB77"/>
      <c r="BC77"/>
      <c r="BD77"/>
      <c r="BE77"/>
      <c r="BF77"/>
      <c r="BG77"/>
      <c r="BH77"/>
      <c r="BJ77"/>
      <c r="BK77"/>
      <c r="BL77"/>
      <c r="BM77"/>
      <c r="BN77"/>
      <c r="BO77"/>
      <c r="BP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J77"/>
    </row>
    <row r="78" spans="7:90" ht="14.25" customHeight="1">
      <c r="G78" s="210"/>
      <c r="H78" s="211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  <c r="AA78" s="211"/>
      <c r="AB78" s="211"/>
      <c r="AC78" s="211"/>
      <c r="AD78" s="211"/>
      <c r="AE78" s="212"/>
      <c r="AS78" s="189"/>
      <c r="AT78"/>
      <c r="AU78"/>
      <c r="AV78"/>
      <c r="AW78"/>
      <c r="AX78"/>
      <c r="AY78"/>
      <c r="AZ78"/>
      <c r="BA78"/>
      <c r="BB78"/>
      <c r="BC78"/>
      <c r="BD78"/>
      <c r="BE78"/>
      <c r="BF78"/>
      <c r="BG78"/>
      <c r="BH78"/>
      <c r="BJ78"/>
      <c r="BK78"/>
      <c r="BL78"/>
      <c r="BM78"/>
      <c r="BN78"/>
      <c r="BO78"/>
      <c r="BP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J78"/>
      <c r="CK78"/>
      <c r="CL78"/>
    </row>
    <row r="79" spans="7:90" ht="14.25" customHeight="1">
      <c r="AS79" s="189"/>
      <c r="AT79"/>
      <c r="AU79"/>
      <c r="AV79"/>
      <c r="AW79"/>
      <c r="AX79"/>
      <c r="AY79"/>
      <c r="AZ79"/>
      <c r="BA79"/>
      <c r="BB79"/>
      <c r="BC79"/>
      <c r="BD79"/>
      <c r="BE79"/>
      <c r="BF79"/>
      <c r="BG79"/>
      <c r="BH79"/>
      <c r="BJ79"/>
      <c r="BK79"/>
      <c r="BL79"/>
      <c r="BM79"/>
      <c r="BN79"/>
      <c r="BO79"/>
      <c r="BP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J79"/>
      <c r="CK79"/>
      <c r="CL79"/>
    </row>
    <row r="80" spans="7:90" ht="14.25" customHeight="1">
      <c r="Z80"/>
      <c r="AA80"/>
      <c r="AS80" s="189"/>
      <c r="AT80"/>
      <c r="AU80"/>
      <c r="AV80"/>
      <c r="AW80"/>
      <c r="AX80"/>
      <c r="AY80"/>
      <c r="AZ80"/>
      <c r="BA80"/>
      <c r="BB80"/>
      <c r="BC80"/>
      <c r="BD80"/>
      <c r="BE80"/>
      <c r="BF80"/>
      <c r="BG80"/>
      <c r="BH80"/>
      <c r="BJ80"/>
      <c r="BK80"/>
      <c r="BL80"/>
      <c r="BM80"/>
      <c r="BN80"/>
      <c r="BO80"/>
      <c r="BP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J80"/>
      <c r="CK80"/>
      <c r="CL80"/>
    </row>
    <row r="81" spans="4:89" ht="14.25" customHeight="1">
      <c r="G81" s="109"/>
      <c r="H81" s="110"/>
      <c r="I81" s="110"/>
      <c r="J81" s="110"/>
      <c r="K81" s="110"/>
      <c r="L81" s="110"/>
      <c r="M81" s="110"/>
      <c r="N81" s="110"/>
      <c r="O81" s="110"/>
      <c r="P81" s="110"/>
      <c r="Q81" s="110"/>
      <c r="R81" s="110"/>
      <c r="S81" s="110"/>
      <c r="T81" s="110"/>
      <c r="U81" s="110"/>
      <c r="V81" s="110"/>
      <c r="W81" s="110"/>
      <c r="X81" s="110"/>
      <c r="Y81" s="110"/>
      <c r="Z81" s="110"/>
      <c r="AA81" s="110"/>
      <c r="AB81" s="110"/>
      <c r="AC81" s="110"/>
      <c r="AD81" s="110"/>
      <c r="AE81" s="110"/>
      <c r="AF81" s="110"/>
      <c r="AG81" s="110"/>
      <c r="AH81" s="110"/>
      <c r="AI81" s="110"/>
      <c r="AJ81" s="110"/>
      <c r="AK81" s="110"/>
      <c r="AL81" s="110"/>
      <c r="AM81" s="110"/>
      <c r="AN81" s="110"/>
      <c r="AO81" s="110"/>
      <c r="AP81" s="110"/>
      <c r="AQ81" s="110"/>
      <c r="AR81" s="110"/>
      <c r="AS81" s="110"/>
      <c r="AT81" s="110"/>
      <c r="AU81" s="110"/>
      <c r="AW81"/>
      <c r="AX81"/>
      <c r="AY81"/>
      <c r="AZ81"/>
      <c r="BA81"/>
      <c r="BB81"/>
      <c r="BC81"/>
      <c r="BD81"/>
      <c r="BE81"/>
      <c r="BF81"/>
      <c r="BG81"/>
      <c r="BH81"/>
      <c r="BJ81"/>
      <c r="BK81"/>
      <c r="BL81"/>
      <c r="BM81"/>
      <c r="BN81"/>
      <c r="BO81"/>
      <c r="BP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J81"/>
      <c r="CK81"/>
    </row>
    <row r="82" spans="4:89" ht="14.25" customHeight="1">
      <c r="D82" s="112" t="s">
        <v>162</v>
      </c>
      <c r="G82" s="306" t="s">
        <v>251</v>
      </c>
      <c r="H82" s="306"/>
      <c r="I82" s="306"/>
      <c r="J82" s="306"/>
      <c r="K82" s="306"/>
      <c r="L82" s="306"/>
      <c r="M82" s="306"/>
      <c r="N82" s="306"/>
      <c r="O82" s="306"/>
      <c r="P82" s="306"/>
      <c r="Q82" s="306"/>
      <c r="R82" s="306"/>
      <c r="S82" s="306"/>
      <c r="T82" s="306"/>
      <c r="U82" s="306"/>
      <c r="V82" s="113"/>
      <c r="W82" s="113"/>
      <c r="X82" s="113"/>
      <c r="Y82" s="113"/>
      <c r="Z82" s="213"/>
      <c r="AA82" s="213"/>
      <c r="AB82" s="213"/>
      <c r="AC82" s="213"/>
      <c r="AD82" s="213"/>
      <c r="AE82" s="213"/>
      <c r="AF82" s="213"/>
      <c r="AG82" s="213"/>
      <c r="AH82" s="213"/>
      <c r="AI82" s="213"/>
      <c r="AJ82" s="213"/>
      <c r="AK82" s="213"/>
      <c r="AL82" s="213"/>
      <c r="AM82" s="213"/>
      <c r="AN82" s="213"/>
      <c r="AO82" s="213"/>
      <c r="AP82" s="213"/>
      <c r="AQ82" s="213"/>
      <c r="AR82" s="213"/>
      <c r="AS82" s="213"/>
      <c r="AT82" s="213"/>
      <c r="AU82" s="213"/>
      <c r="AW82"/>
      <c r="AX82"/>
      <c r="AY82"/>
      <c r="AZ82"/>
      <c r="BA82"/>
      <c r="BB82"/>
      <c r="BC82"/>
      <c r="BD82"/>
      <c r="BE82"/>
      <c r="BF82"/>
      <c r="BG82"/>
      <c r="BH82"/>
      <c r="BJ82"/>
      <c r="BK82"/>
      <c r="BL82"/>
      <c r="BM82"/>
      <c r="BN82"/>
      <c r="BO82"/>
      <c r="BP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J82"/>
      <c r="CK82"/>
    </row>
    <row r="83" spans="4:89" ht="14.25" customHeight="1">
      <c r="G83" s="116"/>
      <c r="M83" s="96" t="s">
        <v>252</v>
      </c>
      <c r="AY83"/>
      <c r="AZ83"/>
      <c r="BA83"/>
      <c r="BB83"/>
      <c r="BC83"/>
      <c r="BD83"/>
      <c r="BE83"/>
      <c r="BF83"/>
      <c r="BG83"/>
      <c r="BH83"/>
      <c r="BJ83"/>
      <c r="BK83"/>
      <c r="BL83"/>
      <c r="BM83"/>
      <c r="BN83"/>
      <c r="BO83"/>
      <c r="BP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J83"/>
      <c r="CK83"/>
    </row>
    <row r="84" spans="4:89" ht="14.25" customHeight="1">
      <c r="G84" s="116"/>
      <c r="H84" s="334"/>
      <c r="J84" s="173"/>
      <c r="M84" s="202">
        <v>2021</v>
      </c>
      <c r="N84" s="202">
        <v>2022</v>
      </c>
      <c r="O84" s="202">
        <v>2023</v>
      </c>
      <c r="P84" s="202">
        <v>2024</v>
      </c>
      <c r="Q84" s="202">
        <v>2025</v>
      </c>
      <c r="R84" s="202">
        <v>2026</v>
      </c>
      <c r="S84" s="202">
        <v>2027</v>
      </c>
      <c r="T84" s="202">
        <v>2028</v>
      </c>
      <c r="U84" s="202">
        <v>2029</v>
      </c>
      <c r="V84" s="202">
        <v>2030</v>
      </c>
      <c r="W84" s="202">
        <v>2031</v>
      </c>
      <c r="X84" s="202">
        <v>2032</v>
      </c>
      <c r="Y84" s="202">
        <v>2033</v>
      </c>
      <c r="Z84" s="202">
        <v>2034</v>
      </c>
      <c r="AA84" s="202">
        <v>2035</v>
      </c>
      <c r="AB84" s="202">
        <v>2036</v>
      </c>
      <c r="AC84" s="202">
        <v>2037</v>
      </c>
      <c r="AD84" s="202">
        <v>2038</v>
      </c>
      <c r="AE84" s="202">
        <v>2039</v>
      </c>
      <c r="AF84" s="202">
        <v>2040</v>
      </c>
      <c r="AG84" s="202">
        <v>2041</v>
      </c>
      <c r="AH84" s="202">
        <v>2042</v>
      </c>
      <c r="AI84" s="202">
        <v>2043</v>
      </c>
      <c r="AJ84" s="202">
        <v>2044</v>
      </c>
      <c r="AK84" s="202">
        <v>2045</v>
      </c>
      <c r="AL84" s="202">
        <v>2046</v>
      </c>
      <c r="AM84" s="202">
        <v>2047</v>
      </c>
      <c r="AN84" s="202">
        <v>2048</v>
      </c>
      <c r="AO84" s="202">
        <v>2049</v>
      </c>
      <c r="AP84" s="202">
        <v>2050</v>
      </c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J84"/>
      <c r="BK84"/>
      <c r="BL84"/>
      <c r="BM84"/>
      <c r="BN84"/>
      <c r="BO84"/>
      <c r="BP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I84" s="96"/>
    </row>
    <row r="85" spans="4:89" ht="14.25" customHeight="1">
      <c r="G85" s="116"/>
      <c r="H85" s="334"/>
      <c r="J85" s="332" t="s">
        <v>253</v>
      </c>
      <c r="K85" s="215" t="s">
        <v>254</v>
      </c>
      <c r="L85" s="203" t="s">
        <v>238</v>
      </c>
      <c r="M85" s="216">
        <f t="shared" ref="M85:AP85" si="19" xml:space="preserve"> M$416*(M179 + M368)</f>
        <v>2227.1765321573494</v>
      </c>
      <c r="N85" s="216">
        <f t="shared" si="19"/>
        <v>2227.1765321573494</v>
      </c>
      <c r="O85" s="216">
        <f t="shared" si="19"/>
        <v>2204.6797995092952</v>
      </c>
      <c r="P85" s="216">
        <f t="shared" si="19"/>
        <v>2182.1830668612415</v>
      </c>
      <c r="Q85" s="216">
        <f t="shared" si="19"/>
        <v>2182.1830668612415</v>
      </c>
      <c r="R85" s="216">
        <f t="shared" si="19"/>
        <v>2159.6863342131869</v>
      </c>
      <c r="S85" s="216">
        <f t="shared" si="19"/>
        <v>2159.6863342131869</v>
      </c>
      <c r="T85" s="216">
        <f t="shared" si="19"/>
        <v>2137.1896015651332</v>
      </c>
      <c r="U85" s="216">
        <f t="shared" si="19"/>
        <v>2114.6928689170791</v>
      </c>
      <c r="V85" s="216">
        <f t="shared" si="19"/>
        <v>2114.6928689170791</v>
      </c>
      <c r="W85" s="216">
        <f t="shared" si="19"/>
        <v>2092.1961362690254</v>
      </c>
      <c r="X85" s="216">
        <f t="shared" si="19"/>
        <v>2092.1961362690254</v>
      </c>
      <c r="Y85" s="216">
        <f t="shared" si="19"/>
        <v>2069.6994036209708</v>
      </c>
      <c r="Z85" s="216">
        <f t="shared" si="19"/>
        <v>2069.6994036209708</v>
      </c>
      <c r="AA85" s="216">
        <f t="shared" si="19"/>
        <v>2047.2026709729171</v>
      </c>
      <c r="AB85" s="216">
        <f t="shared" si="19"/>
        <v>2047.2026709729171</v>
      </c>
      <c r="AC85" s="216">
        <f t="shared" si="19"/>
        <v>2047.2026709729171</v>
      </c>
      <c r="AD85" s="216">
        <f t="shared" si="19"/>
        <v>2024.7059383248629</v>
      </c>
      <c r="AE85" s="216">
        <f t="shared" si="19"/>
        <v>2024.7059383248629</v>
      </c>
      <c r="AF85" s="216">
        <f t="shared" si="19"/>
        <v>2024.7059383248629</v>
      </c>
      <c r="AG85" s="216">
        <f t="shared" si="19"/>
        <v>2024.7059383248629</v>
      </c>
      <c r="AH85" s="216">
        <f t="shared" si="19"/>
        <v>2002.2092056768092</v>
      </c>
      <c r="AI85" s="216">
        <f t="shared" si="19"/>
        <v>2002.2092056768092</v>
      </c>
      <c r="AJ85" s="216">
        <f t="shared" si="19"/>
        <v>2002.2092056768092</v>
      </c>
      <c r="AK85" s="216">
        <f t="shared" si="19"/>
        <v>2002.2092056768092</v>
      </c>
      <c r="AL85" s="216">
        <f t="shared" si="19"/>
        <v>2002.2092056768092</v>
      </c>
      <c r="AM85" s="216">
        <f t="shared" si="19"/>
        <v>1979.7124730287549</v>
      </c>
      <c r="AN85" s="216">
        <f t="shared" si="19"/>
        <v>1979.7124730287549</v>
      </c>
      <c r="AO85" s="216">
        <f t="shared" si="19"/>
        <v>1979.7124730287549</v>
      </c>
      <c r="AP85" s="216">
        <f t="shared" si="19"/>
        <v>1979.7124730287549</v>
      </c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J85"/>
      <c r="BK85"/>
      <c r="BL85"/>
      <c r="BM85"/>
      <c r="BN85"/>
      <c r="BO85"/>
      <c r="BP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I85" s="96"/>
    </row>
    <row r="86" spans="4:89" ht="14.25" customHeight="1">
      <c r="G86" s="116"/>
      <c r="H86" s="334"/>
      <c r="J86" s="333"/>
      <c r="K86" s="217" t="s">
        <v>254</v>
      </c>
      <c r="L86" s="203" t="s">
        <v>239</v>
      </c>
      <c r="M86" s="216">
        <f t="shared" ref="M86:AP86" si="20" xml:space="preserve"> M$417*(M180 + M369)</f>
        <v>2249.6732648054031</v>
      </c>
      <c r="N86" s="216">
        <f t="shared" si="20"/>
        <v>2249.6732648054031</v>
      </c>
      <c r="O86" s="216">
        <f t="shared" si="20"/>
        <v>2249.6732648054031</v>
      </c>
      <c r="P86" s="216">
        <f t="shared" si="20"/>
        <v>2249.6732648054031</v>
      </c>
      <c r="Q86" s="216">
        <f t="shared" si="20"/>
        <v>2249.6732648054031</v>
      </c>
      <c r="R86" s="216">
        <f t="shared" si="20"/>
        <v>2249.6732648054031</v>
      </c>
      <c r="S86" s="216">
        <f t="shared" si="20"/>
        <v>2249.6732648054031</v>
      </c>
      <c r="T86" s="216">
        <f t="shared" si="20"/>
        <v>2249.6732648054031</v>
      </c>
      <c r="U86" s="216">
        <f t="shared" si="20"/>
        <v>2249.6732648054031</v>
      </c>
      <c r="V86" s="216">
        <f t="shared" si="20"/>
        <v>2249.6732648054031</v>
      </c>
      <c r="W86" s="216">
        <f t="shared" si="20"/>
        <v>2249.6732648054031</v>
      </c>
      <c r="X86" s="216">
        <f t="shared" si="20"/>
        <v>2249.6732648054031</v>
      </c>
      <c r="Y86" s="216">
        <f t="shared" si="20"/>
        <v>2249.6732648054031</v>
      </c>
      <c r="Z86" s="216">
        <f t="shared" si="20"/>
        <v>2249.6732648054031</v>
      </c>
      <c r="AA86" s="216">
        <f t="shared" si="20"/>
        <v>2249.6732648054031</v>
      </c>
      <c r="AB86" s="216">
        <f t="shared" si="20"/>
        <v>2249.6732648054031</v>
      </c>
      <c r="AC86" s="216">
        <f t="shared" si="20"/>
        <v>2249.6732648054031</v>
      </c>
      <c r="AD86" s="216">
        <f t="shared" si="20"/>
        <v>2249.6732648054031</v>
      </c>
      <c r="AE86" s="216">
        <f t="shared" si="20"/>
        <v>2249.6732648054031</v>
      </c>
      <c r="AF86" s="216">
        <f t="shared" si="20"/>
        <v>2249.6732648054031</v>
      </c>
      <c r="AG86" s="216">
        <f t="shared" si="20"/>
        <v>2249.6732648054031</v>
      </c>
      <c r="AH86" s="216">
        <f t="shared" si="20"/>
        <v>2249.6732648054031</v>
      </c>
      <c r="AI86" s="216">
        <f t="shared" si="20"/>
        <v>2249.6732648054031</v>
      </c>
      <c r="AJ86" s="216">
        <f t="shared" si="20"/>
        <v>2249.6732648054031</v>
      </c>
      <c r="AK86" s="216">
        <f t="shared" si="20"/>
        <v>2249.6732648054031</v>
      </c>
      <c r="AL86" s="216">
        <f t="shared" si="20"/>
        <v>2249.6732648054031</v>
      </c>
      <c r="AM86" s="216">
        <f t="shared" si="20"/>
        <v>2249.6732648054031</v>
      </c>
      <c r="AN86" s="216">
        <f t="shared" si="20"/>
        <v>2249.6732648054031</v>
      </c>
      <c r="AO86" s="216">
        <f t="shared" si="20"/>
        <v>2249.6732648054031</v>
      </c>
      <c r="AP86" s="216">
        <f t="shared" si="20"/>
        <v>2249.6732648054031</v>
      </c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J86"/>
      <c r="BK86"/>
      <c r="BL86"/>
      <c r="BM86"/>
      <c r="BN86"/>
      <c r="BO86"/>
      <c r="BP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I86" s="96"/>
    </row>
    <row r="87" spans="4:89" ht="14.25" customHeight="1" thickBot="1">
      <c r="G87" s="116"/>
      <c r="H87" s="334"/>
      <c r="J87" s="333"/>
      <c r="K87" s="217" t="s">
        <v>254</v>
      </c>
      <c r="L87" s="203" t="s">
        <v>240</v>
      </c>
      <c r="M87" s="218">
        <f t="shared" ref="M87:AP87" si="21" xml:space="preserve"> M$418*(M181 + M370)</f>
        <v>2249.6732648054031</v>
      </c>
      <c r="N87" s="218">
        <f t="shared" si="21"/>
        <v>2249.6732648054031</v>
      </c>
      <c r="O87" s="218">
        <f t="shared" si="21"/>
        <v>2249.6732648054031</v>
      </c>
      <c r="P87" s="218">
        <f t="shared" si="21"/>
        <v>2249.6732648054031</v>
      </c>
      <c r="Q87" s="218">
        <f t="shared" si="21"/>
        <v>2249.6732648054031</v>
      </c>
      <c r="R87" s="218">
        <f t="shared" si="21"/>
        <v>2249.6732648054031</v>
      </c>
      <c r="S87" s="218">
        <f t="shared" si="21"/>
        <v>2249.6732648054031</v>
      </c>
      <c r="T87" s="218">
        <f t="shared" si="21"/>
        <v>2249.6732648054031</v>
      </c>
      <c r="U87" s="218">
        <f t="shared" si="21"/>
        <v>2249.6732648054031</v>
      </c>
      <c r="V87" s="218">
        <f t="shared" si="21"/>
        <v>2249.6732648054031</v>
      </c>
      <c r="W87" s="218">
        <f t="shared" si="21"/>
        <v>2249.6732648054031</v>
      </c>
      <c r="X87" s="218">
        <f t="shared" si="21"/>
        <v>2249.6732648054031</v>
      </c>
      <c r="Y87" s="218">
        <f t="shared" si="21"/>
        <v>2249.6732648054031</v>
      </c>
      <c r="Z87" s="218">
        <f t="shared" si="21"/>
        <v>2249.6732648054031</v>
      </c>
      <c r="AA87" s="218">
        <f t="shared" si="21"/>
        <v>2249.6732648054031</v>
      </c>
      <c r="AB87" s="218">
        <f t="shared" si="21"/>
        <v>2249.6732648054031</v>
      </c>
      <c r="AC87" s="218">
        <f t="shared" si="21"/>
        <v>2249.6732648054031</v>
      </c>
      <c r="AD87" s="218">
        <f t="shared" si="21"/>
        <v>2249.6732648054031</v>
      </c>
      <c r="AE87" s="218">
        <f t="shared" si="21"/>
        <v>2249.6732648054031</v>
      </c>
      <c r="AF87" s="218">
        <f t="shared" si="21"/>
        <v>2249.6732648054031</v>
      </c>
      <c r="AG87" s="218">
        <f t="shared" si="21"/>
        <v>2249.6732648054031</v>
      </c>
      <c r="AH87" s="218">
        <f t="shared" si="21"/>
        <v>2249.6732648054031</v>
      </c>
      <c r="AI87" s="218">
        <f t="shared" si="21"/>
        <v>2249.6732648054031</v>
      </c>
      <c r="AJ87" s="218">
        <f t="shared" si="21"/>
        <v>2249.6732648054031</v>
      </c>
      <c r="AK87" s="218">
        <f t="shared" si="21"/>
        <v>2249.6732648054031</v>
      </c>
      <c r="AL87" s="218">
        <f t="shared" si="21"/>
        <v>2249.6732648054031</v>
      </c>
      <c r="AM87" s="218">
        <f t="shared" si="21"/>
        <v>2249.6732648054031</v>
      </c>
      <c r="AN87" s="218">
        <f t="shared" si="21"/>
        <v>2249.6732648054031</v>
      </c>
      <c r="AO87" s="218">
        <f t="shared" si="21"/>
        <v>2249.6732648054031</v>
      </c>
      <c r="AP87" s="218">
        <f t="shared" si="21"/>
        <v>2249.6732648054031</v>
      </c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J87"/>
      <c r="BK87"/>
      <c r="BL87"/>
      <c r="BM87"/>
      <c r="BN87"/>
      <c r="BO87"/>
      <c r="BP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I87" s="96"/>
    </row>
    <row r="88" spans="4:89" ht="14.25" customHeight="1" thickTop="1">
      <c r="G88" s="116"/>
      <c r="H88" s="334"/>
      <c r="J88" s="333"/>
      <c r="K88" s="217" t="s">
        <v>255</v>
      </c>
      <c r="L88" s="203" t="s">
        <v>238</v>
      </c>
      <c r="M88" s="216">
        <f t="shared" ref="M88:AP88" si="22" xml:space="preserve"> M$416*(M182 + M371)</f>
        <v>2524.924119275795</v>
      </c>
      <c r="N88" s="216">
        <f t="shared" si="22"/>
        <v>2524.924119275795</v>
      </c>
      <c r="O88" s="216">
        <f t="shared" si="22"/>
        <v>2499.4198352427061</v>
      </c>
      <c r="P88" s="216">
        <f t="shared" si="22"/>
        <v>2473.9155512096177</v>
      </c>
      <c r="Q88" s="216">
        <f t="shared" si="22"/>
        <v>2473.9155512096177</v>
      </c>
      <c r="R88" s="216">
        <f t="shared" si="22"/>
        <v>2448.4112671765288</v>
      </c>
      <c r="S88" s="216">
        <f t="shared" si="22"/>
        <v>2448.4112671765288</v>
      </c>
      <c r="T88" s="216">
        <f t="shared" si="22"/>
        <v>2422.9069831434394</v>
      </c>
      <c r="U88" s="216">
        <f t="shared" si="22"/>
        <v>2397.4026991103506</v>
      </c>
      <c r="V88" s="216">
        <f t="shared" si="22"/>
        <v>2397.4026991103506</v>
      </c>
      <c r="W88" s="216">
        <f t="shared" si="22"/>
        <v>2371.8984150772626</v>
      </c>
      <c r="X88" s="216">
        <f t="shared" si="22"/>
        <v>2371.8984150772626</v>
      </c>
      <c r="Y88" s="216">
        <f t="shared" si="22"/>
        <v>2346.3941310441733</v>
      </c>
      <c r="Z88" s="216">
        <f t="shared" si="22"/>
        <v>2346.3941310441733</v>
      </c>
      <c r="AA88" s="216">
        <f t="shared" si="22"/>
        <v>2320.8898470110844</v>
      </c>
      <c r="AB88" s="216">
        <f t="shared" si="22"/>
        <v>2320.8898470110844</v>
      </c>
      <c r="AC88" s="216">
        <f t="shared" si="22"/>
        <v>2320.8898470110844</v>
      </c>
      <c r="AD88" s="216">
        <f t="shared" si="22"/>
        <v>2295.385562977996</v>
      </c>
      <c r="AE88" s="216">
        <f t="shared" si="22"/>
        <v>2295.385562977996</v>
      </c>
      <c r="AF88" s="216">
        <f t="shared" si="22"/>
        <v>2295.385562977996</v>
      </c>
      <c r="AG88" s="216">
        <f t="shared" si="22"/>
        <v>2295.385562977996</v>
      </c>
      <c r="AH88" s="216">
        <f t="shared" si="22"/>
        <v>2269.8812789449066</v>
      </c>
      <c r="AI88" s="216">
        <f t="shared" si="22"/>
        <v>2269.8812789449066</v>
      </c>
      <c r="AJ88" s="216">
        <f t="shared" si="22"/>
        <v>2269.8812789449066</v>
      </c>
      <c r="AK88" s="216">
        <f t="shared" si="22"/>
        <v>2269.8812789449066</v>
      </c>
      <c r="AL88" s="216">
        <f t="shared" si="22"/>
        <v>2269.8812789449066</v>
      </c>
      <c r="AM88" s="216">
        <f t="shared" si="22"/>
        <v>2244.3769949118177</v>
      </c>
      <c r="AN88" s="216">
        <f t="shared" si="22"/>
        <v>2244.3769949118177</v>
      </c>
      <c r="AO88" s="216">
        <f t="shared" si="22"/>
        <v>2244.3769949118177</v>
      </c>
      <c r="AP88" s="216">
        <f t="shared" si="22"/>
        <v>2244.3769949118177</v>
      </c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J88"/>
      <c r="BK88"/>
      <c r="BL88"/>
      <c r="BM88"/>
      <c r="BN88"/>
      <c r="BO88"/>
      <c r="BP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I88" s="96"/>
    </row>
    <row r="89" spans="4:89" ht="14.25" customHeight="1">
      <c r="G89" s="116"/>
      <c r="H89" s="334"/>
      <c r="J89" s="333"/>
      <c r="K89" s="217" t="s">
        <v>255</v>
      </c>
      <c r="L89" s="203" t="s">
        <v>239</v>
      </c>
      <c r="M89" s="216">
        <f t="shared" ref="M89:AP89" si="23" xml:space="preserve"> M$417*(M183 + M372)</f>
        <v>2550.4284033088838</v>
      </c>
      <c r="N89" s="216">
        <f t="shared" si="23"/>
        <v>2550.4284033088838</v>
      </c>
      <c r="O89" s="216">
        <f t="shared" si="23"/>
        <v>2550.4284033088838</v>
      </c>
      <c r="P89" s="216">
        <f t="shared" si="23"/>
        <v>2550.4284033088838</v>
      </c>
      <c r="Q89" s="216">
        <f t="shared" si="23"/>
        <v>2550.4284033088838</v>
      </c>
      <c r="R89" s="216">
        <f t="shared" si="23"/>
        <v>2550.4284033088838</v>
      </c>
      <c r="S89" s="216">
        <f t="shared" si="23"/>
        <v>2550.4284033088838</v>
      </c>
      <c r="T89" s="216">
        <f t="shared" si="23"/>
        <v>2550.4284033088838</v>
      </c>
      <c r="U89" s="216">
        <f t="shared" si="23"/>
        <v>2550.4284033088838</v>
      </c>
      <c r="V89" s="216">
        <f t="shared" si="23"/>
        <v>2550.4284033088838</v>
      </c>
      <c r="W89" s="216">
        <f t="shared" si="23"/>
        <v>2550.4284033088838</v>
      </c>
      <c r="X89" s="216">
        <f t="shared" si="23"/>
        <v>2550.4284033088838</v>
      </c>
      <c r="Y89" s="216">
        <f t="shared" si="23"/>
        <v>2550.4284033088838</v>
      </c>
      <c r="Z89" s="216">
        <f t="shared" si="23"/>
        <v>2550.4284033088838</v>
      </c>
      <c r="AA89" s="216">
        <f t="shared" si="23"/>
        <v>2550.4284033088838</v>
      </c>
      <c r="AB89" s="216">
        <f t="shared" si="23"/>
        <v>2550.4284033088838</v>
      </c>
      <c r="AC89" s="216">
        <f t="shared" si="23"/>
        <v>2550.4284033088838</v>
      </c>
      <c r="AD89" s="216">
        <f t="shared" si="23"/>
        <v>2550.4284033088838</v>
      </c>
      <c r="AE89" s="216">
        <f t="shared" si="23"/>
        <v>2550.4284033088838</v>
      </c>
      <c r="AF89" s="216">
        <f t="shared" si="23"/>
        <v>2550.4284033088838</v>
      </c>
      <c r="AG89" s="216">
        <f t="shared" si="23"/>
        <v>2550.4284033088838</v>
      </c>
      <c r="AH89" s="216">
        <f t="shared" si="23"/>
        <v>2550.4284033088838</v>
      </c>
      <c r="AI89" s="216">
        <f t="shared" si="23"/>
        <v>2550.4284033088838</v>
      </c>
      <c r="AJ89" s="216">
        <f t="shared" si="23"/>
        <v>2550.4284033088838</v>
      </c>
      <c r="AK89" s="216">
        <f t="shared" si="23"/>
        <v>2550.4284033088838</v>
      </c>
      <c r="AL89" s="216">
        <f t="shared" si="23"/>
        <v>2550.4284033088838</v>
      </c>
      <c r="AM89" s="216">
        <f t="shared" si="23"/>
        <v>2550.4284033088838</v>
      </c>
      <c r="AN89" s="216">
        <f t="shared" si="23"/>
        <v>2550.4284033088838</v>
      </c>
      <c r="AO89" s="216">
        <f t="shared" si="23"/>
        <v>2550.4284033088838</v>
      </c>
      <c r="AP89" s="216">
        <f t="shared" si="23"/>
        <v>2550.4284033088838</v>
      </c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J89"/>
      <c r="BK89"/>
      <c r="BL89"/>
      <c r="BM89"/>
      <c r="BN89"/>
      <c r="BO89"/>
      <c r="BP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I89" s="96"/>
    </row>
    <row r="90" spans="4:89" ht="14.25" customHeight="1" thickBot="1">
      <c r="G90" s="116"/>
      <c r="H90" s="334"/>
      <c r="J90" s="333"/>
      <c r="K90" s="217" t="s">
        <v>255</v>
      </c>
      <c r="L90" s="203" t="s">
        <v>240</v>
      </c>
      <c r="M90" s="218">
        <f t="shared" ref="M90:AP90" si="24" xml:space="preserve"> M$418*(M184 + M373)</f>
        <v>2550.4284033088838</v>
      </c>
      <c r="N90" s="218">
        <f t="shared" si="24"/>
        <v>2550.4284033088838</v>
      </c>
      <c r="O90" s="218">
        <f t="shared" si="24"/>
        <v>2550.4284033088838</v>
      </c>
      <c r="P90" s="218">
        <f t="shared" si="24"/>
        <v>2550.4284033088838</v>
      </c>
      <c r="Q90" s="218">
        <f t="shared" si="24"/>
        <v>2550.4284033088838</v>
      </c>
      <c r="R90" s="218">
        <f t="shared" si="24"/>
        <v>2550.4284033088838</v>
      </c>
      <c r="S90" s="218">
        <f t="shared" si="24"/>
        <v>2550.4284033088838</v>
      </c>
      <c r="T90" s="218">
        <f t="shared" si="24"/>
        <v>2550.4284033088838</v>
      </c>
      <c r="U90" s="218">
        <f t="shared" si="24"/>
        <v>2550.4284033088838</v>
      </c>
      <c r="V90" s="218">
        <f t="shared" si="24"/>
        <v>2550.4284033088838</v>
      </c>
      <c r="W90" s="218">
        <f t="shared" si="24"/>
        <v>2550.4284033088838</v>
      </c>
      <c r="X90" s="218">
        <f t="shared" si="24"/>
        <v>2550.4284033088838</v>
      </c>
      <c r="Y90" s="218">
        <f t="shared" si="24"/>
        <v>2550.4284033088838</v>
      </c>
      <c r="Z90" s="218">
        <f t="shared" si="24"/>
        <v>2550.4284033088838</v>
      </c>
      <c r="AA90" s="218">
        <f t="shared" si="24"/>
        <v>2550.4284033088838</v>
      </c>
      <c r="AB90" s="218">
        <f t="shared" si="24"/>
        <v>2550.4284033088838</v>
      </c>
      <c r="AC90" s="218">
        <f t="shared" si="24"/>
        <v>2550.4284033088838</v>
      </c>
      <c r="AD90" s="218">
        <f t="shared" si="24"/>
        <v>2550.4284033088838</v>
      </c>
      <c r="AE90" s="218">
        <f t="shared" si="24"/>
        <v>2550.4284033088838</v>
      </c>
      <c r="AF90" s="218">
        <f t="shared" si="24"/>
        <v>2550.4284033088838</v>
      </c>
      <c r="AG90" s="218">
        <f t="shared" si="24"/>
        <v>2550.4284033088838</v>
      </c>
      <c r="AH90" s="218">
        <f t="shared" si="24"/>
        <v>2550.4284033088838</v>
      </c>
      <c r="AI90" s="218">
        <f t="shared" si="24"/>
        <v>2550.4284033088838</v>
      </c>
      <c r="AJ90" s="218">
        <f t="shared" si="24"/>
        <v>2550.4284033088838</v>
      </c>
      <c r="AK90" s="218">
        <f t="shared" si="24"/>
        <v>2550.4284033088838</v>
      </c>
      <c r="AL90" s="218">
        <f t="shared" si="24"/>
        <v>2550.4284033088838</v>
      </c>
      <c r="AM90" s="218">
        <f t="shared" si="24"/>
        <v>2550.4284033088838</v>
      </c>
      <c r="AN90" s="218">
        <f t="shared" si="24"/>
        <v>2550.4284033088838</v>
      </c>
      <c r="AO90" s="218">
        <f t="shared" si="24"/>
        <v>2550.4284033088838</v>
      </c>
      <c r="AP90" s="218">
        <f t="shared" si="24"/>
        <v>2550.4284033088838</v>
      </c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J90"/>
      <c r="BK90"/>
      <c r="BL90"/>
      <c r="BM90"/>
      <c r="BN90"/>
      <c r="BO90"/>
      <c r="BP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I90" s="96"/>
    </row>
    <row r="91" spans="4:89" ht="14.25" customHeight="1" thickTop="1">
      <c r="G91" s="116"/>
      <c r="H91" s="334"/>
      <c r="J91" s="333"/>
      <c r="K91" s="217" t="s">
        <v>256</v>
      </c>
      <c r="L91" s="203" t="s">
        <v>238</v>
      </c>
      <c r="M91" s="216">
        <f t="shared" ref="M91:AP91" si="25" xml:space="preserve"> M$416*(M185 + M374)</f>
        <v>2710.143355190407</v>
      </c>
      <c r="N91" s="216">
        <f t="shared" si="25"/>
        <v>2710.143355190407</v>
      </c>
      <c r="O91" s="216">
        <f t="shared" si="25"/>
        <v>2682.7681697844437</v>
      </c>
      <c r="P91" s="216">
        <f t="shared" si="25"/>
        <v>2655.3929843784799</v>
      </c>
      <c r="Q91" s="216">
        <f t="shared" si="25"/>
        <v>2655.3929843784799</v>
      </c>
      <c r="R91" s="216">
        <f t="shared" si="25"/>
        <v>2628.0177989725162</v>
      </c>
      <c r="S91" s="216">
        <f t="shared" si="25"/>
        <v>2628.0177989725162</v>
      </c>
      <c r="T91" s="216">
        <f t="shared" si="25"/>
        <v>2600.642613566552</v>
      </c>
      <c r="U91" s="216">
        <f t="shared" si="25"/>
        <v>2573.2674281605882</v>
      </c>
      <c r="V91" s="216">
        <f t="shared" si="25"/>
        <v>2573.2674281605882</v>
      </c>
      <c r="W91" s="216">
        <f t="shared" si="25"/>
        <v>2545.8922427546254</v>
      </c>
      <c r="X91" s="216">
        <f t="shared" si="25"/>
        <v>2545.8922427546254</v>
      </c>
      <c r="Y91" s="216">
        <f t="shared" si="25"/>
        <v>2518.5170573486607</v>
      </c>
      <c r="Z91" s="216">
        <f t="shared" si="25"/>
        <v>2518.5170573486607</v>
      </c>
      <c r="AA91" s="216">
        <f t="shared" si="25"/>
        <v>2491.1418719426974</v>
      </c>
      <c r="AB91" s="216">
        <f t="shared" si="25"/>
        <v>2491.1418719426974</v>
      </c>
      <c r="AC91" s="216">
        <f t="shared" si="25"/>
        <v>2491.1418719426974</v>
      </c>
      <c r="AD91" s="216">
        <f t="shared" si="25"/>
        <v>2463.7666865367341</v>
      </c>
      <c r="AE91" s="216">
        <f t="shared" si="25"/>
        <v>2463.7666865367341</v>
      </c>
      <c r="AF91" s="216">
        <f t="shared" si="25"/>
        <v>2463.7666865367341</v>
      </c>
      <c r="AG91" s="216">
        <f t="shared" si="25"/>
        <v>2463.7666865367341</v>
      </c>
      <c r="AH91" s="216">
        <f t="shared" si="25"/>
        <v>2436.3915011307704</v>
      </c>
      <c r="AI91" s="216">
        <f t="shared" si="25"/>
        <v>2436.3915011307704</v>
      </c>
      <c r="AJ91" s="216">
        <f t="shared" si="25"/>
        <v>2436.3915011307704</v>
      </c>
      <c r="AK91" s="216">
        <f t="shared" si="25"/>
        <v>2436.3915011307704</v>
      </c>
      <c r="AL91" s="216">
        <f t="shared" si="25"/>
        <v>2436.3915011307704</v>
      </c>
      <c r="AM91" s="216">
        <f t="shared" si="25"/>
        <v>2409.0163157248066</v>
      </c>
      <c r="AN91" s="216">
        <f t="shared" si="25"/>
        <v>2409.0163157248066</v>
      </c>
      <c r="AO91" s="216">
        <f t="shared" si="25"/>
        <v>2409.0163157248066</v>
      </c>
      <c r="AP91" s="216">
        <f t="shared" si="25"/>
        <v>2409.0163157248066</v>
      </c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J91"/>
      <c r="BK91"/>
      <c r="BL91"/>
      <c r="BM91"/>
      <c r="BN91"/>
      <c r="BO91"/>
      <c r="BP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I91" s="96"/>
    </row>
    <row r="92" spans="4:89" ht="14.25" customHeight="1">
      <c r="G92" s="116"/>
      <c r="H92" s="334"/>
      <c r="J92" s="333"/>
      <c r="K92" s="217" t="s">
        <v>256</v>
      </c>
      <c r="L92" s="203" t="s">
        <v>239</v>
      </c>
      <c r="M92" s="216">
        <f t="shared" ref="M92:AP92" si="26" xml:space="preserve"> M$417*(M186 + M375)</f>
        <v>2737.5185405963707</v>
      </c>
      <c r="N92" s="216">
        <f t="shared" si="26"/>
        <v>2737.5185405963707</v>
      </c>
      <c r="O92" s="216">
        <f t="shared" si="26"/>
        <v>2737.5185405963707</v>
      </c>
      <c r="P92" s="216">
        <f t="shared" si="26"/>
        <v>2737.5185405963707</v>
      </c>
      <c r="Q92" s="216">
        <f t="shared" si="26"/>
        <v>2737.5185405963707</v>
      </c>
      <c r="R92" s="216">
        <f t="shared" si="26"/>
        <v>2737.5185405963707</v>
      </c>
      <c r="S92" s="216">
        <f t="shared" si="26"/>
        <v>2737.5185405963707</v>
      </c>
      <c r="T92" s="216">
        <f t="shared" si="26"/>
        <v>2737.5185405963707</v>
      </c>
      <c r="U92" s="216">
        <f t="shared" si="26"/>
        <v>2737.5185405963707</v>
      </c>
      <c r="V92" s="216">
        <f t="shared" si="26"/>
        <v>2737.5185405963707</v>
      </c>
      <c r="W92" s="216">
        <f t="shared" si="26"/>
        <v>2737.5185405963707</v>
      </c>
      <c r="X92" s="216">
        <f t="shared" si="26"/>
        <v>2737.5185405963707</v>
      </c>
      <c r="Y92" s="216">
        <f t="shared" si="26"/>
        <v>2737.5185405963707</v>
      </c>
      <c r="Z92" s="216">
        <f t="shared" si="26"/>
        <v>2737.5185405963707</v>
      </c>
      <c r="AA92" s="216">
        <f t="shared" si="26"/>
        <v>2737.5185405963707</v>
      </c>
      <c r="AB92" s="216">
        <f t="shared" si="26"/>
        <v>2737.5185405963707</v>
      </c>
      <c r="AC92" s="216">
        <f t="shared" si="26"/>
        <v>2737.5185405963707</v>
      </c>
      <c r="AD92" s="216">
        <f t="shared" si="26"/>
        <v>2737.5185405963707</v>
      </c>
      <c r="AE92" s="216">
        <f t="shared" si="26"/>
        <v>2737.5185405963707</v>
      </c>
      <c r="AF92" s="216">
        <f t="shared" si="26"/>
        <v>2737.5185405963707</v>
      </c>
      <c r="AG92" s="216">
        <f t="shared" si="26"/>
        <v>2737.5185405963707</v>
      </c>
      <c r="AH92" s="216">
        <f t="shared" si="26"/>
        <v>2737.5185405963707</v>
      </c>
      <c r="AI92" s="216">
        <f t="shared" si="26"/>
        <v>2737.5185405963707</v>
      </c>
      <c r="AJ92" s="216">
        <f t="shared" si="26"/>
        <v>2737.5185405963707</v>
      </c>
      <c r="AK92" s="216">
        <f t="shared" si="26"/>
        <v>2737.5185405963707</v>
      </c>
      <c r="AL92" s="216">
        <f t="shared" si="26"/>
        <v>2737.5185405963707</v>
      </c>
      <c r="AM92" s="216">
        <f t="shared" si="26"/>
        <v>2737.5185405963707</v>
      </c>
      <c r="AN92" s="216">
        <f t="shared" si="26"/>
        <v>2737.5185405963707</v>
      </c>
      <c r="AO92" s="216">
        <f t="shared" si="26"/>
        <v>2737.5185405963707</v>
      </c>
      <c r="AP92" s="216">
        <f t="shared" si="26"/>
        <v>2737.5185405963707</v>
      </c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J92"/>
      <c r="BK92"/>
      <c r="BL92"/>
      <c r="BM92"/>
      <c r="BN92"/>
      <c r="BO92"/>
      <c r="BP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I92" s="96"/>
    </row>
    <row r="93" spans="4:89" ht="14.25" customHeight="1" thickBot="1">
      <c r="G93" s="116"/>
      <c r="H93" s="334"/>
      <c r="J93" s="333"/>
      <c r="K93" s="217" t="s">
        <v>256</v>
      </c>
      <c r="L93" s="203" t="s">
        <v>240</v>
      </c>
      <c r="M93" s="218">
        <f t="shared" ref="M93:AP93" si="27" xml:space="preserve"> M$418*(M187 + M376)</f>
        <v>2737.5185405963707</v>
      </c>
      <c r="N93" s="218">
        <f t="shared" si="27"/>
        <v>2737.5185405963707</v>
      </c>
      <c r="O93" s="218">
        <f t="shared" si="27"/>
        <v>2737.5185405963707</v>
      </c>
      <c r="P93" s="218">
        <f t="shared" si="27"/>
        <v>2737.5185405963707</v>
      </c>
      <c r="Q93" s="218">
        <f t="shared" si="27"/>
        <v>2737.5185405963707</v>
      </c>
      <c r="R93" s="218">
        <f t="shared" si="27"/>
        <v>2737.5185405963707</v>
      </c>
      <c r="S93" s="218">
        <f t="shared" si="27"/>
        <v>2737.5185405963707</v>
      </c>
      <c r="T93" s="218">
        <f t="shared" si="27"/>
        <v>2737.5185405963707</v>
      </c>
      <c r="U93" s="218">
        <f t="shared" si="27"/>
        <v>2737.5185405963707</v>
      </c>
      <c r="V93" s="218">
        <f t="shared" si="27"/>
        <v>2737.5185405963707</v>
      </c>
      <c r="W93" s="218">
        <f t="shared" si="27"/>
        <v>2737.5185405963707</v>
      </c>
      <c r="X93" s="218">
        <f t="shared" si="27"/>
        <v>2737.5185405963707</v>
      </c>
      <c r="Y93" s="218">
        <f t="shared" si="27"/>
        <v>2737.5185405963707</v>
      </c>
      <c r="Z93" s="218">
        <f t="shared" si="27"/>
        <v>2737.5185405963707</v>
      </c>
      <c r="AA93" s="218">
        <f t="shared" si="27"/>
        <v>2737.5185405963707</v>
      </c>
      <c r="AB93" s="218">
        <f t="shared" si="27"/>
        <v>2737.5185405963707</v>
      </c>
      <c r="AC93" s="218">
        <f t="shared" si="27"/>
        <v>2737.5185405963707</v>
      </c>
      <c r="AD93" s="218">
        <f t="shared" si="27"/>
        <v>2737.5185405963707</v>
      </c>
      <c r="AE93" s="218">
        <f t="shared" si="27"/>
        <v>2737.5185405963707</v>
      </c>
      <c r="AF93" s="218">
        <f t="shared" si="27"/>
        <v>2737.5185405963707</v>
      </c>
      <c r="AG93" s="218">
        <f t="shared" si="27"/>
        <v>2737.5185405963707</v>
      </c>
      <c r="AH93" s="218">
        <f t="shared" si="27"/>
        <v>2737.5185405963707</v>
      </c>
      <c r="AI93" s="218">
        <f t="shared" si="27"/>
        <v>2737.5185405963707</v>
      </c>
      <c r="AJ93" s="218">
        <f t="shared" si="27"/>
        <v>2737.5185405963707</v>
      </c>
      <c r="AK93" s="218">
        <f t="shared" si="27"/>
        <v>2737.5185405963707</v>
      </c>
      <c r="AL93" s="218">
        <f t="shared" si="27"/>
        <v>2737.5185405963707</v>
      </c>
      <c r="AM93" s="218">
        <f t="shared" si="27"/>
        <v>2737.5185405963707</v>
      </c>
      <c r="AN93" s="218">
        <f t="shared" si="27"/>
        <v>2737.5185405963707</v>
      </c>
      <c r="AO93" s="218">
        <f t="shared" si="27"/>
        <v>2737.5185405963707</v>
      </c>
      <c r="AP93" s="218">
        <f t="shared" si="27"/>
        <v>2737.5185405963707</v>
      </c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J93"/>
      <c r="BK93"/>
      <c r="BL93"/>
      <c r="BM93"/>
      <c r="BN93"/>
      <c r="BO93"/>
      <c r="BP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I93" s="96"/>
    </row>
    <row r="94" spans="4:89" ht="14.25" customHeight="1" thickTop="1">
      <c r="G94" s="116"/>
      <c r="H94" s="334"/>
      <c r="J94" s="333"/>
      <c r="K94" s="217" t="s">
        <v>257</v>
      </c>
      <c r="L94" s="203" t="s">
        <v>238</v>
      </c>
      <c r="M94" s="216">
        <f t="shared" ref="M94:AP94" si="28" xml:space="preserve"> M$416*(M188 + M377)</f>
        <v>2856.9856626822971</v>
      </c>
      <c r="N94" s="216">
        <f t="shared" si="28"/>
        <v>2856.9856626822971</v>
      </c>
      <c r="O94" s="216">
        <f t="shared" si="28"/>
        <v>2828.1272216451021</v>
      </c>
      <c r="P94" s="216">
        <f t="shared" si="28"/>
        <v>2799.2687806079075</v>
      </c>
      <c r="Q94" s="216">
        <f t="shared" si="28"/>
        <v>2799.2687806079075</v>
      </c>
      <c r="R94" s="216">
        <f t="shared" si="28"/>
        <v>2770.410339570712</v>
      </c>
      <c r="S94" s="216">
        <f t="shared" si="28"/>
        <v>2770.410339570712</v>
      </c>
      <c r="T94" s="216">
        <f t="shared" si="28"/>
        <v>2741.5518985335175</v>
      </c>
      <c r="U94" s="216">
        <f t="shared" si="28"/>
        <v>2712.6934574963225</v>
      </c>
      <c r="V94" s="216">
        <f t="shared" si="28"/>
        <v>2712.6934574963225</v>
      </c>
      <c r="W94" s="216">
        <f t="shared" si="28"/>
        <v>2683.8350164591279</v>
      </c>
      <c r="X94" s="216">
        <f t="shared" si="28"/>
        <v>2683.8350164591279</v>
      </c>
      <c r="Y94" s="216">
        <f t="shared" si="28"/>
        <v>2654.9765754219325</v>
      </c>
      <c r="Z94" s="216">
        <f t="shared" si="28"/>
        <v>2654.9765754219325</v>
      </c>
      <c r="AA94" s="216">
        <f t="shared" si="28"/>
        <v>2626.1181343847379</v>
      </c>
      <c r="AB94" s="216">
        <f t="shared" si="28"/>
        <v>2626.1181343847379</v>
      </c>
      <c r="AC94" s="216">
        <f t="shared" si="28"/>
        <v>2626.1181343847379</v>
      </c>
      <c r="AD94" s="216">
        <f t="shared" si="28"/>
        <v>2597.2596933475429</v>
      </c>
      <c r="AE94" s="216">
        <f t="shared" si="28"/>
        <v>2597.2596933475429</v>
      </c>
      <c r="AF94" s="216">
        <f t="shared" si="28"/>
        <v>2597.2596933475429</v>
      </c>
      <c r="AG94" s="216">
        <f t="shared" si="28"/>
        <v>2597.2596933475429</v>
      </c>
      <c r="AH94" s="216">
        <f t="shared" si="28"/>
        <v>2568.4012523103488</v>
      </c>
      <c r="AI94" s="216">
        <f t="shared" si="28"/>
        <v>2568.4012523103488</v>
      </c>
      <c r="AJ94" s="216">
        <f t="shared" si="28"/>
        <v>2568.4012523103488</v>
      </c>
      <c r="AK94" s="216">
        <f t="shared" si="28"/>
        <v>2568.4012523103488</v>
      </c>
      <c r="AL94" s="216">
        <f t="shared" si="28"/>
        <v>2568.4012523103488</v>
      </c>
      <c r="AM94" s="216">
        <f t="shared" si="28"/>
        <v>2539.5428112731529</v>
      </c>
      <c r="AN94" s="216">
        <f t="shared" si="28"/>
        <v>2539.5428112731529</v>
      </c>
      <c r="AO94" s="216">
        <f t="shared" si="28"/>
        <v>2539.5428112731529</v>
      </c>
      <c r="AP94" s="216">
        <f t="shared" si="28"/>
        <v>2539.5428112731529</v>
      </c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J94"/>
      <c r="BK94"/>
      <c r="BL94"/>
      <c r="BM94"/>
      <c r="BN94"/>
      <c r="BO94"/>
      <c r="BP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I94" s="96"/>
    </row>
    <row r="95" spans="4:89" ht="14.25" customHeight="1">
      <c r="G95" s="116"/>
      <c r="H95" s="334"/>
      <c r="J95" s="333"/>
      <c r="K95" s="217" t="s">
        <v>257</v>
      </c>
      <c r="L95" s="203" t="s">
        <v>239</v>
      </c>
      <c r="M95" s="216">
        <f t="shared" ref="M95:AP95" si="29" xml:space="preserve"> M$417*(M189 + M378)</f>
        <v>2885.8441037194921</v>
      </c>
      <c r="N95" s="216">
        <f t="shared" si="29"/>
        <v>2885.8441037194921</v>
      </c>
      <c r="O95" s="216">
        <f t="shared" si="29"/>
        <v>2885.8441037194921</v>
      </c>
      <c r="P95" s="216">
        <f t="shared" si="29"/>
        <v>2885.8441037194921</v>
      </c>
      <c r="Q95" s="216">
        <f t="shared" si="29"/>
        <v>2885.8441037194921</v>
      </c>
      <c r="R95" s="216">
        <f t="shared" si="29"/>
        <v>2885.8441037194921</v>
      </c>
      <c r="S95" s="216">
        <f t="shared" si="29"/>
        <v>2885.8441037194921</v>
      </c>
      <c r="T95" s="216">
        <f t="shared" si="29"/>
        <v>2885.8441037194921</v>
      </c>
      <c r="U95" s="216">
        <f t="shared" si="29"/>
        <v>2885.8441037194921</v>
      </c>
      <c r="V95" s="216">
        <f t="shared" si="29"/>
        <v>2885.8441037194921</v>
      </c>
      <c r="W95" s="216">
        <f t="shared" si="29"/>
        <v>2885.8441037194921</v>
      </c>
      <c r="X95" s="216">
        <f t="shared" si="29"/>
        <v>2885.8441037194921</v>
      </c>
      <c r="Y95" s="216">
        <f t="shared" si="29"/>
        <v>2885.8441037194921</v>
      </c>
      <c r="Z95" s="216">
        <f t="shared" si="29"/>
        <v>2885.8441037194921</v>
      </c>
      <c r="AA95" s="216">
        <f t="shared" si="29"/>
        <v>2885.8441037194921</v>
      </c>
      <c r="AB95" s="216">
        <f t="shared" si="29"/>
        <v>2885.8441037194921</v>
      </c>
      <c r="AC95" s="216">
        <f t="shared" si="29"/>
        <v>2885.8441037194921</v>
      </c>
      <c r="AD95" s="216">
        <f t="shared" si="29"/>
        <v>2885.8441037194921</v>
      </c>
      <c r="AE95" s="216">
        <f t="shared" si="29"/>
        <v>2885.8441037194921</v>
      </c>
      <c r="AF95" s="216">
        <f t="shared" si="29"/>
        <v>2885.8441037194921</v>
      </c>
      <c r="AG95" s="216">
        <f t="shared" si="29"/>
        <v>2885.8441037194921</v>
      </c>
      <c r="AH95" s="216">
        <f t="shared" si="29"/>
        <v>2885.8441037194921</v>
      </c>
      <c r="AI95" s="216">
        <f t="shared" si="29"/>
        <v>2885.8441037194921</v>
      </c>
      <c r="AJ95" s="216">
        <f t="shared" si="29"/>
        <v>2885.8441037194921</v>
      </c>
      <c r="AK95" s="216">
        <f t="shared" si="29"/>
        <v>2885.8441037194921</v>
      </c>
      <c r="AL95" s="216">
        <f t="shared" si="29"/>
        <v>2885.8441037194921</v>
      </c>
      <c r="AM95" s="216">
        <f t="shared" si="29"/>
        <v>2885.8441037194921</v>
      </c>
      <c r="AN95" s="216">
        <f t="shared" si="29"/>
        <v>2885.8441037194921</v>
      </c>
      <c r="AO95" s="216">
        <f t="shared" si="29"/>
        <v>2885.8441037194921</v>
      </c>
      <c r="AP95" s="216">
        <f t="shared" si="29"/>
        <v>2885.8441037194921</v>
      </c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J95"/>
      <c r="BK95"/>
      <c r="BL95"/>
      <c r="BM95"/>
      <c r="BN95"/>
      <c r="BO95"/>
      <c r="BP95"/>
      <c r="BR95"/>
      <c r="BS95"/>
      <c r="BT95"/>
      <c r="BU95"/>
      <c r="BV95"/>
      <c r="BW95"/>
      <c r="BX95"/>
      <c r="BY95"/>
      <c r="BZ95"/>
      <c r="CA95"/>
      <c r="CB95"/>
      <c r="CC95"/>
      <c r="CD95"/>
      <c r="CI95" s="96"/>
    </row>
    <row r="96" spans="4:89" ht="14.25" customHeight="1" thickBot="1">
      <c r="G96" s="116"/>
      <c r="H96" s="334"/>
      <c r="J96" s="333"/>
      <c r="K96" s="217" t="s">
        <v>257</v>
      </c>
      <c r="L96" s="203" t="s">
        <v>240</v>
      </c>
      <c r="M96" s="218">
        <f t="shared" ref="M96:AP96" si="30" xml:space="preserve"> M$418*(M190 + M379)</f>
        <v>2885.8441037194921</v>
      </c>
      <c r="N96" s="218">
        <f t="shared" si="30"/>
        <v>2885.8441037194921</v>
      </c>
      <c r="O96" s="218">
        <f t="shared" si="30"/>
        <v>2885.8441037194921</v>
      </c>
      <c r="P96" s="218">
        <f t="shared" si="30"/>
        <v>2885.8441037194921</v>
      </c>
      <c r="Q96" s="218">
        <f t="shared" si="30"/>
        <v>2885.8441037194921</v>
      </c>
      <c r="R96" s="218">
        <f t="shared" si="30"/>
        <v>2885.8441037194921</v>
      </c>
      <c r="S96" s="218">
        <f t="shared" si="30"/>
        <v>2885.8441037194921</v>
      </c>
      <c r="T96" s="218">
        <f t="shared" si="30"/>
        <v>2885.8441037194921</v>
      </c>
      <c r="U96" s="218">
        <f t="shared" si="30"/>
        <v>2885.8441037194921</v>
      </c>
      <c r="V96" s="218">
        <f t="shared" si="30"/>
        <v>2885.8441037194921</v>
      </c>
      <c r="W96" s="218">
        <f t="shared" si="30"/>
        <v>2885.8441037194921</v>
      </c>
      <c r="X96" s="218">
        <f t="shared" si="30"/>
        <v>2885.8441037194921</v>
      </c>
      <c r="Y96" s="218">
        <f t="shared" si="30"/>
        <v>2885.8441037194921</v>
      </c>
      <c r="Z96" s="218">
        <f t="shared" si="30"/>
        <v>2885.8441037194921</v>
      </c>
      <c r="AA96" s="218">
        <f t="shared" si="30"/>
        <v>2885.8441037194921</v>
      </c>
      <c r="AB96" s="218">
        <f t="shared" si="30"/>
        <v>2885.8441037194921</v>
      </c>
      <c r="AC96" s="218">
        <f t="shared" si="30"/>
        <v>2885.8441037194921</v>
      </c>
      <c r="AD96" s="218">
        <f t="shared" si="30"/>
        <v>2885.8441037194921</v>
      </c>
      <c r="AE96" s="218">
        <f t="shared" si="30"/>
        <v>2885.8441037194921</v>
      </c>
      <c r="AF96" s="218">
        <f t="shared" si="30"/>
        <v>2885.8441037194921</v>
      </c>
      <c r="AG96" s="218">
        <f t="shared" si="30"/>
        <v>2885.8441037194921</v>
      </c>
      <c r="AH96" s="218">
        <f t="shared" si="30"/>
        <v>2885.8441037194921</v>
      </c>
      <c r="AI96" s="218">
        <f t="shared" si="30"/>
        <v>2885.8441037194921</v>
      </c>
      <c r="AJ96" s="218">
        <f t="shared" si="30"/>
        <v>2885.8441037194921</v>
      </c>
      <c r="AK96" s="218">
        <f t="shared" si="30"/>
        <v>2885.8441037194921</v>
      </c>
      <c r="AL96" s="218">
        <f t="shared" si="30"/>
        <v>2885.8441037194921</v>
      </c>
      <c r="AM96" s="218">
        <f t="shared" si="30"/>
        <v>2885.8441037194921</v>
      </c>
      <c r="AN96" s="218">
        <f t="shared" si="30"/>
        <v>2885.8441037194921</v>
      </c>
      <c r="AO96" s="218">
        <f t="shared" si="30"/>
        <v>2885.8441037194921</v>
      </c>
      <c r="AP96" s="218">
        <f t="shared" si="30"/>
        <v>2885.8441037194921</v>
      </c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J96"/>
      <c r="BK96"/>
      <c r="BL96"/>
      <c r="BM96"/>
      <c r="BN96"/>
      <c r="BO96"/>
      <c r="BP96"/>
      <c r="BR96"/>
      <c r="BS96"/>
      <c r="BT96"/>
      <c r="BU96"/>
      <c r="BV96"/>
      <c r="BW96"/>
      <c r="BX96"/>
      <c r="BY96"/>
      <c r="BZ96"/>
      <c r="CA96"/>
      <c r="CB96"/>
      <c r="CC96"/>
      <c r="CD96"/>
      <c r="CI96" s="96"/>
    </row>
    <row r="97" spans="7:87" ht="14.25" customHeight="1" thickTop="1">
      <c r="G97" s="116"/>
      <c r="H97" s="334"/>
      <c r="J97" s="333"/>
      <c r="K97" s="217" t="s">
        <v>258</v>
      </c>
      <c r="L97" s="203" t="s">
        <v>238</v>
      </c>
      <c r="M97" s="216">
        <f t="shared" ref="M97:AP97" si="31" xml:space="preserve"> M$416*(M191 + M380)</f>
        <v>2986.9907178896274</v>
      </c>
      <c r="N97" s="216">
        <f t="shared" si="31"/>
        <v>2986.9907178896274</v>
      </c>
      <c r="O97" s="216">
        <f t="shared" si="31"/>
        <v>2956.8190944766006</v>
      </c>
      <c r="P97" s="216">
        <f t="shared" si="31"/>
        <v>2926.6474710635744</v>
      </c>
      <c r="Q97" s="216">
        <f t="shared" si="31"/>
        <v>2926.6474710635744</v>
      </c>
      <c r="R97" s="216">
        <f t="shared" si="31"/>
        <v>2896.4758476505476</v>
      </c>
      <c r="S97" s="216">
        <f t="shared" si="31"/>
        <v>2896.4758476505476</v>
      </c>
      <c r="T97" s="216">
        <f t="shared" si="31"/>
        <v>2866.3042242375209</v>
      </c>
      <c r="U97" s="216">
        <f t="shared" si="31"/>
        <v>2836.1326008244941</v>
      </c>
      <c r="V97" s="216">
        <f t="shared" si="31"/>
        <v>2836.1326008244941</v>
      </c>
      <c r="W97" s="216">
        <f t="shared" si="31"/>
        <v>2805.9609774114688</v>
      </c>
      <c r="X97" s="216">
        <f t="shared" si="31"/>
        <v>2805.9609774114688</v>
      </c>
      <c r="Y97" s="216">
        <f t="shared" si="31"/>
        <v>2775.7893539984416</v>
      </c>
      <c r="Z97" s="216">
        <f t="shared" si="31"/>
        <v>2775.7893539984416</v>
      </c>
      <c r="AA97" s="216">
        <f t="shared" si="31"/>
        <v>2745.6177305854153</v>
      </c>
      <c r="AB97" s="216">
        <f t="shared" si="31"/>
        <v>2745.6177305854153</v>
      </c>
      <c r="AC97" s="216">
        <f t="shared" si="31"/>
        <v>2745.6177305854153</v>
      </c>
      <c r="AD97" s="216">
        <f t="shared" si="31"/>
        <v>2715.4461071723886</v>
      </c>
      <c r="AE97" s="216">
        <f t="shared" si="31"/>
        <v>2715.4461071723886</v>
      </c>
      <c r="AF97" s="216">
        <f t="shared" si="31"/>
        <v>2715.4461071723886</v>
      </c>
      <c r="AG97" s="216">
        <f t="shared" si="31"/>
        <v>2715.4461071723886</v>
      </c>
      <c r="AH97" s="216">
        <f t="shared" si="31"/>
        <v>2685.2744837593623</v>
      </c>
      <c r="AI97" s="216">
        <f t="shared" si="31"/>
        <v>2685.2744837593623</v>
      </c>
      <c r="AJ97" s="216">
        <f t="shared" si="31"/>
        <v>2685.2744837593623</v>
      </c>
      <c r="AK97" s="216">
        <f t="shared" si="31"/>
        <v>2685.2744837593623</v>
      </c>
      <c r="AL97" s="216">
        <f t="shared" si="31"/>
        <v>2685.2744837593623</v>
      </c>
      <c r="AM97" s="216">
        <f t="shared" si="31"/>
        <v>2655.1028603463351</v>
      </c>
      <c r="AN97" s="216">
        <f t="shared" si="31"/>
        <v>2655.1028603463351</v>
      </c>
      <c r="AO97" s="216">
        <f t="shared" si="31"/>
        <v>2655.1028603463351</v>
      </c>
      <c r="AP97" s="216">
        <f t="shared" si="31"/>
        <v>2655.1028603463351</v>
      </c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J97"/>
      <c r="BK97"/>
      <c r="BL97"/>
      <c r="BM97"/>
      <c r="BN97"/>
      <c r="BO97"/>
      <c r="BP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I97" s="96"/>
    </row>
    <row r="98" spans="7:87" ht="14.25" customHeight="1">
      <c r="G98" s="116"/>
      <c r="H98" s="334"/>
      <c r="J98" s="333"/>
      <c r="K98" s="217" t="s">
        <v>258</v>
      </c>
      <c r="L98" s="203" t="s">
        <v>239</v>
      </c>
      <c r="M98" s="216">
        <f t="shared" ref="M98:AP98" si="32" xml:space="preserve"> M$417*(M192 + M381)</f>
        <v>3017.1623413026537</v>
      </c>
      <c r="N98" s="216">
        <f t="shared" si="32"/>
        <v>3017.1623413026537</v>
      </c>
      <c r="O98" s="216">
        <f t="shared" si="32"/>
        <v>3017.1623413026537</v>
      </c>
      <c r="P98" s="216">
        <f t="shared" si="32"/>
        <v>3017.1623413026537</v>
      </c>
      <c r="Q98" s="216">
        <f t="shared" si="32"/>
        <v>3017.1623413026537</v>
      </c>
      <c r="R98" s="216">
        <f t="shared" si="32"/>
        <v>3017.1623413026537</v>
      </c>
      <c r="S98" s="216">
        <f t="shared" si="32"/>
        <v>3017.1623413026537</v>
      </c>
      <c r="T98" s="216">
        <f t="shared" si="32"/>
        <v>3017.1623413026537</v>
      </c>
      <c r="U98" s="216">
        <f t="shared" si="32"/>
        <v>3017.1623413026537</v>
      </c>
      <c r="V98" s="216">
        <f t="shared" si="32"/>
        <v>3017.1623413026537</v>
      </c>
      <c r="W98" s="216">
        <f t="shared" si="32"/>
        <v>3017.1623413026537</v>
      </c>
      <c r="X98" s="216">
        <f t="shared" si="32"/>
        <v>3017.1623413026537</v>
      </c>
      <c r="Y98" s="216">
        <f t="shared" si="32"/>
        <v>3017.1623413026537</v>
      </c>
      <c r="Z98" s="216">
        <f t="shared" si="32"/>
        <v>3017.1623413026537</v>
      </c>
      <c r="AA98" s="216">
        <f t="shared" si="32"/>
        <v>3017.1623413026537</v>
      </c>
      <c r="AB98" s="216">
        <f t="shared" si="32"/>
        <v>3017.1623413026537</v>
      </c>
      <c r="AC98" s="216">
        <f t="shared" si="32"/>
        <v>3017.1623413026537</v>
      </c>
      <c r="AD98" s="216">
        <f t="shared" si="32"/>
        <v>3017.1623413026537</v>
      </c>
      <c r="AE98" s="216">
        <f t="shared" si="32"/>
        <v>3017.1623413026537</v>
      </c>
      <c r="AF98" s="216">
        <f t="shared" si="32"/>
        <v>3017.1623413026537</v>
      </c>
      <c r="AG98" s="216">
        <f t="shared" si="32"/>
        <v>3017.1623413026537</v>
      </c>
      <c r="AH98" s="216">
        <f t="shared" si="32"/>
        <v>3017.1623413026537</v>
      </c>
      <c r="AI98" s="216">
        <f t="shared" si="32"/>
        <v>3017.1623413026537</v>
      </c>
      <c r="AJ98" s="216">
        <f t="shared" si="32"/>
        <v>3017.1623413026537</v>
      </c>
      <c r="AK98" s="216">
        <f t="shared" si="32"/>
        <v>3017.1623413026537</v>
      </c>
      <c r="AL98" s="216">
        <f t="shared" si="32"/>
        <v>3017.1623413026537</v>
      </c>
      <c r="AM98" s="216">
        <f t="shared" si="32"/>
        <v>3017.1623413026537</v>
      </c>
      <c r="AN98" s="216">
        <f t="shared" si="32"/>
        <v>3017.1623413026537</v>
      </c>
      <c r="AO98" s="216">
        <f t="shared" si="32"/>
        <v>3017.1623413026537</v>
      </c>
      <c r="AP98" s="216">
        <f t="shared" si="32"/>
        <v>3017.1623413026537</v>
      </c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J98"/>
      <c r="BK98"/>
      <c r="BL98"/>
      <c r="BM98"/>
      <c r="BN98"/>
      <c r="BO98"/>
      <c r="BP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I98" s="96"/>
    </row>
    <row r="99" spans="7:87" ht="14.25" customHeight="1" thickBot="1">
      <c r="G99" s="116"/>
      <c r="H99" s="334"/>
      <c r="J99" s="333"/>
      <c r="K99" s="217" t="s">
        <v>258</v>
      </c>
      <c r="L99" s="203" t="s">
        <v>240</v>
      </c>
      <c r="M99" s="218">
        <f t="shared" ref="M99:AP99" si="33" xml:space="preserve"> M$418*(M193 + M382)</f>
        <v>3017.1623413026537</v>
      </c>
      <c r="N99" s="218">
        <f t="shared" si="33"/>
        <v>3017.1623413026537</v>
      </c>
      <c r="O99" s="218">
        <f t="shared" si="33"/>
        <v>3017.1623413026537</v>
      </c>
      <c r="P99" s="218">
        <f t="shared" si="33"/>
        <v>3017.1623413026537</v>
      </c>
      <c r="Q99" s="218">
        <f t="shared" si="33"/>
        <v>3017.1623413026537</v>
      </c>
      <c r="R99" s="218">
        <f t="shared" si="33"/>
        <v>3017.1623413026537</v>
      </c>
      <c r="S99" s="218">
        <f t="shared" si="33"/>
        <v>3017.1623413026537</v>
      </c>
      <c r="T99" s="218">
        <f t="shared" si="33"/>
        <v>3017.1623413026537</v>
      </c>
      <c r="U99" s="218">
        <f t="shared" si="33"/>
        <v>3017.1623413026537</v>
      </c>
      <c r="V99" s="218">
        <f t="shared" si="33"/>
        <v>3017.1623413026537</v>
      </c>
      <c r="W99" s="218">
        <f t="shared" si="33"/>
        <v>3017.1623413026537</v>
      </c>
      <c r="X99" s="218">
        <f t="shared" si="33"/>
        <v>3017.1623413026537</v>
      </c>
      <c r="Y99" s="218">
        <f t="shared" si="33"/>
        <v>3017.1623413026537</v>
      </c>
      <c r="Z99" s="218">
        <f t="shared" si="33"/>
        <v>3017.1623413026537</v>
      </c>
      <c r="AA99" s="218">
        <f t="shared" si="33"/>
        <v>3017.1623413026537</v>
      </c>
      <c r="AB99" s="218">
        <f t="shared" si="33"/>
        <v>3017.1623413026537</v>
      </c>
      <c r="AC99" s="218">
        <f t="shared" si="33"/>
        <v>3017.1623413026537</v>
      </c>
      <c r="AD99" s="218">
        <f t="shared" si="33"/>
        <v>3017.1623413026537</v>
      </c>
      <c r="AE99" s="218">
        <f t="shared" si="33"/>
        <v>3017.1623413026537</v>
      </c>
      <c r="AF99" s="218">
        <f t="shared" si="33"/>
        <v>3017.1623413026537</v>
      </c>
      <c r="AG99" s="218">
        <f t="shared" si="33"/>
        <v>3017.1623413026537</v>
      </c>
      <c r="AH99" s="218">
        <f t="shared" si="33"/>
        <v>3017.1623413026537</v>
      </c>
      <c r="AI99" s="218">
        <f t="shared" si="33"/>
        <v>3017.1623413026537</v>
      </c>
      <c r="AJ99" s="218">
        <f t="shared" si="33"/>
        <v>3017.1623413026537</v>
      </c>
      <c r="AK99" s="218">
        <f t="shared" si="33"/>
        <v>3017.1623413026537</v>
      </c>
      <c r="AL99" s="218">
        <f t="shared" si="33"/>
        <v>3017.1623413026537</v>
      </c>
      <c r="AM99" s="218">
        <f t="shared" si="33"/>
        <v>3017.1623413026537</v>
      </c>
      <c r="AN99" s="218">
        <f t="shared" si="33"/>
        <v>3017.1623413026537</v>
      </c>
      <c r="AO99" s="218">
        <f t="shared" si="33"/>
        <v>3017.1623413026537</v>
      </c>
      <c r="AP99" s="218">
        <f t="shared" si="33"/>
        <v>3017.1623413026537</v>
      </c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J99"/>
      <c r="BK99"/>
      <c r="BL99"/>
      <c r="BM99"/>
      <c r="BN99"/>
      <c r="BO99"/>
      <c r="BP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I99" s="96"/>
    </row>
    <row r="100" spans="7:87" ht="14.25" customHeight="1" thickTop="1">
      <c r="G100" s="116"/>
      <c r="H100" s="334"/>
      <c r="J100" s="333"/>
      <c r="K100" s="217" t="s">
        <v>259</v>
      </c>
      <c r="L100" s="203" t="s">
        <v>238</v>
      </c>
      <c r="M100" s="216">
        <f t="shared" ref="M100:AP100" si="34" xml:space="preserve"> M$416*(M194 + M383)</f>
        <v>3111.8661862870076</v>
      </c>
      <c r="N100" s="216">
        <f t="shared" si="34"/>
        <v>3111.8661862870076</v>
      </c>
      <c r="O100" s="216">
        <f t="shared" si="34"/>
        <v>3080.4331945063304</v>
      </c>
      <c r="P100" s="216">
        <f t="shared" si="34"/>
        <v>3049.0002027256537</v>
      </c>
      <c r="Q100" s="216">
        <f t="shared" si="34"/>
        <v>3049.0002027256537</v>
      </c>
      <c r="R100" s="216">
        <f t="shared" si="34"/>
        <v>3017.5672109449765</v>
      </c>
      <c r="S100" s="216">
        <f t="shared" si="34"/>
        <v>3017.5672109449765</v>
      </c>
      <c r="T100" s="216">
        <f t="shared" si="34"/>
        <v>2986.1342191643002</v>
      </c>
      <c r="U100" s="216">
        <f t="shared" si="34"/>
        <v>2954.7012273836231</v>
      </c>
      <c r="V100" s="216">
        <f t="shared" si="34"/>
        <v>2954.7012273836231</v>
      </c>
      <c r="W100" s="216">
        <f t="shared" si="34"/>
        <v>2923.2682356029468</v>
      </c>
      <c r="X100" s="216">
        <f t="shared" si="34"/>
        <v>2923.2682356029468</v>
      </c>
      <c r="Y100" s="216">
        <f t="shared" si="34"/>
        <v>2891.8352438222691</v>
      </c>
      <c r="Z100" s="216">
        <f t="shared" si="34"/>
        <v>2891.8352438222691</v>
      </c>
      <c r="AA100" s="216">
        <f t="shared" si="34"/>
        <v>2860.4022520415924</v>
      </c>
      <c r="AB100" s="216">
        <f t="shared" si="34"/>
        <v>2860.4022520415924</v>
      </c>
      <c r="AC100" s="216">
        <f t="shared" si="34"/>
        <v>2860.4022520415924</v>
      </c>
      <c r="AD100" s="216">
        <f t="shared" si="34"/>
        <v>2828.9692602609161</v>
      </c>
      <c r="AE100" s="216">
        <f t="shared" si="34"/>
        <v>2828.9692602609161</v>
      </c>
      <c r="AF100" s="216">
        <f t="shared" si="34"/>
        <v>2828.9692602609161</v>
      </c>
      <c r="AG100" s="216">
        <f t="shared" si="34"/>
        <v>2828.9692602609161</v>
      </c>
      <c r="AH100" s="216">
        <f t="shared" si="34"/>
        <v>2797.5362684802394</v>
      </c>
      <c r="AI100" s="216">
        <f t="shared" si="34"/>
        <v>2797.5362684802394</v>
      </c>
      <c r="AJ100" s="216">
        <f t="shared" si="34"/>
        <v>2797.5362684802394</v>
      </c>
      <c r="AK100" s="216">
        <f t="shared" si="34"/>
        <v>2797.5362684802394</v>
      </c>
      <c r="AL100" s="216">
        <f t="shared" si="34"/>
        <v>2797.5362684802394</v>
      </c>
      <c r="AM100" s="216">
        <f t="shared" si="34"/>
        <v>2766.1032766995622</v>
      </c>
      <c r="AN100" s="216">
        <f t="shared" si="34"/>
        <v>2766.1032766995622</v>
      </c>
      <c r="AO100" s="216">
        <f t="shared" si="34"/>
        <v>2766.1032766995622</v>
      </c>
      <c r="AP100" s="216">
        <f t="shared" si="34"/>
        <v>2766.1032766995622</v>
      </c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J100"/>
      <c r="BK100"/>
      <c r="BL100"/>
      <c r="BM100"/>
      <c r="BN100"/>
      <c r="BO100"/>
      <c r="BP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I100" s="96"/>
    </row>
    <row r="101" spans="7:87" ht="14.25" customHeight="1">
      <c r="G101" s="116"/>
      <c r="H101" s="334"/>
      <c r="J101" s="333"/>
      <c r="K101" s="217" t="s">
        <v>259</v>
      </c>
      <c r="L101" s="203" t="s">
        <v>239</v>
      </c>
      <c r="M101" s="216">
        <f t="shared" ref="M101:AP101" si="35" xml:space="preserve"> M$417*(M195 + M384)</f>
        <v>3143.2991780676844</v>
      </c>
      <c r="N101" s="216">
        <f t="shared" si="35"/>
        <v>3143.2991780676844</v>
      </c>
      <c r="O101" s="216">
        <f t="shared" si="35"/>
        <v>3143.2991780676844</v>
      </c>
      <c r="P101" s="216">
        <f t="shared" si="35"/>
        <v>3143.2991780676844</v>
      </c>
      <c r="Q101" s="216">
        <f t="shared" si="35"/>
        <v>3143.2991780676844</v>
      </c>
      <c r="R101" s="216">
        <f t="shared" si="35"/>
        <v>3143.2991780676844</v>
      </c>
      <c r="S101" s="216">
        <f t="shared" si="35"/>
        <v>3143.2991780676844</v>
      </c>
      <c r="T101" s="216">
        <f t="shared" si="35"/>
        <v>3143.2991780676844</v>
      </c>
      <c r="U101" s="216">
        <f t="shared" si="35"/>
        <v>3143.2991780676844</v>
      </c>
      <c r="V101" s="216">
        <f t="shared" si="35"/>
        <v>3143.2991780676844</v>
      </c>
      <c r="W101" s="216">
        <f t="shared" si="35"/>
        <v>3143.2991780676844</v>
      </c>
      <c r="X101" s="216">
        <f t="shared" si="35"/>
        <v>3143.2991780676844</v>
      </c>
      <c r="Y101" s="216">
        <f t="shared" si="35"/>
        <v>3143.2991780676844</v>
      </c>
      <c r="Z101" s="216">
        <f t="shared" si="35"/>
        <v>3143.2991780676844</v>
      </c>
      <c r="AA101" s="216">
        <f t="shared" si="35"/>
        <v>3143.2991780676844</v>
      </c>
      <c r="AB101" s="216">
        <f t="shared" si="35"/>
        <v>3143.2991780676844</v>
      </c>
      <c r="AC101" s="216">
        <f t="shared" si="35"/>
        <v>3143.2991780676844</v>
      </c>
      <c r="AD101" s="216">
        <f t="shared" si="35"/>
        <v>3143.2991780676844</v>
      </c>
      <c r="AE101" s="216">
        <f t="shared" si="35"/>
        <v>3143.2991780676844</v>
      </c>
      <c r="AF101" s="216">
        <f t="shared" si="35"/>
        <v>3143.2991780676844</v>
      </c>
      <c r="AG101" s="216">
        <f t="shared" si="35"/>
        <v>3143.2991780676844</v>
      </c>
      <c r="AH101" s="216">
        <f t="shared" si="35"/>
        <v>3143.2991780676844</v>
      </c>
      <c r="AI101" s="216">
        <f t="shared" si="35"/>
        <v>3143.2991780676844</v>
      </c>
      <c r="AJ101" s="216">
        <f t="shared" si="35"/>
        <v>3143.2991780676844</v>
      </c>
      <c r="AK101" s="216">
        <f t="shared" si="35"/>
        <v>3143.2991780676844</v>
      </c>
      <c r="AL101" s="216">
        <f t="shared" si="35"/>
        <v>3143.2991780676844</v>
      </c>
      <c r="AM101" s="216">
        <f t="shared" si="35"/>
        <v>3143.2991780676844</v>
      </c>
      <c r="AN101" s="216">
        <f t="shared" si="35"/>
        <v>3143.2991780676844</v>
      </c>
      <c r="AO101" s="216">
        <f t="shared" si="35"/>
        <v>3143.2991780676844</v>
      </c>
      <c r="AP101" s="216">
        <f t="shared" si="35"/>
        <v>3143.2991780676844</v>
      </c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J101"/>
      <c r="BK101"/>
      <c r="BL101"/>
      <c r="BM101"/>
      <c r="BN101"/>
      <c r="BO101"/>
      <c r="BP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I101" s="96"/>
    </row>
    <row r="102" spans="7:87" ht="14.25" customHeight="1" thickBot="1">
      <c r="G102" s="116"/>
      <c r="H102" s="334"/>
      <c r="J102" s="333"/>
      <c r="K102" s="217" t="s">
        <v>259</v>
      </c>
      <c r="L102" s="203" t="s">
        <v>240</v>
      </c>
      <c r="M102" s="218">
        <f t="shared" ref="M102:AP102" si="36" xml:space="preserve"> M$418*(M196 + M385)</f>
        <v>3143.2991780676844</v>
      </c>
      <c r="N102" s="218">
        <f t="shared" si="36"/>
        <v>3143.2991780676844</v>
      </c>
      <c r="O102" s="218">
        <f t="shared" si="36"/>
        <v>3143.2991780676844</v>
      </c>
      <c r="P102" s="218">
        <f t="shared" si="36"/>
        <v>3143.2991780676844</v>
      </c>
      <c r="Q102" s="218">
        <f t="shared" si="36"/>
        <v>3143.2991780676844</v>
      </c>
      <c r="R102" s="218">
        <f t="shared" si="36"/>
        <v>3143.2991780676844</v>
      </c>
      <c r="S102" s="218">
        <f t="shared" si="36"/>
        <v>3143.2991780676844</v>
      </c>
      <c r="T102" s="218">
        <f t="shared" si="36"/>
        <v>3143.2991780676844</v>
      </c>
      <c r="U102" s="218">
        <f t="shared" si="36"/>
        <v>3143.2991780676844</v>
      </c>
      <c r="V102" s="218">
        <f t="shared" si="36"/>
        <v>3143.2991780676844</v>
      </c>
      <c r="W102" s="218">
        <f t="shared" si="36"/>
        <v>3143.2991780676844</v>
      </c>
      <c r="X102" s="218">
        <f t="shared" si="36"/>
        <v>3143.2991780676844</v>
      </c>
      <c r="Y102" s="218">
        <f t="shared" si="36"/>
        <v>3143.2991780676844</v>
      </c>
      <c r="Z102" s="218">
        <f t="shared" si="36"/>
        <v>3143.2991780676844</v>
      </c>
      <c r="AA102" s="218">
        <f t="shared" si="36"/>
        <v>3143.2991780676844</v>
      </c>
      <c r="AB102" s="218">
        <f t="shared" si="36"/>
        <v>3143.2991780676844</v>
      </c>
      <c r="AC102" s="218">
        <f t="shared" si="36"/>
        <v>3143.2991780676844</v>
      </c>
      <c r="AD102" s="218">
        <f t="shared" si="36"/>
        <v>3143.2991780676844</v>
      </c>
      <c r="AE102" s="218">
        <f t="shared" si="36"/>
        <v>3143.2991780676844</v>
      </c>
      <c r="AF102" s="218">
        <f t="shared" si="36"/>
        <v>3143.2991780676844</v>
      </c>
      <c r="AG102" s="218">
        <f t="shared" si="36"/>
        <v>3143.2991780676844</v>
      </c>
      <c r="AH102" s="218">
        <f t="shared" si="36"/>
        <v>3143.2991780676844</v>
      </c>
      <c r="AI102" s="218">
        <f t="shared" si="36"/>
        <v>3143.2991780676844</v>
      </c>
      <c r="AJ102" s="218">
        <f t="shared" si="36"/>
        <v>3143.2991780676844</v>
      </c>
      <c r="AK102" s="218">
        <f t="shared" si="36"/>
        <v>3143.2991780676844</v>
      </c>
      <c r="AL102" s="218">
        <f t="shared" si="36"/>
        <v>3143.2991780676844</v>
      </c>
      <c r="AM102" s="218">
        <f t="shared" si="36"/>
        <v>3143.2991780676844</v>
      </c>
      <c r="AN102" s="218">
        <f t="shared" si="36"/>
        <v>3143.2991780676844</v>
      </c>
      <c r="AO102" s="218">
        <f t="shared" si="36"/>
        <v>3143.2991780676844</v>
      </c>
      <c r="AP102" s="218">
        <f t="shared" si="36"/>
        <v>3143.2991780676844</v>
      </c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J102"/>
      <c r="BK102"/>
      <c r="BL102"/>
      <c r="BM102"/>
      <c r="BN102"/>
      <c r="BO102"/>
      <c r="BP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I102" s="96"/>
    </row>
    <row r="103" spans="7:87" ht="14.25" customHeight="1" thickTop="1">
      <c r="G103" s="116"/>
      <c r="H103" s="334"/>
      <c r="J103" s="333"/>
      <c r="K103" s="217" t="s">
        <v>260</v>
      </c>
      <c r="L103" s="203" t="s">
        <v>238</v>
      </c>
      <c r="M103" s="216">
        <f t="shared" ref="M103:AP103" si="37" xml:space="preserve"> M$416*(M197 + M386)</f>
        <v>3225.8841242688577</v>
      </c>
      <c r="N103" s="216">
        <f t="shared" si="37"/>
        <v>3225.8841242688577</v>
      </c>
      <c r="O103" s="216">
        <f t="shared" si="37"/>
        <v>3193.2994361449296</v>
      </c>
      <c r="P103" s="216">
        <f t="shared" si="37"/>
        <v>3160.7147480210024</v>
      </c>
      <c r="Q103" s="216">
        <f t="shared" si="37"/>
        <v>3160.7147480210024</v>
      </c>
      <c r="R103" s="216">
        <f t="shared" si="37"/>
        <v>3128.1300598970743</v>
      </c>
      <c r="S103" s="216">
        <f t="shared" si="37"/>
        <v>3128.1300598970743</v>
      </c>
      <c r="T103" s="216">
        <f t="shared" si="37"/>
        <v>3095.5453717731461</v>
      </c>
      <c r="U103" s="216">
        <f t="shared" si="37"/>
        <v>3062.960683649218</v>
      </c>
      <c r="V103" s="216">
        <f t="shared" si="37"/>
        <v>3062.960683649218</v>
      </c>
      <c r="W103" s="216">
        <f t="shared" si="37"/>
        <v>3030.3759955252913</v>
      </c>
      <c r="X103" s="216">
        <f t="shared" si="37"/>
        <v>3030.3759955252913</v>
      </c>
      <c r="Y103" s="216">
        <f t="shared" si="37"/>
        <v>2997.7913074013627</v>
      </c>
      <c r="Z103" s="216">
        <f t="shared" si="37"/>
        <v>2997.7913074013627</v>
      </c>
      <c r="AA103" s="216">
        <f t="shared" si="37"/>
        <v>2965.2066192774346</v>
      </c>
      <c r="AB103" s="216">
        <f t="shared" si="37"/>
        <v>2965.2066192774346</v>
      </c>
      <c r="AC103" s="216">
        <f t="shared" si="37"/>
        <v>2965.2066192774346</v>
      </c>
      <c r="AD103" s="216">
        <f t="shared" si="37"/>
        <v>2932.6219311535069</v>
      </c>
      <c r="AE103" s="216">
        <f t="shared" si="37"/>
        <v>2932.6219311535069</v>
      </c>
      <c r="AF103" s="216">
        <f t="shared" si="37"/>
        <v>2932.6219311535069</v>
      </c>
      <c r="AG103" s="216">
        <f t="shared" si="37"/>
        <v>2932.6219311535069</v>
      </c>
      <c r="AH103" s="216">
        <f t="shared" si="37"/>
        <v>2900.0372430295797</v>
      </c>
      <c r="AI103" s="216">
        <f t="shared" si="37"/>
        <v>2900.0372430295797</v>
      </c>
      <c r="AJ103" s="216">
        <f t="shared" si="37"/>
        <v>2900.0372430295797</v>
      </c>
      <c r="AK103" s="216">
        <f t="shared" si="37"/>
        <v>2900.0372430295797</v>
      </c>
      <c r="AL103" s="216">
        <f t="shared" si="37"/>
        <v>2900.0372430295797</v>
      </c>
      <c r="AM103" s="216">
        <f t="shared" si="37"/>
        <v>2867.4525549056516</v>
      </c>
      <c r="AN103" s="216">
        <f t="shared" si="37"/>
        <v>2867.4525549056516</v>
      </c>
      <c r="AO103" s="216">
        <f t="shared" si="37"/>
        <v>2867.4525549056516</v>
      </c>
      <c r="AP103" s="216">
        <f t="shared" si="37"/>
        <v>2867.4525549056516</v>
      </c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J103"/>
      <c r="BK103"/>
      <c r="BL103"/>
      <c r="BM103"/>
      <c r="BN103"/>
      <c r="BO103"/>
      <c r="BP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I103" s="96"/>
    </row>
    <row r="104" spans="7:87" ht="14.25" customHeight="1">
      <c r="G104" s="116"/>
      <c r="H104" s="334"/>
      <c r="J104" s="333"/>
      <c r="K104" s="217" t="s">
        <v>260</v>
      </c>
      <c r="L104" s="203" t="s">
        <v>239</v>
      </c>
      <c r="M104" s="216">
        <f t="shared" ref="M104:AP104" si="38" xml:space="preserve"> M$417*(M198 + M387)</f>
        <v>3258.4688123927854</v>
      </c>
      <c r="N104" s="216">
        <f t="shared" si="38"/>
        <v>3258.4688123927854</v>
      </c>
      <c r="O104" s="216">
        <f t="shared" si="38"/>
        <v>3258.4688123927854</v>
      </c>
      <c r="P104" s="216">
        <f t="shared" si="38"/>
        <v>3258.4688123927854</v>
      </c>
      <c r="Q104" s="216">
        <f t="shared" si="38"/>
        <v>3258.4688123927854</v>
      </c>
      <c r="R104" s="216">
        <f t="shared" si="38"/>
        <v>3258.4688123927854</v>
      </c>
      <c r="S104" s="216">
        <f t="shared" si="38"/>
        <v>3258.4688123927854</v>
      </c>
      <c r="T104" s="216">
        <f t="shared" si="38"/>
        <v>3258.4688123927854</v>
      </c>
      <c r="U104" s="216">
        <f t="shared" si="38"/>
        <v>3258.4688123927854</v>
      </c>
      <c r="V104" s="216">
        <f t="shared" si="38"/>
        <v>3258.4688123927854</v>
      </c>
      <c r="W104" s="216">
        <f t="shared" si="38"/>
        <v>3258.4688123927854</v>
      </c>
      <c r="X104" s="216">
        <f t="shared" si="38"/>
        <v>3258.4688123927854</v>
      </c>
      <c r="Y104" s="216">
        <f t="shared" si="38"/>
        <v>3258.4688123927854</v>
      </c>
      <c r="Z104" s="216">
        <f t="shared" si="38"/>
        <v>3258.4688123927854</v>
      </c>
      <c r="AA104" s="216">
        <f t="shared" si="38"/>
        <v>3258.4688123927854</v>
      </c>
      <c r="AB104" s="216">
        <f t="shared" si="38"/>
        <v>3258.4688123927854</v>
      </c>
      <c r="AC104" s="216">
        <f t="shared" si="38"/>
        <v>3258.4688123927854</v>
      </c>
      <c r="AD104" s="216">
        <f t="shared" si="38"/>
        <v>3258.4688123927854</v>
      </c>
      <c r="AE104" s="216">
        <f t="shared" si="38"/>
        <v>3258.4688123927854</v>
      </c>
      <c r="AF104" s="216">
        <f t="shared" si="38"/>
        <v>3258.4688123927854</v>
      </c>
      <c r="AG104" s="216">
        <f t="shared" si="38"/>
        <v>3258.4688123927854</v>
      </c>
      <c r="AH104" s="216">
        <f t="shared" si="38"/>
        <v>3258.4688123927854</v>
      </c>
      <c r="AI104" s="216">
        <f t="shared" si="38"/>
        <v>3258.4688123927854</v>
      </c>
      <c r="AJ104" s="216">
        <f t="shared" si="38"/>
        <v>3258.4688123927854</v>
      </c>
      <c r="AK104" s="216">
        <f t="shared" si="38"/>
        <v>3258.4688123927854</v>
      </c>
      <c r="AL104" s="216">
        <f t="shared" si="38"/>
        <v>3258.4688123927854</v>
      </c>
      <c r="AM104" s="216">
        <f t="shared" si="38"/>
        <v>3258.4688123927854</v>
      </c>
      <c r="AN104" s="216">
        <f t="shared" si="38"/>
        <v>3258.4688123927854</v>
      </c>
      <c r="AO104" s="216">
        <f t="shared" si="38"/>
        <v>3258.4688123927854</v>
      </c>
      <c r="AP104" s="216">
        <f t="shared" si="38"/>
        <v>3258.4688123927854</v>
      </c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J104"/>
      <c r="BK104"/>
      <c r="BL104"/>
      <c r="BM104"/>
      <c r="BN104"/>
      <c r="BO104"/>
      <c r="BP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I104" s="96"/>
    </row>
    <row r="105" spans="7:87" ht="14.25" customHeight="1" thickBot="1">
      <c r="G105" s="116"/>
      <c r="H105" s="334"/>
      <c r="J105" s="333"/>
      <c r="K105" s="217" t="s">
        <v>260</v>
      </c>
      <c r="L105" s="203" t="s">
        <v>240</v>
      </c>
      <c r="M105" s="218">
        <f t="shared" ref="M105:AP105" si="39" xml:space="preserve"> M$418*(M199 + M388)</f>
        <v>3258.4688123927854</v>
      </c>
      <c r="N105" s="218">
        <f t="shared" si="39"/>
        <v>3258.4688123927854</v>
      </c>
      <c r="O105" s="218">
        <f t="shared" si="39"/>
        <v>3258.4688123927854</v>
      </c>
      <c r="P105" s="218">
        <f t="shared" si="39"/>
        <v>3258.4688123927854</v>
      </c>
      <c r="Q105" s="218">
        <f t="shared" si="39"/>
        <v>3258.4688123927854</v>
      </c>
      <c r="R105" s="218">
        <f t="shared" si="39"/>
        <v>3258.4688123927854</v>
      </c>
      <c r="S105" s="218">
        <f t="shared" si="39"/>
        <v>3258.4688123927854</v>
      </c>
      <c r="T105" s="218">
        <f t="shared" si="39"/>
        <v>3258.4688123927854</v>
      </c>
      <c r="U105" s="218">
        <f t="shared" si="39"/>
        <v>3258.4688123927854</v>
      </c>
      <c r="V105" s="218">
        <f t="shared" si="39"/>
        <v>3258.4688123927854</v>
      </c>
      <c r="W105" s="218">
        <f t="shared" si="39"/>
        <v>3258.4688123927854</v>
      </c>
      <c r="X105" s="218">
        <f t="shared" si="39"/>
        <v>3258.4688123927854</v>
      </c>
      <c r="Y105" s="218">
        <f t="shared" si="39"/>
        <v>3258.4688123927854</v>
      </c>
      <c r="Z105" s="218">
        <f t="shared" si="39"/>
        <v>3258.4688123927854</v>
      </c>
      <c r="AA105" s="218">
        <f t="shared" si="39"/>
        <v>3258.4688123927854</v>
      </c>
      <c r="AB105" s="218">
        <f t="shared" si="39"/>
        <v>3258.4688123927854</v>
      </c>
      <c r="AC105" s="218">
        <f t="shared" si="39"/>
        <v>3258.4688123927854</v>
      </c>
      <c r="AD105" s="218">
        <f t="shared" si="39"/>
        <v>3258.4688123927854</v>
      </c>
      <c r="AE105" s="218">
        <f t="shared" si="39"/>
        <v>3258.4688123927854</v>
      </c>
      <c r="AF105" s="218">
        <f t="shared" si="39"/>
        <v>3258.4688123927854</v>
      </c>
      <c r="AG105" s="218">
        <f t="shared" si="39"/>
        <v>3258.4688123927854</v>
      </c>
      <c r="AH105" s="218">
        <f t="shared" si="39"/>
        <v>3258.4688123927854</v>
      </c>
      <c r="AI105" s="218">
        <f t="shared" si="39"/>
        <v>3258.4688123927854</v>
      </c>
      <c r="AJ105" s="218">
        <f t="shared" si="39"/>
        <v>3258.4688123927854</v>
      </c>
      <c r="AK105" s="218">
        <f t="shared" si="39"/>
        <v>3258.4688123927854</v>
      </c>
      <c r="AL105" s="218">
        <f t="shared" si="39"/>
        <v>3258.4688123927854</v>
      </c>
      <c r="AM105" s="218">
        <f t="shared" si="39"/>
        <v>3258.4688123927854</v>
      </c>
      <c r="AN105" s="218">
        <f t="shared" si="39"/>
        <v>3258.4688123927854</v>
      </c>
      <c r="AO105" s="218">
        <f t="shared" si="39"/>
        <v>3258.4688123927854</v>
      </c>
      <c r="AP105" s="218">
        <f t="shared" si="39"/>
        <v>3258.4688123927854</v>
      </c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J105"/>
      <c r="BK105"/>
      <c r="BL105"/>
      <c r="BM105"/>
      <c r="BN105"/>
      <c r="BO105"/>
      <c r="BP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I105" s="96"/>
    </row>
    <row r="106" spans="7:87" ht="14.25" customHeight="1" thickTop="1">
      <c r="G106" s="116"/>
      <c r="H106" s="334"/>
      <c r="J106" s="333"/>
      <c r="K106" s="217" t="s">
        <v>261</v>
      </c>
      <c r="L106" s="203" t="s">
        <v>238</v>
      </c>
      <c r="M106" s="216">
        <f t="shared" ref="M106:AP106" si="40" xml:space="preserve"> M$416*(M200 + M389)</f>
        <v>3343.1542938688676</v>
      </c>
      <c r="N106" s="216">
        <f t="shared" si="40"/>
        <v>3343.1542938688676</v>
      </c>
      <c r="O106" s="216">
        <f t="shared" si="40"/>
        <v>3309.3850585772634</v>
      </c>
      <c r="P106" s="216">
        <f t="shared" si="40"/>
        <v>3275.6158232856587</v>
      </c>
      <c r="Q106" s="216">
        <f t="shared" si="40"/>
        <v>3275.6158232856587</v>
      </c>
      <c r="R106" s="216">
        <f t="shared" si="40"/>
        <v>3241.8465879940536</v>
      </c>
      <c r="S106" s="216">
        <f t="shared" si="40"/>
        <v>3241.8465879940536</v>
      </c>
      <c r="T106" s="216">
        <f t="shared" si="40"/>
        <v>3208.0773527024489</v>
      </c>
      <c r="U106" s="216">
        <f t="shared" si="40"/>
        <v>3174.3081174108443</v>
      </c>
      <c r="V106" s="216">
        <f t="shared" si="40"/>
        <v>3174.3081174108443</v>
      </c>
      <c r="W106" s="216">
        <f t="shared" si="40"/>
        <v>3140.53888211924</v>
      </c>
      <c r="X106" s="216">
        <f t="shared" si="40"/>
        <v>3140.53888211924</v>
      </c>
      <c r="Y106" s="216">
        <f t="shared" si="40"/>
        <v>3106.7696468276345</v>
      </c>
      <c r="Z106" s="216">
        <f t="shared" si="40"/>
        <v>3106.7696468276345</v>
      </c>
      <c r="AA106" s="216">
        <f t="shared" si="40"/>
        <v>3073.0004115360302</v>
      </c>
      <c r="AB106" s="216">
        <f t="shared" si="40"/>
        <v>3073.0004115360302</v>
      </c>
      <c r="AC106" s="216">
        <f t="shared" si="40"/>
        <v>3073.0004115360302</v>
      </c>
      <c r="AD106" s="216">
        <f t="shared" si="40"/>
        <v>3039.2311762444256</v>
      </c>
      <c r="AE106" s="216">
        <f t="shared" si="40"/>
        <v>3039.2311762444256</v>
      </c>
      <c r="AF106" s="216">
        <f t="shared" si="40"/>
        <v>3039.2311762444256</v>
      </c>
      <c r="AG106" s="216">
        <f t="shared" si="40"/>
        <v>3039.2311762444256</v>
      </c>
      <c r="AH106" s="216">
        <f t="shared" si="40"/>
        <v>3005.4619409528209</v>
      </c>
      <c r="AI106" s="216">
        <f t="shared" si="40"/>
        <v>3005.4619409528209</v>
      </c>
      <c r="AJ106" s="216">
        <f t="shared" si="40"/>
        <v>3005.4619409528209</v>
      </c>
      <c r="AK106" s="216">
        <f t="shared" si="40"/>
        <v>3005.4619409528209</v>
      </c>
      <c r="AL106" s="216">
        <f t="shared" si="40"/>
        <v>3005.4619409528209</v>
      </c>
      <c r="AM106" s="216">
        <f t="shared" si="40"/>
        <v>2971.6927056612158</v>
      </c>
      <c r="AN106" s="216">
        <f t="shared" si="40"/>
        <v>2971.6927056612158</v>
      </c>
      <c r="AO106" s="216">
        <f t="shared" si="40"/>
        <v>2971.6927056612158</v>
      </c>
      <c r="AP106" s="216">
        <f t="shared" si="40"/>
        <v>2971.6927056612158</v>
      </c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J106"/>
      <c r="BK106"/>
      <c r="BL106"/>
      <c r="BM106"/>
      <c r="BN106"/>
      <c r="BO106"/>
      <c r="BP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I106" s="96"/>
    </row>
    <row r="107" spans="7:87" ht="14.25" customHeight="1">
      <c r="G107" s="116"/>
      <c r="H107" s="334"/>
      <c r="J107" s="333"/>
      <c r="K107" s="217" t="s">
        <v>261</v>
      </c>
      <c r="L107" s="203" t="s">
        <v>239</v>
      </c>
      <c r="M107" s="216">
        <f t="shared" ref="M107:AP107" si="41" xml:space="preserve"> M$417*(M201 + M390)</f>
        <v>3376.9235291604728</v>
      </c>
      <c r="N107" s="216">
        <f t="shared" si="41"/>
        <v>3376.9235291604728</v>
      </c>
      <c r="O107" s="216">
        <f t="shared" si="41"/>
        <v>3376.9235291604728</v>
      </c>
      <c r="P107" s="216">
        <f t="shared" si="41"/>
        <v>3376.9235291604728</v>
      </c>
      <c r="Q107" s="216">
        <f t="shared" si="41"/>
        <v>3376.9235291604728</v>
      </c>
      <c r="R107" s="216">
        <f t="shared" si="41"/>
        <v>3376.9235291604728</v>
      </c>
      <c r="S107" s="216">
        <f t="shared" si="41"/>
        <v>3376.9235291604728</v>
      </c>
      <c r="T107" s="216">
        <f t="shared" si="41"/>
        <v>3376.9235291604728</v>
      </c>
      <c r="U107" s="216">
        <f t="shared" si="41"/>
        <v>3376.9235291604728</v>
      </c>
      <c r="V107" s="216">
        <f t="shared" si="41"/>
        <v>3376.9235291604728</v>
      </c>
      <c r="W107" s="216">
        <f t="shared" si="41"/>
        <v>3376.9235291604728</v>
      </c>
      <c r="X107" s="216">
        <f t="shared" si="41"/>
        <v>3376.9235291604728</v>
      </c>
      <c r="Y107" s="216">
        <f t="shared" si="41"/>
        <v>3376.9235291604728</v>
      </c>
      <c r="Z107" s="216">
        <f t="shared" si="41"/>
        <v>3376.9235291604728</v>
      </c>
      <c r="AA107" s="216">
        <f t="shared" si="41"/>
        <v>3376.9235291604728</v>
      </c>
      <c r="AB107" s="216">
        <f t="shared" si="41"/>
        <v>3376.9235291604728</v>
      </c>
      <c r="AC107" s="216">
        <f t="shared" si="41"/>
        <v>3376.9235291604728</v>
      </c>
      <c r="AD107" s="216">
        <f t="shared" si="41"/>
        <v>3376.9235291604728</v>
      </c>
      <c r="AE107" s="216">
        <f t="shared" si="41"/>
        <v>3376.9235291604728</v>
      </c>
      <c r="AF107" s="216">
        <f t="shared" si="41"/>
        <v>3376.9235291604728</v>
      </c>
      <c r="AG107" s="216">
        <f t="shared" si="41"/>
        <v>3376.9235291604728</v>
      </c>
      <c r="AH107" s="216">
        <f t="shared" si="41"/>
        <v>3376.9235291604728</v>
      </c>
      <c r="AI107" s="216">
        <f t="shared" si="41"/>
        <v>3376.9235291604728</v>
      </c>
      <c r="AJ107" s="216">
        <f t="shared" si="41"/>
        <v>3376.9235291604728</v>
      </c>
      <c r="AK107" s="216">
        <f t="shared" si="41"/>
        <v>3376.9235291604728</v>
      </c>
      <c r="AL107" s="216">
        <f t="shared" si="41"/>
        <v>3376.9235291604728</v>
      </c>
      <c r="AM107" s="216">
        <f t="shared" si="41"/>
        <v>3376.9235291604728</v>
      </c>
      <c r="AN107" s="216">
        <f t="shared" si="41"/>
        <v>3376.9235291604728</v>
      </c>
      <c r="AO107" s="216">
        <f t="shared" si="41"/>
        <v>3376.9235291604728</v>
      </c>
      <c r="AP107" s="216">
        <f t="shared" si="41"/>
        <v>3376.9235291604728</v>
      </c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J107"/>
      <c r="BK107"/>
      <c r="BL107"/>
      <c r="BM107"/>
      <c r="BN107"/>
      <c r="BO107"/>
      <c r="BP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I107" s="96"/>
    </row>
    <row r="108" spans="7:87" ht="14.25" customHeight="1" thickBot="1">
      <c r="G108" s="116"/>
      <c r="H108" s="334"/>
      <c r="J108" s="333"/>
      <c r="K108" s="217" t="s">
        <v>261</v>
      </c>
      <c r="L108" s="203" t="s">
        <v>240</v>
      </c>
      <c r="M108" s="218">
        <f t="shared" ref="M108:AP108" si="42" xml:space="preserve"> M$418*(M202 + M391)</f>
        <v>3376.9235291604728</v>
      </c>
      <c r="N108" s="218">
        <f t="shared" si="42"/>
        <v>3376.9235291604728</v>
      </c>
      <c r="O108" s="218">
        <f t="shared" si="42"/>
        <v>3376.9235291604728</v>
      </c>
      <c r="P108" s="218">
        <f t="shared" si="42"/>
        <v>3376.9235291604728</v>
      </c>
      <c r="Q108" s="218">
        <f t="shared" si="42"/>
        <v>3376.9235291604728</v>
      </c>
      <c r="R108" s="218">
        <f t="shared" si="42"/>
        <v>3376.9235291604728</v>
      </c>
      <c r="S108" s="218">
        <f t="shared" si="42"/>
        <v>3376.9235291604728</v>
      </c>
      <c r="T108" s="218">
        <f t="shared" si="42"/>
        <v>3376.9235291604728</v>
      </c>
      <c r="U108" s="218">
        <f t="shared" si="42"/>
        <v>3376.9235291604728</v>
      </c>
      <c r="V108" s="218">
        <f t="shared" si="42"/>
        <v>3376.9235291604728</v>
      </c>
      <c r="W108" s="218">
        <f t="shared" si="42"/>
        <v>3376.9235291604728</v>
      </c>
      <c r="X108" s="218">
        <f t="shared" si="42"/>
        <v>3376.9235291604728</v>
      </c>
      <c r="Y108" s="218">
        <f t="shared" si="42"/>
        <v>3376.9235291604728</v>
      </c>
      <c r="Z108" s="218">
        <f t="shared" si="42"/>
        <v>3376.9235291604728</v>
      </c>
      <c r="AA108" s="218">
        <f t="shared" si="42"/>
        <v>3376.9235291604728</v>
      </c>
      <c r="AB108" s="218">
        <f t="shared" si="42"/>
        <v>3376.9235291604728</v>
      </c>
      <c r="AC108" s="218">
        <f t="shared" si="42"/>
        <v>3376.9235291604728</v>
      </c>
      <c r="AD108" s="218">
        <f t="shared" si="42"/>
        <v>3376.9235291604728</v>
      </c>
      <c r="AE108" s="218">
        <f t="shared" si="42"/>
        <v>3376.9235291604728</v>
      </c>
      <c r="AF108" s="218">
        <f t="shared" si="42"/>
        <v>3376.9235291604728</v>
      </c>
      <c r="AG108" s="218">
        <f t="shared" si="42"/>
        <v>3376.9235291604728</v>
      </c>
      <c r="AH108" s="218">
        <f t="shared" si="42"/>
        <v>3376.9235291604728</v>
      </c>
      <c r="AI108" s="218">
        <f t="shared" si="42"/>
        <v>3376.9235291604728</v>
      </c>
      <c r="AJ108" s="218">
        <f t="shared" si="42"/>
        <v>3376.9235291604728</v>
      </c>
      <c r="AK108" s="218">
        <f t="shared" si="42"/>
        <v>3376.9235291604728</v>
      </c>
      <c r="AL108" s="218">
        <f t="shared" si="42"/>
        <v>3376.9235291604728</v>
      </c>
      <c r="AM108" s="218">
        <f t="shared" si="42"/>
        <v>3376.9235291604728</v>
      </c>
      <c r="AN108" s="218">
        <f t="shared" si="42"/>
        <v>3376.9235291604728</v>
      </c>
      <c r="AO108" s="218">
        <f t="shared" si="42"/>
        <v>3376.9235291604728</v>
      </c>
      <c r="AP108" s="218">
        <f t="shared" si="42"/>
        <v>3376.9235291604728</v>
      </c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J108"/>
      <c r="BK108"/>
      <c r="BL108"/>
      <c r="BM108"/>
      <c r="BN108"/>
      <c r="BO108"/>
      <c r="BP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I108" s="96"/>
    </row>
    <row r="109" spans="7:87" ht="14.25" customHeight="1" thickTop="1">
      <c r="G109" s="116"/>
      <c r="H109" s="334"/>
      <c r="J109" s="333"/>
      <c r="K109" s="217" t="s">
        <v>262</v>
      </c>
      <c r="L109" s="203" t="s">
        <v>238</v>
      </c>
      <c r="M109" s="216">
        <f t="shared" ref="M109:AP109" si="43" xml:space="preserve"> M$416*(M203 + M392)</f>
        <v>3463.042238371755</v>
      </c>
      <c r="N109" s="216">
        <f t="shared" si="43"/>
        <v>3463.042238371755</v>
      </c>
      <c r="O109" s="216">
        <f t="shared" si="43"/>
        <v>3428.0620137417377</v>
      </c>
      <c r="P109" s="216">
        <f t="shared" si="43"/>
        <v>3393.0817891117204</v>
      </c>
      <c r="Q109" s="216">
        <f t="shared" si="43"/>
        <v>3393.0817891117204</v>
      </c>
      <c r="R109" s="216">
        <f t="shared" si="43"/>
        <v>3358.1015644817021</v>
      </c>
      <c r="S109" s="216">
        <f t="shared" si="43"/>
        <v>3358.1015644817021</v>
      </c>
      <c r="T109" s="216">
        <f t="shared" si="43"/>
        <v>3323.1213398516843</v>
      </c>
      <c r="U109" s="216">
        <f t="shared" si="43"/>
        <v>3288.1411152216665</v>
      </c>
      <c r="V109" s="216">
        <f t="shared" si="43"/>
        <v>3288.1411152216665</v>
      </c>
      <c r="W109" s="216">
        <f t="shared" si="43"/>
        <v>3253.1608905916496</v>
      </c>
      <c r="X109" s="216">
        <f t="shared" si="43"/>
        <v>3253.1608905916496</v>
      </c>
      <c r="Y109" s="216">
        <f t="shared" si="43"/>
        <v>3218.1806659616313</v>
      </c>
      <c r="Z109" s="216">
        <f t="shared" si="43"/>
        <v>3218.1806659616313</v>
      </c>
      <c r="AA109" s="216">
        <f t="shared" si="43"/>
        <v>3183.2004413316135</v>
      </c>
      <c r="AB109" s="216">
        <f t="shared" si="43"/>
        <v>3183.2004413316135</v>
      </c>
      <c r="AC109" s="216">
        <f t="shared" si="43"/>
        <v>3183.2004413316135</v>
      </c>
      <c r="AD109" s="216">
        <f t="shared" si="43"/>
        <v>3148.2202167015962</v>
      </c>
      <c r="AE109" s="216">
        <f t="shared" si="43"/>
        <v>3148.2202167015962</v>
      </c>
      <c r="AF109" s="216">
        <f t="shared" si="43"/>
        <v>3148.2202167015962</v>
      </c>
      <c r="AG109" s="216">
        <f t="shared" si="43"/>
        <v>3148.2202167015962</v>
      </c>
      <c r="AH109" s="216">
        <f t="shared" si="43"/>
        <v>3113.2399920715789</v>
      </c>
      <c r="AI109" s="216">
        <f t="shared" si="43"/>
        <v>3113.2399920715789</v>
      </c>
      <c r="AJ109" s="216">
        <f t="shared" si="43"/>
        <v>3113.2399920715789</v>
      </c>
      <c r="AK109" s="216">
        <f t="shared" si="43"/>
        <v>3113.2399920715789</v>
      </c>
      <c r="AL109" s="216">
        <f t="shared" si="43"/>
        <v>3113.2399920715789</v>
      </c>
      <c r="AM109" s="216">
        <f t="shared" si="43"/>
        <v>3078.2597674415606</v>
      </c>
      <c r="AN109" s="216">
        <f t="shared" si="43"/>
        <v>3078.2597674415606</v>
      </c>
      <c r="AO109" s="216">
        <f t="shared" si="43"/>
        <v>3078.2597674415606</v>
      </c>
      <c r="AP109" s="216">
        <f t="shared" si="43"/>
        <v>3078.2597674415606</v>
      </c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J109"/>
      <c r="BK109"/>
      <c r="BL109"/>
      <c r="BM109"/>
      <c r="BN109"/>
      <c r="BO109"/>
      <c r="BP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I109" s="96"/>
    </row>
    <row r="110" spans="7:87" ht="14.25" customHeight="1">
      <c r="G110" s="116"/>
      <c r="H110" s="334"/>
      <c r="J110" s="333"/>
      <c r="K110" s="217" t="s">
        <v>262</v>
      </c>
      <c r="L110" s="203" t="s">
        <v>239</v>
      </c>
      <c r="M110" s="216">
        <f t="shared" ref="M110:AP110" si="44" xml:space="preserve"> M$417*(M204 + M393)</f>
        <v>3498.0224630017733</v>
      </c>
      <c r="N110" s="216">
        <f t="shared" si="44"/>
        <v>3498.0224630017733</v>
      </c>
      <c r="O110" s="216">
        <f t="shared" si="44"/>
        <v>3498.0224630017733</v>
      </c>
      <c r="P110" s="216">
        <f t="shared" si="44"/>
        <v>3498.0224630017733</v>
      </c>
      <c r="Q110" s="216">
        <f t="shared" si="44"/>
        <v>3498.0224630017733</v>
      </c>
      <c r="R110" s="216">
        <f t="shared" si="44"/>
        <v>3498.0224630017733</v>
      </c>
      <c r="S110" s="216">
        <f t="shared" si="44"/>
        <v>3498.0224630017733</v>
      </c>
      <c r="T110" s="216">
        <f t="shared" si="44"/>
        <v>3498.0224630017733</v>
      </c>
      <c r="U110" s="216">
        <f t="shared" si="44"/>
        <v>3498.0224630017733</v>
      </c>
      <c r="V110" s="216">
        <f t="shared" si="44"/>
        <v>3498.0224630017733</v>
      </c>
      <c r="W110" s="216">
        <f t="shared" si="44"/>
        <v>3498.0224630017733</v>
      </c>
      <c r="X110" s="216">
        <f t="shared" si="44"/>
        <v>3498.0224630017733</v>
      </c>
      <c r="Y110" s="216">
        <f t="shared" si="44"/>
        <v>3498.0224630017733</v>
      </c>
      <c r="Z110" s="216">
        <f t="shared" si="44"/>
        <v>3498.0224630017733</v>
      </c>
      <c r="AA110" s="216">
        <f t="shared" si="44"/>
        <v>3498.0224630017733</v>
      </c>
      <c r="AB110" s="216">
        <f t="shared" si="44"/>
        <v>3498.0224630017733</v>
      </c>
      <c r="AC110" s="216">
        <f t="shared" si="44"/>
        <v>3498.0224630017733</v>
      </c>
      <c r="AD110" s="216">
        <f t="shared" si="44"/>
        <v>3498.0224630017733</v>
      </c>
      <c r="AE110" s="216">
        <f t="shared" si="44"/>
        <v>3498.0224630017733</v>
      </c>
      <c r="AF110" s="216">
        <f t="shared" si="44"/>
        <v>3498.0224630017733</v>
      </c>
      <c r="AG110" s="216">
        <f t="shared" si="44"/>
        <v>3498.0224630017733</v>
      </c>
      <c r="AH110" s="216">
        <f t="shared" si="44"/>
        <v>3498.0224630017733</v>
      </c>
      <c r="AI110" s="216">
        <f t="shared" si="44"/>
        <v>3498.0224630017733</v>
      </c>
      <c r="AJ110" s="216">
        <f t="shared" si="44"/>
        <v>3498.0224630017733</v>
      </c>
      <c r="AK110" s="216">
        <f t="shared" si="44"/>
        <v>3498.0224630017733</v>
      </c>
      <c r="AL110" s="216">
        <f t="shared" si="44"/>
        <v>3498.0224630017733</v>
      </c>
      <c r="AM110" s="216">
        <f t="shared" si="44"/>
        <v>3498.0224630017733</v>
      </c>
      <c r="AN110" s="216">
        <f t="shared" si="44"/>
        <v>3498.0224630017733</v>
      </c>
      <c r="AO110" s="216">
        <f t="shared" si="44"/>
        <v>3498.0224630017733</v>
      </c>
      <c r="AP110" s="216">
        <f t="shared" si="44"/>
        <v>3498.0224630017733</v>
      </c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J110"/>
      <c r="BK110"/>
      <c r="BL110"/>
      <c r="BM110"/>
      <c r="BN110"/>
      <c r="BO110"/>
      <c r="BP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I110" s="96"/>
    </row>
    <row r="111" spans="7:87" ht="14.25" customHeight="1" thickBot="1">
      <c r="G111" s="116"/>
      <c r="H111" s="334"/>
      <c r="J111" s="333"/>
      <c r="K111" s="217" t="s">
        <v>262</v>
      </c>
      <c r="L111" s="203" t="s">
        <v>240</v>
      </c>
      <c r="M111" s="218">
        <f t="shared" ref="M111:AP111" si="45" xml:space="preserve"> M$418*(M205 + M394)</f>
        <v>3498.0224630017733</v>
      </c>
      <c r="N111" s="218">
        <f t="shared" si="45"/>
        <v>3498.0224630017733</v>
      </c>
      <c r="O111" s="218">
        <f t="shared" si="45"/>
        <v>3498.0224630017733</v>
      </c>
      <c r="P111" s="218">
        <f t="shared" si="45"/>
        <v>3498.0224630017733</v>
      </c>
      <c r="Q111" s="218">
        <f t="shared" si="45"/>
        <v>3498.0224630017733</v>
      </c>
      <c r="R111" s="218">
        <f t="shared" si="45"/>
        <v>3498.0224630017733</v>
      </c>
      <c r="S111" s="218">
        <f t="shared" si="45"/>
        <v>3498.0224630017733</v>
      </c>
      <c r="T111" s="218">
        <f t="shared" si="45"/>
        <v>3498.0224630017733</v>
      </c>
      <c r="U111" s="218">
        <f t="shared" si="45"/>
        <v>3498.0224630017733</v>
      </c>
      <c r="V111" s="218">
        <f t="shared" si="45"/>
        <v>3498.0224630017733</v>
      </c>
      <c r="W111" s="218">
        <f t="shared" si="45"/>
        <v>3498.0224630017733</v>
      </c>
      <c r="X111" s="218">
        <f t="shared" si="45"/>
        <v>3498.0224630017733</v>
      </c>
      <c r="Y111" s="218">
        <f t="shared" si="45"/>
        <v>3498.0224630017733</v>
      </c>
      <c r="Z111" s="218">
        <f t="shared" si="45"/>
        <v>3498.0224630017733</v>
      </c>
      <c r="AA111" s="218">
        <f t="shared" si="45"/>
        <v>3498.0224630017733</v>
      </c>
      <c r="AB111" s="218">
        <f t="shared" si="45"/>
        <v>3498.0224630017733</v>
      </c>
      <c r="AC111" s="218">
        <f t="shared" si="45"/>
        <v>3498.0224630017733</v>
      </c>
      <c r="AD111" s="218">
        <f t="shared" si="45"/>
        <v>3498.0224630017733</v>
      </c>
      <c r="AE111" s="218">
        <f t="shared" si="45"/>
        <v>3498.0224630017733</v>
      </c>
      <c r="AF111" s="218">
        <f t="shared" si="45"/>
        <v>3498.0224630017733</v>
      </c>
      <c r="AG111" s="218">
        <f t="shared" si="45"/>
        <v>3498.0224630017733</v>
      </c>
      <c r="AH111" s="218">
        <f t="shared" si="45"/>
        <v>3498.0224630017733</v>
      </c>
      <c r="AI111" s="218">
        <f t="shared" si="45"/>
        <v>3498.0224630017733</v>
      </c>
      <c r="AJ111" s="218">
        <f t="shared" si="45"/>
        <v>3498.0224630017733</v>
      </c>
      <c r="AK111" s="218">
        <f t="shared" si="45"/>
        <v>3498.0224630017733</v>
      </c>
      <c r="AL111" s="218">
        <f t="shared" si="45"/>
        <v>3498.0224630017733</v>
      </c>
      <c r="AM111" s="218">
        <f t="shared" si="45"/>
        <v>3498.0224630017733</v>
      </c>
      <c r="AN111" s="218">
        <f t="shared" si="45"/>
        <v>3498.0224630017733</v>
      </c>
      <c r="AO111" s="218">
        <f t="shared" si="45"/>
        <v>3498.0224630017733</v>
      </c>
      <c r="AP111" s="218">
        <f t="shared" si="45"/>
        <v>3498.0224630017733</v>
      </c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J111"/>
      <c r="BK111"/>
      <c r="BL111"/>
      <c r="BM111"/>
      <c r="BN111"/>
      <c r="BO111"/>
      <c r="BP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I111" s="96"/>
    </row>
    <row r="112" spans="7:87" ht="14.25" customHeight="1" thickTop="1">
      <c r="G112" s="116"/>
      <c r="H112" s="334"/>
      <c r="J112" s="333"/>
      <c r="K112" s="217" t="s">
        <v>263</v>
      </c>
      <c r="L112" s="203" t="s">
        <v>238</v>
      </c>
      <c r="M112" s="216">
        <f t="shared" ref="M112:AP112" si="46" xml:space="preserve"> M$416*(M206 + M395)</f>
        <v>3592.4382687699467</v>
      </c>
      <c r="N112" s="216">
        <f t="shared" si="46"/>
        <v>3592.4382687699467</v>
      </c>
      <c r="O112" s="216">
        <f t="shared" si="46"/>
        <v>3556.1510135298463</v>
      </c>
      <c r="P112" s="216">
        <f t="shared" si="46"/>
        <v>3519.8637582897463</v>
      </c>
      <c r="Q112" s="216">
        <f t="shared" si="46"/>
        <v>3519.8637582897463</v>
      </c>
      <c r="R112" s="216">
        <f t="shared" si="46"/>
        <v>3483.576503049645</v>
      </c>
      <c r="S112" s="216">
        <f t="shared" si="46"/>
        <v>3483.576503049645</v>
      </c>
      <c r="T112" s="216">
        <f t="shared" si="46"/>
        <v>3447.289247809545</v>
      </c>
      <c r="U112" s="216">
        <f t="shared" si="46"/>
        <v>3411.0019925694442</v>
      </c>
      <c r="V112" s="216">
        <f t="shared" si="46"/>
        <v>3411.0019925694442</v>
      </c>
      <c r="W112" s="216">
        <f t="shared" si="46"/>
        <v>3374.7147373293446</v>
      </c>
      <c r="X112" s="216">
        <f t="shared" si="46"/>
        <v>3374.7147373293446</v>
      </c>
      <c r="Y112" s="216">
        <f t="shared" si="46"/>
        <v>3338.4274820892433</v>
      </c>
      <c r="Z112" s="216">
        <f t="shared" si="46"/>
        <v>3338.4274820892433</v>
      </c>
      <c r="AA112" s="216">
        <f t="shared" si="46"/>
        <v>3302.1402268491429</v>
      </c>
      <c r="AB112" s="216">
        <f t="shared" si="46"/>
        <v>3302.1402268491429</v>
      </c>
      <c r="AC112" s="216">
        <f t="shared" si="46"/>
        <v>3302.1402268491429</v>
      </c>
      <c r="AD112" s="216">
        <f t="shared" si="46"/>
        <v>3265.8529716090425</v>
      </c>
      <c r="AE112" s="216">
        <f t="shared" si="46"/>
        <v>3265.8529716090425</v>
      </c>
      <c r="AF112" s="216">
        <f t="shared" si="46"/>
        <v>3265.8529716090425</v>
      </c>
      <c r="AG112" s="216">
        <f t="shared" si="46"/>
        <v>3265.8529716090425</v>
      </c>
      <c r="AH112" s="216">
        <f t="shared" si="46"/>
        <v>3229.5657163689425</v>
      </c>
      <c r="AI112" s="216">
        <f t="shared" si="46"/>
        <v>3229.5657163689425</v>
      </c>
      <c r="AJ112" s="216">
        <f t="shared" si="46"/>
        <v>3229.5657163689425</v>
      </c>
      <c r="AK112" s="216">
        <f t="shared" si="46"/>
        <v>3229.5657163689425</v>
      </c>
      <c r="AL112" s="216">
        <f t="shared" si="46"/>
        <v>3229.5657163689425</v>
      </c>
      <c r="AM112" s="216">
        <f t="shared" si="46"/>
        <v>3193.2784611288416</v>
      </c>
      <c r="AN112" s="216">
        <f t="shared" si="46"/>
        <v>3193.2784611288416</v>
      </c>
      <c r="AO112" s="216">
        <f t="shared" si="46"/>
        <v>3193.2784611288416</v>
      </c>
      <c r="AP112" s="216">
        <f t="shared" si="46"/>
        <v>3193.2784611288416</v>
      </c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J112"/>
      <c r="BK112"/>
      <c r="BL112"/>
      <c r="BM112"/>
      <c r="BN112"/>
      <c r="BO112"/>
      <c r="BP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I112" s="96"/>
    </row>
    <row r="113" spans="7:87" ht="14.25" customHeight="1">
      <c r="G113" s="116"/>
      <c r="H113" s="334"/>
      <c r="J113" s="333"/>
      <c r="K113" s="217" t="s">
        <v>263</v>
      </c>
      <c r="L113" s="203" t="s">
        <v>239</v>
      </c>
      <c r="M113" s="216">
        <f t="shared" ref="M113:AP113" si="47" xml:space="preserve"> M$417*(M207 + M396)</f>
        <v>3628.7255240100471</v>
      </c>
      <c r="N113" s="216">
        <f t="shared" si="47"/>
        <v>3628.7255240100471</v>
      </c>
      <c r="O113" s="216">
        <f t="shared" si="47"/>
        <v>3628.7255240100471</v>
      </c>
      <c r="P113" s="216">
        <f t="shared" si="47"/>
        <v>3628.7255240100471</v>
      </c>
      <c r="Q113" s="216">
        <f t="shared" si="47"/>
        <v>3628.7255240100471</v>
      </c>
      <c r="R113" s="216">
        <f t="shared" si="47"/>
        <v>3628.7255240100471</v>
      </c>
      <c r="S113" s="216">
        <f t="shared" si="47"/>
        <v>3628.7255240100471</v>
      </c>
      <c r="T113" s="216">
        <f t="shared" si="47"/>
        <v>3628.7255240100471</v>
      </c>
      <c r="U113" s="216">
        <f t="shared" si="47"/>
        <v>3628.7255240100471</v>
      </c>
      <c r="V113" s="216">
        <f t="shared" si="47"/>
        <v>3628.7255240100471</v>
      </c>
      <c r="W113" s="216">
        <f t="shared" si="47"/>
        <v>3628.7255240100471</v>
      </c>
      <c r="X113" s="216">
        <f t="shared" si="47"/>
        <v>3628.7255240100471</v>
      </c>
      <c r="Y113" s="216">
        <f t="shared" si="47"/>
        <v>3628.7255240100471</v>
      </c>
      <c r="Z113" s="216">
        <f t="shared" si="47"/>
        <v>3628.7255240100471</v>
      </c>
      <c r="AA113" s="216">
        <f t="shared" si="47"/>
        <v>3628.7255240100471</v>
      </c>
      <c r="AB113" s="216">
        <f t="shared" si="47"/>
        <v>3628.7255240100471</v>
      </c>
      <c r="AC113" s="216">
        <f t="shared" si="47"/>
        <v>3628.7255240100471</v>
      </c>
      <c r="AD113" s="216">
        <f t="shared" si="47"/>
        <v>3628.7255240100471</v>
      </c>
      <c r="AE113" s="216">
        <f t="shared" si="47"/>
        <v>3628.7255240100471</v>
      </c>
      <c r="AF113" s="216">
        <f t="shared" si="47"/>
        <v>3628.7255240100471</v>
      </c>
      <c r="AG113" s="216">
        <f t="shared" si="47"/>
        <v>3628.7255240100471</v>
      </c>
      <c r="AH113" s="216">
        <f t="shared" si="47"/>
        <v>3628.7255240100471</v>
      </c>
      <c r="AI113" s="216">
        <f t="shared" si="47"/>
        <v>3628.7255240100471</v>
      </c>
      <c r="AJ113" s="216">
        <f t="shared" si="47"/>
        <v>3628.7255240100471</v>
      </c>
      <c r="AK113" s="216">
        <f t="shared" si="47"/>
        <v>3628.7255240100471</v>
      </c>
      <c r="AL113" s="216">
        <f t="shared" si="47"/>
        <v>3628.7255240100471</v>
      </c>
      <c r="AM113" s="216">
        <f t="shared" si="47"/>
        <v>3628.7255240100471</v>
      </c>
      <c r="AN113" s="216">
        <f t="shared" si="47"/>
        <v>3628.7255240100471</v>
      </c>
      <c r="AO113" s="216">
        <f t="shared" si="47"/>
        <v>3628.7255240100471</v>
      </c>
      <c r="AP113" s="216">
        <f t="shared" si="47"/>
        <v>3628.7255240100471</v>
      </c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J113"/>
      <c r="BK113"/>
      <c r="BL113"/>
      <c r="BM113"/>
      <c r="BN113"/>
      <c r="BO113"/>
      <c r="BP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I113" s="96"/>
    </row>
    <row r="114" spans="7:87" ht="14.25" customHeight="1" thickBot="1">
      <c r="G114" s="116"/>
      <c r="H114" s="334"/>
      <c r="J114" s="333"/>
      <c r="K114" s="217" t="s">
        <v>263</v>
      </c>
      <c r="L114" s="203" t="s">
        <v>240</v>
      </c>
      <c r="M114" s="218">
        <f t="shared" ref="M114:AP114" si="48" xml:space="preserve"> M$418*(M208 + M397)</f>
        <v>3628.7255240100471</v>
      </c>
      <c r="N114" s="218">
        <f t="shared" si="48"/>
        <v>3628.7255240100471</v>
      </c>
      <c r="O114" s="218">
        <f t="shared" si="48"/>
        <v>3628.7255240100471</v>
      </c>
      <c r="P114" s="218">
        <f t="shared" si="48"/>
        <v>3628.7255240100471</v>
      </c>
      <c r="Q114" s="218">
        <f t="shared" si="48"/>
        <v>3628.7255240100471</v>
      </c>
      <c r="R114" s="218">
        <f t="shared" si="48"/>
        <v>3628.7255240100471</v>
      </c>
      <c r="S114" s="218">
        <f t="shared" si="48"/>
        <v>3628.7255240100471</v>
      </c>
      <c r="T114" s="218">
        <f t="shared" si="48"/>
        <v>3628.7255240100471</v>
      </c>
      <c r="U114" s="218">
        <f t="shared" si="48"/>
        <v>3628.7255240100471</v>
      </c>
      <c r="V114" s="218">
        <f t="shared" si="48"/>
        <v>3628.7255240100471</v>
      </c>
      <c r="W114" s="218">
        <f t="shared" si="48"/>
        <v>3628.7255240100471</v>
      </c>
      <c r="X114" s="218">
        <f t="shared" si="48"/>
        <v>3628.7255240100471</v>
      </c>
      <c r="Y114" s="218">
        <f t="shared" si="48"/>
        <v>3628.7255240100471</v>
      </c>
      <c r="Z114" s="218">
        <f t="shared" si="48"/>
        <v>3628.7255240100471</v>
      </c>
      <c r="AA114" s="218">
        <f t="shared" si="48"/>
        <v>3628.7255240100471</v>
      </c>
      <c r="AB114" s="218">
        <f t="shared" si="48"/>
        <v>3628.7255240100471</v>
      </c>
      <c r="AC114" s="218">
        <f t="shared" si="48"/>
        <v>3628.7255240100471</v>
      </c>
      <c r="AD114" s="218">
        <f t="shared" si="48"/>
        <v>3628.7255240100471</v>
      </c>
      <c r="AE114" s="218">
        <f t="shared" si="48"/>
        <v>3628.7255240100471</v>
      </c>
      <c r="AF114" s="218">
        <f t="shared" si="48"/>
        <v>3628.7255240100471</v>
      </c>
      <c r="AG114" s="218">
        <f t="shared" si="48"/>
        <v>3628.7255240100471</v>
      </c>
      <c r="AH114" s="218">
        <f t="shared" si="48"/>
        <v>3628.7255240100471</v>
      </c>
      <c r="AI114" s="218">
        <f t="shared" si="48"/>
        <v>3628.7255240100471</v>
      </c>
      <c r="AJ114" s="218">
        <f t="shared" si="48"/>
        <v>3628.7255240100471</v>
      </c>
      <c r="AK114" s="218">
        <f t="shared" si="48"/>
        <v>3628.7255240100471</v>
      </c>
      <c r="AL114" s="218">
        <f t="shared" si="48"/>
        <v>3628.7255240100471</v>
      </c>
      <c r="AM114" s="218">
        <f t="shared" si="48"/>
        <v>3628.7255240100471</v>
      </c>
      <c r="AN114" s="218">
        <f t="shared" si="48"/>
        <v>3628.7255240100471</v>
      </c>
      <c r="AO114" s="218">
        <f t="shared" si="48"/>
        <v>3628.7255240100471</v>
      </c>
      <c r="AP114" s="218">
        <f t="shared" si="48"/>
        <v>3628.7255240100471</v>
      </c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J114"/>
      <c r="BK114"/>
      <c r="BL114"/>
      <c r="BM114"/>
      <c r="BN114"/>
      <c r="BO114"/>
      <c r="BP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I114" s="96"/>
    </row>
    <row r="115" spans="7:87" ht="14.25" customHeight="1" thickTop="1">
      <c r="G115" s="116"/>
      <c r="H115" s="334"/>
      <c r="J115" s="333"/>
      <c r="K115" s="217" t="s">
        <v>264</v>
      </c>
      <c r="L115" s="203" t="s">
        <v>238</v>
      </c>
      <c r="M115" s="216">
        <f t="shared" ref="M115:AP115" si="49" xml:space="preserve"> M$416*(M209 + M398)</f>
        <v>3725.2043508151542</v>
      </c>
      <c r="N115" s="216">
        <f t="shared" si="49"/>
        <v>3725.2043508151542</v>
      </c>
      <c r="O115" s="216">
        <f t="shared" si="49"/>
        <v>3687.5760240392437</v>
      </c>
      <c r="P115" s="216">
        <f t="shared" si="49"/>
        <v>3649.9476972633329</v>
      </c>
      <c r="Q115" s="216">
        <f t="shared" si="49"/>
        <v>3649.9476972633329</v>
      </c>
      <c r="R115" s="216">
        <f t="shared" si="49"/>
        <v>3612.319370487422</v>
      </c>
      <c r="S115" s="216">
        <f t="shared" si="49"/>
        <v>3612.319370487422</v>
      </c>
      <c r="T115" s="216">
        <f t="shared" si="49"/>
        <v>3574.6910437115112</v>
      </c>
      <c r="U115" s="216">
        <f t="shared" si="49"/>
        <v>3537.0627169356007</v>
      </c>
      <c r="V115" s="216">
        <f t="shared" si="49"/>
        <v>3537.0627169356007</v>
      </c>
      <c r="W115" s="216">
        <f t="shared" si="49"/>
        <v>3499.4343901596908</v>
      </c>
      <c r="X115" s="216">
        <f t="shared" si="49"/>
        <v>3499.4343901596908</v>
      </c>
      <c r="Y115" s="216">
        <f t="shared" si="49"/>
        <v>3461.8060633837795</v>
      </c>
      <c r="Z115" s="216">
        <f t="shared" si="49"/>
        <v>3461.8060633837795</v>
      </c>
      <c r="AA115" s="216">
        <f t="shared" si="49"/>
        <v>3424.1777366078691</v>
      </c>
      <c r="AB115" s="216">
        <f t="shared" si="49"/>
        <v>3424.1777366078691</v>
      </c>
      <c r="AC115" s="216">
        <f t="shared" si="49"/>
        <v>3424.1777366078691</v>
      </c>
      <c r="AD115" s="216">
        <f t="shared" si="49"/>
        <v>3386.5494098319587</v>
      </c>
      <c r="AE115" s="216">
        <f t="shared" si="49"/>
        <v>3386.5494098319587</v>
      </c>
      <c r="AF115" s="216">
        <f t="shared" si="49"/>
        <v>3386.5494098319587</v>
      </c>
      <c r="AG115" s="216">
        <f t="shared" si="49"/>
        <v>3386.5494098319587</v>
      </c>
      <c r="AH115" s="216">
        <f t="shared" si="49"/>
        <v>3348.9210830560482</v>
      </c>
      <c r="AI115" s="216">
        <f t="shared" si="49"/>
        <v>3348.9210830560482</v>
      </c>
      <c r="AJ115" s="216">
        <f t="shared" si="49"/>
        <v>3348.9210830560482</v>
      </c>
      <c r="AK115" s="216">
        <f t="shared" si="49"/>
        <v>3348.9210830560482</v>
      </c>
      <c r="AL115" s="216">
        <f t="shared" si="49"/>
        <v>3348.9210830560482</v>
      </c>
      <c r="AM115" s="216">
        <f t="shared" si="49"/>
        <v>3311.2927562801369</v>
      </c>
      <c r="AN115" s="216">
        <f t="shared" si="49"/>
        <v>3311.2927562801369</v>
      </c>
      <c r="AO115" s="216">
        <f t="shared" si="49"/>
        <v>3311.2927562801369</v>
      </c>
      <c r="AP115" s="216">
        <f t="shared" si="49"/>
        <v>3311.2927562801369</v>
      </c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J115"/>
      <c r="BK115"/>
      <c r="BL115"/>
      <c r="BM115"/>
      <c r="BN115"/>
      <c r="BO115"/>
      <c r="BP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I115" s="96"/>
    </row>
    <row r="116" spans="7:87" ht="14.25" customHeight="1">
      <c r="G116" s="116"/>
      <c r="H116" s="334"/>
      <c r="J116" s="333"/>
      <c r="K116" s="217" t="s">
        <v>264</v>
      </c>
      <c r="L116" s="203" t="s">
        <v>239</v>
      </c>
      <c r="M116" s="216">
        <f t="shared" ref="M116:AP116" si="50" xml:space="preserve"> M$417*(M210 + M399)</f>
        <v>3762.832677591065</v>
      </c>
      <c r="N116" s="216">
        <f t="shared" si="50"/>
        <v>3762.832677591065</v>
      </c>
      <c r="O116" s="216">
        <f t="shared" si="50"/>
        <v>3762.832677591065</v>
      </c>
      <c r="P116" s="216">
        <f t="shared" si="50"/>
        <v>3762.832677591065</v>
      </c>
      <c r="Q116" s="216">
        <f t="shared" si="50"/>
        <v>3762.832677591065</v>
      </c>
      <c r="R116" s="216">
        <f t="shared" si="50"/>
        <v>3762.832677591065</v>
      </c>
      <c r="S116" s="216">
        <f t="shared" si="50"/>
        <v>3762.832677591065</v>
      </c>
      <c r="T116" s="216">
        <f t="shared" si="50"/>
        <v>3762.832677591065</v>
      </c>
      <c r="U116" s="216">
        <f t="shared" si="50"/>
        <v>3762.832677591065</v>
      </c>
      <c r="V116" s="216">
        <f t="shared" si="50"/>
        <v>3762.832677591065</v>
      </c>
      <c r="W116" s="216">
        <f t="shared" si="50"/>
        <v>3762.832677591065</v>
      </c>
      <c r="X116" s="216">
        <f t="shared" si="50"/>
        <v>3762.832677591065</v>
      </c>
      <c r="Y116" s="216">
        <f t="shared" si="50"/>
        <v>3762.832677591065</v>
      </c>
      <c r="Z116" s="216">
        <f t="shared" si="50"/>
        <v>3762.832677591065</v>
      </c>
      <c r="AA116" s="216">
        <f t="shared" si="50"/>
        <v>3762.832677591065</v>
      </c>
      <c r="AB116" s="216">
        <f t="shared" si="50"/>
        <v>3762.832677591065</v>
      </c>
      <c r="AC116" s="216">
        <f t="shared" si="50"/>
        <v>3762.832677591065</v>
      </c>
      <c r="AD116" s="216">
        <f t="shared" si="50"/>
        <v>3762.832677591065</v>
      </c>
      <c r="AE116" s="216">
        <f t="shared" si="50"/>
        <v>3762.832677591065</v>
      </c>
      <c r="AF116" s="216">
        <f t="shared" si="50"/>
        <v>3762.832677591065</v>
      </c>
      <c r="AG116" s="216">
        <f t="shared" si="50"/>
        <v>3762.832677591065</v>
      </c>
      <c r="AH116" s="216">
        <f t="shared" si="50"/>
        <v>3762.832677591065</v>
      </c>
      <c r="AI116" s="216">
        <f t="shared" si="50"/>
        <v>3762.832677591065</v>
      </c>
      <c r="AJ116" s="216">
        <f t="shared" si="50"/>
        <v>3762.832677591065</v>
      </c>
      <c r="AK116" s="216">
        <f t="shared" si="50"/>
        <v>3762.832677591065</v>
      </c>
      <c r="AL116" s="216">
        <f t="shared" si="50"/>
        <v>3762.832677591065</v>
      </c>
      <c r="AM116" s="216">
        <f t="shared" si="50"/>
        <v>3762.832677591065</v>
      </c>
      <c r="AN116" s="216">
        <f t="shared" si="50"/>
        <v>3762.832677591065</v>
      </c>
      <c r="AO116" s="216">
        <f t="shared" si="50"/>
        <v>3762.832677591065</v>
      </c>
      <c r="AP116" s="216">
        <f t="shared" si="50"/>
        <v>3762.832677591065</v>
      </c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J116"/>
      <c r="BK116"/>
      <c r="BL116"/>
      <c r="BM116"/>
      <c r="BN116"/>
      <c r="BO116"/>
      <c r="BP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I116" s="96"/>
    </row>
    <row r="117" spans="7:87" ht="14.25" customHeight="1" thickBot="1">
      <c r="G117" s="116"/>
      <c r="H117" s="334"/>
      <c r="J117" s="333"/>
      <c r="K117" s="217" t="s">
        <v>264</v>
      </c>
      <c r="L117" s="203" t="s">
        <v>240</v>
      </c>
      <c r="M117" s="218">
        <f t="shared" ref="M117:AP117" si="51" xml:space="preserve"> M$418*(M211 + M400)</f>
        <v>3762.832677591065</v>
      </c>
      <c r="N117" s="218">
        <f t="shared" si="51"/>
        <v>3762.832677591065</v>
      </c>
      <c r="O117" s="218">
        <f t="shared" si="51"/>
        <v>3762.832677591065</v>
      </c>
      <c r="P117" s="218">
        <f t="shared" si="51"/>
        <v>3762.832677591065</v>
      </c>
      <c r="Q117" s="218">
        <f t="shared" si="51"/>
        <v>3762.832677591065</v>
      </c>
      <c r="R117" s="218">
        <f t="shared" si="51"/>
        <v>3762.832677591065</v>
      </c>
      <c r="S117" s="218">
        <f t="shared" si="51"/>
        <v>3762.832677591065</v>
      </c>
      <c r="T117" s="218">
        <f t="shared" si="51"/>
        <v>3762.832677591065</v>
      </c>
      <c r="U117" s="218">
        <f t="shared" si="51"/>
        <v>3762.832677591065</v>
      </c>
      <c r="V117" s="218">
        <f t="shared" si="51"/>
        <v>3762.832677591065</v>
      </c>
      <c r="W117" s="218">
        <f t="shared" si="51"/>
        <v>3762.832677591065</v>
      </c>
      <c r="X117" s="218">
        <f t="shared" si="51"/>
        <v>3762.832677591065</v>
      </c>
      <c r="Y117" s="218">
        <f t="shared" si="51"/>
        <v>3762.832677591065</v>
      </c>
      <c r="Z117" s="218">
        <f t="shared" si="51"/>
        <v>3762.832677591065</v>
      </c>
      <c r="AA117" s="218">
        <f t="shared" si="51"/>
        <v>3762.832677591065</v>
      </c>
      <c r="AB117" s="218">
        <f t="shared" si="51"/>
        <v>3762.832677591065</v>
      </c>
      <c r="AC117" s="218">
        <f t="shared" si="51"/>
        <v>3762.832677591065</v>
      </c>
      <c r="AD117" s="218">
        <f t="shared" si="51"/>
        <v>3762.832677591065</v>
      </c>
      <c r="AE117" s="218">
        <f t="shared" si="51"/>
        <v>3762.832677591065</v>
      </c>
      <c r="AF117" s="218">
        <f t="shared" si="51"/>
        <v>3762.832677591065</v>
      </c>
      <c r="AG117" s="218">
        <f t="shared" si="51"/>
        <v>3762.832677591065</v>
      </c>
      <c r="AH117" s="218">
        <f t="shared" si="51"/>
        <v>3762.832677591065</v>
      </c>
      <c r="AI117" s="218">
        <f t="shared" si="51"/>
        <v>3762.832677591065</v>
      </c>
      <c r="AJ117" s="218">
        <f t="shared" si="51"/>
        <v>3762.832677591065</v>
      </c>
      <c r="AK117" s="218">
        <f t="shared" si="51"/>
        <v>3762.832677591065</v>
      </c>
      <c r="AL117" s="218">
        <f t="shared" si="51"/>
        <v>3762.832677591065</v>
      </c>
      <c r="AM117" s="218">
        <f t="shared" si="51"/>
        <v>3762.832677591065</v>
      </c>
      <c r="AN117" s="218">
        <f t="shared" si="51"/>
        <v>3762.832677591065</v>
      </c>
      <c r="AO117" s="218">
        <f t="shared" si="51"/>
        <v>3762.832677591065</v>
      </c>
      <c r="AP117" s="218">
        <f t="shared" si="51"/>
        <v>3762.832677591065</v>
      </c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J117"/>
      <c r="BK117"/>
      <c r="BL117"/>
      <c r="BM117"/>
      <c r="BN117"/>
      <c r="BO117"/>
      <c r="BP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I117" s="96"/>
    </row>
    <row r="118" spans="7:87" ht="14.25" customHeight="1" thickTop="1">
      <c r="G118" s="116"/>
      <c r="H118" s="334"/>
      <c r="J118" s="333"/>
      <c r="K118" s="217" t="s">
        <v>265</v>
      </c>
      <c r="L118" s="203" t="s">
        <v>238</v>
      </c>
      <c r="M118" s="216">
        <f t="shared" ref="M118:AP118" si="52" xml:space="preserve"> M$416*(M212 + M401)</f>
        <v>3867.1344783775453</v>
      </c>
      <c r="N118" s="216">
        <f t="shared" si="52"/>
        <v>3867.1344783775453</v>
      </c>
      <c r="O118" s="216">
        <f t="shared" si="52"/>
        <v>3828.0725139494889</v>
      </c>
      <c r="P118" s="216">
        <f t="shared" si="52"/>
        <v>3789.0105495214334</v>
      </c>
      <c r="Q118" s="216">
        <f t="shared" si="52"/>
        <v>3789.0105495214334</v>
      </c>
      <c r="R118" s="216">
        <f t="shared" si="52"/>
        <v>3749.948585093377</v>
      </c>
      <c r="S118" s="216">
        <f t="shared" si="52"/>
        <v>3749.948585093377</v>
      </c>
      <c r="T118" s="216">
        <f t="shared" si="52"/>
        <v>3710.8866206653206</v>
      </c>
      <c r="U118" s="216">
        <f t="shared" si="52"/>
        <v>3671.8246562372647</v>
      </c>
      <c r="V118" s="216">
        <f t="shared" si="52"/>
        <v>3671.8246562372647</v>
      </c>
      <c r="W118" s="216">
        <f t="shared" si="52"/>
        <v>3632.7626918092101</v>
      </c>
      <c r="X118" s="216">
        <f t="shared" si="52"/>
        <v>3632.7626918092101</v>
      </c>
      <c r="Y118" s="216">
        <f t="shared" si="52"/>
        <v>3593.7007273811532</v>
      </c>
      <c r="Z118" s="216">
        <f t="shared" si="52"/>
        <v>3593.7007273811532</v>
      </c>
      <c r="AA118" s="216">
        <f t="shared" si="52"/>
        <v>3554.6387629530973</v>
      </c>
      <c r="AB118" s="216">
        <f t="shared" si="52"/>
        <v>3554.6387629530973</v>
      </c>
      <c r="AC118" s="216">
        <f t="shared" si="52"/>
        <v>3554.6387629530973</v>
      </c>
      <c r="AD118" s="216">
        <f t="shared" si="52"/>
        <v>3515.5767985250413</v>
      </c>
      <c r="AE118" s="216">
        <f t="shared" si="52"/>
        <v>3515.5767985250413</v>
      </c>
      <c r="AF118" s="216">
        <f t="shared" si="52"/>
        <v>3515.5767985250413</v>
      </c>
      <c r="AG118" s="216">
        <f t="shared" si="52"/>
        <v>3515.5767985250413</v>
      </c>
      <c r="AH118" s="216">
        <f t="shared" si="52"/>
        <v>3476.5148340969854</v>
      </c>
      <c r="AI118" s="216">
        <f t="shared" si="52"/>
        <v>3476.5148340969854</v>
      </c>
      <c r="AJ118" s="216">
        <f t="shared" si="52"/>
        <v>3476.5148340969854</v>
      </c>
      <c r="AK118" s="216">
        <f t="shared" si="52"/>
        <v>3476.5148340969854</v>
      </c>
      <c r="AL118" s="216">
        <f t="shared" si="52"/>
        <v>3476.5148340969854</v>
      </c>
      <c r="AM118" s="216">
        <f t="shared" si="52"/>
        <v>3437.452869668929</v>
      </c>
      <c r="AN118" s="216">
        <f t="shared" si="52"/>
        <v>3437.452869668929</v>
      </c>
      <c r="AO118" s="216">
        <f t="shared" si="52"/>
        <v>3437.452869668929</v>
      </c>
      <c r="AP118" s="216">
        <f t="shared" si="52"/>
        <v>3437.452869668929</v>
      </c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J118"/>
      <c r="BK118"/>
      <c r="BL118"/>
      <c r="BM118"/>
      <c r="BN118"/>
      <c r="BO118"/>
      <c r="BP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I118" s="96"/>
    </row>
    <row r="119" spans="7:87" ht="14.25" customHeight="1">
      <c r="G119" s="116"/>
      <c r="H119" s="334"/>
      <c r="J119" s="333"/>
      <c r="K119" s="217" t="s">
        <v>265</v>
      </c>
      <c r="L119" s="203" t="s">
        <v>239</v>
      </c>
      <c r="M119" s="216">
        <f t="shared" ref="M119:AP119" si="53" xml:space="preserve"> M$417*(M213 + M402)</f>
        <v>3906.1964428056012</v>
      </c>
      <c r="N119" s="216">
        <f t="shared" si="53"/>
        <v>3906.1964428056012</v>
      </c>
      <c r="O119" s="216">
        <f t="shared" si="53"/>
        <v>3906.1964428056012</v>
      </c>
      <c r="P119" s="216">
        <f t="shared" si="53"/>
        <v>3906.1964428056012</v>
      </c>
      <c r="Q119" s="216">
        <f t="shared" si="53"/>
        <v>3906.1964428056012</v>
      </c>
      <c r="R119" s="216">
        <f t="shared" si="53"/>
        <v>3906.1964428056012</v>
      </c>
      <c r="S119" s="216">
        <f t="shared" si="53"/>
        <v>3906.1964428056012</v>
      </c>
      <c r="T119" s="216">
        <f t="shared" si="53"/>
        <v>3906.1964428056012</v>
      </c>
      <c r="U119" s="216">
        <f t="shared" si="53"/>
        <v>3906.1964428056012</v>
      </c>
      <c r="V119" s="216">
        <f t="shared" si="53"/>
        <v>3906.1964428056012</v>
      </c>
      <c r="W119" s="216">
        <f t="shared" si="53"/>
        <v>3906.1964428056012</v>
      </c>
      <c r="X119" s="216">
        <f t="shared" si="53"/>
        <v>3906.1964428056012</v>
      </c>
      <c r="Y119" s="216">
        <f t="shared" si="53"/>
        <v>3906.1964428056012</v>
      </c>
      <c r="Z119" s="216">
        <f t="shared" si="53"/>
        <v>3906.1964428056012</v>
      </c>
      <c r="AA119" s="216">
        <f t="shared" si="53"/>
        <v>3906.1964428056012</v>
      </c>
      <c r="AB119" s="216">
        <f t="shared" si="53"/>
        <v>3906.1964428056012</v>
      </c>
      <c r="AC119" s="216">
        <f t="shared" si="53"/>
        <v>3906.1964428056012</v>
      </c>
      <c r="AD119" s="216">
        <f t="shared" si="53"/>
        <v>3906.1964428056012</v>
      </c>
      <c r="AE119" s="216">
        <f t="shared" si="53"/>
        <v>3906.1964428056012</v>
      </c>
      <c r="AF119" s="216">
        <f t="shared" si="53"/>
        <v>3906.1964428056012</v>
      </c>
      <c r="AG119" s="216">
        <f t="shared" si="53"/>
        <v>3906.1964428056012</v>
      </c>
      <c r="AH119" s="216">
        <f t="shared" si="53"/>
        <v>3906.1964428056012</v>
      </c>
      <c r="AI119" s="216">
        <f t="shared" si="53"/>
        <v>3906.1964428056012</v>
      </c>
      <c r="AJ119" s="216">
        <f t="shared" si="53"/>
        <v>3906.1964428056012</v>
      </c>
      <c r="AK119" s="216">
        <f t="shared" si="53"/>
        <v>3906.1964428056012</v>
      </c>
      <c r="AL119" s="216">
        <f t="shared" si="53"/>
        <v>3906.1964428056012</v>
      </c>
      <c r="AM119" s="216">
        <f t="shared" si="53"/>
        <v>3906.1964428056012</v>
      </c>
      <c r="AN119" s="216">
        <f t="shared" si="53"/>
        <v>3906.1964428056012</v>
      </c>
      <c r="AO119" s="216">
        <f t="shared" si="53"/>
        <v>3906.1964428056012</v>
      </c>
      <c r="AP119" s="216">
        <f t="shared" si="53"/>
        <v>3906.1964428056012</v>
      </c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J119"/>
      <c r="BK119"/>
      <c r="BL119"/>
      <c r="BM119"/>
      <c r="BN119"/>
      <c r="BO119"/>
      <c r="BP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I119" s="96"/>
    </row>
    <row r="120" spans="7:87" ht="14.25" customHeight="1" thickBot="1">
      <c r="G120" s="116"/>
      <c r="H120" s="334"/>
      <c r="J120" s="333"/>
      <c r="K120" s="217" t="s">
        <v>265</v>
      </c>
      <c r="L120" s="203" t="s">
        <v>240</v>
      </c>
      <c r="M120" s="218">
        <f t="shared" ref="M120:AP120" si="54" xml:space="preserve"> M$418*(M214 + M403)</f>
        <v>3906.1964428056012</v>
      </c>
      <c r="N120" s="218">
        <f t="shared" si="54"/>
        <v>3906.1964428056012</v>
      </c>
      <c r="O120" s="218">
        <f t="shared" si="54"/>
        <v>3906.1964428056012</v>
      </c>
      <c r="P120" s="218">
        <f t="shared" si="54"/>
        <v>3906.1964428056012</v>
      </c>
      <c r="Q120" s="218">
        <f t="shared" si="54"/>
        <v>3906.1964428056012</v>
      </c>
      <c r="R120" s="218">
        <f t="shared" si="54"/>
        <v>3906.1964428056012</v>
      </c>
      <c r="S120" s="218">
        <f t="shared" si="54"/>
        <v>3906.1964428056012</v>
      </c>
      <c r="T120" s="218">
        <f t="shared" si="54"/>
        <v>3906.1964428056012</v>
      </c>
      <c r="U120" s="218">
        <f t="shared" si="54"/>
        <v>3906.1964428056012</v>
      </c>
      <c r="V120" s="218">
        <f t="shared" si="54"/>
        <v>3906.1964428056012</v>
      </c>
      <c r="W120" s="218">
        <f t="shared" si="54"/>
        <v>3906.1964428056012</v>
      </c>
      <c r="X120" s="218">
        <f t="shared" si="54"/>
        <v>3906.1964428056012</v>
      </c>
      <c r="Y120" s="218">
        <f t="shared" si="54"/>
        <v>3906.1964428056012</v>
      </c>
      <c r="Z120" s="218">
        <f t="shared" si="54"/>
        <v>3906.1964428056012</v>
      </c>
      <c r="AA120" s="218">
        <f t="shared" si="54"/>
        <v>3906.1964428056012</v>
      </c>
      <c r="AB120" s="218">
        <f t="shared" si="54"/>
        <v>3906.1964428056012</v>
      </c>
      <c r="AC120" s="218">
        <f t="shared" si="54"/>
        <v>3906.1964428056012</v>
      </c>
      <c r="AD120" s="218">
        <f t="shared" si="54"/>
        <v>3906.1964428056012</v>
      </c>
      <c r="AE120" s="218">
        <f t="shared" si="54"/>
        <v>3906.1964428056012</v>
      </c>
      <c r="AF120" s="218">
        <f t="shared" si="54"/>
        <v>3906.1964428056012</v>
      </c>
      <c r="AG120" s="218">
        <f t="shared" si="54"/>
        <v>3906.1964428056012</v>
      </c>
      <c r="AH120" s="218">
        <f t="shared" si="54"/>
        <v>3906.1964428056012</v>
      </c>
      <c r="AI120" s="218">
        <f t="shared" si="54"/>
        <v>3906.1964428056012</v>
      </c>
      <c r="AJ120" s="218">
        <f t="shared" si="54"/>
        <v>3906.1964428056012</v>
      </c>
      <c r="AK120" s="218">
        <f t="shared" si="54"/>
        <v>3906.1964428056012</v>
      </c>
      <c r="AL120" s="218">
        <f t="shared" si="54"/>
        <v>3906.1964428056012</v>
      </c>
      <c r="AM120" s="218">
        <f t="shared" si="54"/>
        <v>3906.1964428056012</v>
      </c>
      <c r="AN120" s="218">
        <f t="shared" si="54"/>
        <v>3906.1964428056012</v>
      </c>
      <c r="AO120" s="218">
        <f t="shared" si="54"/>
        <v>3906.1964428056012</v>
      </c>
      <c r="AP120" s="218">
        <f t="shared" si="54"/>
        <v>3906.1964428056012</v>
      </c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J120"/>
      <c r="BK120"/>
      <c r="BL120"/>
      <c r="BM120"/>
      <c r="BN120"/>
      <c r="BO120"/>
      <c r="BP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I120" s="96"/>
    </row>
    <row r="121" spans="7:87" ht="14.25" customHeight="1" thickTop="1">
      <c r="G121" s="116"/>
      <c r="H121" s="334"/>
      <c r="J121" s="333"/>
      <c r="K121" s="217" t="s">
        <v>266</v>
      </c>
      <c r="L121" s="203" t="s">
        <v>238</v>
      </c>
      <c r="M121" s="216">
        <f t="shared" ref="M121:AP121" si="55" xml:space="preserve"> M$416*(M215 + M404)</f>
        <v>4026.2122968039457</v>
      </c>
      <c r="N121" s="216">
        <f t="shared" si="55"/>
        <v>4026.2122968039457</v>
      </c>
      <c r="O121" s="216">
        <f t="shared" si="55"/>
        <v>3985.5434857251175</v>
      </c>
      <c r="P121" s="216">
        <f t="shared" si="55"/>
        <v>3944.8746746462903</v>
      </c>
      <c r="Q121" s="216">
        <f t="shared" si="55"/>
        <v>3944.8746746462903</v>
      </c>
      <c r="R121" s="216">
        <f t="shared" si="55"/>
        <v>3904.2058635674621</v>
      </c>
      <c r="S121" s="216">
        <f t="shared" si="55"/>
        <v>3904.2058635674621</v>
      </c>
      <c r="T121" s="216">
        <f t="shared" si="55"/>
        <v>3863.5370524886343</v>
      </c>
      <c r="U121" s="216">
        <f t="shared" si="55"/>
        <v>3822.8682414098062</v>
      </c>
      <c r="V121" s="216">
        <f t="shared" si="55"/>
        <v>3822.8682414098062</v>
      </c>
      <c r="W121" s="216">
        <f t="shared" si="55"/>
        <v>3782.1994303309798</v>
      </c>
      <c r="X121" s="216">
        <f t="shared" si="55"/>
        <v>3782.1994303309798</v>
      </c>
      <c r="Y121" s="216">
        <f t="shared" si="55"/>
        <v>3741.5306192521507</v>
      </c>
      <c r="Z121" s="216">
        <f t="shared" si="55"/>
        <v>3741.5306192521507</v>
      </c>
      <c r="AA121" s="216">
        <f t="shared" si="55"/>
        <v>3700.8618081733239</v>
      </c>
      <c r="AB121" s="216">
        <f t="shared" si="55"/>
        <v>3700.8618081733239</v>
      </c>
      <c r="AC121" s="216">
        <f t="shared" si="55"/>
        <v>3700.8618081733239</v>
      </c>
      <c r="AD121" s="216">
        <f t="shared" si="55"/>
        <v>3660.1929970944957</v>
      </c>
      <c r="AE121" s="216">
        <f t="shared" si="55"/>
        <v>3660.1929970944957</v>
      </c>
      <c r="AF121" s="216">
        <f t="shared" si="55"/>
        <v>3660.1929970944957</v>
      </c>
      <c r="AG121" s="216">
        <f t="shared" si="55"/>
        <v>3660.1929970944957</v>
      </c>
      <c r="AH121" s="216">
        <f t="shared" si="55"/>
        <v>3619.5241860156689</v>
      </c>
      <c r="AI121" s="216">
        <f t="shared" si="55"/>
        <v>3619.5241860156689</v>
      </c>
      <c r="AJ121" s="216">
        <f t="shared" si="55"/>
        <v>3619.5241860156689</v>
      </c>
      <c r="AK121" s="216">
        <f t="shared" si="55"/>
        <v>3619.5241860156689</v>
      </c>
      <c r="AL121" s="216">
        <f t="shared" si="55"/>
        <v>3619.5241860156689</v>
      </c>
      <c r="AM121" s="216">
        <f t="shared" si="55"/>
        <v>3578.8553749368402</v>
      </c>
      <c r="AN121" s="216">
        <f t="shared" si="55"/>
        <v>3578.8553749368402</v>
      </c>
      <c r="AO121" s="216">
        <f t="shared" si="55"/>
        <v>3578.8553749368402</v>
      </c>
      <c r="AP121" s="216">
        <f t="shared" si="55"/>
        <v>3578.8553749368402</v>
      </c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J121"/>
      <c r="BK121"/>
      <c r="BL121"/>
      <c r="BM121"/>
      <c r="BN121"/>
      <c r="BO121"/>
      <c r="BP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I121" s="96"/>
    </row>
    <row r="122" spans="7:87" ht="14.25" customHeight="1">
      <c r="G122" s="116"/>
      <c r="H122" s="334"/>
      <c r="J122" s="333"/>
      <c r="K122" s="217" t="s">
        <v>266</v>
      </c>
      <c r="L122" s="203" t="s">
        <v>239</v>
      </c>
      <c r="M122" s="216">
        <f t="shared" ref="M122:AP122" si="56" xml:space="preserve"> M$417*(M216 + M405)</f>
        <v>4066.881107882773</v>
      </c>
      <c r="N122" s="216">
        <f t="shared" si="56"/>
        <v>4066.881107882773</v>
      </c>
      <c r="O122" s="216">
        <f t="shared" si="56"/>
        <v>4066.881107882773</v>
      </c>
      <c r="P122" s="216">
        <f t="shared" si="56"/>
        <v>4066.881107882773</v>
      </c>
      <c r="Q122" s="216">
        <f t="shared" si="56"/>
        <v>4066.881107882773</v>
      </c>
      <c r="R122" s="216">
        <f t="shared" si="56"/>
        <v>4066.881107882773</v>
      </c>
      <c r="S122" s="216">
        <f t="shared" si="56"/>
        <v>4066.881107882773</v>
      </c>
      <c r="T122" s="216">
        <f t="shared" si="56"/>
        <v>4066.881107882773</v>
      </c>
      <c r="U122" s="216">
        <f t="shared" si="56"/>
        <v>4066.881107882773</v>
      </c>
      <c r="V122" s="216">
        <f t="shared" si="56"/>
        <v>4066.881107882773</v>
      </c>
      <c r="W122" s="216">
        <f t="shared" si="56"/>
        <v>4066.881107882773</v>
      </c>
      <c r="X122" s="216">
        <f t="shared" si="56"/>
        <v>4066.881107882773</v>
      </c>
      <c r="Y122" s="216">
        <f t="shared" si="56"/>
        <v>4066.881107882773</v>
      </c>
      <c r="Z122" s="216">
        <f t="shared" si="56"/>
        <v>4066.881107882773</v>
      </c>
      <c r="AA122" s="216">
        <f t="shared" si="56"/>
        <v>4066.881107882773</v>
      </c>
      <c r="AB122" s="216">
        <f t="shared" si="56"/>
        <v>4066.881107882773</v>
      </c>
      <c r="AC122" s="216">
        <f t="shared" si="56"/>
        <v>4066.881107882773</v>
      </c>
      <c r="AD122" s="216">
        <f t="shared" si="56"/>
        <v>4066.881107882773</v>
      </c>
      <c r="AE122" s="216">
        <f t="shared" si="56"/>
        <v>4066.881107882773</v>
      </c>
      <c r="AF122" s="216">
        <f t="shared" si="56"/>
        <v>4066.881107882773</v>
      </c>
      <c r="AG122" s="216">
        <f t="shared" si="56"/>
        <v>4066.881107882773</v>
      </c>
      <c r="AH122" s="216">
        <f t="shared" si="56"/>
        <v>4066.881107882773</v>
      </c>
      <c r="AI122" s="216">
        <f t="shared" si="56"/>
        <v>4066.881107882773</v>
      </c>
      <c r="AJ122" s="216">
        <f t="shared" si="56"/>
        <v>4066.881107882773</v>
      </c>
      <c r="AK122" s="216">
        <f t="shared" si="56"/>
        <v>4066.881107882773</v>
      </c>
      <c r="AL122" s="216">
        <f t="shared" si="56"/>
        <v>4066.881107882773</v>
      </c>
      <c r="AM122" s="216">
        <f t="shared" si="56"/>
        <v>4066.881107882773</v>
      </c>
      <c r="AN122" s="216">
        <f t="shared" si="56"/>
        <v>4066.881107882773</v>
      </c>
      <c r="AO122" s="216">
        <f t="shared" si="56"/>
        <v>4066.881107882773</v>
      </c>
      <c r="AP122" s="216">
        <f t="shared" si="56"/>
        <v>4066.881107882773</v>
      </c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J122"/>
      <c r="BK122"/>
      <c r="BL122"/>
      <c r="BM122"/>
      <c r="BN122"/>
      <c r="BO122"/>
      <c r="BP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I122" s="96"/>
    </row>
    <row r="123" spans="7:87" ht="14.25" customHeight="1" thickBot="1">
      <c r="G123" s="116"/>
      <c r="H123" s="334"/>
      <c r="J123" s="333"/>
      <c r="K123" s="217" t="s">
        <v>266</v>
      </c>
      <c r="L123" s="203" t="s">
        <v>240</v>
      </c>
      <c r="M123" s="218">
        <f t="shared" ref="M123:AP123" si="57" xml:space="preserve"> M$418*(M217 + M406)</f>
        <v>4066.881107882773</v>
      </c>
      <c r="N123" s="218">
        <f t="shared" si="57"/>
        <v>4066.881107882773</v>
      </c>
      <c r="O123" s="218">
        <f t="shared" si="57"/>
        <v>4066.881107882773</v>
      </c>
      <c r="P123" s="218">
        <f t="shared" si="57"/>
        <v>4066.881107882773</v>
      </c>
      <c r="Q123" s="218">
        <f t="shared" si="57"/>
        <v>4066.881107882773</v>
      </c>
      <c r="R123" s="218">
        <f t="shared" si="57"/>
        <v>4066.881107882773</v>
      </c>
      <c r="S123" s="218">
        <f t="shared" si="57"/>
        <v>4066.881107882773</v>
      </c>
      <c r="T123" s="218">
        <f t="shared" si="57"/>
        <v>4066.881107882773</v>
      </c>
      <c r="U123" s="218">
        <f t="shared" si="57"/>
        <v>4066.881107882773</v>
      </c>
      <c r="V123" s="218">
        <f t="shared" si="57"/>
        <v>4066.881107882773</v>
      </c>
      <c r="W123" s="218">
        <f t="shared" si="57"/>
        <v>4066.881107882773</v>
      </c>
      <c r="X123" s="218">
        <f t="shared" si="57"/>
        <v>4066.881107882773</v>
      </c>
      <c r="Y123" s="218">
        <f t="shared" si="57"/>
        <v>4066.881107882773</v>
      </c>
      <c r="Z123" s="218">
        <f t="shared" si="57"/>
        <v>4066.881107882773</v>
      </c>
      <c r="AA123" s="218">
        <f t="shared" si="57"/>
        <v>4066.881107882773</v>
      </c>
      <c r="AB123" s="218">
        <f t="shared" si="57"/>
        <v>4066.881107882773</v>
      </c>
      <c r="AC123" s="218">
        <f t="shared" si="57"/>
        <v>4066.881107882773</v>
      </c>
      <c r="AD123" s="218">
        <f t="shared" si="57"/>
        <v>4066.881107882773</v>
      </c>
      <c r="AE123" s="218">
        <f t="shared" si="57"/>
        <v>4066.881107882773</v>
      </c>
      <c r="AF123" s="218">
        <f t="shared" si="57"/>
        <v>4066.881107882773</v>
      </c>
      <c r="AG123" s="218">
        <f t="shared" si="57"/>
        <v>4066.881107882773</v>
      </c>
      <c r="AH123" s="218">
        <f t="shared" si="57"/>
        <v>4066.881107882773</v>
      </c>
      <c r="AI123" s="218">
        <f t="shared" si="57"/>
        <v>4066.881107882773</v>
      </c>
      <c r="AJ123" s="218">
        <f t="shared" si="57"/>
        <v>4066.881107882773</v>
      </c>
      <c r="AK123" s="218">
        <f t="shared" si="57"/>
        <v>4066.881107882773</v>
      </c>
      <c r="AL123" s="218">
        <f t="shared" si="57"/>
        <v>4066.881107882773</v>
      </c>
      <c r="AM123" s="218">
        <f t="shared" si="57"/>
        <v>4066.881107882773</v>
      </c>
      <c r="AN123" s="218">
        <f t="shared" si="57"/>
        <v>4066.881107882773</v>
      </c>
      <c r="AO123" s="218">
        <f t="shared" si="57"/>
        <v>4066.881107882773</v>
      </c>
      <c r="AP123" s="218">
        <f t="shared" si="57"/>
        <v>4066.881107882773</v>
      </c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J123"/>
      <c r="BK123"/>
      <c r="BL123"/>
      <c r="BM123"/>
      <c r="BN123"/>
      <c r="BO123"/>
      <c r="BP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I123" s="96"/>
    </row>
    <row r="124" spans="7:87" ht="14.25" customHeight="1" thickTop="1">
      <c r="G124" s="116"/>
      <c r="H124" s="334"/>
      <c r="J124" s="333"/>
      <c r="K124" s="217" t="s">
        <v>267</v>
      </c>
      <c r="L124" s="203" t="s">
        <v>238</v>
      </c>
      <c r="M124" s="216">
        <f t="shared" ref="M124:AP124" si="58" xml:space="preserve"> M$416*(M218 + M407)</f>
        <v>4198.8669731873133</v>
      </c>
      <c r="N124" s="216">
        <f t="shared" si="58"/>
        <v>4198.8669731873133</v>
      </c>
      <c r="O124" s="216">
        <f t="shared" si="58"/>
        <v>4156.4541754783513</v>
      </c>
      <c r="P124" s="216">
        <f t="shared" si="58"/>
        <v>4114.0413777693884</v>
      </c>
      <c r="Q124" s="216">
        <f t="shared" si="58"/>
        <v>4114.0413777693884</v>
      </c>
      <c r="R124" s="216">
        <f t="shared" si="58"/>
        <v>4071.6285800604251</v>
      </c>
      <c r="S124" s="216">
        <f t="shared" si="58"/>
        <v>4071.6285800604251</v>
      </c>
      <c r="T124" s="216">
        <f t="shared" si="58"/>
        <v>4029.2157823514626</v>
      </c>
      <c r="U124" s="216">
        <f t="shared" si="58"/>
        <v>3986.8029846424997</v>
      </c>
      <c r="V124" s="216">
        <f t="shared" si="58"/>
        <v>3986.8029846424997</v>
      </c>
      <c r="W124" s="216">
        <f t="shared" si="58"/>
        <v>3944.3901869335377</v>
      </c>
      <c r="X124" s="216">
        <f t="shared" si="58"/>
        <v>3944.3901869335377</v>
      </c>
      <c r="Y124" s="216">
        <f t="shared" si="58"/>
        <v>3901.9773892245744</v>
      </c>
      <c r="Z124" s="216">
        <f t="shared" si="58"/>
        <v>3901.9773892245744</v>
      </c>
      <c r="AA124" s="216">
        <f t="shared" si="58"/>
        <v>3859.5645915156115</v>
      </c>
      <c r="AB124" s="216">
        <f t="shared" si="58"/>
        <v>3859.5645915156115</v>
      </c>
      <c r="AC124" s="216">
        <f t="shared" si="58"/>
        <v>3859.5645915156115</v>
      </c>
      <c r="AD124" s="216">
        <f t="shared" si="58"/>
        <v>3817.1517938066486</v>
      </c>
      <c r="AE124" s="216">
        <f t="shared" si="58"/>
        <v>3817.1517938066486</v>
      </c>
      <c r="AF124" s="216">
        <f t="shared" si="58"/>
        <v>3817.1517938066486</v>
      </c>
      <c r="AG124" s="216">
        <f t="shared" si="58"/>
        <v>3817.1517938066486</v>
      </c>
      <c r="AH124" s="216">
        <f t="shared" si="58"/>
        <v>3774.7389960976866</v>
      </c>
      <c r="AI124" s="216">
        <f t="shared" si="58"/>
        <v>3774.7389960976866</v>
      </c>
      <c r="AJ124" s="216">
        <f t="shared" si="58"/>
        <v>3774.7389960976866</v>
      </c>
      <c r="AK124" s="216">
        <f t="shared" si="58"/>
        <v>3774.7389960976866</v>
      </c>
      <c r="AL124" s="216">
        <f t="shared" si="58"/>
        <v>3774.7389960976866</v>
      </c>
      <c r="AM124" s="216">
        <f t="shared" si="58"/>
        <v>3732.3261983887232</v>
      </c>
      <c r="AN124" s="216">
        <f t="shared" si="58"/>
        <v>3732.3261983887232</v>
      </c>
      <c r="AO124" s="216">
        <f t="shared" si="58"/>
        <v>3732.3261983887232</v>
      </c>
      <c r="AP124" s="216">
        <f t="shared" si="58"/>
        <v>3732.3261983887232</v>
      </c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J124"/>
      <c r="BK124"/>
      <c r="BL124"/>
      <c r="BM124"/>
      <c r="BN124"/>
      <c r="BO124"/>
      <c r="BP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I124" s="96"/>
    </row>
    <row r="125" spans="7:87" ht="14.25" customHeight="1">
      <c r="G125" s="116"/>
      <c r="H125" s="334"/>
      <c r="J125" s="333"/>
      <c r="K125" s="217" t="s">
        <v>267</v>
      </c>
      <c r="L125" s="203" t="s">
        <v>239</v>
      </c>
      <c r="M125" s="216">
        <f t="shared" ref="M125:AP125" si="59" xml:space="preserve"> M$417*(M219 + M408)</f>
        <v>4241.2797708962762</v>
      </c>
      <c r="N125" s="216">
        <f t="shared" si="59"/>
        <v>4241.2797708962762</v>
      </c>
      <c r="O125" s="216">
        <f t="shared" si="59"/>
        <v>4241.2797708962762</v>
      </c>
      <c r="P125" s="216">
        <f t="shared" si="59"/>
        <v>4241.2797708962762</v>
      </c>
      <c r="Q125" s="216">
        <f t="shared" si="59"/>
        <v>4241.2797708962762</v>
      </c>
      <c r="R125" s="216">
        <f t="shared" si="59"/>
        <v>4241.2797708962762</v>
      </c>
      <c r="S125" s="216">
        <f t="shared" si="59"/>
        <v>4241.2797708962762</v>
      </c>
      <c r="T125" s="216">
        <f t="shared" si="59"/>
        <v>4241.2797708962762</v>
      </c>
      <c r="U125" s="216">
        <f t="shared" si="59"/>
        <v>4241.2797708962762</v>
      </c>
      <c r="V125" s="216">
        <f t="shared" si="59"/>
        <v>4241.2797708962762</v>
      </c>
      <c r="W125" s="216">
        <f t="shared" si="59"/>
        <v>4241.2797708962762</v>
      </c>
      <c r="X125" s="216">
        <f t="shared" si="59"/>
        <v>4241.2797708962762</v>
      </c>
      <c r="Y125" s="216">
        <f t="shared" si="59"/>
        <v>4241.2797708962762</v>
      </c>
      <c r="Z125" s="216">
        <f t="shared" si="59"/>
        <v>4241.2797708962762</v>
      </c>
      <c r="AA125" s="216">
        <f t="shared" si="59"/>
        <v>4241.2797708962762</v>
      </c>
      <c r="AB125" s="216">
        <f t="shared" si="59"/>
        <v>4241.2797708962762</v>
      </c>
      <c r="AC125" s="216">
        <f t="shared" si="59"/>
        <v>4241.2797708962762</v>
      </c>
      <c r="AD125" s="216">
        <f t="shared" si="59"/>
        <v>4241.2797708962762</v>
      </c>
      <c r="AE125" s="216">
        <f t="shared" si="59"/>
        <v>4241.2797708962762</v>
      </c>
      <c r="AF125" s="216">
        <f t="shared" si="59"/>
        <v>4241.2797708962762</v>
      </c>
      <c r="AG125" s="216">
        <f t="shared" si="59"/>
        <v>4241.2797708962762</v>
      </c>
      <c r="AH125" s="216">
        <f t="shared" si="59"/>
        <v>4241.2797708962762</v>
      </c>
      <c r="AI125" s="216">
        <f t="shared" si="59"/>
        <v>4241.2797708962762</v>
      </c>
      <c r="AJ125" s="216">
        <f t="shared" si="59"/>
        <v>4241.2797708962762</v>
      </c>
      <c r="AK125" s="216">
        <f t="shared" si="59"/>
        <v>4241.2797708962762</v>
      </c>
      <c r="AL125" s="216">
        <f t="shared" si="59"/>
        <v>4241.2797708962762</v>
      </c>
      <c r="AM125" s="216">
        <f t="shared" si="59"/>
        <v>4241.2797708962762</v>
      </c>
      <c r="AN125" s="216">
        <f t="shared" si="59"/>
        <v>4241.2797708962762</v>
      </c>
      <c r="AO125" s="216">
        <f t="shared" si="59"/>
        <v>4241.2797708962762</v>
      </c>
      <c r="AP125" s="216">
        <f t="shared" si="59"/>
        <v>4241.2797708962762</v>
      </c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J125"/>
      <c r="BK125"/>
      <c r="BL125"/>
      <c r="BM125"/>
      <c r="BN125"/>
      <c r="BO125"/>
      <c r="BP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I125" s="96"/>
    </row>
    <row r="126" spans="7:87" ht="14.25" customHeight="1" thickBot="1">
      <c r="G126" s="116"/>
      <c r="H126" s="334"/>
      <c r="J126" s="333"/>
      <c r="K126" s="217" t="s">
        <v>267</v>
      </c>
      <c r="L126" s="203" t="s">
        <v>240</v>
      </c>
      <c r="M126" s="218">
        <f t="shared" ref="M126:AP126" si="60" xml:space="preserve"> M$418*(M220 + M409)</f>
        <v>4241.2797708962762</v>
      </c>
      <c r="N126" s="218">
        <f t="shared" si="60"/>
        <v>4241.2797708962762</v>
      </c>
      <c r="O126" s="218">
        <f t="shared" si="60"/>
        <v>4241.2797708962762</v>
      </c>
      <c r="P126" s="218">
        <f t="shared" si="60"/>
        <v>4241.2797708962762</v>
      </c>
      <c r="Q126" s="218">
        <f t="shared" si="60"/>
        <v>4241.2797708962762</v>
      </c>
      <c r="R126" s="218">
        <f t="shared" si="60"/>
        <v>4241.2797708962762</v>
      </c>
      <c r="S126" s="218">
        <f t="shared" si="60"/>
        <v>4241.2797708962762</v>
      </c>
      <c r="T126" s="218">
        <f t="shared" si="60"/>
        <v>4241.2797708962762</v>
      </c>
      <c r="U126" s="218">
        <f t="shared" si="60"/>
        <v>4241.2797708962762</v>
      </c>
      <c r="V126" s="218">
        <f t="shared" si="60"/>
        <v>4241.2797708962762</v>
      </c>
      <c r="W126" s="218">
        <f t="shared" si="60"/>
        <v>4241.2797708962762</v>
      </c>
      <c r="X126" s="218">
        <f t="shared" si="60"/>
        <v>4241.2797708962762</v>
      </c>
      <c r="Y126" s="218">
        <f t="shared" si="60"/>
        <v>4241.2797708962762</v>
      </c>
      <c r="Z126" s="218">
        <f t="shared" si="60"/>
        <v>4241.2797708962762</v>
      </c>
      <c r="AA126" s="218">
        <f t="shared" si="60"/>
        <v>4241.2797708962762</v>
      </c>
      <c r="AB126" s="218">
        <f t="shared" si="60"/>
        <v>4241.2797708962762</v>
      </c>
      <c r="AC126" s="218">
        <f t="shared" si="60"/>
        <v>4241.2797708962762</v>
      </c>
      <c r="AD126" s="218">
        <f t="shared" si="60"/>
        <v>4241.2797708962762</v>
      </c>
      <c r="AE126" s="218">
        <f t="shared" si="60"/>
        <v>4241.2797708962762</v>
      </c>
      <c r="AF126" s="218">
        <f t="shared" si="60"/>
        <v>4241.2797708962762</v>
      </c>
      <c r="AG126" s="218">
        <f t="shared" si="60"/>
        <v>4241.2797708962762</v>
      </c>
      <c r="AH126" s="218">
        <f t="shared" si="60"/>
        <v>4241.2797708962762</v>
      </c>
      <c r="AI126" s="218">
        <f t="shared" si="60"/>
        <v>4241.2797708962762</v>
      </c>
      <c r="AJ126" s="218">
        <f t="shared" si="60"/>
        <v>4241.2797708962762</v>
      </c>
      <c r="AK126" s="218">
        <f t="shared" si="60"/>
        <v>4241.2797708962762</v>
      </c>
      <c r="AL126" s="218">
        <f t="shared" si="60"/>
        <v>4241.2797708962762</v>
      </c>
      <c r="AM126" s="218">
        <f t="shared" si="60"/>
        <v>4241.2797708962762</v>
      </c>
      <c r="AN126" s="218">
        <f t="shared" si="60"/>
        <v>4241.2797708962762</v>
      </c>
      <c r="AO126" s="218">
        <f t="shared" si="60"/>
        <v>4241.2797708962762</v>
      </c>
      <c r="AP126" s="218">
        <f t="shared" si="60"/>
        <v>4241.2797708962762</v>
      </c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J126"/>
      <c r="BK126"/>
      <c r="BL126"/>
      <c r="BM126"/>
      <c r="BN126"/>
      <c r="BO126"/>
      <c r="BP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I126" s="96"/>
    </row>
    <row r="127" spans="7:87" ht="14.25" customHeight="1" thickTop="1">
      <c r="G127" s="116"/>
      <c r="H127" s="334"/>
      <c r="J127" s="333"/>
      <c r="K127" s="217" t="s">
        <v>268</v>
      </c>
      <c r="L127" s="203" t="s">
        <v>238</v>
      </c>
      <c r="M127" s="216">
        <f t="shared" ref="M127:AP127" si="61" xml:space="preserve"> M$416*(M221 + M410)</f>
        <v>4389.3064227362847</v>
      </c>
      <c r="N127" s="216">
        <f t="shared" si="61"/>
        <v>4389.3064227362847</v>
      </c>
      <c r="O127" s="216">
        <f t="shared" si="61"/>
        <v>4344.9699942237976</v>
      </c>
      <c r="P127" s="216">
        <f t="shared" si="61"/>
        <v>4300.6335657113095</v>
      </c>
      <c r="Q127" s="216">
        <f t="shared" si="61"/>
        <v>4300.6335657113095</v>
      </c>
      <c r="R127" s="216">
        <f t="shared" si="61"/>
        <v>4256.2971371988215</v>
      </c>
      <c r="S127" s="216">
        <f t="shared" si="61"/>
        <v>4256.2971371988215</v>
      </c>
      <c r="T127" s="216">
        <f t="shared" si="61"/>
        <v>4211.9607086863343</v>
      </c>
      <c r="U127" s="216">
        <f t="shared" si="61"/>
        <v>4167.6242801738463</v>
      </c>
      <c r="V127" s="216">
        <f t="shared" si="61"/>
        <v>4167.6242801738463</v>
      </c>
      <c r="W127" s="216">
        <f t="shared" si="61"/>
        <v>4123.2878516613591</v>
      </c>
      <c r="X127" s="216">
        <f t="shared" si="61"/>
        <v>4123.2878516613591</v>
      </c>
      <c r="Y127" s="216">
        <f t="shared" si="61"/>
        <v>4078.9514231488706</v>
      </c>
      <c r="Z127" s="216">
        <f t="shared" si="61"/>
        <v>4078.9514231488706</v>
      </c>
      <c r="AA127" s="216">
        <f t="shared" si="61"/>
        <v>4034.614994636383</v>
      </c>
      <c r="AB127" s="216">
        <f t="shared" si="61"/>
        <v>4034.614994636383</v>
      </c>
      <c r="AC127" s="216">
        <f t="shared" si="61"/>
        <v>4034.614994636383</v>
      </c>
      <c r="AD127" s="216">
        <f t="shared" si="61"/>
        <v>3990.2785661238954</v>
      </c>
      <c r="AE127" s="216">
        <f t="shared" si="61"/>
        <v>3990.2785661238954</v>
      </c>
      <c r="AF127" s="216">
        <f t="shared" si="61"/>
        <v>3990.2785661238954</v>
      </c>
      <c r="AG127" s="216">
        <f t="shared" si="61"/>
        <v>3990.2785661238954</v>
      </c>
      <c r="AH127" s="216">
        <f t="shared" si="61"/>
        <v>3945.9421376114083</v>
      </c>
      <c r="AI127" s="216">
        <f t="shared" si="61"/>
        <v>3945.9421376114083</v>
      </c>
      <c r="AJ127" s="216">
        <f t="shared" si="61"/>
        <v>3945.9421376114083</v>
      </c>
      <c r="AK127" s="216">
        <f t="shared" si="61"/>
        <v>3945.9421376114083</v>
      </c>
      <c r="AL127" s="216">
        <f t="shared" si="61"/>
        <v>3945.9421376114083</v>
      </c>
      <c r="AM127" s="216">
        <f t="shared" si="61"/>
        <v>3901.6057090989198</v>
      </c>
      <c r="AN127" s="216">
        <f t="shared" si="61"/>
        <v>3901.6057090989198</v>
      </c>
      <c r="AO127" s="216">
        <f t="shared" si="61"/>
        <v>3901.6057090989198</v>
      </c>
      <c r="AP127" s="216">
        <f t="shared" si="61"/>
        <v>3901.6057090989198</v>
      </c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J127"/>
      <c r="BK127"/>
      <c r="BL127"/>
      <c r="BM127"/>
      <c r="BN127"/>
      <c r="BO127"/>
      <c r="BP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I127" s="96"/>
    </row>
    <row r="128" spans="7:87" ht="14.25" customHeight="1">
      <c r="G128" s="116"/>
      <c r="H128" s="334"/>
      <c r="J128" s="333"/>
      <c r="K128" s="217" t="s">
        <v>268</v>
      </c>
      <c r="L128" s="203" t="s">
        <v>239</v>
      </c>
      <c r="M128" s="216">
        <f t="shared" ref="M128:AP128" si="62" xml:space="preserve"> M$417*(M222 + M411)</f>
        <v>4433.6428512487728</v>
      </c>
      <c r="N128" s="216">
        <f t="shared" si="62"/>
        <v>4433.6428512487728</v>
      </c>
      <c r="O128" s="216">
        <f t="shared" si="62"/>
        <v>4433.6428512487728</v>
      </c>
      <c r="P128" s="216">
        <f t="shared" si="62"/>
        <v>4433.6428512487728</v>
      </c>
      <c r="Q128" s="216">
        <f t="shared" si="62"/>
        <v>4433.6428512487728</v>
      </c>
      <c r="R128" s="216">
        <f t="shared" si="62"/>
        <v>4433.6428512487728</v>
      </c>
      <c r="S128" s="216">
        <f t="shared" si="62"/>
        <v>4433.6428512487728</v>
      </c>
      <c r="T128" s="216">
        <f t="shared" si="62"/>
        <v>4433.6428512487728</v>
      </c>
      <c r="U128" s="216">
        <f t="shared" si="62"/>
        <v>4433.6428512487728</v>
      </c>
      <c r="V128" s="216">
        <f t="shared" si="62"/>
        <v>4433.6428512487728</v>
      </c>
      <c r="W128" s="216">
        <f t="shared" si="62"/>
        <v>4433.6428512487728</v>
      </c>
      <c r="X128" s="216">
        <f t="shared" si="62"/>
        <v>4433.6428512487728</v>
      </c>
      <c r="Y128" s="216">
        <f t="shared" si="62"/>
        <v>4433.6428512487728</v>
      </c>
      <c r="Z128" s="216">
        <f t="shared" si="62"/>
        <v>4433.6428512487728</v>
      </c>
      <c r="AA128" s="216">
        <f t="shared" si="62"/>
        <v>4433.6428512487728</v>
      </c>
      <c r="AB128" s="216">
        <f t="shared" si="62"/>
        <v>4433.6428512487728</v>
      </c>
      <c r="AC128" s="216">
        <f t="shared" si="62"/>
        <v>4433.6428512487728</v>
      </c>
      <c r="AD128" s="216">
        <f t="shared" si="62"/>
        <v>4433.6428512487728</v>
      </c>
      <c r="AE128" s="216">
        <f t="shared" si="62"/>
        <v>4433.6428512487728</v>
      </c>
      <c r="AF128" s="216">
        <f t="shared" si="62"/>
        <v>4433.6428512487728</v>
      </c>
      <c r="AG128" s="216">
        <f t="shared" si="62"/>
        <v>4433.6428512487728</v>
      </c>
      <c r="AH128" s="216">
        <f t="shared" si="62"/>
        <v>4433.6428512487728</v>
      </c>
      <c r="AI128" s="216">
        <f t="shared" si="62"/>
        <v>4433.6428512487728</v>
      </c>
      <c r="AJ128" s="216">
        <f t="shared" si="62"/>
        <v>4433.6428512487728</v>
      </c>
      <c r="AK128" s="216">
        <f t="shared" si="62"/>
        <v>4433.6428512487728</v>
      </c>
      <c r="AL128" s="216">
        <f t="shared" si="62"/>
        <v>4433.6428512487728</v>
      </c>
      <c r="AM128" s="216">
        <f t="shared" si="62"/>
        <v>4433.6428512487728</v>
      </c>
      <c r="AN128" s="216">
        <f t="shared" si="62"/>
        <v>4433.6428512487728</v>
      </c>
      <c r="AO128" s="216">
        <f t="shared" si="62"/>
        <v>4433.6428512487728</v>
      </c>
      <c r="AP128" s="216">
        <f t="shared" si="62"/>
        <v>4433.6428512487728</v>
      </c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J128"/>
      <c r="BK128"/>
      <c r="BL128"/>
      <c r="BM128"/>
      <c r="BN128"/>
      <c r="BO128"/>
      <c r="BP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I128" s="96"/>
    </row>
    <row r="129" spans="7:87" ht="14.25" customHeight="1" thickBot="1">
      <c r="G129" s="116"/>
      <c r="H129" s="334"/>
      <c r="J129" s="333"/>
      <c r="K129" s="217" t="s">
        <v>268</v>
      </c>
      <c r="L129" s="203" t="s">
        <v>240</v>
      </c>
      <c r="M129" s="218">
        <f t="shared" ref="M129:AP129" si="63" xml:space="preserve"> M$418*(M223 + M412)</f>
        <v>4433.6428512487728</v>
      </c>
      <c r="N129" s="218">
        <f t="shared" si="63"/>
        <v>4433.6428512487728</v>
      </c>
      <c r="O129" s="218">
        <f t="shared" si="63"/>
        <v>4433.6428512487728</v>
      </c>
      <c r="P129" s="218">
        <f t="shared" si="63"/>
        <v>4433.6428512487728</v>
      </c>
      <c r="Q129" s="218">
        <f t="shared" si="63"/>
        <v>4433.6428512487728</v>
      </c>
      <c r="R129" s="218">
        <f t="shared" si="63"/>
        <v>4433.6428512487728</v>
      </c>
      <c r="S129" s="218">
        <f t="shared" si="63"/>
        <v>4433.6428512487728</v>
      </c>
      <c r="T129" s="218">
        <f t="shared" si="63"/>
        <v>4433.6428512487728</v>
      </c>
      <c r="U129" s="218">
        <f t="shared" si="63"/>
        <v>4433.6428512487728</v>
      </c>
      <c r="V129" s="218">
        <f t="shared" si="63"/>
        <v>4433.6428512487728</v>
      </c>
      <c r="W129" s="218">
        <f t="shared" si="63"/>
        <v>4433.6428512487728</v>
      </c>
      <c r="X129" s="218">
        <f t="shared" si="63"/>
        <v>4433.6428512487728</v>
      </c>
      <c r="Y129" s="218">
        <f t="shared" si="63"/>
        <v>4433.6428512487728</v>
      </c>
      <c r="Z129" s="218">
        <f t="shared" si="63"/>
        <v>4433.6428512487728</v>
      </c>
      <c r="AA129" s="218">
        <f t="shared" si="63"/>
        <v>4433.6428512487728</v>
      </c>
      <c r="AB129" s="218">
        <f t="shared" si="63"/>
        <v>4433.6428512487728</v>
      </c>
      <c r="AC129" s="218">
        <f t="shared" si="63"/>
        <v>4433.6428512487728</v>
      </c>
      <c r="AD129" s="218">
        <f t="shared" si="63"/>
        <v>4433.6428512487728</v>
      </c>
      <c r="AE129" s="218">
        <f t="shared" si="63"/>
        <v>4433.6428512487728</v>
      </c>
      <c r="AF129" s="218">
        <f t="shared" si="63"/>
        <v>4433.6428512487728</v>
      </c>
      <c r="AG129" s="218">
        <f t="shared" si="63"/>
        <v>4433.6428512487728</v>
      </c>
      <c r="AH129" s="218">
        <f t="shared" si="63"/>
        <v>4433.6428512487728</v>
      </c>
      <c r="AI129" s="218">
        <f t="shared" si="63"/>
        <v>4433.6428512487728</v>
      </c>
      <c r="AJ129" s="218">
        <f t="shared" si="63"/>
        <v>4433.6428512487728</v>
      </c>
      <c r="AK129" s="218">
        <f t="shared" si="63"/>
        <v>4433.6428512487728</v>
      </c>
      <c r="AL129" s="218">
        <f t="shared" si="63"/>
        <v>4433.6428512487728</v>
      </c>
      <c r="AM129" s="218">
        <f t="shared" si="63"/>
        <v>4433.6428512487728</v>
      </c>
      <c r="AN129" s="218">
        <f t="shared" si="63"/>
        <v>4433.6428512487728</v>
      </c>
      <c r="AO129" s="218">
        <f t="shared" si="63"/>
        <v>4433.6428512487728</v>
      </c>
      <c r="AP129" s="218">
        <f t="shared" si="63"/>
        <v>4433.6428512487728</v>
      </c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J129"/>
      <c r="BK129"/>
      <c r="BL129"/>
      <c r="BM129"/>
      <c r="BN129"/>
      <c r="BO129"/>
      <c r="BP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I129" s="96"/>
    </row>
    <row r="130" spans="7:87" ht="14.25" customHeight="1" thickTop="1">
      <c r="G130" s="116"/>
      <c r="H130" s="334"/>
      <c r="J130" s="219"/>
      <c r="K130" s="217"/>
      <c r="M130" s="220"/>
      <c r="N130" s="220"/>
      <c r="O130" s="220"/>
      <c r="P130" s="220"/>
      <c r="Q130" s="220"/>
      <c r="R130" s="220"/>
      <c r="S130" s="220"/>
      <c r="T130" s="220"/>
      <c r="U130" s="220"/>
      <c r="V130" s="220"/>
      <c r="W130" s="220"/>
      <c r="X130" s="220"/>
      <c r="Y130" s="220"/>
      <c r="Z130" s="220"/>
      <c r="AA130" s="220"/>
      <c r="AB130" s="220"/>
      <c r="AC130" s="220"/>
      <c r="AD130" s="220"/>
      <c r="AE130" s="220"/>
      <c r="AF130" s="220"/>
      <c r="AG130" s="220"/>
      <c r="AH130" s="220"/>
      <c r="AI130" s="220"/>
      <c r="AJ130" s="220"/>
      <c r="AK130" s="220"/>
      <c r="AL130" s="220"/>
      <c r="AM130" s="220"/>
      <c r="AN130" s="220"/>
      <c r="AO130" s="220"/>
      <c r="AP130" s="22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J130"/>
      <c r="BK130"/>
      <c r="BL130"/>
      <c r="BM130"/>
      <c r="BN130"/>
      <c r="BO130"/>
      <c r="BP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I130" s="96"/>
    </row>
    <row r="131" spans="7:87" ht="14.25" customHeight="1">
      <c r="G131" s="116"/>
      <c r="H131" s="334"/>
      <c r="J131" s="173"/>
      <c r="M131" s="202">
        <v>2021</v>
      </c>
      <c r="N131" s="202">
        <v>2022</v>
      </c>
      <c r="O131" s="202">
        <v>2023</v>
      </c>
      <c r="P131" s="202">
        <v>2024</v>
      </c>
      <c r="Q131" s="202">
        <v>2025</v>
      </c>
      <c r="R131" s="202">
        <v>2026</v>
      </c>
      <c r="S131" s="202">
        <v>2027</v>
      </c>
      <c r="T131" s="202">
        <v>2028</v>
      </c>
      <c r="U131" s="202">
        <v>2029</v>
      </c>
      <c r="V131" s="202">
        <v>2030</v>
      </c>
      <c r="W131" s="202">
        <v>2031</v>
      </c>
      <c r="X131" s="202">
        <v>2032</v>
      </c>
      <c r="Y131" s="202">
        <v>2033</v>
      </c>
      <c r="Z131" s="202">
        <v>2034</v>
      </c>
      <c r="AA131" s="202">
        <v>2035</v>
      </c>
      <c r="AB131" s="202">
        <v>2036</v>
      </c>
      <c r="AC131" s="202">
        <v>2037</v>
      </c>
      <c r="AD131" s="202">
        <v>2038</v>
      </c>
      <c r="AE131" s="202">
        <v>2039</v>
      </c>
      <c r="AF131" s="202">
        <v>2040</v>
      </c>
      <c r="AG131" s="202">
        <v>2041</v>
      </c>
      <c r="AH131" s="202">
        <v>2042</v>
      </c>
      <c r="AI131" s="202">
        <v>2043</v>
      </c>
      <c r="AJ131" s="202">
        <v>2044</v>
      </c>
      <c r="AK131" s="202">
        <v>2045</v>
      </c>
      <c r="AL131" s="202">
        <v>2046</v>
      </c>
      <c r="AM131" s="202">
        <v>2047</v>
      </c>
      <c r="AN131" s="202">
        <v>2048</v>
      </c>
      <c r="AO131" s="202">
        <v>2049</v>
      </c>
      <c r="AP131" s="202">
        <v>2050</v>
      </c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J131"/>
      <c r="BK131"/>
      <c r="BL131"/>
      <c r="BM131"/>
      <c r="BN131"/>
      <c r="BO131"/>
      <c r="BP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I131" s="96"/>
    </row>
    <row r="132" spans="7:87" ht="14.25" customHeight="1">
      <c r="G132" s="116"/>
      <c r="H132" s="334"/>
      <c r="J132" s="332" t="s">
        <v>269</v>
      </c>
      <c r="K132" s="215" t="s">
        <v>254</v>
      </c>
      <c r="L132" s="203" t="s">
        <v>238</v>
      </c>
      <c r="M132" s="216">
        <f t="shared" ref="M132:AP132" si="64">(M$416-1)*(M368+M179)</f>
        <v>138.9969716368567</v>
      </c>
      <c r="N132" s="216">
        <f t="shared" si="64"/>
        <v>138.9969716368567</v>
      </c>
      <c r="O132" s="216">
        <f t="shared" si="64"/>
        <v>137.59296182234297</v>
      </c>
      <c r="P132" s="216">
        <f t="shared" si="64"/>
        <v>136.1889520078293</v>
      </c>
      <c r="Q132" s="216">
        <f t="shared" si="64"/>
        <v>136.1889520078293</v>
      </c>
      <c r="R132" s="216">
        <f t="shared" si="64"/>
        <v>134.78494219331557</v>
      </c>
      <c r="S132" s="216">
        <f t="shared" si="64"/>
        <v>134.78494219331557</v>
      </c>
      <c r="T132" s="216">
        <f t="shared" si="64"/>
        <v>133.38093237880187</v>
      </c>
      <c r="U132" s="216">
        <f t="shared" si="64"/>
        <v>131.97692256428817</v>
      </c>
      <c r="V132" s="216">
        <f t="shared" si="64"/>
        <v>131.97692256428817</v>
      </c>
      <c r="W132" s="216">
        <f t="shared" si="64"/>
        <v>130.57291274977447</v>
      </c>
      <c r="X132" s="216">
        <f t="shared" si="64"/>
        <v>130.57291274977447</v>
      </c>
      <c r="Y132" s="216">
        <f t="shared" si="64"/>
        <v>129.16890293526075</v>
      </c>
      <c r="Z132" s="216">
        <f t="shared" si="64"/>
        <v>129.16890293526075</v>
      </c>
      <c r="AA132" s="216">
        <f t="shared" si="64"/>
        <v>127.76489312074706</v>
      </c>
      <c r="AB132" s="216">
        <f t="shared" si="64"/>
        <v>127.76489312074706</v>
      </c>
      <c r="AC132" s="216">
        <f t="shared" si="64"/>
        <v>127.76489312074706</v>
      </c>
      <c r="AD132" s="216">
        <f t="shared" si="64"/>
        <v>126.36088330623336</v>
      </c>
      <c r="AE132" s="216">
        <f t="shared" si="64"/>
        <v>126.36088330623336</v>
      </c>
      <c r="AF132" s="216">
        <f t="shared" si="64"/>
        <v>126.36088330623336</v>
      </c>
      <c r="AG132" s="216">
        <f t="shared" si="64"/>
        <v>126.36088330623336</v>
      </c>
      <c r="AH132" s="216">
        <f t="shared" si="64"/>
        <v>124.95687349171966</v>
      </c>
      <c r="AI132" s="216">
        <f t="shared" si="64"/>
        <v>124.95687349171966</v>
      </c>
      <c r="AJ132" s="216">
        <f t="shared" si="64"/>
        <v>124.95687349171966</v>
      </c>
      <c r="AK132" s="216">
        <f t="shared" si="64"/>
        <v>124.95687349171966</v>
      </c>
      <c r="AL132" s="216">
        <f t="shared" si="64"/>
        <v>124.95687349171966</v>
      </c>
      <c r="AM132" s="216">
        <f t="shared" si="64"/>
        <v>123.55286367720595</v>
      </c>
      <c r="AN132" s="216">
        <f t="shared" si="64"/>
        <v>123.55286367720595</v>
      </c>
      <c r="AO132" s="216">
        <f t="shared" si="64"/>
        <v>123.55286367720595</v>
      </c>
      <c r="AP132" s="216">
        <f t="shared" si="64"/>
        <v>123.55286367720595</v>
      </c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J132"/>
      <c r="BK132"/>
      <c r="BL132"/>
      <c r="BM132"/>
      <c r="BN132"/>
      <c r="BO132"/>
      <c r="BP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I132" s="96"/>
    </row>
    <row r="133" spans="7:87" ht="14.25" customHeight="1">
      <c r="G133" s="116"/>
      <c r="H133" s="334"/>
      <c r="J133" s="333"/>
      <c r="K133" s="217" t="s">
        <v>254</v>
      </c>
      <c r="L133" s="203" t="s">
        <v>239</v>
      </c>
      <c r="M133" s="216">
        <f t="shared" ref="M133:AP133" si="65">(M$417-1)*(M369+M180)</f>
        <v>140.4009814513704</v>
      </c>
      <c r="N133" s="216">
        <f t="shared" si="65"/>
        <v>140.4009814513704</v>
      </c>
      <c r="O133" s="216">
        <f t="shared" si="65"/>
        <v>140.4009814513704</v>
      </c>
      <c r="P133" s="216">
        <f t="shared" si="65"/>
        <v>140.4009814513704</v>
      </c>
      <c r="Q133" s="216">
        <f t="shared" si="65"/>
        <v>140.4009814513704</v>
      </c>
      <c r="R133" s="216">
        <f t="shared" si="65"/>
        <v>140.4009814513704</v>
      </c>
      <c r="S133" s="216">
        <f t="shared" si="65"/>
        <v>140.4009814513704</v>
      </c>
      <c r="T133" s="216">
        <f t="shared" si="65"/>
        <v>140.4009814513704</v>
      </c>
      <c r="U133" s="216">
        <f t="shared" si="65"/>
        <v>140.4009814513704</v>
      </c>
      <c r="V133" s="216">
        <f t="shared" si="65"/>
        <v>140.4009814513704</v>
      </c>
      <c r="W133" s="216">
        <f t="shared" si="65"/>
        <v>140.4009814513704</v>
      </c>
      <c r="X133" s="216">
        <f t="shared" si="65"/>
        <v>140.4009814513704</v>
      </c>
      <c r="Y133" s="216">
        <f t="shared" si="65"/>
        <v>140.4009814513704</v>
      </c>
      <c r="Z133" s="216">
        <f t="shared" si="65"/>
        <v>140.4009814513704</v>
      </c>
      <c r="AA133" s="216">
        <f t="shared" si="65"/>
        <v>140.4009814513704</v>
      </c>
      <c r="AB133" s="216">
        <f t="shared" si="65"/>
        <v>140.4009814513704</v>
      </c>
      <c r="AC133" s="216">
        <f t="shared" si="65"/>
        <v>140.4009814513704</v>
      </c>
      <c r="AD133" s="216">
        <f t="shared" si="65"/>
        <v>140.4009814513704</v>
      </c>
      <c r="AE133" s="216">
        <f t="shared" si="65"/>
        <v>140.4009814513704</v>
      </c>
      <c r="AF133" s="216">
        <f t="shared" si="65"/>
        <v>140.4009814513704</v>
      </c>
      <c r="AG133" s="216">
        <f t="shared" si="65"/>
        <v>140.4009814513704</v>
      </c>
      <c r="AH133" s="216">
        <f t="shared" si="65"/>
        <v>140.4009814513704</v>
      </c>
      <c r="AI133" s="216">
        <f t="shared" si="65"/>
        <v>140.4009814513704</v>
      </c>
      <c r="AJ133" s="216">
        <f t="shared" si="65"/>
        <v>140.4009814513704</v>
      </c>
      <c r="AK133" s="216">
        <f t="shared" si="65"/>
        <v>140.4009814513704</v>
      </c>
      <c r="AL133" s="216">
        <f t="shared" si="65"/>
        <v>140.4009814513704</v>
      </c>
      <c r="AM133" s="216">
        <f t="shared" si="65"/>
        <v>140.4009814513704</v>
      </c>
      <c r="AN133" s="216">
        <f t="shared" si="65"/>
        <v>140.4009814513704</v>
      </c>
      <c r="AO133" s="216">
        <f t="shared" si="65"/>
        <v>140.4009814513704</v>
      </c>
      <c r="AP133" s="216">
        <f t="shared" si="65"/>
        <v>140.4009814513704</v>
      </c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J133"/>
      <c r="BK133"/>
      <c r="BL133"/>
      <c r="BM133"/>
      <c r="BN133"/>
      <c r="BO133"/>
      <c r="BP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I133" s="96"/>
    </row>
    <row r="134" spans="7:87" ht="14.25" customHeight="1" thickBot="1">
      <c r="G134" s="116"/>
      <c r="H134" s="334"/>
      <c r="J134" s="333"/>
      <c r="K134" s="217" t="s">
        <v>254</v>
      </c>
      <c r="L134" s="203" t="s">
        <v>240</v>
      </c>
      <c r="M134" s="218">
        <f t="shared" ref="M134:AP134" si="66">(M$418-1)*(M370+M181)</f>
        <v>140.4009814513704</v>
      </c>
      <c r="N134" s="218">
        <f t="shared" si="66"/>
        <v>140.4009814513704</v>
      </c>
      <c r="O134" s="218">
        <f t="shared" si="66"/>
        <v>140.4009814513704</v>
      </c>
      <c r="P134" s="218">
        <f t="shared" si="66"/>
        <v>140.4009814513704</v>
      </c>
      <c r="Q134" s="218">
        <f t="shared" si="66"/>
        <v>140.4009814513704</v>
      </c>
      <c r="R134" s="218">
        <f t="shared" si="66"/>
        <v>140.4009814513704</v>
      </c>
      <c r="S134" s="218">
        <f t="shared" si="66"/>
        <v>140.4009814513704</v>
      </c>
      <c r="T134" s="218">
        <f t="shared" si="66"/>
        <v>140.4009814513704</v>
      </c>
      <c r="U134" s="218">
        <f t="shared" si="66"/>
        <v>140.4009814513704</v>
      </c>
      <c r="V134" s="218">
        <f t="shared" si="66"/>
        <v>140.4009814513704</v>
      </c>
      <c r="W134" s="218">
        <f t="shared" si="66"/>
        <v>140.4009814513704</v>
      </c>
      <c r="X134" s="218">
        <f t="shared" si="66"/>
        <v>140.4009814513704</v>
      </c>
      <c r="Y134" s="218">
        <f t="shared" si="66"/>
        <v>140.4009814513704</v>
      </c>
      <c r="Z134" s="218">
        <f t="shared" si="66"/>
        <v>140.4009814513704</v>
      </c>
      <c r="AA134" s="218">
        <f t="shared" si="66"/>
        <v>140.4009814513704</v>
      </c>
      <c r="AB134" s="218">
        <f t="shared" si="66"/>
        <v>140.4009814513704</v>
      </c>
      <c r="AC134" s="218">
        <f t="shared" si="66"/>
        <v>140.4009814513704</v>
      </c>
      <c r="AD134" s="218">
        <f t="shared" si="66"/>
        <v>140.4009814513704</v>
      </c>
      <c r="AE134" s="218">
        <f t="shared" si="66"/>
        <v>140.4009814513704</v>
      </c>
      <c r="AF134" s="218">
        <f t="shared" si="66"/>
        <v>140.4009814513704</v>
      </c>
      <c r="AG134" s="218">
        <f t="shared" si="66"/>
        <v>140.4009814513704</v>
      </c>
      <c r="AH134" s="218">
        <f t="shared" si="66"/>
        <v>140.4009814513704</v>
      </c>
      <c r="AI134" s="218">
        <f t="shared" si="66"/>
        <v>140.4009814513704</v>
      </c>
      <c r="AJ134" s="218">
        <f t="shared" si="66"/>
        <v>140.4009814513704</v>
      </c>
      <c r="AK134" s="218">
        <f t="shared" si="66"/>
        <v>140.4009814513704</v>
      </c>
      <c r="AL134" s="218">
        <f t="shared" si="66"/>
        <v>140.4009814513704</v>
      </c>
      <c r="AM134" s="218">
        <f t="shared" si="66"/>
        <v>140.4009814513704</v>
      </c>
      <c r="AN134" s="218">
        <f t="shared" si="66"/>
        <v>140.4009814513704</v>
      </c>
      <c r="AO134" s="218">
        <f t="shared" si="66"/>
        <v>140.4009814513704</v>
      </c>
      <c r="AP134" s="218">
        <f t="shared" si="66"/>
        <v>140.4009814513704</v>
      </c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J134"/>
      <c r="BK134"/>
      <c r="BL134"/>
      <c r="BM134"/>
      <c r="BN134"/>
      <c r="BO134"/>
      <c r="BP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I134" s="96"/>
    </row>
    <row r="135" spans="7:87" ht="14.25" customHeight="1" thickTop="1">
      <c r="G135" s="116"/>
      <c r="H135" s="334"/>
      <c r="J135" s="333"/>
      <c r="K135" s="217" t="s">
        <v>255</v>
      </c>
      <c r="L135" s="203" t="s">
        <v>238</v>
      </c>
      <c r="M135" s="216">
        <f t="shared" ref="M135:AP135" si="67">(M$416-1)*(M371+M182)</f>
        <v>157.57924938812081</v>
      </c>
      <c r="N135" s="216">
        <f t="shared" si="67"/>
        <v>157.57924938812081</v>
      </c>
      <c r="O135" s="216">
        <f t="shared" si="67"/>
        <v>155.98753979834183</v>
      </c>
      <c r="P135" s="216">
        <f t="shared" si="67"/>
        <v>154.39583020856284</v>
      </c>
      <c r="Q135" s="216">
        <f t="shared" si="67"/>
        <v>154.39583020856284</v>
      </c>
      <c r="R135" s="216">
        <f t="shared" si="67"/>
        <v>152.80412061878383</v>
      </c>
      <c r="S135" s="216">
        <f t="shared" si="67"/>
        <v>152.80412061878383</v>
      </c>
      <c r="T135" s="216">
        <f t="shared" si="67"/>
        <v>151.21241102900484</v>
      </c>
      <c r="U135" s="216">
        <f t="shared" si="67"/>
        <v>149.62070143922583</v>
      </c>
      <c r="V135" s="216">
        <f t="shared" si="67"/>
        <v>149.62070143922583</v>
      </c>
      <c r="W135" s="216">
        <f t="shared" si="67"/>
        <v>148.02899184944687</v>
      </c>
      <c r="X135" s="216">
        <f t="shared" si="67"/>
        <v>148.02899184944687</v>
      </c>
      <c r="Y135" s="216">
        <f t="shared" si="67"/>
        <v>146.43728225966785</v>
      </c>
      <c r="Z135" s="216">
        <f t="shared" si="67"/>
        <v>146.43728225966785</v>
      </c>
      <c r="AA135" s="216">
        <f t="shared" si="67"/>
        <v>144.84557266988884</v>
      </c>
      <c r="AB135" s="216">
        <f t="shared" si="67"/>
        <v>144.84557266988884</v>
      </c>
      <c r="AC135" s="216">
        <f t="shared" si="67"/>
        <v>144.84557266988884</v>
      </c>
      <c r="AD135" s="216">
        <f t="shared" si="67"/>
        <v>143.25386308010985</v>
      </c>
      <c r="AE135" s="216">
        <f t="shared" si="67"/>
        <v>143.25386308010985</v>
      </c>
      <c r="AF135" s="216">
        <f t="shared" si="67"/>
        <v>143.25386308010985</v>
      </c>
      <c r="AG135" s="216">
        <f t="shared" si="67"/>
        <v>143.25386308010985</v>
      </c>
      <c r="AH135" s="216">
        <f t="shared" si="67"/>
        <v>141.66215349033087</v>
      </c>
      <c r="AI135" s="216">
        <f t="shared" si="67"/>
        <v>141.66215349033087</v>
      </c>
      <c r="AJ135" s="216">
        <f t="shared" si="67"/>
        <v>141.66215349033087</v>
      </c>
      <c r="AK135" s="216">
        <f t="shared" si="67"/>
        <v>141.66215349033087</v>
      </c>
      <c r="AL135" s="216">
        <f t="shared" si="67"/>
        <v>141.66215349033087</v>
      </c>
      <c r="AM135" s="216">
        <f t="shared" si="67"/>
        <v>140.07044390055185</v>
      </c>
      <c r="AN135" s="216">
        <f t="shared" si="67"/>
        <v>140.07044390055185</v>
      </c>
      <c r="AO135" s="216">
        <f t="shared" si="67"/>
        <v>140.07044390055185</v>
      </c>
      <c r="AP135" s="216">
        <f t="shared" si="67"/>
        <v>140.07044390055185</v>
      </c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J135"/>
      <c r="BK135"/>
      <c r="BL135"/>
      <c r="BM135"/>
      <c r="BN135"/>
      <c r="BO135"/>
      <c r="BP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I135" s="96"/>
    </row>
    <row r="136" spans="7:87" ht="14.25" customHeight="1">
      <c r="G136" s="116"/>
      <c r="H136" s="334"/>
      <c r="J136" s="333"/>
      <c r="K136" s="217" t="s">
        <v>255</v>
      </c>
      <c r="L136" s="203" t="s">
        <v>239</v>
      </c>
      <c r="M136" s="216">
        <f t="shared" ref="M136:AP136" si="68">(M$417-1)*(M372+M183)</f>
        <v>159.17095897789983</v>
      </c>
      <c r="N136" s="216">
        <f t="shared" si="68"/>
        <v>159.17095897789983</v>
      </c>
      <c r="O136" s="216">
        <f t="shared" si="68"/>
        <v>159.17095897789983</v>
      </c>
      <c r="P136" s="216">
        <f t="shared" si="68"/>
        <v>159.17095897789983</v>
      </c>
      <c r="Q136" s="216">
        <f t="shared" si="68"/>
        <v>159.17095897789983</v>
      </c>
      <c r="R136" s="216">
        <f t="shared" si="68"/>
        <v>159.17095897789983</v>
      </c>
      <c r="S136" s="216">
        <f t="shared" si="68"/>
        <v>159.17095897789983</v>
      </c>
      <c r="T136" s="216">
        <f t="shared" si="68"/>
        <v>159.17095897789983</v>
      </c>
      <c r="U136" s="216">
        <f t="shared" si="68"/>
        <v>159.17095897789983</v>
      </c>
      <c r="V136" s="216">
        <f t="shared" si="68"/>
        <v>159.17095897789983</v>
      </c>
      <c r="W136" s="216">
        <f t="shared" si="68"/>
        <v>159.17095897789983</v>
      </c>
      <c r="X136" s="216">
        <f t="shared" si="68"/>
        <v>159.17095897789983</v>
      </c>
      <c r="Y136" s="216">
        <f t="shared" si="68"/>
        <v>159.17095897789983</v>
      </c>
      <c r="Z136" s="216">
        <f t="shared" si="68"/>
        <v>159.17095897789983</v>
      </c>
      <c r="AA136" s="216">
        <f t="shared" si="68"/>
        <v>159.17095897789983</v>
      </c>
      <c r="AB136" s="216">
        <f t="shared" si="68"/>
        <v>159.17095897789983</v>
      </c>
      <c r="AC136" s="216">
        <f t="shared" si="68"/>
        <v>159.17095897789983</v>
      </c>
      <c r="AD136" s="216">
        <f t="shared" si="68"/>
        <v>159.17095897789983</v>
      </c>
      <c r="AE136" s="216">
        <f t="shared" si="68"/>
        <v>159.17095897789983</v>
      </c>
      <c r="AF136" s="216">
        <f t="shared" si="68"/>
        <v>159.17095897789983</v>
      </c>
      <c r="AG136" s="216">
        <f t="shared" si="68"/>
        <v>159.17095897789983</v>
      </c>
      <c r="AH136" s="216">
        <f t="shared" si="68"/>
        <v>159.17095897789983</v>
      </c>
      <c r="AI136" s="216">
        <f t="shared" si="68"/>
        <v>159.17095897789983</v>
      </c>
      <c r="AJ136" s="216">
        <f t="shared" si="68"/>
        <v>159.17095897789983</v>
      </c>
      <c r="AK136" s="216">
        <f t="shared" si="68"/>
        <v>159.17095897789983</v>
      </c>
      <c r="AL136" s="216">
        <f t="shared" si="68"/>
        <v>159.17095897789983</v>
      </c>
      <c r="AM136" s="216">
        <f t="shared" si="68"/>
        <v>159.17095897789983</v>
      </c>
      <c r="AN136" s="216">
        <f t="shared" si="68"/>
        <v>159.17095897789983</v>
      </c>
      <c r="AO136" s="216">
        <f t="shared" si="68"/>
        <v>159.17095897789983</v>
      </c>
      <c r="AP136" s="216">
        <f t="shared" si="68"/>
        <v>159.17095897789983</v>
      </c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J136"/>
      <c r="BK136"/>
      <c r="BL136"/>
      <c r="BM136"/>
      <c r="BN136"/>
      <c r="BO136"/>
      <c r="BP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I136" s="96"/>
    </row>
    <row r="137" spans="7:87" ht="14.25" customHeight="1" thickBot="1">
      <c r="G137" s="116"/>
      <c r="H137" s="334"/>
      <c r="J137" s="333"/>
      <c r="K137" s="217" t="s">
        <v>255</v>
      </c>
      <c r="L137" s="203" t="s">
        <v>240</v>
      </c>
      <c r="M137" s="218">
        <f t="shared" ref="M137:AP137" si="69">(M$418-1)*(M373+M184)</f>
        <v>159.17095897789983</v>
      </c>
      <c r="N137" s="218">
        <f t="shared" si="69"/>
        <v>159.17095897789983</v>
      </c>
      <c r="O137" s="218">
        <f t="shared" si="69"/>
        <v>159.17095897789983</v>
      </c>
      <c r="P137" s="218">
        <f t="shared" si="69"/>
        <v>159.17095897789983</v>
      </c>
      <c r="Q137" s="218">
        <f t="shared" si="69"/>
        <v>159.17095897789983</v>
      </c>
      <c r="R137" s="218">
        <f t="shared" si="69"/>
        <v>159.17095897789983</v>
      </c>
      <c r="S137" s="218">
        <f t="shared" si="69"/>
        <v>159.17095897789983</v>
      </c>
      <c r="T137" s="218">
        <f t="shared" si="69"/>
        <v>159.17095897789983</v>
      </c>
      <c r="U137" s="218">
        <f t="shared" si="69"/>
        <v>159.17095897789983</v>
      </c>
      <c r="V137" s="218">
        <f t="shared" si="69"/>
        <v>159.17095897789983</v>
      </c>
      <c r="W137" s="218">
        <f t="shared" si="69"/>
        <v>159.17095897789983</v>
      </c>
      <c r="X137" s="218">
        <f t="shared" si="69"/>
        <v>159.17095897789983</v>
      </c>
      <c r="Y137" s="218">
        <f t="shared" si="69"/>
        <v>159.17095897789983</v>
      </c>
      <c r="Z137" s="218">
        <f t="shared" si="69"/>
        <v>159.17095897789983</v>
      </c>
      <c r="AA137" s="218">
        <f t="shared" si="69"/>
        <v>159.17095897789983</v>
      </c>
      <c r="AB137" s="218">
        <f t="shared" si="69"/>
        <v>159.17095897789983</v>
      </c>
      <c r="AC137" s="218">
        <f t="shared" si="69"/>
        <v>159.17095897789983</v>
      </c>
      <c r="AD137" s="218">
        <f t="shared" si="69"/>
        <v>159.17095897789983</v>
      </c>
      <c r="AE137" s="218">
        <f t="shared" si="69"/>
        <v>159.17095897789983</v>
      </c>
      <c r="AF137" s="218">
        <f t="shared" si="69"/>
        <v>159.17095897789983</v>
      </c>
      <c r="AG137" s="218">
        <f t="shared" si="69"/>
        <v>159.17095897789983</v>
      </c>
      <c r="AH137" s="218">
        <f t="shared" si="69"/>
        <v>159.17095897789983</v>
      </c>
      <c r="AI137" s="218">
        <f t="shared" si="69"/>
        <v>159.17095897789983</v>
      </c>
      <c r="AJ137" s="218">
        <f t="shared" si="69"/>
        <v>159.17095897789983</v>
      </c>
      <c r="AK137" s="218">
        <f t="shared" si="69"/>
        <v>159.17095897789983</v>
      </c>
      <c r="AL137" s="218">
        <f t="shared" si="69"/>
        <v>159.17095897789983</v>
      </c>
      <c r="AM137" s="218">
        <f t="shared" si="69"/>
        <v>159.17095897789983</v>
      </c>
      <c r="AN137" s="218">
        <f t="shared" si="69"/>
        <v>159.17095897789983</v>
      </c>
      <c r="AO137" s="218">
        <f t="shared" si="69"/>
        <v>159.17095897789983</v>
      </c>
      <c r="AP137" s="218">
        <f t="shared" si="69"/>
        <v>159.17095897789983</v>
      </c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J137"/>
      <c r="BK137"/>
      <c r="BL137"/>
      <c r="BM137"/>
      <c r="BN137"/>
      <c r="BO137"/>
      <c r="BP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I137" s="96"/>
    </row>
    <row r="138" spans="7:87" ht="14.25" customHeight="1" thickTop="1">
      <c r="G138" s="116"/>
      <c r="H138" s="334"/>
      <c r="J138" s="333"/>
      <c r="K138" s="217" t="s">
        <v>256</v>
      </c>
      <c r="L138" s="203" t="s">
        <v>238</v>
      </c>
      <c r="M138" s="216">
        <f t="shared" ref="M138:AP138" si="70">(M$416-1)*(M374+M185)</f>
        <v>169.1386891133975</v>
      </c>
      <c r="N138" s="216">
        <f t="shared" si="70"/>
        <v>169.1386891133975</v>
      </c>
      <c r="O138" s="216">
        <f t="shared" si="70"/>
        <v>167.43021750619147</v>
      </c>
      <c r="P138" s="216">
        <f t="shared" si="70"/>
        <v>165.72174589898546</v>
      </c>
      <c r="Q138" s="216">
        <f t="shared" si="70"/>
        <v>165.72174589898546</v>
      </c>
      <c r="R138" s="216">
        <f t="shared" si="70"/>
        <v>164.0132742917794</v>
      </c>
      <c r="S138" s="216">
        <f t="shared" si="70"/>
        <v>164.0132742917794</v>
      </c>
      <c r="T138" s="216">
        <f t="shared" si="70"/>
        <v>162.30480268457336</v>
      </c>
      <c r="U138" s="216">
        <f t="shared" si="70"/>
        <v>160.5963310773673</v>
      </c>
      <c r="V138" s="216">
        <f t="shared" si="70"/>
        <v>160.5963310773673</v>
      </c>
      <c r="W138" s="216">
        <f t="shared" si="70"/>
        <v>158.88785947016132</v>
      </c>
      <c r="X138" s="216">
        <f t="shared" si="70"/>
        <v>158.88785947016132</v>
      </c>
      <c r="Y138" s="216">
        <f t="shared" si="70"/>
        <v>157.17938786295522</v>
      </c>
      <c r="Z138" s="216">
        <f t="shared" si="70"/>
        <v>157.17938786295522</v>
      </c>
      <c r="AA138" s="216">
        <f t="shared" si="70"/>
        <v>155.47091625574922</v>
      </c>
      <c r="AB138" s="216">
        <f t="shared" si="70"/>
        <v>155.47091625574922</v>
      </c>
      <c r="AC138" s="216">
        <f t="shared" si="70"/>
        <v>155.47091625574922</v>
      </c>
      <c r="AD138" s="216">
        <f t="shared" si="70"/>
        <v>153.76244464854321</v>
      </c>
      <c r="AE138" s="216">
        <f t="shared" si="70"/>
        <v>153.76244464854321</v>
      </c>
      <c r="AF138" s="216">
        <f t="shared" si="70"/>
        <v>153.76244464854321</v>
      </c>
      <c r="AG138" s="216">
        <f t="shared" si="70"/>
        <v>153.76244464854321</v>
      </c>
      <c r="AH138" s="216">
        <f t="shared" si="70"/>
        <v>152.05397304133717</v>
      </c>
      <c r="AI138" s="216">
        <f t="shared" si="70"/>
        <v>152.05397304133717</v>
      </c>
      <c r="AJ138" s="216">
        <f t="shared" si="70"/>
        <v>152.05397304133717</v>
      </c>
      <c r="AK138" s="216">
        <f t="shared" si="70"/>
        <v>152.05397304133717</v>
      </c>
      <c r="AL138" s="216">
        <f t="shared" si="70"/>
        <v>152.05397304133717</v>
      </c>
      <c r="AM138" s="216">
        <f t="shared" si="70"/>
        <v>150.34550143413114</v>
      </c>
      <c r="AN138" s="216">
        <f t="shared" si="70"/>
        <v>150.34550143413114</v>
      </c>
      <c r="AO138" s="216">
        <f t="shared" si="70"/>
        <v>150.34550143413114</v>
      </c>
      <c r="AP138" s="216">
        <f t="shared" si="70"/>
        <v>150.34550143413114</v>
      </c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J138"/>
      <c r="BK138"/>
      <c r="BL138"/>
      <c r="BM138"/>
      <c r="BN138"/>
      <c r="BO138"/>
      <c r="BP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I138" s="96"/>
    </row>
    <row r="139" spans="7:87" ht="14.25" customHeight="1">
      <c r="G139" s="116"/>
      <c r="H139" s="334"/>
      <c r="J139" s="333"/>
      <c r="K139" s="217" t="s">
        <v>256</v>
      </c>
      <c r="L139" s="203" t="s">
        <v>239</v>
      </c>
      <c r="M139" s="216">
        <f t="shared" ref="M139:AP139" si="71">(M$417-1)*(M375+M186)</f>
        <v>170.84716072060354</v>
      </c>
      <c r="N139" s="216">
        <f t="shared" si="71"/>
        <v>170.84716072060354</v>
      </c>
      <c r="O139" s="216">
        <f t="shared" si="71"/>
        <v>170.84716072060354</v>
      </c>
      <c r="P139" s="216">
        <f t="shared" si="71"/>
        <v>170.84716072060354</v>
      </c>
      <c r="Q139" s="216">
        <f t="shared" si="71"/>
        <v>170.84716072060354</v>
      </c>
      <c r="R139" s="216">
        <f t="shared" si="71"/>
        <v>170.84716072060354</v>
      </c>
      <c r="S139" s="216">
        <f t="shared" si="71"/>
        <v>170.84716072060354</v>
      </c>
      <c r="T139" s="216">
        <f t="shared" si="71"/>
        <v>170.84716072060354</v>
      </c>
      <c r="U139" s="216">
        <f t="shared" si="71"/>
        <v>170.84716072060354</v>
      </c>
      <c r="V139" s="216">
        <f t="shared" si="71"/>
        <v>170.84716072060354</v>
      </c>
      <c r="W139" s="216">
        <f t="shared" si="71"/>
        <v>170.84716072060354</v>
      </c>
      <c r="X139" s="216">
        <f t="shared" si="71"/>
        <v>170.84716072060354</v>
      </c>
      <c r="Y139" s="216">
        <f t="shared" si="71"/>
        <v>170.84716072060354</v>
      </c>
      <c r="Z139" s="216">
        <f t="shared" si="71"/>
        <v>170.84716072060354</v>
      </c>
      <c r="AA139" s="216">
        <f t="shared" si="71"/>
        <v>170.84716072060354</v>
      </c>
      <c r="AB139" s="216">
        <f t="shared" si="71"/>
        <v>170.84716072060354</v>
      </c>
      <c r="AC139" s="216">
        <f t="shared" si="71"/>
        <v>170.84716072060354</v>
      </c>
      <c r="AD139" s="216">
        <f t="shared" si="71"/>
        <v>170.84716072060354</v>
      </c>
      <c r="AE139" s="216">
        <f t="shared" si="71"/>
        <v>170.84716072060354</v>
      </c>
      <c r="AF139" s="216">
        <f t="shared" si="71"/>
        <v>170.84716072060354</v>
      </c>
      <c r="AG139" s="216">
        <f t="shared" si="71"/>
        <v>170.84716072060354</v>
      </c>
      <c r="AH139" s="216">
        <f t="shared" si="71"/>
        <v>170.84716072060354</v>
      </c>
      <c r="AI139" s="216">
        <f t="shared" si="71"/>
        <v>170.84716072060354</v>
      </c>
      <c r="AJ139" s="216">
        <f t="shared" si="71"/>
        <v>170.84716072060354</v>
      </c>
      <c r="AK139" s="216">
        <f t="shared" si="71"/>
        <v>170.84716072060354</v>
      </c>
      <c r="AL139" s="216">
        <f t="shared" si="71"/>
        <v>170.84716072060354</v>
      </c>
      <c r="AM139" s="216">
        <f t="shared" si="71"/>
        <v>170.84716072060354</v>
      </c>
      <c r="AN139" s="216">
        <f t="shared" si="71"/>
        <v>170.84716072060354</v>
      </c>
      <c r="AO139" s="216">
        <f t="shared" si="71"/>
        <v>170.84716072060354</v>
      </c>
      <c r="AP139" s="216">
        <f t="shared" si="71"/>
        <v>170.84716072060354</v>
      </c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J139"/>
      <c r="BK139"/>
      <c r="BL139"/>
      <c r="BM139"/>
      <c r="BN139"/>
      <c r="BO139"/>
      <c r="BP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I139" s="96"/>
    </row>
    <row r="140" spans="7:87" ht="14.25" customHeight="1" thickBot="1">
      <c r="G140" s="116"/>
      <c r="H140" s="334"/>
      <c r="J140" s="333"/>
      <c r="K140" s="217" t="s">
        <v>256</v>
      </c>
      <c r="L140" s="203" t="s">
        <v>240</v>
      </c>
      <c r="M140" s="218">
        <f t="shared" ref="M140:AP140" si="72">(M$418-1)*(M376+M187)</f>
        <v>170.84716072060354</v>
      </c>
      <c r="N140" s="218">
        <f t="shared" si="72"/>
        <v>170.84716072060354</v>
      </c>
      <c r="O140" s="218">
        <f t="shared" si="72"/>
        <v>170.84716072060354</v>
      </c>
      <c r="P140" s="218">
        <f t="shared" si="72"/>
        <v>170.84716072060354</v>
      </c>
      <c r="Q140" s="218">
        <f t="shared" si="72"/>
        <v>170.84716072060354</v>
      </c>
      <c r="R140" s="218">
        <f t="shared" si="72"/>
        <v>170.84716072060354</v>
      </c>
      <c r="S140" s="218">
        <f t="shared" si="72"/>
        <v>170.84716072060354</v>
      </c>
      <c r="T140" s="218">
        <f t="shared" si="72"/>
        <v>170.84716072060354</v>
      </c>
      <c r="U140" s="218">
        <f t="shared" si="72"/>
        <v>170.84716072060354</v>
      </c>
      <c r="V140" s="218">
        <f t="shared" si="72"/>
        <v>170.84716072060354</v>
      </c>
      <c r="W140" s="218">
        <f t="shared" si="72"/>
        <v>170.84716072060354</v>
      </c>
      <c r="X140" s="218">
        <f t="shared" si="72"/>
        <v>170.84716072060354</v>
      </c>
      <c r="Y140" s="218">
        <f t="shared" si="72"/>
        <v>170.84716072060354</v>
      </c>
      <c r="Z140" s="218">
        <f t="shared" si="72"/>
        <v>170.84716072060354</v>
      </c>
      <c r="AA140" s="218">
        <f t="shared" si="72"/>
        <v>170.84716072060354</v>
      </c>
      <c r="AB140" s="218">
        <f t="shared" si="72"/>
        <v>170.84716072060354</v>
      </c>
      <c r="AC140" s="218">
        <f t="shared" si="72"/>
        <v>170.84716072060354</v>
      </c>
      <c r="AD140" s="218">
        <f t="shared" si="72"/>
        <v>170.84716072060354</v>
      </c>
      <c r="AE140" s="218">
        <f t="shared" si="72"/>
        <v>170.84716072060354</v>
      </c>
      <c r="AF140" s="218">
        <f t="shared" si="72"/>
        <v>170.84716072060354</v>
      </c>
      <c r="AG140" s="218">
        <f t="shared" si="72"/>
        <v>170.84716072060354</v>
      </c>
      <c r="AH140" s="218">
        <f t="shared" si="72"/>
        <v>170.84716072060354</v>
      </c>
      <c r="AI140" s="218">
        <f t="shared" si="72"/>
        <v>170.84716072060354</v>
      </c>
      <c r="AJ140" s="218">
        <f t="shared" si="72"/>
        <v>170.84716072060354</v>
      </c>
      <c r="AK140" s="218">
        <f t="shared" si="72"/>
        <v>170.84716072060354</v>
      </c>
      <c r="AL140" s="218">
        <f t="shared" si="72"/>
        <v>170.84716072060354</v>
      </c>
      <c r="AM140" s="218">
        <f t="shared" si="72"/>
        <v>170.84716072060354</v>
      </c>
      <c r="AN140" s="218">
        <f t="shared" si="72"/>
        <v>170.84716072060354</v>
      </c>
      <c r="AO140" s="218">
        <f t="shared" si="72"/>
        <v>170.84716072060354</v>
      </c>
      <c r="AP140" s="218">
        <f t="shared" si="72"/>
        <v>170.84716072060354</v>
      </c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J140"/>
      <c r="BK140"/>
      <c r="BL140"/>
      <c r="BM140"/>
      <c r="BN140"/>
      <c r="BO140"/>
      <c r="BP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I140" s="96"/>
    </row>
    <row r="141" spans="7:87" ht="14.25" customHeight="1" thickTop="1">
      <c r="G141" s="116"/>
      <c r="H141" s="334"/>
      <c r="J141" s="333"/>
      <c r="K141" s="217" t="s">
        <v>257</v>
      </c>
      <c r="L141" s="203" t="s">
        <v>238</v>
      </c>
      <c r="M141" s="216">
        <f t="shared" ref="M141:AP141" si="73">(M$416-1)*(M377+M188)</f>
        <v>178.30304396126854</v>
      </c>
      <c r="N141" s="216">
        <f t="shared" si="73"/>
        <v>178.30304396126854</v>
      </c>
      <c r="O141" s="216">
        <f t="shared" si="73"/>
        <v>176.50200311317491</v>
      </c>
      <c r="P141" s="216">
        <f t="shared" si="73"/>
        <v>174.70096226508133</v>
      </c>
      <c r="Q141" s="216">
        <f t="shared" si="73"/>
        <v>174.70096226508133</v>
      </c>
      <c r="R141" s="216">
        <f t="shared" si="73"/>
        <v>172.89992141698767</v>
      </c>
      <c r="S141" s="216">
        <f t="shared" si="73"/>
        <v>172.89992141698767</v>
      </c>
      <c r="T141" s="216">
        <f t="shared" si="73"/>
        <v>171.09888056889406</v>
      </c>
      <c r="U141" s="216">
        <f t="shared" si="73"/>
        <v>169.29783972080045</v>
      </c>
      <c r="V141" s="216">
        <f t="shared" si="73"/>
        <v>169.29783972080045</v>
      </c>
      <c r="W141" s="216">
        <f t="shared" si="73"/>
        <v>167.49679887270685</v>
      </c>
      <c r="X141" s="216">
        <f t="shared" si="73"/>
        <v>167.49679887270685</v>
      </c>
      <c r="Y141" s="216">
        <f t="shared" si="73"/>
        <v>165.69575802461318</v>
      </c>
      <c r="Z141" s="216">
        <f t="shared" si="73"/>
        <v>165.69575802461318</v>
      </c>
      <c r="AA141" s="216">
        <f t="shared" si="73"/>
        <v>163.89471717651961</v>
      </c>
      <c r="AB141" s="216">
        <f t="shared" si="73"/>
        <v>163.89471717651961</v>
      </c>
      <c r="AC141" s="216">
        <f t="shared" si="73"/>
        <v>163.89471717651961</v>
      </c>
      <c r="AD141" s="216">
        <f t="shared" si="73"/>
        <v>162.09367632842597</v>
      </c>
      <c r="AE141" s="216">
        <f t="shared" si="73"/>
        <v>162.09367632842597</v>
      </c>
      <c r="AF141" s="216">
        <f t="shared" si="73"/>
        <v>162.09367632842597</v>
      </c>
      <c r="AG141" s="216">
        <f t="shared" si="73"/>
        <v>162.09367632842597</v>
      </c>
      <c r="AH141" s="216">
        <f t="shared" si="73"/>
        <v>160.29263548033236</v>
      </c>
      <c r="AI141" s="216">
        <f t="shared" si="73"/>
        <v>160.29263548033236</v>
      </c>
      <c r="AJ141" s="216">
        <f t="shared" si="73"/>
        <v>160.29263548033236</v>
      </c>
      <c r="AK141" s="216">
        <f t="shared" si="73"/>
        <v>160.29263548033236</v>
      </c>
      <c r="AL141" s="216">
        <f t="shared" si="73"/>
        <v>160.29263548033236</v>
      </c>
      <c r="AM141" s="216">
        <f t="shared" si="73"/>
        <v>158.4915946322387</v>
      </c>
      <c r="AN141" s="216">
        <f t="shared" si="73"/>
        <v>158.4915946322387</v>
      </c>
      <c r="AO141" s="216">
        <f t="shared" si="73"/>
        <v>158.4915946322387</v>
      </c>
      <c r="AP141" s="216">
        <f t="shared" si="73"/>
        <v>158.4915946322387</v>
      </c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J141"/>
      <c r="BK141"/>
      <c r="BL141"/>
      <c r="BM141"/>
      <c r="BN141"/>
      <c r="BO141"/>
      <c r="BP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I141" s="96"/>
    </row>
    <row r="142" spans="7:87" ht="14.25" customHeight="1">
      <c r="G142" s="116"/>
      <c r="H142" s="334"/>
      <c r="J142" s="333"/>
      <c r="K142" s="217" t="s">
        <v>257</v>
      </c>
      <c r="L142" s="203" t="s">
        <v>239</v>
      </c>
      <c r="M142" s="216">
        <f t="shared" ref="M142:AP142" si="74">(M$417-1)*(M378+M189)</f>
        <v>180.10408480936218</v>
      </c>
      <c r="N142" s="216">
        <f t="shared" si="74"/>
        <v>180.10408480936218</v>
      </c>
      <c r="O142" s="216">
        <f t="shared" si="74"/>
        <v>180.10408480936218</v>
      </c>
      <c r="P142" s="216">
        <f t="shared" si="74"/>
        <v>180.10408480936218</v>
      </c>
      <c r="Q142" s="216">
        <f t="shared" si="74"/>
        <v>180.10408480936218</v>
      </c>
      <c r="R142" s="216">
        <f t="shared" si="74"/>
        <v>180.10408480936218</v>
      </c>
      <c r="S142" s="216">
        <f t="shared" si="74"/>
        <v>180.10408480936218</v>
      </c>
      <c r="T142" s="216">
        <f t="shared" si="74"/>
        <v>180.10408480936218</v>
      </c>
      <c r="U142" s="216">
        <f t="shared" si="74"/>
        <v>180.10408480936218</v>
      </c>
      <c r="V142" s="216">
        <f t="shared" si="74"/>
        <v>180.10408480936218</v>
      </c>
      <c r="W142" s="216">
        <f t="shared" si="74"/>
        <v>180.10408480936218</v>
      </c>
      <c r="X142" s="216">
        <f t="shared" si="74"/>
        <v>180.10408480936218</v>
      </c>
      <c r="Y142" s="216">
        <f t="shared" si="74"/>
        <v>180.10408480936218</v>
      </c>
      <c r="Z142" s="216">
        <f t="shared" si="74"/>
        <v>180.10408480936218</v>
      </c>
      <c r="AA142" s="216">
        <f t="shared" si="74"/>
        <v>180.10408480936218</v>
      </c>
      <c r="AB142" s="216">
        <f t="shared" si="74"/>
        <v>180.10408480936218</v>
      </c>
      <c r="AC142" s="216">
        <f t="shared" si="74"/>
        <v>180.10408480936218</v>
      </c>
      <c r="AD142" s="216">
        <f t="shared" si="74"/>
        <v>180.10408480936218</v>
      </c>
      <c r="AE142" s="216">
        <f t="shared" si="74"/>
        <v>180.10408480936218</v>
      </c>
      <c r="AF142" s="216">
        <f t="shared" si="74"/>
        <v>180.10408480936218</v>
      </c>
      <c r="AG142" s="216">
        <f t="shared" si="74"/>
        <v>180.10408480936218</v>
      </c>
      <c r="AH142" s="216">
        <f t="shared" si="74"/>
        <v>180.10408480936218</v>
      </c>
      <c r="AI142" s="216">
        <f t="shared" si="74"/>
        <v>180.10408480936218</v>
      </c>
      <c r="AJ142" s="216">
        <f t="shared" si="74"/>
        <v>180.10408480936218</v>
      </c>
      <c r="AK142" s="216">
        <f t="shared" si="74"/>
        <v>180.10408480936218</v>
      </c>
      <c r="AL142" s="216">
        <f t="shared" si="74"/>
        <v>180.10408480936218</v>
      </c>
      <c r="AM142" s="216">
        <f t="shared" si="74"/>
        <v>180.10408480936218</v>
      </c>
      <c r="AN142" s="216">
        <f t="shared" si="74"/>
        <v>180.10408480936218</v>
      </c>
      <c r="AO142" s="216">
        <f t="shared" si="74"/>
        <v>180.10408480936218</v>
      </c>
      <c r="AP142" s="216">
        <f t="shared" si="74"/>
        <v>180.10408480936218</v>
      </c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J142"/>
      <c r="BK142"/>
      <c r="BL142"/>
      <c r="BM142"/>
      <c r="BN142"/>
      <c r="BO142"/>
      <c r="BP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I142" s="96"/>
    </row>
    <row r="143" spans="7:87" ht="14.25" customHeight="1" thickBot="1">
      <c r="G143" s="116"/>
      <c r="H143" s="334"/>
      <c r="J143" s="333"/>
      <c r="K143" s="217" t="s">
        <v>257</v>
      </c>
      <c r="L143" s="203" t="s">
        <v>240</v>
      </c>
      <c r="M143" s="218">
        <f t="shared" ref="M143:AP143" si="75">(M$418-1)*(M379+M190)</f>
        <v>180.10408480936218</v>
      </c>
      <c r="N143" s="218">
        <f t="shared" si="75"/>
        <v>180.10408480936218</v>
      </c>
      <c r="O143" s="218">
        <f t="shared" si="75"/>
        <v>180.10408480936218</v>
      </c>
      <c r="P143" s="218">
        <f t="shared" si="75"/>
        <v>180.10408480936218</v>
      </c>
      <c r="Q143" s="218">
        <f t="shared" si="75"/>
        <v>180.10408480936218</v>
      </c>
      <c r="R143" s="218">
        <f t="shared" si="75"/>
        <v>180.10408480936218</v>
      </c>
      <c r="S143" s="218">
        <f t="shared" si="75"/>
        <v>180.10408480936218</v>
      </c>
      <c r="T143" s="218">
        <f t="shared" si="75"/>
        <v>180.10408480936218</v>
      </c>
      <c r="U143" s="218">
        <f t="shared" si="75"/>
        <v>180.10408480936218</v>
      </c>
      <c r="V143" s="218">
        <f t="shared" si="75"/>
        <v>180.10408480936218</v>
      </c>
      <c r="W143" s="218">
        <f t="shared" si="75"/>
        <v>180.10408480936218</v>
      </c>
      <c r="X143" s="218">
        <f t="shared" si="75"/>
        <v>180.10408480936218</v>
      </c>
      <c r="Y143" s="218">
        <f t="shared" si="75"/>
        <v>180.10408480936218</v>
      </c>
      <c r="Z143" s="218">
        <f t="shared" si="75"/>
        <v>180.10408480936218</v>
      </c>
      <c r="AA143" s="218">
        <f t="shared" si="75"/>
        <v>180.10408480936218</v>
      </c>
      <c r="AB143" s="218">
        <f t="shared" si="75"/>
        <v>180.10408480936218</v>
      </c>
      <c r="AC143" s="218">
        <f t="shared" si="75"/>
        <v>180.10408480936218</v>
      </c>
      <c r="AD143" s="218">
        <f t="shared" si="75"/>
        <v>180.10408480936218</v>
      </c>
      <c r="AE143" s="218">
        <f t="shared" si="75"/>
        <v>180.10408480936218</v>
      </c>
      <c r="AF143" s="218">
        <f t="shared" si="75"/>
        <v>180.10408480936218</v>
      </c>
      <c r="AG143" s="218">
        <f t="shared" si="75"/>
        <v>180.10408480936218</v>
      </c>
      <c r="AH143" s="218">
        <f t="shared" si="75"/>
        <v>180.10408480936218</v>
      </c>
      <c r="AI143" s="218">
        <f t="shared" si="75"/>
        <v>180.10408480936218</v>
      </c>
      <c r="AJ143" s="218">
        <f t="shared" si="75"/>
        <v>180.10408480936218</v>
      </c>
      <c r="AK143" s="218">
        <f t="shared" si="75"/>
        <v>180.10408480936218</v>
      </c>
      <c r="AL143" s="218">
        <f t="shared" si="75"/>
        <v>180.10408480936218</v>
      </c>
      <c r="AM143" s="218">
        <f t="shared" si="75"/>
        <v>180.10408480936218</v>
      </c>
      <c r="AN143" s="218">
        <f t="shared" si="75"/>
        <v>180.10408480936218</v>
      </c>
      <c r="AO143" s="218">
        <f t="shared" si="75"/>
        <v>180.10408480936218</v>
      </c>
      <c r="AP143" s="218">
        <f t="shared" si="75"/>
        <v>180.10408480936218</v>
      </c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J143"/>
      <c r="BK143"/>
      <c r="BL143"/>
      <c r="BM143"/>
      <c r="BN143"/>
      <c r="BO143"/>
      <c r="BP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I143" s="96"/>
    </row>
    <row r="144" spans="7:87" ht="14.25" customHeight="1" thickTop="1">
      <c r="G144" s="116"/>
      <c r="H144" s="334"/>
      <c r="J144" s="333"/>
      <c r="K144" s="217" t="s">
        <v>258</v>
      </c>
      <c r="L144" s="203" t="s">
        <v>238</v>
      </c>
      <c r="M144" s="216">
        <f t="shared" ref="M144:AP144" si="76">(M$416-1)*(M380+M191)</f>
        <v>186.41659432891609</v>
      </c>
      <c r="N144" s="216">
        <f t="shared" si="76"/>
        <v>186.41659432891609</v>
      </c>
      <c r="O144" s="216">
        <f t="shared" si="76"/>
        <v>184.53359842660379</v>
      </c>
      <c r="P144" s="216">
        <f t="shared" si="76"/>
        <v>182.65060252429154</v>
      </c>
      <c r="Q144" s="216">
        <f t="shared" si="76"/>
        <v>182.65060252429154</v>
      </c>
      <c r="R144" s="216">
        <f t="shared" si="76"/>
        <v>180.76760662197924</v>
      </c>
      <c r="S144" s="216">
        <f t="shared" si="76"/>
        <v>180.76760662197924</v>
      </c>
      <c r="T144" s="216">
        <f t="shared" si="76"/>
        <v>178.88461071966694</v>
      </c>
      <c r="U144" s="216">
        <f t="shared" si="76"/>
        <v>177.00161481735466</v>
      </c>
      <c r="V144" s="216">
        <f t="shared" si="76"/>
        <v>177.00161481735466</v>
      </c>
      <c r="W144" s="216">
        <f t="shared" si="76"/>
        <v>175.11861891504242</v>
      </c>
      <c r="X144" s="216">
        <f t="shared" si="76"/>
        <v>175.11861891504242</v>
      </c>
      <c r="Y144" s="216">
        <f t="shared" si="76"/>
        <v>173.23562301273012</v>
      </c>
      <c r="Z144" s="216">
        <f t="shared" si="76"/>
        <v>173.23562301273012</v>
      </c>
      <c r="AA144" s="216">
        <f t="shared" si="76"/>
        <v>171.35262711041784</v>
      </c>
      <c r="AB144" s="216">
        <f t="shared" si="76"/>
        <v>171.35262711041784</v>
      </c>
      <c r="AC144" s="216">
        <f t="shared" si="76"/>
        <v>171.35262711041784</v>
      </c>
      <c r="AD144" s="216">
        <f t="shared" si="76"/>
        <v>169.46963120810554</v>
      </c>
      <c r="AE144" s="216">
        <f t="shared" si="76"/>
        <v>169.46963120810554</v>
      </c>
      <c r="AF144" s="216">
        <f t="shared" si="76"/>
        <v>169.46963120810554</v>
      </c>
      <c r="AG144" s="216">
        <f t="shared" si="76"/>
        <v>169.46963120810554</v>
      </c>
      <c r="AH144" s="216">
        <f t="shared" si="76"/>
        <v>167.58663530579329</v>
      </c>
      <c r="AI144" s="216">
        <f t="shared" si="76"/>
        <v>167.58663530579329</v>
      </c>
      <c r="AJ144" s="216">
        <f t="shared" si="76"/>
        <v>167.58663530579329</v>
      </c>
      <c r="AK144" s="216">
        <f t="shared" si="76"/>
        <v>167.58663530579329</v>
      </c>
      <c r="AL144" s="216">
        <f t="shared" si="76"/>
        <v>167.58663530579329</v>
      </c>
      <c r="AM144" s="216">
        <f t="shared" si="76"/>
        <v>165.70363940348096</v>
      </c>
      <c r="AN144" s="216">
        <f t="shared" si="76"/>
        <v>165.70363940348096</v>
      </c>
      <c r="AO144" s="216">
        <f t="shared" si="76"/>
        <v>165.70363940348096</v>
      </c>
      <c r="AP144" s="216">
        <f t="shared" si="76"/>
        <v>165.70363940348096</v>
      </c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J144"/>
      <c r="BK144"/>
      <c r="BL144"/>
      <c r="BM144"/>
      <c r="BN144"/>
      <c r="BO144"/>
      <c r="BP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I144" s="96"/>
    </row>
    <row r="145" spans="7:87" ht="14.25" customHeight="1">
      <c r="G145" s="116"/>
      <c r="H145" s="334"/>
      <c r="J145" s="333"/>
      <c r="K145" s="217" t="s">
        <v>258</v>
      </c>
      <c r="L145" s="203" t="s">
        <v>239</v>
      </c>
      <c r="M145" s="216">
        <f t="shared" ref="M145:AP145" si="77">(M$417-1)*(M381+M192)</f>
        <v>188.29959023122839</v>
      </c>
      <c r="N145" s="216">
        <f t="shared" si="77"/>
        <v>188.29959023122839</v>
      </c>
      <c r="O145" s="216">
        <f t="shared" si="77"/>
        <v>188.29959023122839</v>
      </c>
      <c r="P145" s="216">
        <f t="shared" si="77"/>
        <v>188.29959023122839</v>
      </c>
      <c r="Q145" s="216">
        <f t="shared" si="77"/>
        <v>188.29959023122839</v>
      </c>
      <c r="R145" s="216">
        <f t="shared" si="77"/>
        <v>188.29959023122839</v>
      </c>
      <c r="S145" s="216">
        <f t="shared" si="77"/>
        <v>188.29959023122839</v>
      </c>
      <c r="T145" s="216">
        <f t="shared" si="77"/>
        <v>188.29959023122839</v>
      </c>
      <c r="U145" s="216">
        <f t="shared" si="77"/>
        <v>188.29959023122839</v>
      </c>
      <c r="V145" s="216">
        <f t="shared" si="77"/>
        <v>188.29959023122839</v>
      </c>
      <c r="W145" s="216">
        <f t="shared" si="77"/>
        <v>188.29959023122839</v>
      </c>
      <c r="X145" s="216">
        <f t="shared" si="77"/>
        <v>188.29959023122839</v>
      </c>
      <c r="Y145" s="216">
        <f t="shared" si="77"/>
        <v>188.29959023122839</v>
      </c>
      <c r="Z145" s="216">
        <f t="shared" si="77"/>
        <v>188.29959023122839</v>
      </c>
      <c r="AA145" s="216">
        <f t="shared" si="77"/>
        <v>188.29959023122839</v>
      </c>
      <c r="AB145" s="216">
        <f t="shared" si="77"/>
        <v>188.29959023122839</v>
      </c>
      <c r="AC145" s="216">
        <f t="shared" si="77"/>
        <v>188.29959023122839</v>
      </c>
      <c r="AD145" s="216">
        <f t="shared" si="77"/>
        <v>188.29959023122839</v>
      </c>
      <c r="AE145" s="216">
        <f t="shared" si="77"/>
        <v>188.29959023122839</v>
      </c>
      <c r="AF145" s="216">
        <f t="shared" si="77"/>
        <v>188.29959023122839</v>
      </c>
      <c r="AG145" s="216">
        <f t="shared" si="77"/>
        <v>188.29959023122839</v>
      </c>
      <c r="AH145" s="216">
        <f t="shared" si="77"/>
        <v>188.29959023122839</v>
      </c>
      <c r="AI145" s="216">
        <f t="shared" si="77"/>
        <v>188.29959023122839</v>
      </c>
      <c r="AJ145" s="216">
        <f t="shared" si="77"/>
        <v>188.29959023122839</v>
      </c>
      <c r="AK145" s="216">
        <f t="shared" si="77"/>
        <v>188.29959023122839</v>
      </c>
      <c r="AL145" s="216">
        <f t="shared" si="77"/>
        <v>188.29959023122839</v>
      </c>
      <c r="AM145" s="216">
        <f t="shared" si="77"/>
        <v>188.29959023122839</v>
      </c>
      <c r="AN145" s="216">
        <f t="shared" si="77"/>
        <v>188.29959023122839</v>
      </c>
      <c r="AO145" s="216">
        <f t="shared" si="77"/>
        <v>188.29959023122839</v>
      </c>
      <c r="AP145" s="216">
        <f t="shared" si="77"/>
        <v>188.29959023122839</v>
      </c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J145"/>
      <c r="BK145"/>
      <c r="BL145"/>
      <c r="BM145"/>
      <c r="BN145"/>
      <c r="BO145"/>
      <c r="BP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I145" s="96"/>
    </row>
    <row r="146" spans="7:87" ht="14.25" customHeight="1" thickBot="1">
      <c r="G146" s="116"/>
      <c r="H146" s="334"/>
      <c r="J146" s="333"/>
      <c r="K146" s="217" t="s">
        <v>258</v>
      </c>
      <c r="L146" s="203" t="s">
        <v>240</v>
      </c>
      <c r="M146" s="218">
        <f t="shared" ref="M146:AP146" si="78">(M$418-1)*(M382+M193)</f>
        <v>188.29959023122839</v>
      </c>
      <c r="N146" s="218">
        <f t="shared" si="78"/>
        <v>188.29959023122839</v>
      </c>
      <c r="O146" s="218">
        <f t="shared" si="78"/>
        <v>188.29959023122839</v>
      </c>
      <c r="P146" s="218">
        <f t="shared" si="78"/>
        <v>188.29959023122839</v>
      </c>
      <c r="Q146" s="218">
        <f t="shared" si="78"/>
        <v>188.29959023122839</v>
      </c>
      <c r="R146" s="218">
        <f t="shared" si="78"/>
        <v>188.29959023122839</v>
      </c>
      <c r="S146" s="218">
        <f t="shared" si="78"/>
        <v>188.29959023122839</v>
      </c>
      <c r="T146" s="218">
        <f t="shared" si="78"/>
        <v>188.29959023122839</v>
      </c>
      <c r="U146" s="218">
        <f t="shared" si="78"/>
        <v>188.29959023122839</v>
      </c>
      <c r="V146" s="218">
        <f t="shared" si="78"/>
        <v>188.29959023122839</v>
      </c>
      <c r="W146" s="218">
        <f t="shared" si="78"/>
        <v>188.29959023122839</v>
      </c>
      <c r="X146" s="218">
        <f t="shared" si="78"/>
        <v>188.29959023122839</v>
      </c>
      <c r="Y146" s="218">
        <f t="shared" si="78"/>
        <v>188.29959023122839</v>
      </c>
      <c r="Z146" s="218">
        <f t="shared" si="78"/>
        <v>188.29959023122839</v>
      </c>
      <c r="AA146" s="218">
        <f t="shared" si="78"/>
        <v>188.29959023122839</v>
      </c>
      <c r="AB146" s="218">
        <f t="shared" si="78"/>
        <v>188.29959023122839</v>
      </c>
      <c r="AC146" s="218">
        <f t="shared" si="78"/>
        <v>188.29959023122839</v>
      </c>
      <c r="AD146" s="218">
        <f t="shared" si="78"/>
        <v>188.29959023122839</v>
      </c>
      <c r="AE146" s="218">
        <f t="shared" si="78"/>
        <v>188.29959023122839</v>
      </c>
      <c r="AF146" s="218">
        <f t="shared" si="78"/>
        <v>188.29959023122839</v>
      </c>
      <c r="AG146" s="218">
        <f t="shared" si="78"/>
        <v>188.29959023122839</v>
      </c>
      <c r="AH146" s="218">
        <f t="shared" si="78"/>
        <v>188.29959023122839</v>
      </c>
      <c r="AI146" s="218">
        <f t="shared" si="78"/>
        <v>188.29959023122839</v>
      </c>
      <c r="AJ146" s="218">
        <f t="shared" si="78"/>
        <v>188.29959023122839</v>
      </c>
      <c r="AK146" s="218">
        <f t="shared" si="78"/>
        <v>188.29959023122839</v>
      </c>
      <c r="AL146" s="218">
        <f t="shared" si="78"/>
        <v>188.29959023122839</v>
      </c>
      <c r="AM146" s="218">
        <f t="shared" si="78"/>
        <v>188.29959023122839</v>
      </c>
      <c r="AN146" s="218">
        <f t="shared" si="78"/>
        <v>188.29959023122839</v>
      </c>
      <c r="AO146" s="218">
        <f t="shared" si="78"/>
        <v>188.29959023122839</v>
      </c>
      <c r="AP146" s="218">
        <f t="shared" si="78"/>
        <v>188.29959023122839</v>
      </c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J146"/>
      <c r="BK146"/>
      <c r="BL146"/>
      <c r="BM146"/>
      <c r="BN146"/>
      <c r="BO146"/>
      <c r="BP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I146" s="96"/>
    </row>
    <row r="147" spans="7:87" ht="14.25" customHeight="1" thickTop="1">
      <c r="G147" s="116"/>
      <c r="H147" s="334"/>
      <c r="J147" s="333"/>
      <c r="K147" s="217" t="s">
        <v>259</v>
      </c>
      <c r="L147" s="203" t="s">
        <v>238</v>
      </c>
      <c r="M147" s="216">
        <f t="shared" ref="M147:AP147" si="79">(M$416-1)*(M383+M194)</f>
        <v>194.21000975349259</v>
      </c>
      <c r="N147" s="216">
        <f t="shared" si="79"/>
        <v>194.21000975349259</v>
      </c>
      <c r="O147" s="216">
        <f t="shared" si="79"/>
        <v>192.24829248325528</v>
      </c>
      <c r="P147" s="216">
        <f t="shared" si="79"/>
        <v>190.28657521301798</v>
      </c>
      <c r="Q147" s="216">
        <f t="shared" si="79"/>
        <v>190.28657521301798</v>
      </c>
      <c r="R147" s="216">
        <f t="shared" si="79"/>
        <v>188.32485794278068</v>
      </c>
      <c r="S147" s="216">
        <f t="shared" si="79"/>
        <v>188.32485794278068</v>
      </c>
      <c r="T147" s="216">
        <f t="shared" si="79"/>
        <v>186.36314067254338</v>
      </c>
      <c r="U147" s="216">
        <f t="shared" si="79"/>
        <v>184.40142340230608</v>
      </c>
      <c r="V147" s="216">
        <f t="shared" si="79"/>
        <v>184.40142340230608</v>
      </c>
      <c r="W147" s="216">
        <f t="shared" si="79"/>
        <v>182.43970613206881</v>
      </c>
      <c r="X147" s="216">
        <f t="shared" si="79"/>
        <v>182.43970613206881</v>
      </c>
      <c r="Y147" s="216">
        <f t="shared" si="79"/>
        <v>180.47798886183148</v>
      </c>
      <c r="Z147" s="216">
        <f t="shared" si="79"/>
        <v>180.47798886183148</v>
      </c>
      <c r="AA147" s="216">
        <f t="shared" si="79"/>
        <v>178.51627159159418</v>
      </c>
      <c r="AB147" s="216">
        <f t="shared" si="79"/>
        <v>178.51627159159418</v>
      </c>
      <c r="AC147" s="216">
        <f t="shared" si="79"/>
        <v>178.51627159159418</v>
      </c>
      <c r="AD147" s="216">
        <f t="shared" si="79"/>
        <v>176.5545543213569</v>
      </c>
      <c r="AE147" s="216">
        <f t="shared" si="79"/>
        <v>176.5545543213569</v>
      </c>
      <c r="AF147" s="216">
        <f t="shared" si="79"/>
        <v>176.5545543213569</v>
      </c>
      <c r="AG147" s="216">
        <f t="shared" si="79"/>
        <v>176.5545543213569</v>
      </c>
      <c r="AH147" s="216">
        <f t="shared" si="79"/>
        <v>174.5928370511196</v>
      </c>
      <c r="AI147" s="216">
        <f t="shared" si="79"/>
        <v>174.5928370511196</v>
      </c>
      <c r="AJ147" s="216">
        <f t="shared" si="79"/>
        <v>174.5928370511196</v>
      </c>
      <c r="AK147" s="216">
        <f t="shared" si="79"/>
        <v>174.5928370511196</v>
      </c>
      <c r="AL147" s="216">
        <f t="shared" si="79"/>
        <v>174.5928370511196</v>
      </c>
      <c r="AM147" s="216">
        <f t="shared" si="79"/>
        <v>172.6311197808823</v>
      </c>
      <c r="AN147" s="216">
        <f t="shared" si="79"/>
        <v>172.6311197808823</v>
      </c>
      <c r="AO147" s="216">
        <f t="shared" si="79"/>
        <v>172.6311197808823</v>
      </c>
      <c r="AP147" s="216">
        <f t="shared" si="79"/>
        <v>172.6311197808823</v>
      </c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J147"/>
      <c r="BK147"/>
      <c r="BL147"/>
      <c r="BM147"/>
      <c r="BN147"/>
      <c r="BO147"/>
      <c r="BP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I147" s="96"/>
    </row>
    <row r="148" spans="7:87" ht="14.25" customHeight="1">
      <c r="G148" s="116"/>
      <c r="H148" s="334"/>
      <c r="J148" s="333"/>
      <c r="K148" s="217" t="s">
        <v>259</v>
      </c>
      <c r="L148" s="203" t="s">
        <v>239</v>
      </c>
      <c r="M148" s="216">
        <f t="shared" ref="M148:AP148" si="80">(M$417-1)*(M384+M195)</f>
        <v>196.17172702372989</v>
      </c>
      <c r="N148" s="216">
        <f t="shared" si="80"/>
        <v>196.17172702372989</v>
      </c>
      <c r="O148" s="216">
        <f t="shared" si="80"/>
        <v>196.17172702372989</v>
      </c>
      <c r="P148" s="216">
        <f t="shared" si="80"/>
        <v>196.17172702372989</v>
      </c>
      <c r="Q148" s="216">
        <f t="shared" si="80"/>
        <v>196.17172702372989</v>
      </c>
      <c r="R148" s="216">
        <f t="shared" si="80"/>
        <v>196.17172702372989</v>
      </c>
      <c r="S148" s="216">
        <f t="shared" si="80"/>
        <v>196.17172702372989</v>
      </c>
      <c r="T148" s="216">
        <f t="shared" si="80"/>
        <v>196.17172702372989</v>
      </c>
      <c r="U148" s="216">
        <f t="shared" si="80"/>
        <v>196.17172702372989</v>
      </c>
      <c r="V148" s="216">
        <f t="shared" si="80"/>
        <v>196.17172702372989</v>
      </c>
      <c r="W148" s="216">
        <f t="shared" si="80"/>
        <v>196.17172702372989</v>
      </c>
      <c r="X148" s="216">
        <f t="shared" si="80"/>
        <v>196.17172702372989</v>
      </c>
      <c r="Y148" s="216">
        <f t="shared" si="80"/>
        <v>196.17172702372989</v>
      </c>
      <c r="Z148" s="216">
        <f t="shared" si="80"/>
        <v>196.17172702372989</v>
      </c>
      <c r="AA148" s="216">
        <f t="shared" si="80"/>
        <v>196.17172702372989</v>
      </c>
      <c r="AB148" s="216">
        <f t="shared" si="80"/>
        <v>196.17172702372989</v>
      </c>
      <c r="AC148" s="216">
        <f t="shared" si="80"/>
        <v>196.17172702372989</v>
      </c>
      <c r="AD148" s="216">
        <f t="shared" si="80"/>
        <v>196.17172702372989</v>
      </c>
      <c r="AE148" s="216">
        <f t="shared" si="80"/>
        <v>196.17172702372989</v>
      </c>
      <c r="AF148" s="216">
        <f t="shared" si="80"/>
        <v>196.17172702372989</v>
      </c>
      <c r="AG148" s="216">
        <f t="shared" si="80"/>
        <v>196.17172702372989</v>
      </c>
      <c r="AH148" s="216">
        <f t="shared" si="80"/>
        <v>196.17172702372989</v>
      </c>
      <c r="AI148" s="216">
        <f t="shared" si="80"/>
        <v>196.17172702372989</v>
      </c>
      <c r="AJ148" s="216">
        <f t="shared" si="80"/>
        <v>196.17172702372989</v>
      </c>
      <c r="AK148" s="216">
        <f t="shared" si="80"/>
        <v>196.17172702372989</v>
      </c>
      <c r="AL148" s="216">
        <f t="shared" si="80"/>
        <v>196.17172702372989</v>
      </c>
      <c r="AM148" s="216">
        <f t="shared" si="80"/>
        <v>196.17172702372989</v>
      </c>
      <c r="AN148" s="216">
        <f t="shared" si="80"/>
        <v>196.17172702372989</v>
      </c>
      <c r="AO148" s="216">
        <f t="shared" si="80"/>
        <v>196.17172702372989</v>
      </c>
      <c r="AP148" s="216">
        <f t="shared" si="80"/>
        <v>196.17172702372989</v>
      </c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J148"/>
      <c r="BK148"/>
      <c r="BL148"/>
      <c r="BM148"/>
      <c r="BN148"/>
      <c r="BO148"/>
      <c r="BP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I148" s="96"/>
    </row>
    <row r="149" spans="7:87" ht="14.25" customHeight="1" thickBot="1">
      <c r="G149" s="116"/>
      <c r="H149" s="334"/>
      <c r="J149" s="333"/>
      <c r="K149" s="217" t="s">
        <v>259</v>
      </c>
      <c r="L149" s="203" t="s">
        <v>240</v>
      </c>
      <c r="M149" s="218">
        <f t="shared" ref="M149:AP149" si="81">(M$418-1)*(M385+M196)</f>
        <v>196.17172702372989</v>
      </c>
      <c r="N149" s="218">
        <f t="shared" si="81"/>
        <v>196.17172702372989</v>
      </c>
      <c r="O149" s="218">
        <f t="shared" si="81"/>
        <v>196.17172702372989</v>
      </c>
      <c r="P149" s="218">
        <f t="shared" si="81"/>
        <v>196.17172702372989</v>
      </c>
      <c r="Q149" s="218">
        <f t="shared" si="81"/>
        <v>196.17172702372989</v>
      </c>
      <c r="R149" s="218">
        <f t="shared" si="81"/>
        <v>196.17172702372989</v>
      </c>
      <c r="S149" s="218">
        <f t="shared" si="81"/>
        <v>196.17172702372989</v>
      </c>
      <c r="T149" s="218">
        <f t="shared" si="81"/>
        <v>196.17172702372989</v>
      </c>
      <c r="U149" s="218">
        <f t="shared" si="81"/>
        <v>196.17172702372989</v>
      </c>
      <c r="V149" s="218">
        <f t="shared" si="81"/>
        <v>196.17172702372989</v>
      </c>
      <c r="W149" s="218">
        <f t="shared" si="81"/>
        <v>196.17172702372989</v>
      </c>
      <c r="X149" s="218">
        <f t="shared" si="81"/>
        <v>196.17172702372989</v>
      </c>
      <c r="Y149" s="218">
        <f t="shared" si="81"/>
        <v>196.17172702372989</v>
      </c>
      <c r="Z149" s="218">
        <f t="shared" si="81"/>
        <v>196.17172702372989</v>
      </c>
      <c r="AA149" s="218">
        <f t="shared" si="81"/>
        <v>196.17172702372989</v>
      </c>
      <c r="AB149" s="218">
        <f t="shared" si="81"/>
        <v>196.17172702372989</v>
      </c>
      <c r="AC149" s="218">
        <f t="shared" si="81"/>
        <v>196.17172702372989</v>
      </c>
      <c r="AD149" s="218">
        <f t="shared" si="81"/>
        <v>196.17172702372989</v>
      </c>
      <c r="AE149" s="218">
        <f t="shared" si="81"/>
        <v>196.17172702372989</v>
      </c>
      <c r="AF149" s="218">
        <f t="shared" si="81"/>
        <v>196.17172702372989</v>
      </c>
      <c r="AG149" s="218">
        <f t="shared" si="81"/>
        <v>196.17172702372989</v>
      </c>
      <c r="AH149" s="218">
        <f t="shared" si="81"/>
        <v>196.17172702372989</v>
      </c>
      <c r="AI149" s="218">
        <f t="shared" si="81"/>
        <v>196.17172702372989</v>
      </c>
      <c r="AJ149" s="218">
        <f t="shared" si="81"/>
        <v>196.17172702372989</v>
      </c>
      <c r="AK149" s="218">
        <f t="shared" si="81"/>
        <v>196.17172702372989</v>
      </c>
      <c r="AL149" s="218">
        <f t="shared" si="81"/>
        <v>196.17172702372989</v>
      </c>
      <c r="AM149" s="218">
        <f t="shared" si="81"/>
        <v>196.17172702372989</v>
      </c>
      <c r="AN149" s="218">
        <f t="shared" si="81"/>
        <v>196.17172702372989</v>
      </c>
      <c r="AO149" s="218">
        <f t="shared" si="81"/>
        <v>196.17172702372989</v>
      </c>
      <c r="AP149" s="218">
        <f t="shared" si="81"/>
        <v>196.17172702372989</v>
      </c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J149"/>
      <c r="BK149"/>
      <c r="BL149"/>
      <c r="BM149"/>
      <c r="BN149"/>
      <c r="BO149"/>
      <c r="BP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I149" s="96"/>
    </row>
    <row r="150" spans="7:87" ht="14.25" customHeight="1" thickTop="1">
      <c r="G150" s="116"/>
      <c r="H150" s="334"/>
      <c r="J150" s="333"/>
      <c r="K150" s="217" t="s">
        <v>260</v>
      </c>
      <c r="L150" s="203" t="s">
        <v>238</v>
      </c>
      <c r="M150" s="216">
        <f t="shared" ref="M150:AP150" si="82">(M$416-1)*(M386+M197)</f>
        <v>201.32581214406684</v>
      </c>
      <c r="N150" s="216">
        <f t="shared" si="82"/>
        <v>201.32581214406684</v>
      </c>
      <c r="O150" s="216">
        <f t="shared" si="82"/>
        <v>199.29221808200552</v>
      </c>
      <c r="P150" s="216">
        <f t="shared" si="82"/>
        <v>197.25862401994428</v>
      </c>
      <c r="Q150" s="216">
        <f t="shared" si="82"/>
        <v>197.25862401994428</v>
      </c>
      <c r="R150" s="216">
        <f t="shared" si="82"/>
        <v>195.22502995788298</v>
      </c>
      <c r="S150" s="216">
        <f t="shared" si="82"/>
        <v>195.22502995788298</v>
      </c>
      <c r="T150" s="216">
        <f t="shared" si="82"/>
        <v>193.19143589582171</v>
      </c>
      <c r="U150" s="216">
        <f t="shared" si="82"/>
        <v>191.15784183376039</v>
      </c>
      <c r="V150" s="216">
        <f t="shared" si="82"/>
        <v>191.15784183376039</v>
      </c>
      <c r="W150" s="216">
        <f t="shared" si="82"/>
        <v>189.12424777169917</v>
      </c>
      <c r="X150" s="216">
        <f t="shared" si="82"/>
        <v>189.12424777169917</v>
      </c>
      <c r="Y150" s="216">
        <f t="shared" si="82"/>
        <v>187.09065370963785</v>
      </c>
      <c r="Z150" s="216">
        <f t="shared" si="82"/>
        <v>187.09065370963785</v>
      </c>
      <c r="AA150" s="216">
        <f t="shared" si="82"/>
        <v>185.05705964757658</v>
      </c>
      <c r="AB150" s="216">
        <f t="shared" si="82"/>
        <v>185.05705964757658</v>
      </c>
      <c r="AC150" s="216">
        <f t="shared" si="82"/>
        <v>185.05705964757658</v>
      </c>
      <c r="AD150" s="216">
        <f t="shared" si="82"/>
        <v>183.02346558551531</v>
      </c>
      <c r="AE150" s="216">
        <f t="shared" si="82"/>
        <v>183.02346558551531</v>
      </c>
      <c r="AF150" s="216">
        <f t="shared" si="82"/>
        <v>183.02346558551531</v>
      </c>
      <c r="AG150" s="216">
        <f t="shared" si="82"/>
        <v>183.02346558551531</v>
      </c>
      <c r="AH150" s="216">
        <f t="shared" si="82"/>
        <v>180.98987152345404</v>
      </c>
      <c r="AI150" s="216">
        <f t="shared" si="82"/>
        <v>180.98987152345404</v>
      </c>
      <c r="AJ150" s="216">
        <f t="shared" si="82"/>
        <v>180.98987152345404</v>
      </c>
      <c r="AK150" s="216">
        <f t="shared" si="82"/>
        <v>180.98987152345404</v>
      </c>
      <c r="AL150" s="216">
        <f t="shared" si="82"/>
        <v>180.98987152345404</v>
      </c>
      <c r="AM150" s="216">
        <f t="shared" si="82"/>
        <v>178.95627746139274</v>
      </c>
      <c r="AN150" s="216">
        <f t="shared" si="82"/>
        <v>178.95627746139274</v>
      </c>
      <c r="AO150" s="216">
        <f t="shared" si="82"/>
        <v>178.95627746139274</v>
      </c>
      <c r="AP150" s="216">
        <f t="shared" si="82"/>
        <v>178.95627746139274</v>
      </c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J150"/>
      <c r="BK150"/>
      <c r="BL150"/>
      <c r="BM150"/>
      <c r="BN150"/>
      <c r="BO150"/>
      <c r="BP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I150" s="96"/>
    </row>
    <row r="151" spans="7:87" ht="14.25" customHeight="1">
      <c r="G151" s="116"/>
      <c r="H151" s="334"/>
      <c r="J151" s="333"/>
      <c r="K151" s="217" t="s">
        <v>260</v>
      </c>
      <c r="L151" s="203" t="s">
        <v>239</v>
      </c>
      <c r="M151" s="216">
        <f t="shared" ref="M151:AP151" si="83">(M$417-1)*(M387+M198)</f>
        <v>203.35940620612811</v>
      </c>
      <c r="N151" s="216">
        <f t="shared" si="83"/>
        <v>203.35940620612811</v>
      </c>
      <c r="O151" s="216">
        <f t="shared" si="83"/>
        <v>203.35940620612811</v>
      </c>
      <c r="P151" s="216">
        <f t="shared" si="83"/>
        <v>203.35940620612811</v>
      </c>
      <c r="Q151" s="216">
        <f t="shared" si="83"/>
        <v>203.35940620612811</v>
      </c>
      <c r="R151" s="216">
        <f t="shared" si="83"/>
        <v>203.35940620612811</v>
      </c>
      <c r="S151" s="216">
        <f t="shared" si="83"/>
        <v>203.35940620612811</v>
      </c>
      <c r="T151" s="216">
        <f t="shared" si="83"/>
        <v>203.35940620612811</v>
      </c>
      <c r="U151" s="216">
        <f t="shared" si="83"/>
        <v>203.35940620612811</v>
      </c>
      <c r="V151" s="216">
        <f t="shared" si="83"/>
        <v>203.35940620612811</v>
      </c>
      <c r="W151" s="216">
        <f t="shared" si="83"/>
        <v>203.35940620612811</v>
      </c>
      <c r="X151" s="216">
        <f t="shared" si="83"/>
        <v>203.35940620612811</v>
      </c>
      <c r="Y151" s="216">
        <f t="shared" si="83"/>
        <v>203.35940620612811</v>
      </c>
      <c r="Z151" s="216">
        <f t="shared" si="83"/>
        <v>203.35940620612811</v>
      </c>
      <c r="AA151" s="216">
        <f t="shared" si="83"/>
        <v>203.35940620612811</v>
      </c>
      <c r="AB151" s="216">
        <f t="shared" si="83"/>
        <v>203.35940620612811</v>
      </c>
      <c r="AC151" s="216">
        <f t="shared" si="83"/>
        <v>203.35940620612811</v>
      </c>
      <c r="AD151" s="216">
        <f t="shared" si="83"/>
        <v>203.35940620612811</v>
      </c>
      <c r="AE151" s="216">
        <f t="shared" si="83"/>
        <v>203.35940620612811</v>
      </c>
      <c r="AF151" s="216">
        <f t="shared" si="83"/>
        <v>203.35940620612811</v>
      </c>
      <c r="AG151" s="216">
        <f t="shared" si="83"/>
        <v>203.35940620612811</v>
      </c>
      <c r="AH151" s="216">
        <f t="shared" si="83"/>
        <v>203.35940620612811</v>
      </c>
      <c r="AI151" s="216">
        <f t="shared" si="83"/>
        <v>203.35940620612811</v>
      </c>
      <c r="AJ151" s="216">
        <f t="shared" si="83"/>
        <v>203.35940620612811</v>
      </c>
      <c r="AK151" s="216">
        <f t="shared" si="83"/>
        <v>203.35940620612811</v>
      </c>
      <c r="AL151" s="216">
        <f t="shared" si="83"/>
        <v>203.35940620612811</v>
      </c>
      <c r="AM151" s="216">
        <f t="shared" si="83"/>
        <v>203.35940620612811</v>
      </c>
      <c r="AN151" s="216">
        <f t="shared" si="83"/>
        <v>203.35940620612811</v>
      </c>
      <c r="AO151" s="216">
        <f t="shared" si="83"/>
        <v>203.35940620612811</v>
      </c>
      <c r="AP151" s="216">
        <f t="shared" si="83"/>
        <v>203.35940620612811</v>
      </c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J151"/>
      <c r="BK151"/>
      <c r="BL151"/>
      <c r="BM151"/>
      <c r="BN151"/>
      <c r="BO151"/>
      <c r="BP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I151" s="96"/>
    </row>
    <row r="152" spans="7:87" ht="14.25" customHeight="1" thickBot="1">
      <c r="G152" s="116"/>
      <c r="H152" s="334"/>
      <c r="J152" s="333"/>
      <c r="K152" s="217" t="s">
        <v>260</v>
      </c>
      <c r="L152" s="203" t="s">
        <v>240</v>
      </c>
      <c r="M152" s="218">
        <f t="shared" ref="M152:AP152" si="84">(M$418-1)*(M388+M199)</f>
        <v>203.35940620612811</v>
      </c>
      <c r="N152" s="218">
        <f t="shared" si="84"/>
        <v>203.35940620612811</v>
      </c>
      <c r="O152" s="218">
        <f t="shared" si="84"/>
        <v>203.35940620612811</v>
      </c>
      <c r="P152" s="218">
        <f t="shared" si="84"/>
        <v>203.35940620612811</v>
      </c>
      <c r="Q152" s="218">
        <f t="shared" si="84"/>
        <v>203.35940620612811</v>
      </c>
      <c r="R152" s="218">
        <f t="shared" si="84"/>
        <v>203.35940620612811</v>
      </c>
      <c r="S152" s="218">
        <f t="shared" si="84"/>
        <v>203.35940620612811</v>
      </c>
      <c r="T152" s="218">
        <f t="shared" si="84"/>
        <v>203.35940620612811</v>
      </c>
      <c r="U152" s="218">
        <f t="shared" si="84"/>
        <v>203.35940620612811</v>
      </c>
      <c r="V152" s="218">
        <f t="shared" si="84"/>
        <v>203.35940620612811</v>
      </c>
      <c r="W152" s="218">
        <f t="shared" si="84"/>
        <v>203.35940620612811</v>
      </c>
      <c r="X152" s="218">
        <f t="shared" si="84"/>
        <v>203.35940620612811</v>
      </c>
      <c r="Y152" s="218">
        <f t="shared" si="84"/>
        <v>203.35940620612811</v>
      </c>
      <c r="Z152" s="218">
        <f t="shared" si="84"/>
        <v>203.35940620612811</v>
      </c>
      <c r="AA152" s="218">
        <f t="shared" si="84"/>
        <v>203.35940620612811</v>
      </c>
      <c r="AB152" s="218">
        <f t="shared" si="84"/>
        <v>203.35940620612811</v>
      </c>
      <c r="AC152" s="218">
        <f t="shared" si="84"/>
        <v>203.35940620612811</v>
      </c>
      <c r="AD152" s="218">
        <f t="shared" si="84"/>
        <v>203.35940620612811</v>
      </c>
      <c r="AE152" s="218">
        <f t="shared" si="84"/>
        <v>203.35940620612811</v>
      </c>
      <c r="AF152" s="218">
        <f t="shared" si="84"/>
        <v>203.35940620612811</v>
      </c>
      <c r="AG152" s="218">
        <f t="shared" si="84"/>
        <v>203.35940620612811</v>
      </c>
      <c r="AH152" s="218">
        <f t="shared" si="84"/>
        <v>203.35940620612811</v>
      </c>
      <c r="AI152" s="218">
        <f t="shared" si="84"/>
        <v>203.35940620612811</v>
      </c>
      <c r="AJ152" s="218">
        <f t="shared" si="84"/>
        <v>203.35940620612811</v>
      </c>
      <c r="AK152" s="218">
        <f t="shared" si="84"/>
        <v>203.35940620612811</v>
      </c>
      <c r="AL152" s="218">
        <f t="shared" si="84"/>
        <v>203.35940620612811</v>
      </c>
      <c r="AM152" s="218">
        <f t="shared" si="84"/>
        <v>203.35940620612811</v>
      </c>
      <c r="AN152" s="218">
        <f t="shared" si="84"/>
        <v>203.35940620612811</v>
      </c>
      <c r="AO152" s="218">
        <f t="shared" si="84"/>
        <v>203.35940620612811</v>
      </c>
      <c r="AP152" s="218">
        <f t="shared" si="84"/>
        <v>203.35940620612811</v>
      </c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J152"/>
      <c r="BK152"/>
      <c r="BL152"/>
      <c r="BM152"/>
      <c r="BN152"/>
      <c r="BO152"/>
      <c r="BP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I152" s="96"/>
    </row>
    <row r="153" spans="7:87" ht="14.25" customHeight="1" thickTop="1">
      <c r="G153" s="116"/>
      <c r="H153" s="334"/>
      <c r="J153" s="333"/>
      <c r="K153" s="217" t="s">
        <v>261</v>
      </c>
      <c r="L153" s="203" t="s">
        <v>238</v>
      </c>
      <c r="M153" s="216">
        <f t="shared" ref="M153:AP153" si="85">(M$416-1)*(M389+M200)</f>
        <v>208.64458468067971</v>
      </c>
      <c r="N153" s="216">
        <f t="shared" si="85"/>
        <v>208.64458468067971</v>
      </c>
      <c r="O153" s="216">
        <f t="shared" si="85"/>
        <v>206.53706362329913</v>
      </c>
      <c r="P153" s="216">
        <f t="shared" si="85"/>
        <v>204.42954256591855</v>
      </c>
      <c r="Q153" s="216">
        <f t="shared" si="85"/>
        <v>204.42954256591855</v>
      </c>
      <c r="R153" s="216">
        <f t="shared" si="85"/>
        <v>202.32202150853792</v>
      </c>
      <c r="S153" s="216">
        <f t="shared" si="85"/>
        <v>202.32202150853792</v>
      </c>
      <c r="T153" s="216">
        <f t="shared" si="85"/>
        <v>200.21450045115733</v>
      </c>
      <c r="U153" s="216">
        <f t="shared" si="85"/>
        <v>198.10697939377673</v>
      </c>
      <c r="V153" s="216">
        <f t="shared" si="85"/>
        <v>198.10697939377673</v>
      </c>
      <c r="W153" s="216">
        <f t="shared" si="85"/>
        <v>195.99945833639617</v>
      </c>
      <c r="X153" s="216">
        <f t="shared" si="85"/>
        <v>195.99945833639617</v>
      </c>
      <c r="Y153" s="216">
        <f t="shared" si="85"/>
        <v>193.89193727901548</v>
      </c>
      <c r="Z153" s="216">
        <f t="shared" si="85"/>
        <v>193.89193727901548</v>
      </c>
      <c r="AA153" s="216">
        <f t="shared" si="85"/>
        <v>191.78441622163493</v>
      </c>
      <c r="AB153" s="216">
        <f t="shared" si="85"/>
        <v>191.78441622163493</v>
      </c>
      <c r="AC153" s="216">
        <f t="shared" si="85"/>
        <v>191.78441622163493</v>
      </c>
      <c r="AD153" s="216">
        <f t="shared" si="85"/>
        <v>189.67689516425432</v>
      </c>
      <c r="AE153" s="216">
        <f t="shared" si="85"/>
        <v>189.67689516425432</v>
      </c>
      <c r="AF153" s="216">
        <f t="shared" si="85"/>
        <v>189.67689516425432</v>
      </c>
      <c r="AG153" s="216">
        <f t="shared" si="85"/>
        <v>189.67689516425432</v>
      </c>
      <c r="AH153" s="216">
        <f t="shared" si="85"/>
        <v>187.56937410687374</v>
      </c>
      <c r="AI153" s="216">
        <f t="shared" si="85"/>
        <v>187.56937410687374</v>
      </c>
      <c r="AJ153" s="216">
        <f t="shared" si="85"/>
        <v>187.56937410687374</v>
      </c>
      <c r="AK153" s="216">
        <f t="shared" si="85"/>
        <v>187.56937410687374</v>
      </c>
      <c r="AL153" s="216">
        <f t="shared" si="85"/>
        <v>187.56937410687374</v>
      </c>
      <c r="AM153" s="216">
        <f t="shared" si="85"/>
        <v>185.4618530494931</v>
      </c>
      <c r="AN153" s="216">
        <f t="shared" si="85"/>
        <v>185.4618530494931</v>
      </c>
      <c r="AO153" s="216">
        <f t="shared" si="85"/>
        <v>185.4618530494931</v>
      </c>
      <c r="AP153" s="216">
        <f t="shared" si="85"/>
        <v>185.4618530494931</v>
      </c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J153"/>
      <c r="BK153"/>
      <c r="BL153"/>
      <c r="BM153"/>
      <c r="BN153"/>
      <c r="BO153"/>
      <c r="BP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I153" s="96"/>
    </row>
    <row r="154" spans="7:87" ht="14.25" customHeight="1">
      <c r="G154" s="116"/>
      <c r="H154" s="334"/>
      <c r="J154" s="333"/>
      <c r="K154" s="217" t="s">
        <v>261</v>
      </c>
      <c r="L154" s="203" t="s">
        <v>239</v>
      </c>
      <c r="M154" s="216">
        <f t="shared" ref="M154:AP154" si="86">(M$417-1)*(M390+M201)</f>
        <v>210.75210573806035</v>
      </c>
      <c r="N154" s="216">
        <f t="shared" si="86"/>
        <v>210.75210573806035</v>
      </c>
      <c r="O154" s="216">
        <f t="shared" si="86"/>
        <v>210.75210573806035</v>
      </c>
      <c r="P154" s="216">
        <f t="shared" si="86"/>
        <v>210.75210573806035</v>
      </c>
      <c r="Q154" s="216">
        <f t="shared" si="86"/>
        <v>210.75210573806035</v>
      </c>
      <c r="R154" s="216">
        <f t="shared" si="86"/>
        <v>210.75210573806035</v>
      </c>
      <c r="S154" s="216">
        <f t="shared" si="86"/>
        <v>210.75210573806035</v>
      </c>
      <c r="T154" s="216">
        <f t="shared" si="86"/>
        <v>210.75210573806035</v>
      </c>
      <c r="U154" s="216">
        <f t="shared" si="86"/>
        <v>210.75210573806035</v>
      </c>
      <c r="V154" s="216">
        <f t="shared" si="86"/>
        <v>210.75210573806035</v>
      </c>
      <c r="W154" s="216">
        <f t="shared" si="86"/>
        <v>210.75210573806035</v>
      </c>
      <c r="X154" s="216">
        <f t="shared" si="86"/>
        <v>210.75210573806035</v>
      </c>
      <c r="Y154" s="216">
        <f t="shared" si="86"/>
        <v>210.75210573806035</v>
      </c>
      <c r="Z154" s="216">
        <f t="shared" si="86"/>
        <v>210.75210573806035</v>
      </c>
      <c r="AA154" s="216">
        <f t="shared" si="86"/>
        <v>210.75210573806035</v>
      </c>
      <c r="AB154" s="216">
        <f t="shared" si="86"/>
        <v>210.75210573806035</v>
      </c>
      <c r="AC154" s="216">
        <f t="shared" si="86"/>
        <v>210.75210573806035</v>
      </c>
      <c r="AD154" s="216">
        <f t="shared" si="86"/>
        <v>210.75210573806035</v>
      </c>
      <c r="AE154" s="216">
        <f t="shared" si="86"/>
        <v>210.75210573806035</v>
      </c>
      <c r="AF154" s="216">
        <f t="shared" si="86"/>
        <v>210.75210573806035</v>
      </c>
      <c r="AG154" s="216">
        <f t="shared" si="86"/>
        <v>210.75210573806035</v>
      </c>
      <c r="AH154" s="216">
        <f t="shared" si="86"/>
        <v>210.75210573806035</v>
      </c>
      <c r="AI154" s="216">
        <f t="shared" si="86"/>
        <v>210.75210573806035</v>
      </c>
      <c r="AJ154" s="216">
        <f t="shared" si="86"/>
        <v>210.75210573806035</v>
      </c>
      <c r="AK154" s="216">
        <f t="shared" si="86"/>
        <v>210.75210573806035</v>
      </c>
      <c r="AL154" s="216">
        <f t="shared" si="86"/>
        <v>210.75210573806035</v>
      </c>
      <c r="AM154" s="216">
        <f t="shared" si="86"/>
        <v>210.75210573806035</v>
      </c>
      <c r="AN154" s="216">
        <f t="shared" si="86"/>
        <v>210.75210573806035</v>
      </c>
      <c r="AO154" s="216">
        <f t="shared" si="86"/>
        <v>210.75210573806035</v>
      </c>
      <c r="AP154" s="216">
        <f t="shared" si="86"/>
        <v>210.75210573806035</v>
      </c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J154"/>
      <c r="BK154"/>
      <c r="BL154"/>
      <c r="BM154"/>
      <c r="BN154"/>
      <c r="BO154"/>
      <c r="BP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I154" s="96"/>
    </row>
    <row r="155" spans="7:87" ht="14.25" customHeight="1" thickBot="1">
      <c r="G155" s="116"/>
      <c r="H155" s="334"/>
      <c r="J155" s="333"/>
      <c r="K155" s="217" t="s">
        <v>261</v>
      </c>
      <c r="L155" s="203" t="s">
        <v>240</v>
      </c>
      <c r="M155" s="218">
        <f t="shared" ref="M155:AP155" si="87">(M$418-1)*(M391+M202)</f>
        <v>210.75210573806035</v>
      </c>
      <c r="N155" s="218">
        <f t="shared" si="87"/>
        <v>210.75210573806035</v>
      </c>
      <c r="O155" s="218">
        <f t="shared" si="87"/>
        <v>210.75210573806035</v>
      </c>
      <c r="P155" s="218">
        <f t="shared" si="87"/>
        <v>210.75210573806035</v>
      </c>
      <c r="Q155" s="218">
        <f t="shared" si="87"/>
        <v>210.75210573806035</v>
      </c>
      <c r="R155" s="218">
        <f t="shared" si="87"/>
        <v>210.75210573806035</v>
      </c>
      <c r="S155" s="218">
        <f t="shared" si="87"/>
        <v>210.75210573806035</v>
      </c>
      <c r="T155" s="218">
        <f t="shared" si="87"/>
        <v>210.75210573806035</v>
      </c>
      <c r="U155" s="218">
        <f t="shared" si="87"/>
        <v>210.75210573806035</v>
      </c>
      <c r="V155" s="218">
        <f t="shared" si="87"/>
        <v>210.75210573806035</v>
      </c>
      <c r="W155" s="218">
        <f t="shared" si="87"/>
        <v>210.75210573806035</v>
      </c>
      <c r="X155" s="218">
        <f t="shared" si="87"/>
        <v>210.75210573806035</v>
      </c>
      <c r="Y155" s="218">
        <f t="shared" si="87"/>
        <v>210.75210573806035</v>
      </c>
      <c r="Z155" s="218">
        <f t="shared" si="87"/>
        <v>210.75210573806035</v>
      </c>
      <c r="AA155" s="218">
        <f t="shared" si="87"/>
        <v>210.75210573806035</v>
      </c>
      <c r="AB155" s="218">
        <f t="shared" si="87"/>
        <v>210.75210573806035</v>
      </c>
      <c r="AC155" s="218">
        <f t="shared" si="87"/>
        <v>210.75210573806035</v>
      </c>
      <c r="AD155" s="218">
        <f t="shared" si="87"/>
        <v>210.75210573806035</v>
      </c>
      <c r="AE155" s="218">
        <f t="shared" si="87"/>
        <v>210.75210573806035</v>
      </c>
      <c r="AF155" s="218">
        <f t="shared" si="87"/>
        <v>210.75210573806035</v>
      </c>
      <c r="AG155" s="218">
        <f t="shared" si="87"/>
        <v>210.75210573806035</v>
      </c>
      <c r="AH155" s="218">
        <f t="shared" si="87"/>
        <v>210.75210573806035</v>
      </c>
      <c r="AI155" s="218">
        <f t="shared" si="87"/>
        <v>210.75210573806035</v>
      </c>
      <c r="AJ155" s="218">
        <f t="shared" si="87"/>
        <v>210.75210573806035</v>
      </c>
      <c r="AK155" s="218">
        <f t="shared" si="87"/>
        <v>210.75210573806035</v>
      </c>
      <c r="AL155" s="218">
        <f t="shared" si="87"/>
        <v>210.75210573806035</v>
      </c>
      <c r="AM155" s="218">
        <f t="shared" si="87"/>
        <v>210.75210573806035</v>
      </c>
      <c r="AN155" s="218">
        <f t="shared" si="87"/>
        <v>210.75210573806035</v>
      </c>
      <c r="AO155" s="218">
        <f t="shared" si="87"/>
        <v>210.75210573806035</v>
      </c>
      <c r="AP155" s="218">
        <f t="shared" si="87"/>
        <v>210.75210573806035</v>
      </c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J155"/>
      <c r="BK155"/>
      <c r="BL155"/>
      <c r="BM155"/>
      <c r="BN155"/>
      <c r="BO155"/>
      <c r="BP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I155" s="96"/>
    </row>
    <row r="156" spans="7:87" ht="14.25" customHeight="1" thickTop="1">
      <c r="G156" s="116"/>
      <c r="H156" s="334"/>
      <c r="J156" s="333"/>
      <c r="K156" s="217" t="s">
        <v>262</v>
      </c>
      <c r="L156" s="203" t="s">
        <v>238</v>
      </c>
      <c r="M156" s="216">
        <f t="shared" ref="M156:AP156" si="88">(M$416-1)*(M392+M203)</f>
        <v>216.12673123757043</v>
      </c>
      <c r="N156" s="216">
        <f t="shared" si="88"/>
        <v>216.12673123757043</v>
      </c>
      <c r="O156" s="216">
        <f t="shared" si="88"/>
        <v>213.94363294224146</v>
      </c>
      <c r="P156" s="216">
        <f t="shared" si="88"/>
        <v>211.76053464691248</v>
      </c>
      <c r="Q156" s="216">
        <f t="shared" si="88"/>
        <v>211.76053464691248</v>
      </c>
      <c r="R156" s="216">
        <f t="shared" si="88"/>
        <v>209.57743635158346</v>
      </c>
      <c r="S156" s="216">
        <f t="shared" si="88"/>
        <v>209.57743635158346</v>
      </c>
      <c r="T156" s="216">
        <f t="shared" si="88"/>
        <v>207.39433805625444</v>
      </c>
      <c r="U156" s="216">
        <f t="shared" si="88"/>
        <v>205.21123976092548</v>
      </c>
      <c r="V156" s="216">
        <f t="shared" si="88"/>
        <v>205.21123976092548</v>
      </c>
      <c r="W156" s="216">
        <f t="shared" si="88"/>
        <v>203.02814146559652</v>
      </c>
      <c r="X156" s="216">
        <f t="shared" si="88"/>
        <v>203.02814146559652</v>
      </c>
      <c r="Y156" s="216">
        <f t="shared" si="88"/>
        <v>200.84504317026747</v>
      </c>
      <c r="Z156" s="216">
        <f t="shared" si="88"/>
        <v>200.84504317026747</v>
      </c>
      <c r="AA156" s="216">
        <f t="shared" si="88"/>
        <v>198.66194487493848</v>
      </c>
      <c r="AB156" s="216">
        <f t="shared" si="88"/>
        <v>198.66194487493848</v>
      </c>
      <c r="AC156" s="216">
        <f t="shared" si="88"/>
        <v>198.66194487493848</v>
      </c>
      <c r="AD156" s="216">
        <f t="shared" si="88"/>
        <v>196.47884657960952</v>
      </c>
      <c r="AE156" s="216">
        <f t="shared" si="88"/>
        <v>196.47884657960952</v>
      </c>
      <c r="AF156" s="216">
        <f t="shared" si="88"/>
        <v>196.47884657960952</v>
      </c>
      <c r="AG156" s="216">
        <f t="shared" si="88"/>
        <v>196.47884657960952</v>
      </c>
      <c r="AH156" s="216">
        <f t="shared" si="88"/>
        <v>194.29574828428053</v>
      </c>
      <c r="AI156" s="216">
        <f t="shared" si="88"/>
        <v>194.29574828428053</v>
      </c>
      <c r="AJ156" s="216">
        <f t="shared" si="88"/>
        <v>194.29574828428053</v>
      </c>
      <c r="AK156" s="216">
        <f t="shared" si="88"/>
        <v>194.29574828428053</v>
      </c>
      <c r="AL156" s="216">
        <f t="shared" si="88"/>
        <v>194.29574828428053</v>
      </c>
      <c r="AM156" s="216">
        <f t="shared" si="88"/>
        <v>192.11264998895152</v>
      </c>
      <c r="AN156" s="216">
        <f t="shared" si="88"/>
        <v>192.11264998895152</v>
      </c>
      <c r="AO156" s="216">
        <f t="shared" si="88"/>
        <v>192.11264998895152</v>
      </c>
      <c r="AP156" s="216">
        <f t="shared" si="88"/>
        <v>192.11264998895152</v>
      </c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J156"/>
      <c r="BK156"/>
      <c r="BL156"/>
      <c r="BM156"/>
      <c r="BN156"/>
      <c r="BO156"/>
      <c r="BP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I156" s="96"/>
    </row>
    <row r="157" spans="7:87" ht="14.25" customHeight="1">
      <c r="G157" s="116"/>
      <c r="H157" s="334"/>
      <c r="J157" s="333"/>
      <c r="K157" s="217" t="s">
        <v>262</v>
      </c>
      <c r="L157" s="203" t="s">
        <v>239</v>
      </c>
      <c r="M157" s="216">
        <f t="shared" ref="M157:AP157" si="89">(M$417-1)*(M393+M204)</f>
        <v>218.30982953289944</v>
      </c>
      <c r="N157" s="216">
        <f t="shared" si="89"/>
        <v>218.30982953289944</v>
      </c>
      <c r="O157" s="216">
        <f t="shared" si="89"/>
        <v>218.30982953289944</v>
      </c>
      <c r="P157" s="216">
        <f t="shared" si="89"/>
        <v>218.30982953289944</v>
      </c>
      <c r="Q157" s="216">
        <f t="shared" si="89"/>
        <v>218.30982953289944</v>
      </c>
      <c r="R157" s="216">
        <f t="shared" si="89"/>
        <v>218.30982953289944</v>
      </c>
      <c r="S157" s="216">
        <f t="shared" si="89"/>
        <v>218.30982953289944</v>
      </c>
      <c r="T157" s="216">
        <f t="shared" si="89"/>
        <v>218.30982953289944</v>
      </c>
      <c r="U157" s="216">
        <f t="shared" si="89"/>
        <v>218.30982953289944</v>
      </c>
      <c r="V157" s="216">
        <f t="shared" si="89"/>
        <v>218.30982953289944</v>
      </c>
      <c r="W157" s="216">
        <f t="shared" si="89"/>
        <v>218.30982953289944</v>
      </c>
      <c r="X157" s="216">
        <f t="shared" si="89"/>
        <v>218.30982953289944</v>
      </c>
      <c r="Y157" s="216">
        <f t="shared" si="89"/>
        <v>218.30982953289944</v>
      </c>
      <c r="Z157" s="216">
        <f t="shared" si="89"/>
        <v>218.30982953289944</v>
      </c>
      <c r="AA157" s="216">
        <f t="shared" si="89"/>
        <v>218.30982953289944</v>
      </c>
      <c r="AB157" s="216">
        <f t="shared" si="89"/>
        <v>218.30982953289944</v>
      </c>
      <c r="AC157" s="216">
        <f t="shared" si="89"/>
        <v>218.30982953289944</v>
      </c>
      <c r="AD157" s="216">
        <f t="shared" si="89"/>
        <v>218.30982953289944</v>
      </c>
      <c r="AE157" s="216">
        <f t="shared" si="89"/>
        <v>218.30982953289944</v>
      </c>
      <c r="AF157" s="216">
        <f t="shared" si="89"/>
        <v>218.30982953289944</v>
      </c>
      <c r="AG157" s="216">
        <f t="shared" si="89"/>
        <v>218.30982953289944</v>
      </c>
      <c r="AH157" s="216">
        <f t="shared" si="89"/>
        <v>218.30982953289944</v>
      </c>
      <c r="AI157" s="216">
        <f t="shared" si="89"/>
        <v>218.30982953289944</v>
      </c>
      <c r="AJ157" s="216">
        <f t="shared" si="89"/>
        <v>218.30982953289944</v>
      </c>
      <c r="AK157" s="216">
        <f t="shared" si="89"/>
        <v>218.30982953289944</v>
      </c>
      <c r="AL157" s="216">
        <f t="shared" si="89"/>
        <v>218.30982953289944</v>
      </c>
      <c r="AM157" s="216">
        <f t="shared" si="89"/>
        <v>218.30982953289944</v>
      </c>
      <c r="AN157" s="216">
        <f t="shared" si="89"/>
        <v>218.30982953289944</v>
      </c>
      <c r="AO157" s="216">
        <f t="shared" si="89"/>
        <v>218.30982953289944</v>
      </c>
      <c r="AP157" s="216">
        <f t="shared" si="89"/>
        <v>218.30982953289944</v>
      </c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J157"/>
      <c r="BK157"/>
      <c r="BL157"/>
      <c r="BM157"/>
      <c r="BN157"/>
      <c r="BO157"/>
      <c r="BP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I157" s="96"/>
    </row>
    <row r="158" spans="7:87" ht="14.25" customHeight="1" thickBot="1">
      <c r="G158" s="116"/>
      <c r="H158" s="334"/>
      <c r="J158" s="333"/>
      <c r="K158" s="217" t="s">
        <v>262</v>
      </c>
      <c r="L158" s="203" t="s">
        <v>240</v>
      </c>
      <c r="M158" s="218">
        <f t="shared" ref="M158:AP158" si="90">(M$418-1)*(M394+M205)</f>
        <v>218.30982953289944</v>
      </c>
      <c r="N158" s="218">
        <f t="shared" si="90"/>
        <v>218.30982953289944</v>
      </c>
      <c r="O158" s="218">
        <f t="shared" si="90"/>
        <v>218.30982953289944</v>
      </c>
      <c r="P158" s="218">
        <f t="shared" si="90"/>
        <v>218.30982953289944</v>
      </c>
      <c r="Q158" s="218">
        <f t="shared" si="90"/>
        <v>218.30982953289944</v>
      </c>
      <c r="R158" s="218">
        <f t="shared" si="90"/>
        <v>218.30982953289944</v>
      </c>
      <c r="S158" s="218">
        <f t="shared" si="90"/>
        <v>218.30982953289944</v>
      </c>
      <c r="T158" s="218">
        <f t="shared" si="90"/>
        <v>218.30982953289944</v>
      </c>
      <c r="U158" s="218">
        <f t="shared" si="90"/>
        <v>218.30982953289944</v>
      </c>
      <c r="V158" s="218">
        <f t="shared" si="90"/>
        <v>218.30982953289944</v>
      </c>
      <c r="W158" s="218">
        <f t="shared" si="90"/>
        <v>218.30982953289944</v>
      </c>
      <c r="X158" s="218">
        <f t="shared" si="90"/>
        <v>218.30982953289944</v>
      </c>
      <c r="Y158" s="218">
        <f t="shared" si="90"/>
        <v>218.30982953289944</v>
      </c>
      <c r="Z158" s="218">
        <f t="shared" si="90"/>
        <v>218.30982953289944</v>
      </c>
      <c r="AA158" s="218">
        <f t="shared" si="90"/>
        <v>218.30982953289944</v>
      </c>
      <c r="AB158" s="218">
        <f t="shared" si="90"/>
        <v>218.30982953289944</v>
      </c>
      <c r="AC158" s="218">
        <f t="shared" si="90"/>
        <v>218.30982953289944</v>
      </c>
      <c r="AD158" s="218">
        <f t="shared" si="90"/>
        <v>218.30982953289944</v>
      </c>
      <c r="AE158" s="218">
        <f t="shared" si="90"/>
        <v>218.30982953289944</v>
      </c>
      <c r="AF158" s="218">
        <f t="shared" si="90"/>
        <v>218.30982953289944</v>
      </c>
      <c r="AG158" s="218">
        <f t="shared" si="90"/>
        <v>218.30982953289944</v>
      </c>
      <c r="AH158" s="218">
        <f t="shared" si="90"/>
        <v>218.30982953289944</v>
      </c>
      <c r="AI158" s="218">
        <f t="shared" si="90"/>
        <v>218.30982953289944</v>
      </c>
      <c r="AJ158" s="218">
        <f t="shared" si="90"/>
        <v>218.30982953289944</v>
      </c>
      <c r="AK158" s="218">
        <f t="shared" si="90"/>
        <v>218.30982953289944</v>
      </c>
      <c r="AL158" s="218">
        <f t="shared" si="90"/>
        <v>218.30982953289944</v>
      </c>
      <c r="AM158" s="218">
        <f t="shared" si="90"/>
        <v>218.30982953289944</v>
      </c>
      <c r="AN158" s="218">
        <f t="shared" si="90"/>
        <v>218.30982953289944</v>
      </c>
      <c r="AO158" s="218">
        <f t="shared" si="90"/>
        <v>218.30982953289944</v>
      </c>
      <c r="AP158" s="218">
        <f t="shared" si="90"/>
        <v>218.30982953289944</v>
      </c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J158"/>
      <c r="BK158"/>
      <c r="BL158"/>
      <c r="BM158"/>
      <c r="BN158"/>
      <c r="BO158"/>
      <c r="BP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I158" s="96"/>
    </row>
    <row r="159" spans="7:87" ht="14.25" customHeight="1" thickTop="1">
      <c r="G159" s="116"/>
      <c r="H159" s="334"/>
      <c r="J159" s="333"/>
      <c r="K159" s="217" t="s">
        <v>263</v>
      </c>
      <c r="L159" s="203" t="s">
        <v>238</v>
      </c>
      <c r="M159" s="216">
        <f t="shared" ref="M159:AP159" si="91">(M$416-1)*(M395+M206)</f>
        <v>224.20227267197907</v>
      </c>
      <c r="N159" s="216">
        <f t="shared" si="91"/>
        <v>224.20227267197907</v>
      </c>
      <c r="O159" s="216">
        <f t="shared" si="91"/>
        <v>221.93760325105004</v>
      </c>
      <c r="P159" s="216">
        <f t="shared" si="91"/>
        <v>219.67293383012097</v>
      </c>
      <c r="Q159" s="216">
        <f t="shared" si="91"/>
        <v>219.67293383012097</v>
      </c>
      <c r="R159" s="216">
        <f t="shared" si="91"/>
        <v>217.40826440919184</v>
      </c>
      <c r="S159" s="216">
        <f t="shared" si="91"/>
        <v>217.40826440919184</v>
      </c>
      <c r="T159" s="216">
        <f t="shared" si="91"/>
        <v>215.14359498826278</v>
      </c>
      <c r="U159" s="216">
        <f t="shared" si="91"/>
        <v>212.87892556733368</v>
      </c>
      <c r="V159" s="216">
        <f t="shared" si="91"/>
        <v>212.87892556733368</v>
      </c>
      <c r="W159" s="216">
        <f t="shared" si="91"/>
        <v>210.61425614640464</v>
      </c>
      <c r="X159" s="216">
        <f t="shared" si="91"/>
        <v>210.61425614640464</v>
      </c>
      <c r="Y159" s="216">
        <f t="shared" si="91"/>
        <v>208.34958672547552</v>
      </c>
      <c r="Z159" s="216">
        <f t="shared" si="91"/>
        <v>208.34958672547552</v>
      </c>
      <c r="AA159" s="216">
        <f t="shared" si="91"/>
        <v>206.08491730454645</v>
      </c>
      <c r="AB159" s="216">
        <f t="shared" si="91"/>
        <v>206.08491730454645</v>
      </c>
      <c r="AC159" s="216">
        <f t="shared" si="91"/>
        <v>206.08491730454645</v>
      </c>
      <c r="AD159" s="216">
        <f t="shared" si="91"/>
        <v>203.82024788361736</v>
      </c>
      <c r="AE159" s="216">
        <f t="shared" si="91"/>
        <v>203.82024788361736</v>
      </c>
      <c r="AF159" s="216">
        <f t="shared" si="91"/>
        <v>203.82024788361736</v>
      </c>
      <c r="AG159" s="216">
        <f t="shared" si="91"/>
        <v>203.82024788361736</v>
      </c>
      <c r="AH159" s="216">
        <f t="shared" si="91"/>
        <v>201.55557846268832</v>
      </c>
      <c r="AI159" s="216">
        <f t="shared" si="91"/>
        <v>201.55557846268832</v>
      </c>
      <c r="AJ159" s="216">
        <f t="shared" si="91"/>
        <v>201.55557846268832</v>
      </c>
      <c r="AK159" s="216">
        <f t="shared" si="91"/>
        <v>201.55557846268832</v>
      </c>
      <c r="AL159" s="216">
        <f t="shared" si="91"/>
        <v>201.55557846268832</v>
      </c>
      <c r="AM159" s="216">
        <f t="shared" si="91"/>
        <v>199.29090904175919</v>
      </c>
      <c r="AN159" s="216">
        <f t="shared" si="91"/>
        <v>199.29090904175919</v>
      </c>
      <c r="AO159" s="216">
        <f t="shared" si="91"/>
        <v>199.29090904175919</v>
      </c>
      <c r="AP159" s="216">
        <f t="shared" si="91"/>
        <v>199.29090904175919</v>
      </c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J159"/>
      <c r="BK159"/>
      <c r="BL159"/>
      <c r="BM159"/>
      <c r="BN159"/>
      <c r="BO159"/>
      <c r="BP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I159" s="96"/>
    </row>
    <row r="160" spans="7:87" ht="14.25" customHeight="1">
      <c r="G160" s="116"/>
      <c r="H160" s="334"/>
      <c r="J160" s="333"/>
      <c r="K160" s="217" t="s">
        <v>263</v>
      </c>
      <c r="L160" s="203" t="s">
        <v>239</v>
      </c>
      <c r="M160" s="216">
        <f t="shared" ref="M160:AP160" si="92">(M$417-1)*(M396+M207)</f>
        <v>226.46694209290817</v>
      </c>
      <c r="N160" s="216">
        <f t="shared" si="92"/>
        <v>226.46694209290817</v>
      </c>
      <c r="O160" s="216">
        <f t="shared" si="92"/>
        <v>226.46694209290817</v>
      </c>
      <c r="P160" s="216">
        <f t="shared" si="92"/>
        <v>226.46694209290817</v>
      </c>
      <c r="Q160" s="216">
        <f t="shared" si="92"/>
        <v>226.46694209290817</v>
      </c>
      <c r="R160" s="216">
        <f t="shared" si="92"/>
        <v>226.46694209290817</v>
      </c>
      <c r="S160" s="216">
        <f t="shared" si="92"/>
        <v>226.46694209290817</v>
      </c>
      <c r="T160" s="216">
        <f t="shared" si="92"/>
        <v>226.46694209290817</v>
      </c>
      <c r="U160" s="216">
        <f t="shared" si="92"/>
        <v>226.46694209290817</v>
      </c>
      <c r="V160" s="216">
        <f t="shared" si="92"/>
        <v>226.46694209290817</v>
      </c>
      <c r="W160" s="216">
        <f t="shared" si="92"/>
        <v>226.46694209290817</v>
      </c>
      <c r="X160" s="216">
        <f t="shared" si="92"/>
        <v>226.46694209290817</v>
      </c>
      <c r="Y160" s="216">
        <f t="shared" si="92"/>
        <v>226.46694209290817</v>
      </c>
      <c r="Z160" s="216">
        <f t="shared" si="92"/>
        <v>226.46694209290817</v>
      </c>
      <c r="AA160" s="216">
        <f t="shared" si="92"/>
        <v>226.46694209290817</v>
      </c>
      <c r="AB160" s="216">
        <f t="shared" si="92"/>
        <v>226.46694209290817</v>
      </c>
      <c r="AC160" s="216">
        <f t="shared" si="92"/>
        <v>226.46694209290817</v>
      </c>
      <c r="AD160" s="216">
        <f t="shared" si="92"/>
        <v>226.46694209290817</v>
      </c>
      <c r="AE160" s="216">
        <f t="shared" si="92"/>
        <v>226.46694209290817</v>
      </c>
      <c r="AF160" s="216">
        <f t="shared" si="92"/>
        <v>226.46694209290817</v>
      </c>
      <c r="AG160" s="216">
        <f t="shared" si="92"/>
        <v>226.46694209290817</v>
      </c>
      <c r="AH160" s="216">
        <f t="shared" si="92"/>
        <v>226.46694209290817</v>
      </c>
      <c r="AI160" s="216">
        <f t="shared" si="92"/>
        <v>226.46694209290817</v>
      </c>
      <c r="AJ160" s="216">
        <f t="shared" si="92"/>
        <v>226.46694209290817</v>
      </c>
      <c r="AK160" s="216">
        <f t="shared" si="92"/>
        <v>226.46694209290817</v>
      </c>
      <c r="AL160" s="216">
        <f t="shared" si="92"/>
        <v>226.46694209290817</v>
      </c>
      <c r="AM160" s="216">
        <f t="shared" si="92"/>
        <v>226.46694209290817</v>
      </c>
      <c r="AN160" s="216">
        <f t="shared" si="92"/>
        <v>226.46694209290817</v>
      </c>
      <c r="AO160" s="216">
        <f t="shared" si="92"/>
        <v>226.46694209290817</v>
      </c>
      <c r="AP160" s="216">
        <f t="shared" si="92"/>
        <v>226.46694209290817</v>
      </c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J160"/>
      <c r="BK160"/>
      <c r="BL160"/>
      <c r="BM160"/>
      <c r="BN160"/>
      <c r="BO160"/>
      <c r="BP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I160" s="96"/>
    </row>
    <row r="161" spans="7:87" ht="14.25" customHeight="1" thickBot="1">
      <c r="G161" s="116"/>
      <c r="H161" s="334"/>
      <c r="J161" s="333"/>
      <c r="K161" s="217" t="s">
        <v>263</v>
      </c>
      <c r="L161" s="203" t="s">
        <v>240</v>
      </c>
      <c r="M161" s="218">
        <f t="shared" ref="M161:AP161" si="93">(M$418-1)*(M397+M208)</f>
        <v>226.46694209290817</v>
      </c>
      <c r="N161" s="218">
        <f t="shared" si="93"/>
        <v>226.46694209290817</v>
      </c>
      <c r="O161" s="218">
        <f t="shared" si="93"/>
        <v>226.46694209290817</v>
      </c>
      <c r="P161" s="218">
        <f t="shared" si="93"/>
        <v>226.46694209290817</v>
      </c>
      <c r="Q161" s="218">
        <f t="shared" si="93"/>
        <v>226.46694209290817</v>
      </c>
      <c r="R161" s="218">
        <f t="shared" si="93"/>
        <v>226.46694209290817</v>
      </c>
      <c r="S161" s="218">
        <f t="shared" si="93"/>
        <v>226.46694209290817</v>
      </c>
      <c r="T161" s="218">
        <f t="shared" si="93"/>
        <v>226.46694209290817</v>
      </c>
      <c r="U161" s="218">
        <f t="shared" si="93"/>
        <v>226.46694209290817</v>
      </c>
      <c r="V161" s="218">
        <f t="shared" si="93"/>
        <v>226.46694209290817</v>
      </c>
      <c r="W161" s="218">
        <f t="shared" si="93"/>
        <v>226.46694209290817</v>
      </c>
      <c r="X161" s="218">
        <f t="shared" si="93"/>
        <v>226.46694209290817</v>
      </c>
      <c r="Y161" s="218">
        <f t="shared" si="93"/>
        <v>226.46694209290817</v>
      </c>
      <c r="Z161" s="218">
        <f t="shared" si="93"/>
        <v>226.46694209290817</v>
      </c>
      <c r="AA161" s="218">
        <f t="shared" si="93"/>
        <v>226.46694209290817</v>
      </c>
      <c r="AB161" s="218">
        <f t="shared" si="93"/>
        <v>226.46694209290817</v>
      </c>
      <c r="AC161" s="218">
        <f t="shared" si="93"/>
        <v>226.46694209290817</v>
      </c>
      <c r="AD161" s="218">
        <f t="shared" si="93"/>
        <v>226.46694209290817</v>
      </c>
      <c r="AE161" s="218">
        <f t="shared" si="93"/>
        <v>226.46694209290817</v>
      </c>
      <c r="AF161" s="218">
        <f t="shared" si="93"/>
        <v>226.46694209290817</v>
      </c>
      <c r="AG161" s="218">
        <f t="shared" si="93"/>
        <v>226.46694209290817</v>
      </c>
      <c r="AH161" s="218">
        <f t="shared" si="93"/>
        <v>226.46694209290817</v>
      </c>
      <c r="AI161" s="218">
        <f t="shared" si="93"/>
        <v>226.46694209290817</v>
      </c>
      <c r="AJ161" s="218">
        <f t="shared" si="93"/>
        <v>226.46694209290817</v>
      </c>
      <c r="AK161" s="218">
        <f t="shared" si="93"/>
        <v>226.46694209290817</v>
      </c>
      <c r="AL161" s="218">
        <f t="shared" si="93"/>
        <v>226.46694209290817</v>
      </c>
      <c r="AM161" s="218">
        <f t="shared" si="93"/>
        <v>226.46694209290817</v>
      </c>
      <c r="AN161" s="218">
        <f t="shared" si="93"/>
        <v>226.46694209290817</v>
      </c>
      <c r="AO161" s="218">
        <f t="shared" si="93"/>
        <v>226.46694209290817</v>
      </c>
      <c r="AP161" s="218">
        <f t="shared" si="93"/>
        <v>226.46694209290817</v>
      </c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J161"/>
      <c r="BK161"/>
      <c r="BL161"/>
      <c r="BM161"/>
      <c r="BN161"/>
      <c r="BO161"/>
      <c r="BP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I161" s="96"/>
    </row>
    <row r="162" spans="7:87" ht="14.25" customHeight="1" thickTop="1">
      <c r="G162" s="116"/>
      <c r="H162" s="334"/>
      <c r="J162" s="333"/>
      <c r="K162" s="217" t="s">
        <v>264</v>
      </c>
      <c r="L162" s="203" t="s">
        <v>238</v>
      </c>
      <c r="M162" s="216">
        <f t="shared" ref="M162:AP162" si="94">(M$416-1)*(M398+M209)</f>
        <v>232.48813734140376</v>
      </c>
      <c r="N162" s="216">
        <f t="shared" si="94"/>
        <v>232.48813734140376</v>
      </c>
      <c r="O162" s="216">
        <f t="shared" si="94"/>
        <v>230.1397723177532</v>
      </c>
      <c r="P162" s="216">
        <f t="shared" si="94"/>
        <v>227.79140729410267</v>
      </c>
      <c r="Q162" s="216">
        <f t="shared" si="94"/>
        <v>227.79140729410267</v>
      </c>
      <c r="R162" s="216">
        <f t="shared" si="94"/>
        <v>225.44304227045208</v>
      </c>
      <c r="S162" s="216">
        <f t="shared" si="94"/>
        <v>225.44304227045208</v>
      </c>
      <c r="T162" s="216">
        <f t="shared" si="94"/>
        <v>223.09467724680155</v>
      </c>
      <c r="U162" s="216">
        <f t="shared" si="94"/>
        <v>220.74631222315102</v>
      </c>
      <c r="V162" s="216">
        <f t="shared" si="94"/>
        <v>220.74631222315102</v>
      </c>
      <c r="W162" s="216">
        <f t="shared" si="94"/>
        <v>218.39794719950052</v>
      </c>
      <c r="X162" s="216">
        <f t="shared" si="94"/>
        <v>218.39794719950052</v>
      </c>
      <c r="Y162" s="216">
        <f t="shared" si="94"/>
        <v>216.04958217584993</v>
      </c>
      <c r="Z162" s="216">
        <f t="shared" si="94"/>
        <v>216.04958217584993</v>
      </c>
      <c r="AA162" s="216">
        <f t="shared" si="94"/>
        <v>213.70121715219943</v>
      </c>
      <c r="AB162" s="216">
        <f t="shared" si="94"/>
        <v>213.70121715219943</v>
      </c>
      <c r="AC162" s="216">
        <f t="shared" si="94"/>
        <v>213.70121715219943</v>
      </c>
      <c r="AD162" s="216">
        <f t="shared" si="94"/>
        <v>211.35285212854888</v>
      </c>
      <c r="AE162" s="216">
        <f t="shared" si="94"/>
        <v>211.35285212854888</v>
      </c>
      <c r="AF162" s="216">
        <f t="shared" si="94"/>
        <v>211.35285212854888</v>
      </c>
      <c r="AG162" s="216">
        <f t="shared" si="94"/>
        <v>211.35285212854888</v>
      </c>
      <c r="AH162" s="216">
        <f t="shared" si="94"/>
        <v>209.00448710489835</v>
      </c>
      <c r="AI162" s="216">
        <f t="shared" si="94"/>
        <v>209.00448710489835</v>
      </c>
      <c r="AJ162" s="216">
        <f t="shared" si="94"/>
        <v>209.00448710489835</v>
      </c>
      <c r="AK162" s="216">
        <f t="shared" si="94"/>
        <v>209.00448710489835</v>
      </c>
      <c r="AL162" s="216">
        <f t="shared" si="94"/>
        <v>209.00448710489835</v>
      </c>
      <c r="AM162" s="216">
        <f t="shared" si="94"/>
        <v>206.65612208124776</v>
      </c>
      <c r="AN162" s="216">
        <f t="shared" si="94"/>
        <v>206.65612208124776</v>
      </c>
      <c r="AO162" s="216">
        <f t="shared" si="94"/>
        <v>206.65612208124776</v>
      </c>
      <c r="AP162" s="216">
        <f t="shared" si="94"/>
        <v>206.65612208124776</v>
      </c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J162"/>
      <c r="BK162"/>
      <c r="BL162"/>
      <c r="BM162"/>
      <c r="BN162"/>
      <c r="BO162"/>
      <c r="BP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I162" s="96"/>
    </row>
    <row r="163" spans="7:87" ht="14.25" customHeight="1">
      <c r="G163" s="116"/>
      <c r="H163" s="334"/>
      <c r="J163" s="333"/>
      <c r="K163" s="217" t="s">
        <v>264</v>
      </c>
      <c r="L163" s="203" t="s">
        <v>239</v>
      </c>
      <c r="M163" s="216">
        <f t="shared" ref="M163:AP163" si="95">(M$417-1)*(M399+M210)</f>
        <v>234.83650236505429</v>
      </c>
      <c r="N163" s="216">
        <f t="shared" si="95"/>
        <v>234.83650236505429</v>
      </c>
      <c r="O163" s="216">
        <f t="shared" si="95"/>
        <v>234.83650236505429</v>
      </c>
      <c r="P163" s="216">
        <f t="shared" si="95"/>
        <v>234.83650236505429</v>
      </c>
      <c r="Q163" s="216">
        <f t="shared" si="95"/>
        <v>234.83650236505429</v>
      </c>
      <c r="R163" s="216">
        <f t="shared" si="95"/>
        <v>234.83650236505429</v>
      </c>
      <c r="S163" s="216">
        <f t="shared" si="95"/>
        <v>234.83650236505429</v>
      </c>
      <c r="T163" s="216">
        <f t="shared" si="95"/>
        <v>234.83650236505429</v>
      </c>
      <c r="U163" s="216">
        <f t="shared" si="95"/>
        <v>234.83650236505429</v>
      </c>
      <c r="V163" s="216">
        <f t="shared" si="95"/>
        <v>234.83650236505429</v>
      </c>
      <c r="W163" s="216">
        <f t="shared" si="95"/>
        <v>234.83650236505429</v>
      </c>
      <c r="X163" s="216">
        <f t="shared" si="95"/>
        <v>234.83650236505429</v>
      </c>
      <c r="Y163" s="216">
        <f t="shared" si="95"/>
        <v>234.83650236505429</v>
      </c>
      <c r="Z163" s="216">
        <f t="shared" si="95"/>
        <v>234.83650236505429</v>
      </c>
      <c r="AA163" s="216">
        <f t="shared" si="95"/>
        <v>234.83650236505429</v>
      </c>
      <c r="AB163" s="216">
        <f t="shared" si="95"/>
        <v>234.83650236505429</v>
      </c>
      <c r="AC163" s="216">
        <f t="shared" si="95"/>
        <v>234.83650236505429</v>
      </c>
      <c r="AD163" s="216">
        <f t="shared" si="95"/>
        <v>234.83650236505429</v>
      </c>
      <c r="AE163" s="216">
        <f t="shared" si="95"/>
        <v>234.83650236505429</v>
      </c>
      <c r="AF163" s="216">
        <f t="shared" si="95"/>
        <v>234.83650236505429</v>
      </c>
      <c r="AG163" s="216">
        <f t="shared" si="95"/>
        <v>234.83650236505429</v>
      </c>
      <c r="AH163" s="216">
        <f t="shared" si="95"/>
        <v>234.83650236505429</v>
      </c>
      <c r="AI163" s="216">
        <f t="shared" si="95"/>
        <v>234.83650236505429</v>
      </c>
      <c r="AJ163" s="216">
        <f t="shared" si="95"/>
        <v>234.83650236505429</v>
      </c>
      <c r="AK163" s="216">
        <f t="shared" si="95"/>
        <v>234.83650236505429</v>
      </c>
      <c r="AL163" s="216">
        <f t="shared" si="95"/>
        <v>234.83650236505429</v>
      </c>
      <c r="AM163" s="216">
        <f t="shared" si="95"/>
        <v>234.83650236505429</v>
      </c>
      <c r="AN163" s="216">
        <f t="shared" si="95"/>
        <v>234.83650236505429</v>
      </c>
      <c r="AO163" s="216">
        <f t="shared" si="95"/>
        <v>234.83650236505429</v>
      </c>
      <c r="AP163" s="216">
        <f t="shared" si="95"/>
        <v>234.83650236505429</v>
      </c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J163"/>
      <c r="BK163"/>
      <c r="BL163"/>
      <c r="BM163"/>
      <c r="BN163"/>
      <c r="BO163"/>
      <c r="BP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I163" s="96"/>
    </row>
    <row r="164" spans="7:87" ht="14.25" customHeight="1" thickBot="1">
      <c r="G164" s="116"/>
      <c r="H164" s="334"/>
      <c r="J164" s="333"/>
      <c r="K164" s="217" t="s">
        <v>264</v>
      </c>
      <c r="L164" s="203" t="s">
        <v>240</v>
      </c>
      <c r="M164" s="218">
        <f t="shared" ref="M164:AP164" si="96">(M$418-1)*(M400+M211)</f>
        <v>234.83650236505429</v>
      </c>
      <c r="N164" s="218">
        <f t="shared" si="96"/>
        <v>234.83650236505429</v>
      </c>
      <c r="O164" s="218">
        <f t="shared" si="96"/>
        <v>234.83650236505429</v>
      </c>
      <c r="P164" s="218">
        <f t="shared" si="96"/>
        <v>234.83650236505429</v>
      </c>
      <c r="Q164" s="218">
        <f t="shared" si="96"/>
        <v>234.83650236505429</v>
      </c>
      <c r="R164" s="218">
        <f t="shared" si="96"/>
        <v>234.83650236505429</v>
      </c>
      <c r="S164" s="218">
        <f t="shared" si="96"/>
        <v>234.83650236505429</v>
      </c>
      <c r="T164" s="218">
        <f t="shared" si="96"/>
        <v>234.83650236505429</v>
      </c>
      <c r="U164" s="218">
        <f t="shared" si="96"/>
        <v>234.83650236505429</v>
      </c>
      <c r="V164" s="218">
        <f t="shared" si="96"/>
        <v>234.83650236505429</v>
      </c>
      <c r="W164" s="218">
        <f t="shared" si="96"/>
        <v>234.83650236505429</v>
      </c>
      <c r="X164" s="218">
        <f t="shared" si="96"/>
        <v>234.83650236505429</v>
      </c>
      <c r="Y164" s="218">
        <f t="shared" si="96"/>
        <v>234.83650236505429</v>
      </c>
      <c r="Z164" s="218">
        <f t="shared" si="96"/>
        <v>234.83650236505429</v>
      </c>
      <c r="AA164" s="218">
        <f t="shared" si="96"/>
        <v>234.83650236505429</v>
      </c>
      <c r="AB164" s="218">
        <f t="shared" si="96"/>
        <v>234.83650236505429</v>
      </c>
      <c r="AC164" s="218">
        <f t="shared" si="96"/>
        <v>234.83650236505429</v>
      </c>
      <c r="AD164" s="218">
        <f t="shared" si="96"/>
        <v>234.83650236505429</v>
      </c>
      <c r="AE164" s="218">
        <f t="shared" si="96"/>
        <v>234.83650236505429</v>
      </c>
      <c r="AF164" s="218">
        <f t="shared" si="96"/>
        <v>234.83650236505429</v>
      </c>
      <c r="AG164" s="218">
        <f t="shared" si="96"/>
        <v>234.83650236505429</v>
      </c>
      <c r="AH164" s="218">
        <f t="shared" si="96"/>
        <v>234.83650236505429</v>
      </c>
      <c r="AI164" s="218">
        <f t="shared" si="96"/>
        <v>234.83650236505429</v>
      </c>
      <c r="AJ164" s="218">
        <f t="shared" si="96"/>
        <v>234.83650236505429</v>
      </c>
      <c r="AK164" s="218">
        <f t="shared" si="96"/>
        <v>234.83650236505429</v>
      </c>
      <c r="AL164" s="218">
        <f t="shared" si="96"/>
        <v>234.83650236505429</v>
      </c>
      <c r="AM164" s="218">
        <f t="shared" si="96"/>
        <v>234.83650236505429</v>
      </c>
      <c r="AN164" s="218">
        <f t="shared" si="96"/>
        <v>234.83650236505429</v>
      </c>
      <c r="AO164" s="218">
        <f t="shared" si="96"/>
        <v>234.83650236505429</v>
      </c>
      <c r="AP164" s="218">
        <f t="shared" si="96"/>
        <v>234.83650236505429</v>
      </c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J164"/>
      <c r="BK164"/>
      <c r="BL164"/>
      <c r="BM164"/>
      <c r="BN164"/>
      <c r="BO164"/>
      <c r="BP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I164" s="96"/>
    </row>
    <row r="165" spans="7:87" ht="14.25" customHeight="1" thickTop="1">
      <c r="G165" s="116"/>
      <c r="H165" s="334"/>
      <c r="J165" s="333"/>
      <c r="K165" s="217" t="s">
        <v>265</v>
      </c>
      <c r="L165" s="203" t="s">
        <v>238</v>
      </c>
      <c r="M165" s="216">
        <f t="shared" ref="M165:AP165" si="97">(M$416-1)*(M401+M212)</f>
        <v>241.34592550069968</v>
      </c>
      <c r="N165" s="216">
        <f t="shared" si="97"/>
        <v>241.34592550069968</v>
      </c>
      <c r="O165" s="216">
        <f t="shared" si="97"/>
        <v>238.90808786937944</v>
      </c>
      <c r="P165" s="216">
        <f t="shared" si="97"/>
        <v>236.47025023805929</v>
      </c>
      <c r="Q165" s="216">
        <f t="shared" si="97"/>
        <v>236.47025023805929</v>
      </c>
      <c r="R165" s="216">
        <f t="shared" si="97"/>
        <v>234.03241260673906</v>
      </c>
      <c r="S165" s="216">
        <f t="shared" si="97"/>
        <v>234.03241260673906</v>
      </c>
      <c r="T165" s="216">
        <f t="shared" si="97"/>
        <v>231.59457497541885</v>
      </c>
      <c r="U165" s="216">
        <f t="shared" si="97"/>
        <v>229.15673734409864</v>
      </c>
      <c r="V165" s="216">
        <f t="shared" si="97"/>
        <v>229.15673734409864</v>
      </c>
      <c r="W165" s="216">
        <f t="shared" si="97"/>
        <v>226.71889971277852</v>
      </c>
      <c r="X165" s="216">
        <f t="shared" si="97"/>
        <v>226.71889971277852</v>
      </c>
      <c r="Y165" s="216">
        <f t="shared" si="97"/>
        <v>224.28106208145826</v>
      </c>
      <c r="Z165" s="216">
        <f t="shared" si="97"/>
        <v>224.28106208145826</v>
      </c>
      <c r="AA165" s="216">
        <f t="shared" si="97"/>
        <v>221.84322445013808</v>
      </c>
      <c r="AB165" s="216">
        <f t="shared" si="97"/>
        <v>221.84322445013808</v>
      </c>
      <c r="AC165" s="216">
        <f t="shared" si="97"/>
        <v>221.84322445013808</v>
      </c>
      <c r="AD165" s="216">
        <f t="shared" si="97"/>
        <v>219.40538681881787</v>
      </c>
      <c r="AE165" s="216">
        <f t="shared" si="97"/>
        <v>219.40538681881787</v>
      </c>
      <c r="AF165" s="216">
        <f t="shared" si="97"/>
        <v>219.40538681881787</v>
      </c>
      <c r="AG165" s="216">
        <f t="shared" si="97"/>
        <v>219.40538681881787</v>
      </c>
      <c r="AH165" s="216">
        <f t="shared" si="97"/>
        <v>216.9675491874977</v>
      </c>
      <c r="AI165" s="216">
        <f t="shared" si="97"/>
        <v>216.9675491874977</v>
      </c>
      <c r="AJ165" s="216">
        <f t="shared" si="97"/>
        <v>216.9675491874977</v>
      </c>
      <c r="AK165" s="216">
        <f t="shared" si="97"/>
        <v>216.9675491874977</v>
      </c>
      <c r="AL165" s="216">
        <f t="shared" si="97"/>
        <v>216.9675491874977</v>
      </c>
      <c r="AM165" s="216">
        <f t="shared" si="97"/>
        <v>214.52971155617746</v>
      </c>
      <c r="AN165" s="216">
        <f t="shared" si="97"/>
        <v>214.52971155617746</v>
      </c>
      <c r="AO165" s="216">
        <f t="shared" si="97"/>
        <v>214.52971155617746</v>
      </c>
      <c r="AP165" s="216">
        <f t="shared" si="97"/>
        <v>214.52971155617746</v>
      </c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J165"/>
      <c r="BK165"/>
      <c r="BL165"/>
      <c r="BM165"/>
      <c r="BN165"/>
      <c r="BO165"/>
      <c r="BP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I165" s="96"/>
    </row>
    <row r="166" spans="7:87" ht="14.25" customHeight="1">
      <c r="G166" s="116"/>
      <c r="H166" s="334"/>
      <c r="J166" s="333"/>
      <c r="K166" s="217" t="s">
        <v>265</v>
      </c>
      <c r="L166" s="203" t="s">
        <v>239</v>
      </c>
      <c r="M166" s="216">
        <f t="shared" ref="M166:AP166" si="98">(M$417-1)*(M402+M213)</f>
        <v>243.78376313201986</v>
      </c>
      <c r="N166" s="216">
        <f t="shared" si="98"/>
        <v>243.78376313201986</v>
      </c>
      <c r="O166" s="216">
        <f t="shared" si="98"/>
        <v>243.78376313201986</v>
      </c>
      <c r="P166" s="216">
        <f t="shared" si="98"/>
        <v>243.78376313201986</v>
      </c>
      <c r="Q166" s="216">
        <f t="shared" si="98"/>
        <v>243.78376313201986</v>
      </c>
      <c r="R166" s="216">
        <f t="shared" si="98"/>
        <v>243.78376313201986</v>
      </c>
      <c r="S166" s="216">
        <f t="shared" si="98"/>
        <v>243.78376313201986</v>
      </c>
      <c r="T166" s="216">
        <f t="shared" si="98"/>
        <v>243.78376313201986</v>
      </c>
      <c r="U166" s="216">
        <f t="shared" si="98"/>
        <v>243.78376313201986</v>
      </c>
      <c r="V166" s="216">
        <f t="shared" si="98"/>
        <v>243.78376313201986</v>
      </c>
      <c r="W166" s="216">
        <f t="shared" si="98"/>
        <v>243.78376313201986</v>
      </c>
      <c r="X166" s="216">
        <f t="shared" si="98"/>
        <v>243.78376313201986</v>
      </c>
      <c r="Y166" s="216">
        <f t="shared" si="98"/>
        <v>243.78376313201986</v>
      </c>
      <c r="Z166" s="216">
        <f t="shared" si="98"/>
        <v>243.78376313201986</v>
      </c>
      <c r="AA166" s="216">
        <f t="shared" si="98"/>
        <v>243.78376313201986</v>
      </c>
      <c r="AB166" s="216">
        <f t="shared" si="98"/>
        <v>243.78376313201986</v>
      </c>
      <c r="AC166" s="216">
        <f t="shared" si="98"/>
        <v>243.78376313201986</v>
      </c>
      <c r="AD166" s="216">
        <f t="shared" si="98"/>
        <v>243.78376313201986</v>
      </c>
      <c r="AE166" s="216">
        <f t="shared" si="98"/>
        <v>243.78376313201986</v>
      </c>
      <c r="AF166" s="216">
        <f t="shared" si="98"/>
        <v>243.78376313201986</v>
      </c>
      <c r="AG166" s="216">
        <f t="shared" si="98"/>
        <v>243.78376313201986</v>
      </c>
      <c r="AH166" s="216">
        <f t="shared" si="98"/>
        <v>243.78376313201986</v>
      </c>
      <c r="AI166" s="216">
        <f t="shared" si="98"/>
        <v>243.78376313201986</v>
      </c>
      <c r="AJ166" s="216">
        <f t="shared" si="98"/>
        <v>243.78376313201986</v>
      </c>
      <c r="AK166" s="216">
        <f t="shared" si="98"/>
        <v>243.78376313201986</v>
      </c>
      <c r="AL166" s="216">
        <f t="shared" si="98"/>
        <v>243.78376313201986</v>
      </c>
      <c r="AM166" s="216">
        <f t="shared" si="98"/>
        <v>243.78376313201986</v>
      </c>
      <c r="AN166" s="216">
        <f t="shared" si="98"/>
        <v>243.78376313201986</v>
      </c>
      <c r="AO166" s="216">
        <f t="shared" si="98"/>
        <v>243.78376313201986</v>
      </c>
      <c r="AP166" s="216">
        <f t="shared" si="98"/>
        <v>243.78376313201986</v>
      </c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J166"/>
      <c r="BK166"/>
      <c r="BL166"/>
      <c r="BM166"/>
      <c r="BN166"/>
      <c r="BO166"/>
      <c r="BP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I166" s="96"/>
    </row>
    <row r="167" spans="7:87" ht="14.25" customHeight="1" thickBot="1">
      <c r="G167" s="116"/>
      <c r="H167" s="334"/>
      <c r="J167" s="333"/>
      <c r="K167" s="217" t="s">
        <v>265</v>
      </c>
      <c r="L167" s="203" t="s">
        <v>240</v>
      </c>
      <c r="M167" s="218">
        <f t="shared" ref="M167:AP167" si="99">(M$418-1)*(M403+M214)</f>
        <v>243.78376313201986</v>
      </c>
      <c r="N167" s="218">
        <f t="shared" si="99"/>
        <v>243.78376313201986</v>
      </c>
      <c r="O167" s="218">
        <f t="shared" si="99"/>
        <v>243.78376313201986</v>
      </c>
      <c r="P167" s="218">
        <f t="shared" si="99"/>
        <v>243.78376313201986</v>
      </c>
      <c r="Q167" s="218">
        <f t="shared" si="99"/>
        <v>243.78376313201986</v>
      </c>
      <c r="R167" s="218">
        <f t="shared" si="99"/>
        <v>243.78376313201986</v>
      </c>
      <c r="S167" s="218">
        <f t="shared" si="99"/>
        <v>243.78376313201986</v>
      </c>
      <c r="T167" s="218">
        <f t="shared" si="99"/>
        <v>243.78376313201986</v>
      </c>
      <c r="U167" s="218">
        <f t="shared" si="99"/>
        <v>243.78376313201986</v>
      </c>
      <c r="V167" s="218">
        <f t="shared" si="99"/>
        <v>243.78376313201986</v>
      </c>
      <c r="W167" s="218">
        <f t="shared" si="99"/>
        <v>243.78376313201986</v>
      </c>
      <c r="X167" s="218">
        <f t="shared" si="99"/>
        <v>243.78376313201986</v>
      </c>
      <c r="Y167" s="218">
        <f t="shared" si="99"/>
        <v>243.78376313201986</v>
      </c>
      <c r="Z167" s="218">
        <f t="shared" si="99"/>
        <v>243.78376313201986</v>
      </c>
      <c r="AA167" s="218">
        <f t="shared" si="99"/>
        <v>243.78376313201986</v>
      </c>
      <c r="AB167" s="218">
        <f t="shared" si="99"/>
        <v>243.78376313201986</v>
      </c>
      <c r="AC167" s="218">
        <f t="shared" si="99"/>
        <v>243.78376313201986</v>
      </c>
      <c r="AD167" s="218">
        <f t="shared" si="99"/>
        <v>243.78376313201986</v>
      </c>
      <c r="AE167" s="218">
        <f t="shared" si="99"/>
        <v>243.78376313201986</v>
      </c>
      <c r="AF167" s="218">
        <f t="shared" si="99"/>
        <v>243.78376313201986</v>
      </c>
      <c r="AG167" s="218">
        <f t="shared" si="99"/>
        <v>243.78376313201986</v>
      </c>
      <c r="AH167" s="218">
        <f t="shared" si="99"/>
        <v>243.78376313201986</v>
      </c>
      <c r="AI167" s="218">
        <f t="shared" si="99"/>
        <v>243.78376313201986</v>
      </c>
      <c r="AJ167" s="218">
        <f t="shared" si="99"/>
        <v>243.78376313201986</v>
      </c>
      <c r="AK167" s="218">
        <f t="shared" si="99"/>
        <v>243.78376313201986</v>
      </c>
      <c r="AL167" s="218">
        <f t="shared" si="99"/>
        <v>243.78376313201986</v>
      </c>
      <c r="AM167" s="218">
        <f t="shared" si="99"/>
        <v>243.78376313201986</v>
      </c>
      <c r="AN167" s="218">
        <f t="shared" si="99"/>
        <v>243.78376313201986</v>
      </c>
      <c r="AO167" s="218">
        <f t="shared" si="99"/>
        <v>243.78376313201986</v>
      </c>
      <c r="AP167" s="218">
        <f t="shared" si="99"/>
        <v>243.78376313201986</v>
      </c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J167"/>
      <c r="BK167"/>
      <c r="BL167"/>
      <c r="BM167"/>
      <c r="BN167"/>
      <c r="BO167"/>
      <c r="BP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I167" s="96"/>
    </row>
    <row r="168" spans="7:87" ht="14.25" customHeight="1" thickTop="1">
      <c r="G168" s="116"/>
      <c r="H168" s="334"/>
      <c r="J168" s="333"/>
      <c r="K168" s="217" t="s">
        <v>266</v>
      </c>
      <c r="L168" s="203" t="s">
        <v>238</v>
      </c>
      <c r="M168" s="216">
        <f t="shared" ref="M168:AP168" si="100">(M$416-1)*(M404+M215)</f>
        <v>251.273892456444</v>
      </c>
      <c r="N168" s="216">
        <f t="shared" si="100"/>
        <v>251.273892456444</v>
      </c>
      <c r="O168" s="216">
        <f t="shared" si="100"/>
        <v>248.7357723306213</v>
      </c>
      <c r="P168" s="216">
        <f t="shared" si="100"/>
        <v>246.19765220479869</v>
      </c>
      <c r="Q168" s="216">
        <f t="shared" si="100"/>
        <v>246.19765220479869</v>
      </c>
      <c r="R168" s="216">
        <f t="shared" si="100"/>
        <v>243.65953207897596</v>
      </c>
      <c r="S168" s="216">
        <f t="shared" si="100"/>
        <v>243.65953207897596</v>
      </c>
      <c r="T168" s="216">
        <f t="shared" si="100"/>
        <v>241.12141195315331</v>
      </c>
      <c r="U168" s="216">
        <f t="shared" si="100"/>
        <v>238.58329182733064</v>
      </c>
      <c r="V168" s="216">
        <f t="shared" si="100"/>
        <v>238.58329182733064</v>
      </c>
      <c r="W168" s="216">
        <f t="shared" si="100"/>
        <v>236.04517170150802</v>
      </c>
      <c r="X168" s="216">
        <f t="shared" si="100"/>
        <v>236.04517170150802</v>
      </c>
      <c r="Y168" s="216">
        <f t="shared" si="100"/>
        <v>233.5070515756853</v>
      </c>
      <c r="Z168" s="216">
        <f t="shared" si="100"/>
        <v>233.5070515756853</v>
      </c>
      <c r="AA168" s="216">
        <f t="shared" si="100"/>
        <v>230.96893144986265</v>
      </c>
      <c r="AB168" s="216">
        <f t="shared" si="100"/>
        <v>230.96893144986265</v>
      </c>
      <c r="AC168" s="216">
        <f t="shared" si="100"/>
        <v>230.96893144986265</v>
      </c>
      <c r="AD168" s="216">
        <f t="shared" si="100"/>
        <v>228.43081132403998</v>
      </c>
      <c r="AE168" s="216">
        <f t="shared" si="100"/>
        <v>228.43081132403998</v>
      </c>
      <c r="AF168" s="216">
        <f t="shared" si="100"/>
        <v>228.43081132403998</v>
      </c>
      <c r="AG168" s="216">
        <f t="shared" si="100"/>
        <v>228.43081132403998</v>
      </c>
      <c r="AH168" s="216">
        <f t="shared" si="100"/>
        <v>225.89269119821736</v>
      </c>
      <c r="AI168" s="216">
        <f t="shared" si="100"/>
        <v>225.89269119821736</v>
      </c>
      <c r="AJ168" s="216">
        <f t="shared" si="100"/>
        <v>225.89269119821736</v>
      </c>
      <c r="AK168" s="216">
        <f t="shared" si="100"/>
        <v>225.89269119821736</v>
      </c>
      <c r="AL168" s="216">
        <f t="shared" si="100"/>
        <v>225.89269119821736</v>
      </c>
      <c r="AM168" s="216">
        <f t="shared" si="100"/>
        <v>223.35457107239463</v>
      </c>
      <c r="AN168" s="216">
        <f t="shared" si="100"/>
        <v>223.35457107239463</v>
      </c>
      <c r="AO168" s="216">
        <f t="shared" si="100"/>
        <v>223.35457107239463</v>
      </c>
      <c r="AP168" s="216">
        <f t="shared" si="100"/>
        <v>223.35457107239463</v>
      </c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J168"/>
      <c r="BK168"/>
      <c r="BL168"/>
      <c r="BM168"/>
      <c r="BN168"/>
      <c r="BO168"/>
      <c r="BP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I168" s="96"/>
    </row>
    <row r="169" spans="7:87" ht="14.25" customHeight="1">
      <c r="G169" s="116"/>
      <c r="H169" s="334"/>
      <c r="J169" s="333"/>
      <c r="K169" s="217" t="s">
        <v>266</v>
      </c>
      <c r="L169" s="203" t="s">
        <v>239</v>
      </c>
      <c r="M169" s="216">
        <f t="shared" ref="M169:AP169" si="101">(M$417-1)*(M405+M216)</f>
        <v>253.81201258226665</v>
      </c>
      <c r="N169" s="216">
        <f t="shared" si="101"/>
        <v>253.81201258226665</v>
      </c>
      <c r="O169" s="216">
        <f t="shared" si="101"/>
        <v>253.81201258226665</v>
      </c>
      <c r="P169" s="216">
        <f t="shared" si="101"/>
        <v>253.81201258226665</v>
      </c>
      <c r="Q169" s="216">
        <f t="shared" si="101"/>
        <v>253.81201258226665</v>
      </c>
      <c r="R169" s="216">
        <f t="shared" si="101"/>
        <v>253.81201258226665</v>
      </c>
      <c r="S169" s="216">
        <f t="shared" si="101"/>
        <v>253.81201258226665</v>
      </c>
      <c r="T169" s="216">
        <f t="shared" si="101"/>
        <v>253.81201258226665</v>
      </c>
      <c r="U169" s="216">
        <f t="shared" si="101"/>
        <v>253.81201258226665</v>
      </c>
      <c r="V169" s="216">
        <f t="shared" si="101"/>
        <v>253.81201258226665</v>
      </c>
      <c r="W169" s="216">
        <f t="shared" si="101"/>
        <v>253.81201258226665</v>
      </c>
      <c r="X169" s="216">
        <f t="shared" si="101"/>
        <v>253.81201258226665</v>
      </c>
      <c r="Y169" s="216">
        <f t="shared" si="101"/>
        <v>253.81201258226665</v>
      </c>
      <c r="Z169" s="216">
        <f t="shared" si="101"/>
        <v>253.81201258226665</v>
      </c>
      <c r="AA169" s="216">
        <f t="shared" si="101"/>
        <v>253.81201258226665</v>
      </c>
      <c r="AB169" s="216">
        <f t="shared" si="101"/>
        <v>253.81201258226665</v>
      </c>
      <c r="AC169" s="216">
        <f t="shared" si="101"/>
        <v>253.81201258226665</v>
      </c>
      <c r="AD169" s="216">
        <f t="shared" si="101"/>
        <v>253.81201258226665</v>
      </c>
      <c r="AE169" s="216">
        <f t="shared" si="101"/>
        <v>253.81201258226665</v>
      </c>
      <c r="AF169" s="216">
        <f t="shared" si="101"/>
        <v>253.81201258226665</v>
      </c>
      <c r="AG169" s="216">
        <f t="shared" si="101"/>
        <v>253.81201258226665</v>
      </c>
      <c r="AH169" s="216">
        <f t="shared" si="101"/>
        <v>253.81201258226665</v>
      </c>
      <c r="AI169" s="216">
        <f t="shared" si="101"/>
        <v>253.81201258226665</v>
      </c>
      <c r="AJ169" s="216">
        <f t="shared" si="101"/>
        <v>253.81201258226665</v>
      </c>
      <c r="AK169" s="216">
        <f t="shared" si="101"/>
        <v>253.81201258226665</v>
      </c>
      <c r="AL169" s="216">
        <f t="shared" si="101"/>
        <v>253.81201258226665</v>
      </c>
      <c r="AM169" s="216">
        <f t="shared" si="101"/>
        <v>253.81201258226665</v>
      </c>
      <c r="AN169" s="216">
        <f t="shared" si="101"/>
        <v>253.81201258226665</v>
      </c>
      <c r="AO169" s="216">
        <f t="shared" si="101"/>
        <v>253.81201258226665</v>
      </c>
      <c r="AP169" s="216">
        <f t="shared" si="101"/>
        <v>253.81201258226665</v>
      </c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J169"/>
      <c r="BK169"/>
      <c r="BL169"/>
      <c r="BM169"/>
      <c r="BN169"/>
      <c r="BO169"/>
      <c r="BP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I169" s="96"/>
    </row>
    <row r="170" spans="7:87" ht="14.25" customHeight="1" thickBot="1">
      <c r="G170" s="116"/>
      <c r="H170" s="334"/>
      <c r="J170" s="333"/>
      <c r="K170" s="217" t="s">
        <v>266</v>
      </c>
      <c r="L170" s="203" t="s">
        <v>240</v>
      </c>
      <c r="M170" s="218">
        <f t="shared" ref="M170:AP170" si="102">(M$418-1)*(M406+M217)</f>
        <v>253.81201258226665</v>
      </c>
      <c r="N170" s="218">
        <f t="shared" si="102"/>
        <v>253.81201258226665</v>
      </c>
      <c r="O170" s="218">
        <f t="shared" si="102"/>
        <v>253.81201258226665</v>
      </c>
      <c r="P170" s="218">
        <f t="shared" si="102"/>
        <v>253.81201258226665</v>
      </c>
      <c r="Q170" s="218">
        <f t="shared" si="102"/>
        <v>253.81201258226665</v>
      </c>
      <c r="R170" s="218">
        <f t="shared" si="102"/>
        <v>253.81201258226665</v>
      </c>
      <c r="S170" s="218">
        <f t="shared" si="102"/>
        <v>253.81201258226665</v>
      </c>
      <c r="T170" s="218">
        <f t="shared" si="102"/>
        <v>253.81201258226665</v>
      </c>
      <c r="U170" s="218">
        <f t="shared" si="102"/>
        <v>253.81201258226665</v>
      </c>
      <c r="V170" s="218">
        <f t="shared" si="102"/>
        <v>253.81201258226665</v>
      </c>
      <c r="W170" s="218">
        <f t="shared" si="102"/>
        <v>253.81201258226665</v>
      </c>
      <c r="X170" s="218">
        <f t="shared" si="102"/>
        <v>253.81201258226665</v>
      </c>
      <c r="Y170" s="218">
        <f t="shared" si="102"/>
        <v>253.81201258226665</v>
      </c>
      <c r="Z170" s="218">
        <f t="shared" si="102"/>
        <v>253.81201258226665</v>
      </c>
      <c r="AA170" s="218">
        <f t="shared" si="102"/>
        <v>253.81201258226665</v>
      </c>
      <c r="AB170" s="218">
        <f t="shared" si="102"/>
        <v>253.81201258226665</v>
      </c>
      <c r="AC170" s="218">
        <f t="shared" si="102"/>
        <v>253.81201258226665</v>
      </c>
      <c r="AD170" s="218">
        <f t="shared" si="102"/>
        <v>253.81201258226665</v>
      </c>
      <c r="AE170" s="218">
        <f t="shared" si="102"/>
        <v>253.81201258226665</v>
      </c>
      <c r="AF170" s="218">
        <f t="shared" si="102"/>
        <v>253.81201258226665</v>
      </c>
      <c r="AG170" s="218">
        <f t="shared" si="102"/>
        <v>253.81201258226665</v>
      </c>
      <c r="AH170" s="218">
        <f t="shared" si="102"/>
        <v>253.81201258226665</v>
      </c>
      <c r="AI170" s="218">
        <f t="shared" si="102"/>
        <v>253.81201258226665</v>
      </c>
      <c r="AJ170" s="218">
        <f t="shared" si="102"/>
        <v>253.81201258226665</v>
      </c>
      <c r="AK170" s="218">
        <f t="shared" si="102"/>
        <v>253.81201258226665</v>
      </c>
      <c r="AL170" s="218">
        <f t="shared" si="102"/>
        <v>253.81201258226665</v>
      </c>
      <c r="AM170" s="218">
        <f t="shared" si="102"/>
        <v>253.81201258226665</v>
      </c>
      <c r="AN170" s="218">
        <f t="shared" si="102"/>
        <v>253.81201258226665</v>
      </c>
      <c r="AO170" s="218">
        <f t="shared" si="102"/>
        <v>253.81201258226665</v>
      </c>
      <c r="AP170" s="218">
        <f t="shared" si="102"/>
        <v>253.81201258226665</v>
      </c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J170"/>
      <c r="BK170"/>
      <c r="BL170"/>
      <c r="BM170"/>
      <c r="BN170"/>
      <c r="BO170"/>
      <c r="BP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I170" s="96"/>
    </row>
    <row r="171" spans="7:87" ht="14.25" customHeight="1" thickTop="1">
      <c r="G171" s="116"/>
      <c r="H171" s="334"/>
      <c r="J171" s="333"/>
      <c r="K171" s="217" t="s">
        <v>267</v>
      </c>
      <c r="L171" s="203" t="s">
        <v>238</v>
      </c>
      <c r="M171" s="216">
        <f t="shared" ref="M171:AP171" si="103">(M$416-1)*(M407+M218)</f>
        <v>262.04918431576669</v>
      </c>
      <c r="N171" s="216">
        <f t="shared" si="103"/>
        <v>262.04918431576669</v>
      </c>
      <c r="O171" s="216">
        <f t="shared" si="103"/>
        <v>259.40222285803168</v>
      </c>
      <c r="P171" s="216">
        <f t="shared" si="103"/>
        <v>256.75526140029672</v>
      </c>
      <c r="Q171" s="216">
        <f t="shared" si="103"/>
        <v>256.75526140029672</v>
      </c>
      <c r="R171" s="216">
        <f t="shared" si="103"/>
        <v>254.10829994256164</v>
      </c>
      <c r="S171" s="216">
        <f t="shared" si="103"/>
        <v>254.10829994256164</v>
      </c>
      <c r="T171" s="216">
        <f t="shared" si="103"/>
        <v>251.46133848482665</v>
      </c>
      <c r="U171" s="216">
        <f t="shared" si="103"/>
        <v>248.81437702709161</v>
      </c>
      <c r="V171" s="216">
        <f t="shared" si="103"/>
        <v>248.81437702709161</v>
      </c>
      <c r="W171" s="216">
        <f t="shared" si="103"/>
        <v>246.16741556935665</v>
      </c>
      <c r="X171" s="216">
        <f t="shared" si="103"/>
        <v>246.16741556935665</v>
      </c>
      <c r="Y171" s="216">
        <f t="shared" si="103"/>
        <v>243.52045411162158</v>
      </c>
      <c r="Z171" s="216">
        <f t="shared" si="103"/>
        <v>243.52045411162158</v>
      </c>
      <c r="AA171" s="216">
        <f t="shared" si="103"/>
        <v>240.87349265388659</v>
      </c>
      <c r="AB171" s="216">
        <f t="shared" si="103"/>
        <v>240.87349265388659</v>
      </c>
      <c r="AC171" s="216">
        <f t="shared" si="103"/>
        <v>240.87349265388659</v>
      </c>
      <c r="AD171" s="216">
        <f t="shared" si="103"/>
        <v>238.22653119615154</v>
      </c>
      <c r="AE171" s="216">
        <f t="shared" si="103"/>
        <v>238.22653119615154</v>
      </c>
      <c r="AF171" s="216">
        <f t="shared" si="103"/>
        <v>238.22653119615154</v>
      </c>
      <c r="AG171" s="216">
        <f t="shared" si="103"/>
        <v>238.22653119615154</v>
      </c>
      <c r="AH171" s="216">
        <f t="shared" si="103"/>
        <v>235.57956973841658</v>
      </c>
      <c r="AI171" s="216">
        <f t="shared" si="103"/>
        <v>235.57956973841658</v>
      </c>
      <c r="AJ171" s="216">
        <f t="shared" si="103"/>
        <v>235.57956973841658</v>
      </c>
      <c r="AK171" s="216">
        <f t="shared" si="103"/>
        <v>235.57956973841658</v>
      </c>
      <c r="AL171" s="216">
        <f t="shared" si="103"/>
        <v>235.57956973841658</v>
      </c>
      <c r="AM171" s="216">
        <f t="shared" si="103"/>
        <v>232.93260828068154</v>
      </c>
      <c r="AN171" s="216">
        <f t="shared" si="103"/>
        <v>232.93260828068154</v>
      </c>
      <c r="AO171" s="216">
        <f t="shared" si="103"/>
        <v>232.93260828068154</v>
      </c>
      <c r="AP171" s="216">
        <f t="shared" si="103"/>
        <v>232.93260828068154</v>
      </c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J171"/>
      <c r="BK171"/>
      <c r="BL171"/>
      <c r="BM171"/>
      <c r="BN171"/>
      <c r="BO171"/>
      <c r="BP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I171" s="96"/>
    </row>
    <row r="172" spans="7:87" ht="14.25" customHeight="1">
      <c r="G172" s="116"/>
      <c r="H172" s="334"/>
      <c r="J172" s="333"/>
      <c r="K172" s="217" t="s">
        <v>267</v>
      </c>
      <c r="L172" s="203" t="s">
        <v>239</v>
      </c>
      <c r="M172" s="216">
        <f t="shared" ref="M172:AP172" si="104">(M$417-1)*(M408+M219)</f>
        <v>264.69614577350171</v>
      </c>
      <c r="N172" s="216">
        <f t="shared" si="104"/>
        <v>264.69614577350171</v>
      </c>
      <c r="O172" s="216">
        <f t="shared" si="104"/>
        <v>264.69614577350171</v>
      </c>
      <c r="P172" s="216">
        <f t="shared" si="104"/>
        <v>264.69614577350171</v>
      </c>
      <c r="Q172" s="216">
        <f t="shared" si="104"/>
        <v>264.69614577350171</v>
      </c>
      <c r="R172" s="216">
        <f t="shared" si="104"/>
        <v>264.69614577350171</v>
      </c>
      <c r="S172" s="216">
        <f t="shared" si="104"/>
        <v>264.69614577350171</v>
      </c>
      <c r="T172" s="216">
        <f t="shared" si="104"/>
        <v>264.69614577350171</v>
      </c>
      <c r="U172" s="216">
        <f t="shared" si="104"/>
        <v>264.69614577350171</v>
      </c>
      <c r="V172" s="216">
        <f t="shared" si="104"/>
        <v>264.69614577350171</v>
      </c>
      <c r="W172" s="216">
        <f t="shared" si="104"/>
        <v>264.69614577350171</v>
      </c>
      <c r="X172" s="216">
        <f t="shared" si="104"/>
        <v>264.69614577350171</v>
      </c>
      <c r="Y172" s="216">
        <f t="shared" si="104"/>
        <v>264.69614577350171</v>
      </c>
      <c r="Z172" s="216">
        <f t="shared" si="104"/>
        <v>264.69614577350171</v>
      </c>
      <c r="AA172" s="216">
        <f t="shared" si="104"/>
        <v>264.69614577350171</v>
      </c>
      <c r="AB172" s="216">
        <f t="shared" si="104"/>
        <v>264.69614577350171</v>
      </c>
      <c r="AC172" s="216">
        <f t="shared" si="104"/>
        <v>264.69614577350171</v>
      </c>
      <c r="AD172" s="216">
        <f t="shared" si="104"/>
        <v>264.69614577350171</v>
      </c>
      <c r="AE172" s="216">
        <f t="shared" si="104"/>
        <v>264.69614577350171</v>
      </c>
      <c r="AF172" s="216">
        <f t="shared" si="104"/>
        <v>264.69614577350171</v>
      </c>
      <c r="AG172" s="216">
        <f t="shared" si="104"/>
        <v>264.69614577350171</v>
      </c>
      <c r="AH172" s="216">
        <f t="shared" si="104"/>
        <v>264.69614577350171</v>
      </c>
      <c r="AI172" s="216">
        <f t="shared" si="104"/>
        <v>264.69614577350171</v>
      </c>
      <c r="AJ172" s="216">
        <f t="shared" si="104"/>
        <v>264.69614577350171</v>
      </c>
      <c r="AK172" s="216">
        <f t="shared" si="104"/>
        <v>264.69614577350171</v>
      </c>
      <c r="AL172" s="216">
        <f t="shared" si="104"/>
        <v>264.69614577350171</v>
      </c>
      <c r="AM172" s="216">
        <f t="shared" si="104"/>
        <v>264.69614577350171</v>
      </c>
      <c r="AN172" s="216">
        <f t="shared" si="104"/>
        <v>264.69614577350171</v>
      </c>
      <c r="AO172" s="216">
        <f t="shared" si="104"/>
        <v>264.69614577350171</v>
      </c>
      <c r="AP172" s="216">
        <f t="shared" si="104"/>
        <v>264.69614577350171</v>
      </c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J172"/>
      <c r="BK172"/>
      <c r="BL172"/>
      <c r="BM172"/>
      <c r="BN172"/>
      <c r="BO172"/>
      <c r="BP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I172" s="96"/>
    </row>
    <row r="173" spans="7:87" ht="14.25" customHeight="1" thickBot="1">
      <c r="G173" s="116"/>
      <c r="H173" s="334"/>
      <c r="J173" s="333"/>
      <c r="K173" s="217" t="s">
        <v>267</v>
      </c>
      <c r="L173" s="203" t="s">
        <v>240</v>
      </c>
      <c r="M173" s="218">
        <f t="shared" ref="M173:AP173" si="105">(M$418-1)*(M409+M220)</f>
        <v>264.69614577350171</v>
      </c>
      <c r="N173" s="218">
        <f t="shared" si="105"/>
        <v>264.69614577350171</v>
      </c>
      <c r="O173" s="218">
        <f t="shared" si="105"/>
        <v>264.69614577350171</v>
      </c>
      <c r="P173" s="218">
        <f t="shared" si="105"/>
        <v>264.69614577350171</v>
      </c>
      <c r="Q173" s="218">
        <f t="shared" si="105"/>
        <v>264.69614577350171</v>
      </c>
      <c r="R173" s="218">
        <f t="shared" si="105"/>
        <v>264.69614577350171</v>
      </c>
      <c r="S173" s="218">
        <f t="shared" si="105"/>
        <v>264.69614577350171</v>
      </c>
      <c r="T173" s="218">
        <f t="shared" si="105"/>
        <v>264.69614577350171</v>
      </c>
      <c r="U173" s="218">
        <f t="shared" si="105"/>
        <v>264.69614577350171</v>
      </c>
      <c r="V173" s="218">
        <f t="shared" si="105"/>
        <v>264.69614577350171</v>
      </c>
      <c r="W173" s="218">
        <f t="shared" si="105"/>
        <v>264.69614577350171</v>
      </c>
      <c r="X173" s="218">
        <f t="shared" si="105"/>
        <v>264.69614577350171</v>
      </c>
      <c r="Y173" s="218">
        <f t="shared" si="105"/>
        <v>264.69614577350171</v>
      </c>
      <c r="Z173" s="218">
        <f t="shared" si="105"/>
        <v>264.69614577350171</v>
      </c>
      <c r="AA173" s="218">
        <f t="shared" si="105"/>
        <v>264.69614577350171</v>
      </c>
      <c r="AB173" s="218">
        <f t="shared" si="105"/>
        <v>264.69614577350171</v>
      </c>
      <c r="AC173" s="218">
        <f t="shared" si="105"/>
        <v>264.69614577350171</v>
      </c>
      <c r="AD173" s="218">
        <f t="shared" si="105"/>
        <v>264.69614577350171</v>
      </c>
      <c r="AE173" s="218">
        <f t="shared" si="105"/>
        <v>264.69614577350171</v>
      </c>
      <c r="AF173" s="218">
        <f t="shared" si="105"/>
        <v>264.69614577350171</v>
      </c>
      <c r="AG173" s="218">
        <f t="shared" si="105"/>
        <v>264.69614577350171</v>
      </c>
      <c r="AH173" s="218">
        <f t="shared" si="105"/>
        <v>264.69614577350171</v>
      </c>
      <c r="AI173" s="218">
        <f t="shared" si="105"/>
        <v>264.69614577350171</v>
      </c>
      <c r="AJ173" s="218">
        <f t="shared" si="105"/>
        <v>264.69614577350171</v>
      </c>
      <c r="AK173" s="218">
        <f t="shared" si="105"/>
        <v>264.69614577350171</v>
      </c>
      <c r="AL173" s="218">
        <f t="shared" si="105"/>
        <v>264.69614577350171</v>
      </c>
      <c r="AM173" s="218">
        <f t="shared" si="105"/>
        <v>264.69614577350171</v>
      </c>
      <c r="AN173" s="218">
        <f t="shared" si="105"/>
        <v>264.69614577350171</v>
      </c>
      <c r="AO173" s="218">
        <f t="shared" si="105"/>
        <v>264.69614577350171</v>
      </c>
      <c r="AP173" s="218">
        <f t="shared" si="105"/>
        <v>264.69614577350171</v>
      </c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J173"/>
      <c r="BK173"/>
      <c r="BL173"/>
      <c r="BM173"/>
      <c r="BN173"/>
      <c r="BO173"/>
      <c r="BP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I173" s="96"/>
    </row>
    <row r="174" spans="7:87" ht="14.25" customHeight="1" thickTop="1">
      <c r="G174" s="116"/>
      <c r="H174" s="334"/>
      <c r="J174" s="333"/>
      <c r="K174" s="217" t="s">
        <v>268</v>
      </c>
      <c r="L174" s="203" t="s">
        <v>238</v>
      </c>
      <c r="M174" s="216">
        <f t="shared" ref="M174:AP174" si="106">(M$416-1)*(M410+M221)</f>
        <v>273.93441495882507</v>
      </c>
      <c r="N174" s="216">
        <f t="shared" si="106"/>
        <v>273.93441495882507</v>
      </c>
      <c r="O174" s="216">
        <f t="shared" si="106"/>
        <v>271.16740066631166</v>
      </c>
      <c r="P174" s="216">
        <f t="shared" si="106"/>
        <v>268.40038637379831</v>
      </c>
      <c r="Q174" s="216">
        <f t="shared" si="106"/>
        <v>268.40038637379831</v>
      </c>
      <c r="R174" s="216">
        <f t="shared" si="106"/>
        <v>265.6333720812849</v>
      </c>
      <c r="S174" s="216">
        <f t="shared" si="106"/>
        <v>265.6333720812849</v>
      </c>
      <c r="T174" s="216">
        <f t="shared" si="106"/>
        <v>262.8663577887715</v>
      </c>
      <c r="U174" s="216">
        <f t="shared" si="106"/>
        <v>260.09934349625814</v>
      </c>
      <c r="V174" s="216">
        <f t="shared" si="106"/>
        <v>260.09934349625814</v>
      </c>
      <c r="W174" s="216">
        <f t="shared" si="106"/>
        <v>257.33232920374479</v>
      </c>
      <c r="X174" s="216">
        <f t="shared" si="106"/>
        <v>257.33232920374479</v>
      </c>
      <c r="Y174" s="216">
        <f t="shared" si="106"/>
        <v>254.56531491123135</v>
      </c>
      <c r="Z174" s="216">
        <f t="shared" si="106"/>
        <v>254.56531491123135</v>
      </c>
      <c r="AA174" s="216">
        <f t="shared" si="106"/>
        <v>251.798300618718</v>
      </c>
      <c r="AB174" s="216">
        <f t="shared" si="106"/>
        <v>251.798300618718</v>
      </c>
      <c r="AC174" s="216">
        <f t="shared" si="106"/>
        <v>251.798300618718</v>
      </c>
      <c r="AD174" s="216">
        <f t="shared" si="106"/>
        <v>249.03128632620459</v>
      </c>
      <c r="AE174" s="216">
        <f t="shared" si="106"/>
        <v>249.03128632620459</v>
      </c>
      <c r="AF174" s="216">
        <f t="shared" si="106"/>
        <v>249.03128632620459</v>
      </c>
      <c r="AG174" s="216">
        <f t="shared" si="106"/>
        <v>249.03128632620459</v>
      </c>
      <c r="AH174" s="216">
        <f t="shared" si="106"/>
        <v>246.26427203369127</v>
      </c>
      <c r="AI174" s="216">
        <f t="shared" si="106"/>
        <v>246.26427203369127</v>
      </c>
      <c r="AJ174" s="216">
        <f t="shared" si="106"/>
        <v>246.26427203369127</v>
      </c>
      <c r="AK174" s="216">
        <f t="shared" si="106"/>
        <v>246.26427203369127</v>
      </c>
      <c r="AL174" s="216">
        <f t="shared" si="106"/>
        <v>246.26427203369127</v>
      </c>
      <c r="AM174" s="216">
        <f t="shared" si="106"/>
        <v>243.49725774117783</v>
      </c>
      <c r="AN174" s="216">
        <f t="shared" si="106"/>
        <v>243.49725774117783</v>
      </c>
      <c r="AO174" s="216">
        <f t="shared" si="106"/>
        <v>243.49725774117783</v>
      </c>
      <c r="AP174" s="216">
        <f t="shared" si="106"/>
        <v>243.49725774117783</v>
      </c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J174"/>
      <c r="BK174"/>
      <c r="BL174"/>
      <c r="BM174"/>
      <c r="BN174"/>
      <c r="BO174"/>
      <c r="BP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I174" s="96"/>
    </row>
    <row r="175" spans="7:87" ht="14.25" customHeight="1">
      <c r="G175" s="116"/>
      <c r="H175" s="334"/>
      <c r="J175" s="333"/>
      <c r="K175" s="217" t="s">
        <v>268</v>
      </c>
      <c r="L175" s="203" t="s">
        <v>239</v>
      </c>
      <c r="M175" s="216">
        <f t="shared" ref="M175:AP175" si="107">(M$417-1)*(M411+M222)</f>
        <v>276.70142925133842</v>
      </c>
      <c r="N175" s="216">
        <f t="shared" si="107"/>
        <v>276.70142925133842</v>
      </c>
      <c r="O175" s="216">
        <f t="shared" si="107"/>
        <v>276.70142925133842</v>
      </c>
      <c r="P175" s="216">
        <f t="shared" si="107"/>
        <v>276.70142925133842</v>
      </c>
      <c r="Q175" s="216">
        <f t="shared" si="107"/>
        <v>276.70142925133842</v>
      </c>
      <c r="R175" s="216">
        <f t="shared" si="107"/>
        <v>276.70142925133842</v>
      </c>
      <c r="S175" s="216">
        <f t="shared" si="107"/>
        <v>276.70142925133842</v>
      </c>
      <c r="T175" s="216">
        <f t="shared" si="107"/>
        <v>276.70142925133842</v>
      </c>
      <c r="U175" s="216">
        <f t="shared" si="107"/>
        <v>276.70142925133842</v>
      </c>
      <c r="V175" s="216">
        <f t="shared" si="107"/>
        <v>276.70142925133842</v>
      </c>
      <c r="W175" s="216">
        <f t="shared" si="107"/>
        <v>276.70142925133842</v>
      </c>
      <c r="X175" s="216">
        <f t="shared" si="107"/>
        <v>276.70142925133842</v>
      </c>
      <c r="Y175" s="216">
        <f t="shared" si="107"/>
        <v>276.70142925133842</v>
      </c>
      <c r="Z175" s="216">
        <f t="shared" si="107"/>
        <v>276.70142925133842</v>
      </c>
      <c r="AA175" s="216">
        <f t="shared" si="107"/>
        <v>276.70142925133842</v>
      </c>
      <c r="AB175" s="216">
        <f t="shared" si="107"/>
        <v>276.70142925133842</v>
      </c>
      <c r="AC175" s="216">
        <f t="shared" si="107"/>
        <v>276.70142925133842</v>
      </c>
      <c r="AD175" s="216">
        <f t="shared" si="107"/>
        <v>276.70142925133842</v>
      </c>
      <c r="AE175" s="216">
        <f t="shared" si="107"/>
        <v>276.70142925133842</v>
      </c>
      <c r="AF175" s="216">
        <f t="shared" si="107"/>
        <v>276.70142925133842</v>
      </c>
      <c r="AG175" s="216">
        <f t="shared" si="107"/>
        <v>276.70142925133842</v>
      </c>
      <c r="AH175" s="216">
        <f t="shared" si="107"/>
        <v>276.70142925133842</v>
      </c>
      <c r="AI175" s="216">
        <f t="shared" si="107"/>
        <v>276.70142925133842</v>
      </c>
      <c r="AJ175" s="216">
        <f t="shared" si="107"/>
        <v>276.70142925133842</v>
      </c>
      <c r="AK175" s="216">
        <f t="shared" si="107"/>
        <v>276.70142925133842</v>
      </c>
      <c r="AL175" s="216">
        <f t="shared" si="107"/>
        <v>276.70142925133842</v>
      </c>
      <c r="AM175" s="216">
        <f t="shared" si="107"/>
        <v>276.70142925133842</v>
      </c>
      <c r="AN175" s="216">
        <f t="shared" si="107"/>
        <v>276.70142925133842</v>
      </c>
      <c r="AO175" s="216">
        <f t="shared" si="107"/>
        <v>276.70142925133842</v>
      </c>
      <c r="AP175" s="216">
        <f t="shared" si="107"/>
        <v>276.70142925133842</v>
      </c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J175"/>
      <c r="BK175"/>
      <c r="BL175"/>
      <c r="BM175"/>
      <c r="BN175"/>
      <c r="BO175"/>
      <c r="BP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I175" s="96"/>
    </row>
    <row r="176" spans="7:87" ht="14.25" customHeight="1" thickBot="1">
      <c r="G176" s="116"/>
      <c r="H176" s="334"/>
      <c r="J176" s="333"/>
      <c r="K176" s="217" t="s">
        <v>268</v>
      </c>
      <c r="L176" s="203" t="s">
        <v>240</v>
      </c>
      <c r="M176" s="218">
        <f t="shared" ref="M176:AP176" si="108">(M$418-1)*(M412+M223)</f>
        <v>276.70142925133842</v>
      </c>
      <c r="N176" s="218">
        <f t="shared" si="108"/>
        <v>276.70142925133842</v>
      </c>
      <c r="O176" s="218">
        <f t="shared" si="108"/>
        <v>276.70142925133842</v>
      </c>
      <c r="P176" s="218">
        <f t="shared" si="108"/>
        <v>276.70142925133842</v>
      </c>
      <c r="Q176" s="218">
        <f t="shared" si="108"/>
        <v>276.70142925133842</v>
      </c>
      <c r="R176" s="218">
        <f t="shared" si="108"/>
        <v>276.70142925133842</v>
      </c>
      <c r="S176" s="218">
        <f t="shared" si="108"/>
        <v>276.70142925133842</v>
      </c>
      <c r="T176" s="218">
        <f t="shared" si="108"/>
        <v>276.70142925133842</v>
      </c>
      <c r="U176" s="218">
        <f t="shared" si="108"/>
        <v>276.70142925133842</v>
      </c>
      <c r="V176" s="218">
        <f t="shared" si="108"/>
        <v>276.70142925133842</v>
      </c>
      <c r="W176" s="218">
        <f t="shared" si="108"/>
        <v>276.70142925133842</v>
      </c>
      <c r="X176" s="218">
        <f t="shared" si="108"/>
        <v>276.70142925133842</v>
      </c>
      <c r="Y176" s="218">
        <f t="shared" si="108"/>
        <v>276.70142925133842</v>
      </c>
      <c r="Z176" s="218">
        <f t="shared" si="108"/>
        <v>276.70142925133842</v>
      </c>
      <c r="AA176" s="218">
        <f t="shared" si="108"/>
        <v>276.70142925133842</v>
      </c>
      <c r="AB176" s="218">
        <f t="shared" si="108"/>
        <v>276.70142925133842</v>
      </c>
      <c r="AC176" s="218">
        <f t="shared" si="108"/>
        <v>276.70142925133842</v>
      </c>
      <c r="AD176" s="218">
        <f t="shared" si="108"/>
        <v>276.70142925133842</v>
      </c>
      <c r="AE176" s="218">
        <f t="shared" si="108"/>
        <v>276.70142925133842</v>
      </c>
      <c r="AF176" s="218">
        <f t="shared" si="108"/>
        <v>276.70142925133842</v>
      </c>
      <c r="AG176" s="218">
        <f t="shared" si="108"/>
        <v>276.70142925133842</v>
      </c>
      <c r="AH176" s="218">
        <f t="shared" si="108"/>
        <v>276.70142925133842</v>
      </c>
      <c r="AI176" s="218">
        <f t="shared" si="108"/>
        <v>276.70142925133842</v>
      </c>
      <c r="AJ176" s="218">
        <f t="shared" si="108"/>
        <v>276.70142925133842</v>
      </c>
      <c r="AK176" s="218">
        <f t="shared" si="108"/>
        <v>276.70142925133842</v>
      </c>
      <c r="AL176" s="218">
        <f t="shared" si="108"/>
        <v>276.70142925133842</v>
      </c>
      <c r="AM176" s="218">
        <f t="shared" si="108"/>
        <v>276.70142925133842</v>
      </c>
      <c r="AN176" s="218">
        <f t="shared" si="108"/>
        <v>276.70142925133842</v>
      </c>
      <c r="AO176" s="218">
        <f t="shared" si="108"/>
        <v>276.70142925133842</v>
      </c>
      <c r="AP176" s="218">
        <f t="shared" si="108"/>
        <v>276.70142925133842</v>
      </c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J176"/>
      <c r="BK176"/>
      <c r="BL176"/>
      <c r="BM176"/>
      <c r="BN176"/>
      <c r="BO176"/>
      <c r="BP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I176" s="96"/>
    </row>
    <row r="177" spans="7:87" ht="14.25" customHeight="1" thickTop="1">
      <c r="G177" s="116"/>
      <c r="H177" s="334"/>
      <c r="J177" s="219"/>
      <c r="K177" s="217"/>
      <c r="L177" s="217"/>
      <c r="M177" s="107"/>
      <c r="N177" s="107"/>
      <c r="O177" s="107"/>
      <c r="P177" s="107"/>
      <c r="Q177" s="107"/>
      <c r="R177" s="107"/>
      <c r="S177" s="107"/>
      <c r="T177" s="107"/>
      <c r="U177" s="107"/>
      <c r="V177" s="107"/>
      <c r="W177" s="107"/>
      <c r="X177" s="107"/>
      <c r="Y177" s="107"/>
      <c r="Z177" s="107"/>
      <c r="AA177" s="107"/>
      <c r="AB177" s="107"/>
      <c r="AC177" s="107"/>
      <c r="AD177" s="107"/>
      <c r="AE177" s="107"/>
      <c r="AF177" s="107"/>
      <c r="AG177" s="107"/>
      <c r="AH177" s="107"/>
      <c r="AI177" s="107"/>
      <c r="AJ177" s="107"/>
      <c r="AK177" s="107"/>
      <c r="AL177" s="107"/>
      <c r="AM177" s="107"/>
      <c r="AN177" s="107"/>
      <c r="AO177" s="107"/>
      <c r="AP177" s="10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J177"/>
      <c r="BK177"/>
      <c r="BL177"/>
      <c r="BM177"/>
      <c r="BN177"/>
      <c r="BO177"/>
      <c r="BP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I177" s="96"/>
    </row>
    <row r="178" spans="7:87" ht="14.25" customHeight="1">
      <c r="G178" s="116"/>
      <c r="H178" s="334"/>
      <c r="J178" s="173"/>
      <c r="M178" s="202">
        <v>2021</v>
      </c>
      <c r="N178" s="202">
        <v>2022</v>
      </c>
      <c r="O178" s="202">
        <v>2023</v>
      </c>
      <c r="P178" s="202">
        <v>2024</v>
      </c>
      <c r="Q178" s="202">
        <v>2025</v>
      </c>
      <c r="R178" s="202">
        <v>2026</v>
      </c>
      <c r="S178" s="202">
        <v>2027</v>
      </c>
      <c r="T178" s="202">
        <v>2028</v>
      </c>
      <c r="U178" s="202">
        <v>2029</v>
      </c>
      <c r="V178" s="202">
        <v>2030</v>
      </c>
      <c r="W178" s="202">
        <v>2031</v>
      </c>
      <c r="X178" s="202">
        <v>2032</v>
      </c>
      <c r="Y178" s="202">
        <v>2033</v>
      </c>
      <c r="Z178" s="202">
        <v>2034</v>
      </c>
      <c r="AA178" s="202">
        <v>2035</v>
      </c>
      <c r="AB178" s="202">
        <v>2036</v>
      </c>
      <c r="AC178" s="202">
        <v>2037</v>
      </c>
      <c r="AD178" s="202">
        <v>2038</v>
      </c>
      <c r="AE178" s="202">
        <v>2039</v>
      </c>
      <c r="AF178" s="202">
        <v>2040</v>
      </c>
      <c r="AG178" s="202">
        <v>2041</v>
      </c>
      <c r="AH178" s="202">
        <v>2042</v>
      </c>
      <c r="AI178" s="202">
        <v>2043</v>
      </c>
      <c r="AJ178" s="202">
        <v>2044</v>
      </c>
      <c r="AK178" s="202">
        <v>2045</v>
      </c>
      <c r="AL178" s="202">
        <v>2046</v>
      </c>
      <c r="AM178" s="202">
        <v>2047</v>
      </c>
      <c r="AN178" s="202">
        <v>2048</v>
      </c>
      <c r="AO178" s="202">
        <v>2049</v>
      </c>
      <c r="AP178" s="202">
        <v>2050</v>
      </c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J178"/>
      <c r="BK178"/>
      <c r="BL178"/>
      <c r="BM178"/>
      <c r="BN178"/>
      <c r="BO178"/>
      <c r="BP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I178" s="96"/>
    </row>
    <row r="179" spans="7:87" ht="14.25" customHeight="1">
      <c r="G179" s="116"/>
      <c r="H179" s="334"/>
      <c r="J179" s="332" t="s">
        <v>270</v>
      </c>
      <c r="K179" s="215" t="s">
        <v>254</v>
      </c>
      <c r="L179" s="203" t="s">
        <v>238</v>
      </c>
      <c r="M179" s="221">
        <v>2088.1795605204925</v>
      </c>
      <c r="N179" s="221">
        <v>2088.1795605204925</v>
      </c>
      <c r="O179" s="221">
        <v>2067.0868376869521</v>
      </c>
      <c r="P179" s="221">
        <v>2045.9941148534122</v>
      </c>
      <c r="Q179" s="221">
        <v>2045.9941148534122</v>
      </c>
      <c r="R179" s="221">
        <v>2024.9013920198715</v>
      </c>
      <c r="S179" s="221">
        <v>2024.9013920198715</v>
      </c>
      <c r="T179" s="221">
        <v>2003.8086691863311</v>
      </c>
      <c r="U179" s="221">
        <v>1982.7159463527908</v>
      </c>
      <c r="V179" s="221">
        <v>1982.7159463527908</v>
      </c>
      <c r="W179" s="221">
        <v>1961.6232235192508</v>
      </c>
      <c r="X179" s="221">
        <v>1961.6232235192508</v>
      </c>
      <c r="Y179" s="221">
        <v>1940.5305006857102</v>
      </c>
      <c r="Z179" s="221">
        <v>1940.5305006857102</v>
      </c>
      <c r="AA179" s="221">
        <v>1919.43777785217</v>
      </c>
      <c r="AB179" s="221">
        <v>1919.43777785217</v>
      </c>
      <c r="AC179" s="221">
        <v>1919.43777785217</v>
      </c>
      <c r="AD179" s="221">
        <v>1898.3450550186296</v>
      </c>
      <c r="AE179" s="221">
        <v>1898.3450550186296</v>
      </c>
      <c r="AF179" s="221">
        <v>1898.3450550186296</v>
      </c>
      <c r="AG179" s="221">
        <v>1898.3450550186296</v>
      </c>
      <c r="AH179" s="221">
        <v>1877.2523321850895</v>
      </c>
      <c r="AI179" s="221">
        <v>1877.2523321850895</v>
      </c>
      <c r="AJ179" s="221">
        <v>1877.2523321850895</v>
      </c>
      <c r="AK179" s="221">
        <v>1877.2523321850895</v>
      </c>
      <c r="AL179" s="221">
        <v>1877.2523321850895</v>
      </c>
      <c r="AM179" s="221">
        <v>1856.1596093515489</v>
      </c>
      <c r="AN179" s="221">
        <v>1856.1596093515489</v>
      </c>
      <c r="AO179" s="221">
        <v>1856.1596093515489</v>
      </c>
      <c r="AP179" s="221">
        <v>1856.1596093515489</v>
      </c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J179"/>
      <c r="BK179"/>
      <c r="BL179"/>
      <c r="BM179"/>
      <c r="BN179"/>
      <c r="BO179"/>
      <c r="BP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I179" s="96"/>
    </row>
    <row r="180" spans="7:87" ht="14.25" customHeight="1">
      <c r="G180" s="116"/>
      <c r="H180" s="334"/>
      <c r="J180" s="333"/>
      <c r="K180" s="217" t="s">
        <v>254</v>
      </c>
      <c r="L180" s="203" t="s">
        <v>239</v>
      </c>
      <c r="M180" s="221">
        <v>2109.2722833540329</v>
      </c>
      <c r="N180" s="221">
        <v>2109.2722833540329</v>
      </c>
      <c r="O180" s="221">
        <v>2109.2722833540329</v>
      </c>
      <c r="P180" s="221">
        <v>2109.2722833540329</v>
      </c>
      <c r="Q180" s="221">
        <v>2109.2722833540329</v>
      </c>
      <c r="R180" s="221">
        <v>2109.2722833540329</v>
      </c>
      <c r="S180" s="221">
        <v>2109.2722833540329</v>
      </c>
      <c r="T180" s="221">
        <v>2109.2722833540329</v>
      </c>
      <c r="U180" s="221">
        <v>2109.2722833540329</v>
      </c>
      <c r="V180" s="221">
        <v>2109.2722833540329</v>
      </c>
      <c r="W180" s="221">
        <v>2109.2722833540329</v>
      </c>
      <c r="X180" s="221">
        <v>2109.2722833540329</v>
      </c>
      <c r="Y180" s="221">
        <v>2109.2722833540329</v>
      </c>
      <c r="Z180" s="221">
        <v>2109.2722833540329</v>
      </c>
      <c r="AA180" s="221">
        <v>2109.2722833540329</v>
      </c>
      <c r="AB180" s="221">
        <v>2109.2722833540329</v>
      </c>
      <c r="AC180" s="221">
        <v>2109.2722833540329</v>
      </c>
      <c r="AD180" s="221">
        <v>2109.2722833540329</v>
      </c>
      <c r="AE180" s="221">
        <v>2109.2722833540329</v>
      </c>
      <c r="AF180" s="221">
        <v>2109.2722833540329</v>
      </c>
      <c r="AG180" s="221">
        <v>2109.2722833540329</v>
      </c>
      <c r="AH180" s="221">
        <v>2109.2722833540329</v>
      </c>
      <c r="AI180" s="221">
        <v>2109.2722833540329</v>
      </c>
      <c r="AJ180" s="221">
        <v>2109.2722833540329</v>
      </c>
      <c r="AK180" s="221">
        <v>2109.2722833540329</v>
      </c>
      <c r="AL180" s="221">
        <v>2109.2722833540329</v>
      </c>
      <c r="AM180" s="221">
        <v>2109.2722833540329</v>
      </c>
      <c r="AN180" s="221">
        <v>2109.2722833540329</v>
      </c>
      <c r="AO180" s="221">
        <v>2109.2722833540329</v>
      </c>
      <c r="AP180" s="221">
        <v>2109.2722833540329</v>
      </c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J180"/>
      <c r="BK180"/>
      <c r="BL180"/>
      <c r="BM180"/>
      <c r="BN180"/>
      <c r="BO180"/>
      <c r="BP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I180" s="96"/>
    </row>
    <row r="181" spans="7:87" ht="14.25" customHeight="1" thickBot="1">
      <c r="G181" s="116"/>
      <c r="H181" s="334"/>
      <c r="J181" s="333"/>
      <c r="K181" s="217" t="s">
        <v>254</v>
      </c>
      <c r="L181" s="203" t="s">
        <v>240</v>
      </c>
      <c r="M181" s="222">
        <v>2109.2722833540329</v>
      </c>
      <c r="N181" s="222">
        <v>2109.2722833540329</v>
      </c>
      <c r="O181" s="222">
        <v>2109.2722833540329</v>
      </c>
      <c r="P181" s="222">
        <v>2109.2722833540329</v>
      </c>
      <c r="Q181" s="222">
        <v>2109.2722833540329</v>
      </c>
      <c r="R181" s="222">
        <v>2109.2722833540329</v>
      </c>
      <c r="S181" s="222">
        <v>2109.2722833540329</v>
      </c>
      <c r="T181" s="222">
        <v>2109.2722833540329</v>
      </c>
      <c r="U181" s="222">
        <v>2109.2722833540329</v>
      </c>
      <c r="V181" s="222">
        <v>2109.2722833540329</v>
      </c>
      <c r="W181" s="222">
        <v>2109.2722833540329</v>
      </c>
      <c r="X181" s="222">
        <v>2109.2722833540329</v>
      </c>
      <c r="Y181" s="222">
        <v>2109.2722833540329</v>
      </c>
      <c r="Z181" s="222">
        <v>2109.2722833540329</v>
      </c>
      <c r="AA181" s="222">
        <v>2109.2722833540329</v>
      </c>
      <c r="AB181" s="222">
        <v>2109.2722833540329</v>
      </c>
      <c r="AC181" s="222">
        <v>2109.2722833540329</v>
      </c>
      <c r="AD181" s="222">
        <v>2109.2722833540329</v>
      </c>
      <c r="AE181" s="222">
        <v>2109.2722833540329</v>
      </c>
      <c r="AF181" s="222">
        <v>2109.2722833540329</v>
      </c>
      <c r="AG181" s="222">
        <v>2109.2722833540329</v>
      </c>
      <c r="AH181" s="222">
        <v>2109.2722833540329</v>
      </c>
      <c r="AI181" s="222">
        <v>2109.2722833540329</v>
      </c>
      <c r="AJ181" s="222">
        <v>2109.2722833540329</v>
      </c>
      <c r="AK181" s="222">
        <v>2109.2722833540329</v>
      </c>
      <c r="AL181" s="222">
        <v>2109.2722833540329</v>
      </c>
      <c r="AM181" s="222">
        <v>2109.2722833540329</v>
      </c>
      <c r="AN181" s="222">
        <v>2109.2722833540329</v>
      </c>
      <c r="AO181" s="222">
        <v>2109.2722833540329</v>
      </c>
      <c r="AP181" s="222">
        <v>2109.2722833540329</v>
      </c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J181"/>
      <c r="BK181"/>
      <c r="BL181"/>
      <c r="BM181"/>
      <c r="BN181"/>
      <c r="BO181"/>
      <c r="BP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I181" s="96"/>
    </row>
    <row r="182" spans="7:87" ht="14.25" customHeight="1" thickTop="1">
      <c r="G182" s="116"/>
      <c r="H182" s="334"/>
      <c r="J182" s="333"/>
      <c r="K182" s="217" t="s">
        <v>255</v>
      </c>
      <c r="L182" s="203" t="s">
        <v>238</v>
      </c>
      <c r="M182" s="221">
        <v>2367.3448698876741</v>
      </c>
      <c r="N182" s="221">
        <v>2367.3448698876741</v>
      </c>
      <c r="O182" s="221">
        <v>2343.4322954443642</v>
      </c>
      <c r="P182" s="221">
        <v>2319.5197210010547</v>
      </c>
      <c r="Q182" s="221">
        <v>2319.5197210010547</v>
      </c>
      <c r="R182" s="221">
        <v>2295.6071465577447</v>
      </c>
      <c r="S182" s="221">
        <v>2295.6071465577447</v>
      </c>
      <c r="T182" s="221">
        <v>2271.6945721144348</v>
      </c>
      <c r="U182" s="221">
        <v>2247.7819976711248</v>
      </c>
      <c r="V182" s="221">
        <v>2247.7819976711248</v>
      </c>
      <c r="W182" s="221">
        <v>2223.8694232278158</v>
      </c>
      <c r="X182" s="221">
        <v>2223.8694232278158</v>
      </c>
      <c r="Y182" s="221">
        <v>2199.9568487845054</v>
      </c>
      <c r="Z182" s="221">
        <v>2199.9568487845054</v>
      </c>
      <c r="AA182" s="221">
        <v>2176.0442743411954</v>
      </c>
      <c r="AB182" s="221">
        <v>2176.0442743411954</v>
      </c>
      <c r="AC182" s="221">
        <v>2176.0442743411954</v>
      </c>
      <c r="AD182" s="221">
        <v>2152.1316998978859</v>
      </c>
      <c r="AE182" s="221">
        <v>2152.1316998978859</v>
      </c>
      <c r="AF182" s="221">
        <v>2152.1316998978859</v>
      </c>
      <c r="AG182" s="221">
        <v>2152.1316998978859</v>
      </c>
      <c r="AH182" s="221">
        <v>2128.219125454576</v>
      </c>
      <c r="AI182" s="221">
        <v>2128.219125454576</v>
      </c>
      <c r="AJ182" s="221">
        <v>2128.219125454576</v>
      </c>
      <c r="AK182" s="221">
        <v>2128.219125454576</v>
      </c>
      <c r="AL182" s="221">
        <v>2128.219125454576</v>
      </c>
      <c r="AM182" s="221">
        <v>2104.306551011266</v>
      </c>
      <c r="AN182" s="221">
        <v>2104.306551011266</v>
      </c>
      <c r="AO182" s="221">
        <v>2104.306551011266</v>
      </c>
      <c r="AP182" s="221">
        <v>2104.306551011266</v>
      </c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J182"/>
      <c r="BK182"/>
      <c r="BL182"/>
      <c r="BM182"/>
      <c r="BN182"/>
      <c r="BO182"/>
      <c r="BP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I182" s="96"/>
    </row>
    <row r="183" spans="7:87" ht="14.25" customHeight="1">
      <c r="G183" s="116"/>
      <c r="H183" s="334"/>
      <c r="J183" s="333"/>
      <c r="K183" s="217" t="s">
        <v>255</v>
      </c>
      <c r="L183" s="203" t="s">
        <v>239</v>
      </c>
      <c r="M183" s="221">
        <v>2391.2574443309841</v>
      </c>
      <c r="N183" s="221">
        <v>2391.2574443309841</v>
      </c>
      <c r="O183" s="221">
        <v>2391.2574443309841</v>
      </c>
      <c r="P183" s="221">
        <v>2391.2574443309841</v>
      </c>
      <c r="Q183" s="221">
        <v>2391.2574443309841</v>
      </c>
      <c r="R183" s="221">
        <v>2391.2574443309841</v>
      </c>
      <c r="S183" s="221">
        <v>2391.2574443309841</v>
      </c>
      <c r="T183" s="221">
        <v>2391.2574443309841</v>
      </c>
      <c r="U183" s="221">
        <v>2391.2574443309841</v>
      </c>
      <c r="V183" s="221">
        <v>2391.2574443309841</v>
      </c>
      <c r="W183" s="221">
        <v>2391.2574443309841</v>
      </c>
      <c r="X183" s="221">
        <v>2391.2574443309841</v>
      </c>
      <c r="Y183" s="221">
        <v>2391.2574443309841</v>
      </c>
      <c r="Z183" s="221">
        <v>2391.2574443309841</v>
      </c>
      <c r="AA183" s="221">
        <v>2391.2574443309841</v>
      </c>
      <c r="AB183" s="221">
        <v>2391.2574443309841</v>
      </c>
      <c r="AC183" s="221">
        <v>2391.2574443309841</v>
      </c>
      <c r="AD183" s="221">
        <v>2391.2574443309841</v>
      </c>
      <c r="AE183" s="221">
        <v>2391.2574443309841</v>
      </c>
      <c r="AF183" s="221">
        <v>2391.2574443309841</v>
      </c>
      <c r="AG183" s="221">
        <v>2391.2574443309841</v>
      </c>
      <c r="AH183" s="221">
        <v>2391.2574443309841</v>
      </c>
      <c r="AI183" s="221">
        <v>2391.2574443309841</v>
      </c>
      <c r="AJ183" s="221">
        <v>2391.2574443309841</v>
      </c>
      <c r="AK183" s="221">
        <v>2391.2574443309841</v>
      </c>
      <c r="AL183" s="221">
        <v>2391.2574443309841</v>
      </c>
      <c r="AM183" s="221">
        <v>2391.2574443309841</v>
      </c>
      <c r="AN183" s="221">
        <v>2391.2574443309841</v>
      </c>
      <c r="AO183" s="221">
        <v>2391.2574443309841</v>
      </c>
      <c r="AP183" s="221">
        <v>2391.2574443309841</v>
      </c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J183"/>
      <c r="BK183"/>
      <c r="BL183"/>
      <c r="BM183"/>
      <c r="BN183"/>
      <c r="BO183"/>
      <c r="BP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I183" s="96"/>
    </row>
    <row r="184" spans="7:87" ht="14.25" customHeight="1" thickBot="1">
      <c r="G184" s="116"/>
      <c r="H184" s="334"/>
      <c r="J184" s="333"/>
      <c r="K184" s="217" t="s">
        <v>255</v>
      </c>
      <c r="L184" s="203" t="s">
        <v>240</v>
      </c>
      <c r="M184" s="222">
        <v>2391.2574443309841</v>
      </c>
      <c r="N184" s="222">
        <v>2391.2574443309841</v>
      </c>
      <c r="O184" s="222">
        <v>2391.2574443309841</v>
      </c>
      <c r="P184" s="222">
        <v>2391.2574443309841</v>
      </c>
      <c r="Q184" s="222">
        <v>2391.2574443309841</v>
      </c>
      <c r="R184" s="222">
        <v>2391.2574443309841</v>
      </c>
      <c r="S184" s="222">
        <v>2391.2574443309841</v>
      </c>
      <c r="T184" s="222">
        <v>2391.2574443309841</v>
      </c>
      <c r="U184" s="222">
        <v>2391.2574443309841</v>
      </c>
      <c r="V184" s="222">
        <v>2391.2574443309841</v>
      </c>
      <c r="W184" s="222">
        <v>2391.2574443309841</v>
      </c>
      <c r="X184" s="222">
        <v>2391.2574443309841</v>
      </c>
      <c r="Y184" s="222">
        <v>2391.2574443309841</v>
      </c>
      <c r="Z184" s="222">
        <v>2391.2574443309841</v>
      </c>
      <c r="AA184" s="222">
        <v>2391.2574443309841</v>
      </c>
      <c r="AB184" s="222">
        <v>2391.2574443309841</v>
      </c>
      <c r="AC184" s="222">
        <v>2391.2574443309841</v>
      </c>
      <c r="AD184" s="222">
        <v>2391.2574443309841</v>
      </c>
      <c r="AE184" s="222">
        <v>2391.2574443309841</v>
      </c>
      <c r="AF184" s="222">
        <v>2391.2574443309841</v>
      </c>
      <c r="AG184" s="222">
        <v>2391.2574443309841</v>
      </c>
      <c r="AH184" s="222">
        <v>2391.2574443309841</v>
      </c>
      <c r="AI184" s="222">
        <v>2391.2574443309841</v>
      </c>
      <c r="AJ184" s="222">
        <v>2391.2574443309841</v>
      </c>
      <c r="AK184" s="222">
        <v>2391.2574443309841</v>
      </c>
      <c r="AL184" s="222">
        <v>2391.2574443309841</v>
      </c>
      <c r="AM184" s="222">
        <v>2391.2574443309841</v>
      </c>
      <c r="AN184" s="222">
        <v>2391.2574443309841</v>
      </c>
      <c r="AO184" s="222">
        <v>2391.2574443309841</v>
      </c>
      <c r="AP184" s="222">
        <v>2391.2574443309841</v>
      </c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J184"/>
      <c r="BK184"/>
      <c r="BL184"/>
      <c r="BM184"/>
      <c r="BN184"/>
      <c r="BO184"/>
      <c r="BP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I184" s="96"/>
    </row>
    <row r="185" spans="7:87" ht="14.25" customHeight="1" thickTop="1">
      <c r="G185" s="116"/>
      <c r="H185" s="334"/>
      <c r="J185" s="333"/>
      <c r="K185" s="217" t="s">
        <v>256</v>
      </c>
      <c r="L185" s="203" t="s">
        <v>238</v>
      </c>
      <c r="M185" s="221">
        <v>2541.0046660770095</v>
      </c>
      <c r="N185" s="221">
        <v>2541.0046660770095</v>
      </c>
      <c r="O185" s="221">
        <v>2515.337952278252</v>
      </c>
      <c r="P185" s="221">
        <v>2489.6712384794946</v>
      </c>
      <c r="Q185" s="221">
        <v>2489.6712384794946</v>
      </c>
      <c r="R185" s="221">
        <v>2464.0045246807367</v>
      </c>
      <c r="S185" s="221">
        <v>2464.0045246807367</v>
      </c>
      <c r="T185" s="221">
        <v>2438.3378108819788</v>
      </c>
      <c r="U185" s="221">
        <v>2412.671097083221</v>
      </c>
      <c r="V185" s="221">
        <v>2412.671097083221</v>
      </c>
      <c r="W185" s="221">
        <v>2387.004383284464</v>
      </c>
      <c r="X185" s="221">
        <v>2387.004383284464</v>
      </c>
      <c r="Y185" s="221">
        <v>2361.3376694857056</v>
      </c>
      <c r="Z185" s="221">
        <v>2361.3376694857056</v>
      </c>
      <c r="AA185" s="221">
        <v>2335.6709556869482</v>
      </c>
      <c r="AB185" s="221">
        <v>2335.6709556869482</v>
      </c>
      <c r="AC185" s="221">
        <v>2335.6709556869482</v>
      </c>
      <c r="AD185" s="221">
        <v>2310.0042418881908</v>
      </c>
      <c r="AE185" s="221">
        <v>2310.0042418881908</v>
      </c>
      <c r="AF185" s="221">
        <v>2310.0042418881908</v>
      </c>
      <c r="AG185" s="221">
        <v>2310.0042418881908</v>
      </c>
      <c r="AH185" s="221">
        <v>2284.3375280894334</v>
      </c>
      <c r="AI185" s="221">
        <v>2284.3375280894334</v>
      </c>
      <c r="AJ185" s="221">
        <v>2284.3375280894334</v>
      </c>
      <c r="AK185" s="221">
        <v>2284.3375280894334</v>
      </c>
      <c r="AL185" s="221">
        <v>2284.3375280894334</v>
      </c>
      <c r="AM185" s="221">
        <v>2258.6708142906755</v>
      </c>
      <c r="AN185" s="221">
        <v>2258.6708142906755</v>
      </c>
      <c r="AO185" s="221">
        <v>2258.6708142906755</v>
      </c>
      <c r="AP185" s="221">
        <v>2258.6708142906755</v>
      </c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J185"/>
      <c r="BK185"/>
      <c r="BL185"/>
      <c r="BM185"/>
      <c r="BN185"/>
      <c r="BO185"/>
      <c r="BP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I185" s="96"/>
    </row>
    <row r="186" spans="7:87" ht="14.25" customHeight="1">
      <c r="G186" s="116"/>
      <c r="H186" s="334"/>
      <c r="J186" s="333"/>
      <c r="K186" s="217" t="s">
        <v>256</v>
      </c>
      <c r="L186" s="203" t="s">
        <v>239</v>
      </c>
      <c r="M186" s="221">
        <v>2566.6713798757673</v>
      </c>
      <c r="N186" s="221">
        <v>2566.6713798757673</v>
      </c>
      <c r="O186" s="221">
        <v>2566.6713798757673</v>
      </c>
      <c r="P186" s="221">
        <v>2566.6713798757673</v>
      </c>
      <c r="Q186" s="221">
        <v>2566.6713798757673</v>
      </c>
      <c r="R186" s="221">
        <v>2566.6713798757673</v>
      </c>
      <c r="S186" s="221">
        <v>2566.6713798757673</v>
      </c>
      <c r="T186" s="221">
        <v>2566.6713798757673</v>
      </c>
      <c r="U186" s="221">
        <v>2566.6713798757673</v>
      </c>
      <c r="V186" s="221">
        <v>2566.6713798757673</v>
      </c>
      <c r="W186" s="221">
        <v>2566.6713798757673</v>
      </c>
      <c r="X186" s="221">
        <v>2566.6713798757673</v>
      </c>
      <c r="Y186" s="221">
        <v>2566.6713798757673</v>
      </c>
      <c r="Z186" s="221">
        <v>2566.6713798757673</v>
      </c>
      <c r="AA186" s="221">
        <v>2566.6713798757673</v>
      </c>
      <c r="AB186" s="221">
        <v>2566.6713798757673</v>
      </c>
      <c r="AC186" s="221">
        <v>2566.6713798757673</v>
      </c>
      <c r="AD186" s="221">
        <v>2566.6713798757673</v>
      </c>
      <c r="AE186" s="221">
        <v>2566.6713798757673</v>
      </c>
      <c r="AF186" s="221">
        <v>2566.6713798757673</v>
      </c>
      <c r="AG186" s="221">
        <v>2566.6713798757673</v>
      </c>
      <c r="AH186" s="221">
        <v>2566.6713798757673</v>
      </c>
      <c r="AI186" s="221">
        <v>2566.6713798757673</v>
      </c>
      <c r="AJ186" s="221">
        <v>2566.6713798757673</v>
      </c>
      <c r="AK186" s="221">
        <v>2566.6713798757673</v>
      </c>
      <c r="AL186" s="221">
        <v>2566.6713798757673</v>
      </c>
      <c r="AM186" s="221">
        <v>2566.6713798757673</v>
      </c>
      <c r="AN186" s="221">
        <v>2566.6713798757673</v>
      </c>
      <c r="AO186" s="221">
        <v>2566.6713798757673</v>
      </c>
      <c r="AP186" s="221">
        <v>2566.6713798757673</v>
      </c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J186"/>
      <c r="BK186"/>
      <c r="BL186"/>
      <c r="BM186"/>
      <c r="BN186"/>
      <c r="BO186"/>
      <c r="BP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I186" s="96"/>
    </row>
    <row r="187" spans="7:87" ht="14.25" customHeight="1" thickBot="1">
      <c r="G187" s="116"/>
      <c r="H187" s="334"/>
      <c r="J187" s="333"/>
      <c r="K187" s="217" t="s">
        <v>256</v>
      </c>
      <c r="L187" s="203" t="s">
        <v>240</v>
      </c>
      <c r="M187" s="222">
        <v>2566.6713798757673</v>
      </c>
      <c r="N187" s="222">
        <v>2566.6713798757673</v>
      </c>
      <c r="O187" s="222">
        <v>2566.6713798757673</v>
      </c>
      <c r="P187" s="222">
        <v>2566.6713798757673</v>
      </c>
      <c r="Q187" s="222">
        <v>2566.6713798757673</v>
      </c>
      <c r="R187" s="222">
        <v>2566.6713798757673</v>
      </c>
      <c r="S187" s="222">
        <v>2566.6713798757673</v>
      </c>
      <c r="T187" s="222">
        <v>2566.6713798757673</v>
      </c>
      <c r="U187" s="222">
        <v>2566.6713798757673</v>
      </c>
      <c r="V187" s="222">
        <v>2566.6713798757673</v>
      </c>
      <c r="W187" s="222">
        <v>2566.6713798757673</v>
      </c>
      <c r="X187" s="222">
        <v>2566.6713798757673</v>
      </c>
      <c r="Y187" s="222">
        <v>2566.6713798757673</v>
      </c>
      <c r="Z187" s="222">
        <v>2566.6713798757673</v>
      </c>
      <c r="AA187" s="222">
        <v>2566.6713798757673</v>
      </c>
      <c r="AB187" s="222">
        <v>2566.6713798757673</v>
      </c>
      <c r="AC187" s="222">
        <v>2566.6713798757673</v>
      </c>
      <c r="AD187" s="222">
        <v>2566.6713798757673</v>
      </c>
      <c r="AE187" s="222">
        <v>2566.6713798757673</v>
      </c>
      <c r="AF187" s="222">
        <v>2566.6713798757673</v>
      </c>
      <c r="AG187" s="222">
        <v>2566.6713798757673</v>
      </c>
      <c r="AH187" s="222">
        <v>2566.6713798757673</v>
      </c>
      <c r="AI187" s="222">
        <v>2566.6713798757673</v>
      </c>
      <c r="AJ187" s="222">
        <v>2566.6713798757673</v>
      </c>
      <c r="AK187" s="222">
        <v>2566.6713798757673</v>
      </c>
      <c r="AL187" s="222">
        <v>2566.6713798757673</v>
      </c>
      <c r="AM187" s="222">
        <v>2566.6713798757673</v>
      </c>
      <c r="AN187" s="222">
        <v>2566.6713798757673</v>
      </c>
      <c r="AO187" s="222">
        <v>2566.6713798757673</v>
      </c>
      <c r="AP187" s="222">
        <v>2566.6713798757673</v>
      </c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J187"/>
      <c r="BK187"/>
      <c r="BL187"/>
      <c r="BM187"/>
      <c r="BN187"/>
      <c r="BO187"/>
      <c r="BP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I187" s="96"/>
    </row>
    <row r="188" spans="7:87" ht="14.25" customHeight="1" thickTop="1">
      <c r="G188" s="116"/>
      <c r="H188" s="334"/>
      <c r="J188" s="333"/>
      <c r="K188" s="217" t="s">
        <v>257</v>
      </c>
      <c r="L188" s="203" t="s">
        <v>238</v>
      </c>
      <c r="M188" s="221">
        <v>2678.6826187210286</v>
      </c>
      <c r="N188" s="221">
        <v>2678.6826187210286</v>
      </c>
      <c r="O188" s="221">
        <v>2651.6252185319272</v>
      </c>
      <c r="P188" s="221">
        <v>2624.5678183428263</v>
      </c>
      <c r="Q188" s="221">
        <v>2624.5678183428263</v>
      </c>
      <c r="R188" s="221">
        <v>2597.5104181537245</v>
      </c>
      <c r="S188" s="221">
        <v>2597.5104181537245</v>
      </c>
      <c r="T188" s="221">
        <v>2570.4530179646235</v>
      </c>
      <c r="U188" s="221">
        <v>2543.3956177755222</v>
      </c>
      <c r="V188" s="221">
        <v>2543.3956177755222</v>
      </c>
      <c r="W188" s="221">
        <v>2516.3382175864213</v>
      </c>
      <c r="X188" s="221">
        <v>2516.3382175864213</v>
      </c>
      <c r="Y188" s="221">
        <v>2489.2808173973194</v>
      </c>
      <c r="Z188" s="221">
        <v>2489.2808173973194</v>
      </c>
      <c r="AA188" s="221">
        <v>2462.2234172082185</v>
      </c>
      <c r="AB188" s="221">
        <v>2462.2234172082185</v>
      </c>
      <c r="AC188" s="221">
        <v>2462.2234172082185</v>
      </c>
      <c r="AD188" s="221">
        <v>2435.1660170191171</v>
      </c>
      <c r="AE188" s="221">
        <v>2435.1660170191171</v>
      </c>
      <c r="AF188" s="221">
        <v>2435.1660170191171</v>
      </c>
      <c r="AG188" s="221">
        <v>2435.1660170191171</v>
      </c>
      <c r="AH188" s="221">
        <v>2408.1086168300162</v>
      </c>
      <c r="AI188" s="221">
        <v>2408.1086168300162</v>
      </c>
      <c r="AJ188" s="221">
        <v>2408.1086168300162</v>
      </c>
      <c r="AK188" s="221">
        <v>2408.1086168300162</v>
      </c>
      <c r="AL188" s="221">
        <v>2408.1086168300162</v>
      </c>
      <c r="AM188" s="221">
        <v>2381.0512166409144</v>
      </c>
      <c r="AN188" s="221">
        <v>2381.0512166409144</v>
      </c>
      <c r="AO188" s="221">
        <v>2381.0512166409144</v>
      </c>
      <c r="AP188" s="221">
        <v>2381.0512166409144</v>
      </c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J188"/>
      <c r="BK188"/>
      <c r="BL188"/>
      <c r="BM188"/>
      <c r="BN188"/>
      <c r="BO188"/>
      <c r="BP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I188" s="96"/>
    </row>
    <row r="189" spans="7:87" ht="14.25" customHeight="1">
      <c r="G189" s="116"/>
      <c r="H189" s="334"/>
      <c r="J189" s="333"/>
      <c r="K189" s="217" t="s">
        <v>257</v>
      </c>
      <c r="L189" s="203" t="s">
        <v>239</v>
      </c>
      <c r="M189" s="221">
        <v>2705.7400189101299</v>
      </c>
      <c r="N189" s="221">
        <v>2705.7400189101299</v>
      </c>
      <c r="O189" s="221">
        <v>2705.7400189101299</v>
      </c>
      <c r="P189" s="221">
        <v>2705.7400189101299</v>
      </c>
      <c r="Q189" s="221">
        <v>2705.7400189101299</v>
      </c>
      <c r="R189" s="221">
        <v>2705.7400189101299</v>
      </c>
      <c r="S189" s="221">
        <v>2705.7400189101299</v>
      </c>
      <c r="T189" s="221">
        <v>2705.7400189101299</v>
      </c>
      <c r="U189" s="221">
        <v>2705.7400189101299</v>
      </c>
      <c r="V189" s="221">
        <v>2705.7400189101299</v>
      </c>
      <c r="W189" s="221">
        <v>2705.7400189101299</v>
      </c>
      <c r="X189" s="221">
        <v>2705.7400189101299</v>
      </c>
      <c r="Y189" s="221">
        <v>2705.7400189101299</v>
      </c>
      <c r="Z189" s="221">
        <v>2705.7400189101299</v>
      </c>
      <c r="AA189" s="221">
        <v>2705.7400189101299</v>
      </c>
      <c r="AB189" s="221">
        <v>2705.7400189101299</v>
      </c>
      <c r="AC189" s="221">
        <v>2705.7400189101299</v>
      </c>
      <c r="AD189" s="221">
        <v>2705.7400189101299</v>
      </c>
      <c r="AE189" s="221">
        <v>2705.7400189101299</v>
      </c>
      <c r="AF189" s="221">
        <v>2705.7400189101299</v>
      </c>
      <c r="AG189" s="221">
        <v>2705.7400189101299</v>
      </c>
      <c r="AH189" s="221">
        <v>2705.7400189101299</v>
      </c>
      <c r="AI189" s="221">
        <v>2705.7400189101299</v>
      </c>
      <c r="AJ189" s="221">
        <v>2705.7400189101299</v>
      </c>
      <c r="AK189" s="221">
        <v>2705.7400189101299</v>
      </c>
      <c r="AL189" s="221">
        <v>2705.7400189101299</v>
      </c>
      <c r="AM189" s="221">
        <v>2705.7400189101299</v>
      </c>
      <c r="AN189" s="221">
        <v>2705.7400189101299</v>
      </c>
      <c r="AO189" s="221">
        <v>2705.7400189101299</v>
      </c>
      <c r="AP189" s="221">
        <v>2705.7400189101299</v>
      </c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J189"/>
      <c r="BK189"/>
      <c r="BL189"/>
      <c r="BM189"/>
      <c r="BN189"/>
      <c r="BO189"/>
      <c r="BP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I189" s="96"/>
    </row>
    <row r="190" spans="7:87" ht="14.25" customHeight="1" thickBot="1">
      <c r="G190" s="116"/>
      <c r="H190" s="334"/>
      <c r="J190" s="333"/>
      <c r="K190" s="217" t="s">
        <v>257</v>
      </c>
      <c r="L190" s="203" t="s">
        <v>240</v>
      </c>
      <c r="M190" s="222">
        <v>2705.7400189101299</v>
      </c>
      <c r="N190" s="222">
        <v>2705.7400189101299</v>
      </c>
      <c r="O190" s="222">
        <v>2705.7400189101299</v>
      </c>
      <c r="P190" s="222">
        <v>2705.7400189101299</v>
      </c>
      <c r="Q190" s="222">
        <v>2705.7400189101299</v>
      </c>
      <c r="R190" s="222">
        <v>2705.7400189101299</v>
      </c>
      <c r="S190" s="222">
        <v>2705.7400189101299</v>
      </c>
      <c r="T190" s="222">
        <v>2705.7400189101299</v>
      </c>
      <c r="U190" s="222">
        <v>2705.7400189101299</v>
      </c>
      <c r="V190" s="222">
        <v>2705.7400189101299</v>
      </c>
      <c r="W190" s="222">
        <v>2705.7400189101299</v>
      </c>
      <c r="X190" s="222">
        <v>2705.7400189101299</v>
      </c>
      <c r="Y190" s="222">
        <v>2705.7400189101299</v>
      </c>
      <c r="Z190" s="222">
        <v>2705.7400189101299</v>
      </c>
      <c r="AA190" s="222">
        <v>2705.7400189101299</v>
      </c>
      <c r="AB190" s="222">
        <v>2705.7400189101299</v>
      </c>
      <c r="AC190" s="222">
        <v>2705.7400189101299</v>
      </c>
      <c r="AD190" s="222">
        <v>2705.7400189101299</v>
      </c>
      <c r="AE190" s="222">
        <v>2705.7400189101299</v>
      </c>
      <c r="AF190" s="222">
        <v>2705.7400189101299</v>
      </c>
      <c r="AG190" s="222">
        <v>2705.7400189101299</v>
      </c>
      <c r="AH190" s="222">
        <v>2705.7400189101299</v>
      </c>
      <c r="AI190" s="222">
        <v>2705.7400189101299</v>
      </c>
      <c r="AJ190" s="222">
        <v>2705.7400189101299</v>
      </c>
      <c r="AK190" s="222">
        <v>2705.7400189101299</v>
      </c>
      <c r="AL190" s="222">
        <v>2705.7400189101299</v>
      </c>
      <c r="AM190" s="222">
        <v>2705.7400189101299</v>
      </c>
      <c r="AN190" s="222">
        <v>2705.7400189101299</v>
      </c>
      <c r="AO190" s="222">
        <v>2705.7400189101299</v>
      </c>
      <c r="AP190" s="222">
        <v>2705.7400189101299</v>
      </c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J190"/>
      <c r="BK190"/>
      <c r="BL190"/>
      <c r="BM190"/>
      <c r="BN190"/>
      <c r="BO190"/>
      <c r="BP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I190" s="96"/>
    </row>
    <row r="191" spans="7:87" ht="14.25" customHeight="1" thickTop="1">
      <c r="G191" s="116"/>
      <c r="H191" s="334"/>
      <c r="J191" s="333"/>
      <c r="K191" s="217" t="s">
        <v>258</v>
      </c>
      <c r="L191" s="203" t="s">
        <v>238</v>
      </c>
      <c r="M191" s="221">
        <v>2800.5741235607111</v>
      </c>
      <c r="N191" s="221">
        <v>2800.5741235607111</v>
      </c>
      <c r="O191" s="221">
        <v>2772.2854960499967</v>
      </c>
      <c r="P191" s="221">
        <v>2743.9968685392828</v>
      </c>
      <c r="Q191" s="221">
        <v>2743.9968685392828</v>
      </c>
      <c r="R191" s="221">
        <v>2715.7082410285684</v>
      </c>
      <c r="S191" s="221">
        <v>2715.7082410285684</v>
      </c>
      <c r="T191" s="221">
        <v>2687.419613517854</v>
      </c>
      <c r="U191" s="221">
        <v>2659.1309860071397</v>
      </c>
      <c r="V191" s="221">
        <v>2659.1309860071397</v>
      </c>
      <c r="W191" s="221">
        <v>2630.8423584964262</v>
      </c>
      <c r="X191" s="221">
        <v>2630.8423584964262</v>
      </c>
      <c r="Y191" s="221">
        <v>2602.5537309857114</v>
      </c>
      <c r="Z191" s="221">
        <v>2602.5537309857114</v>
      </c>
      <c r="AA191" s="221">
        <v>2574.2651034749974</v>
      </c>
      <c r="AB191" s="221">
        <v>2574.2651034749974</v>
      </c>
      <c r="AC191" s="221">
        <v>2574.2651034749974</v>
      </c>
      <c r="AD191" s="221">
        <v>2545.9764759642831</v>
      </c>
      <c r="AE191" s="221">
        <v>2545.9764759642831</v>
      </c>
      <c r="AF191" s="221">
        <v>2545.9764759642831</v>
      </c>
      <c r="AG191" s="221">
        <v>2545.9764759642831</v>
      </c>
      <c r="AH191" s="221">
        <v>2517.6878484535691</v>
      </c>
      <c r="AI191" s="221">
        <v>2517.6878484535691</v>
      </c>
      <c r="AJ191" s="221">
        <v>2517.6878484535691</v>
      </c>
      <c r="AK191" s="221">
        <v>2517.6878484535691</v>
      </c>
      <c r="AL191" s="221">
        <v>2517.6878484535691</v>
      </c>
      <c r="AM191" s="221">
        <v>2489.3992209428543</v>
      </c>
      <c r="AN191" s="221">
        <v>2489.3992209428543</v>
      </c>
      <c r="AO191" s="221">
        <v>2489.3992209428543</v>
      </c>
      <c r="AP191" s="221">
        <v>2489.3992209428543</v>
      </c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J191"/>
      <c r="BK191"/>
      <c r="BL191"/>
      <c r="BM191"/>
      <c r="BN191"/>
      <c r="BO191"/>
      <c r="BP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I191" s="96"/>
    </row>
    <row r="192" spans="7:87" ht="14.25" customHeight="1">
      <c r="G192" s="116"/>
      <c r="H192" s="334"/>
      <c r="J192" s="333"/>
      <c r="K192" s="217" t="s">
        <v>258</v>
      </c>
      <c r="L192" s="203" t="s">
        <v>239</v>
      </c>
      <c r="M192" s="221">
        <v>2828.8627510714255</v>
      </c>
      <c r="N192" s="221">
        <v>2828.8627510714255</v>
      </c>
      <c r="O192" s="221">
        <v>2828.8627510714255</v>
      </c>
      <c r="P192" s="221">
        <v>2828.8627510714255</v>
      </c>
      <c r="Q192" s="221">
        <v>2828.8627510714255</v>
      </c>
      <c r="R192" s="221">
        <v>2828.8627510714255</v>
      </c>
      <c r="S192" s="221">
        <v>2828.8627510714255</v>
      </c>
      <c r="T192" s="221">
        <v>2828.8627510714255</v>
      </c>
      <c r="U192" s="221">
        <v>2828.8627510714255</v>
      </c>
      <c r="V192" s="221">
        <v>2828.8627510714255</v>
      </c>
      <c r="W192" s="221">
        <v>2828.8627510714255</v>
      </c>
      <c r="X192" s="221">
        <v>2828.8627510714255</v>
      </c>
      <c r="Y192" s="221">
        <v>2828.8627510714255</v>
      </c>
      <c r="Z192" s="221">
        <v>2828.8627510714255</v>
      </c>
      <c r="AA192" s="221">
        <v>2828.8627510714255</v>
      </c>
      <c r="AB192" s="221">
        <v>2828.8627510714255</v>
      </c>
      <c r="AC192" s="221">
        <v>2828.8627510714255</v>
      </c>
      <c r="AD192" s="221">
        <v>2828.8627510714255</v>
      </c>
      <c r="AE192" s="221">
        <v>2828.8627510714255</v>
      </c>
      <c r="AF192" s="221">
        <v>2828.8627510714255</v>
      </c>
      <c r="AG192" s="221">
        <v>2828.8627510714255</v>
      </c>
      <c r="AH192" s="221">
        <v>2828.8627510714255</v>
      </c>
      <c r="AI192" s="221">
        <v>2828.8627510714255</v>
      </c>
      <c r="AJ192" s="221">
        <v>2828.8627510714255</v>
      </c>
      <c r="AK192" s="221">
        <v>2828.8627510714255</v>
      </c>
      <c r="AL192" s="221">
        <v>2828.8627510714255</v>
      </c>
      <c r="AM192" s="221">
        <v>2828.8627510714255</v>
      </c>
      <c r="AN192" s="221">
        <v>2828.8627510714255</v>
      </c>
      <c r="AO192" s="221">
        <v>2828.8627510714255</v>
      </c>
      <c r="AP192" s="221">
        <v>2828.8627510714255</v>
      </c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J192"/>
      <c r="BK192"/>
      <c r="BL192"/>
      <c r="BM192"/>
      <c r="BN192"/>
      <c r="BO192"/>
      <c r="BP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I192" s="96"/>
    </row>
    <row r="193" spans="7:87" ht="14.25" customHeight="1" thickBot="1">
      <c r="G193" s="116"/>
      <c r="H193" s="334"/>
      <c r="J193" s="333"/>
      <c r="K193" s="217" t="s">
        <v>258</v>
      </c>
      <c r="L193" s="203" t="s">
        <v>240</v>
      </c>
      <c r="M193" s="222">
        <v>2828.8627510714255</v>
      </c>
      <c r="N193" s="222">
        <v>2828.8627510714255</v>
      </c>
      <c r="O193" s="222">
        <v>2828.8627510714255</v>
      </c>
      <c r="P193" s="222">
        <v>2828.8627510714255</v>
      </c>
      <c r="Q193" s="222">
        <v>2828.8627510714255</v>
      </c>
      <c r="R193" s="222">
        <v>2828.8627510714255</v>
      </c>
      <c r="S193" s="222">
        <v>2828.8627510714255</v>
      </c>
      <c r="T193" s="222">
        <v>2828.8627510714255</v>
      </c>
      <c r="U193" s="222">
        <v>2828.8627510714255</v>
      </c>
      <c r="V193" s="222">
        <v>2828.8627510714255</v>
      </c>
      <c r="W193" s="222">
        <v>2828.8627510714255</v>
      </c>
      <c r="X193" s="222">
        <v>2828.8627510714255</v>
      </c>
      <c r="Y193" s="222">
        <v>2828.8627510714255</v>
      </c>
      <c r="Z193" s="222">
        <v>2828.8627510714255</v>
      </c>
      <c r="AA193" s="222">
        <v>2828.8627510714255</v>
      </c>
      <c r="AB193" s="222">
        <v>2828.8627510714255</v>
      </c>
      <c r="AC193" s="222">
        <v>2828.8627510714255</v>
      </c>
      <c r="AD193" s="222">
        <v>2828.8627510714255</v>
      </c>
      <c r="AE193" s="222">
        <v>2828.8627510714255</v>
      </c>
      <c r="AF193" s="222">
        <v>2828.8627510714255</v>
      </c>
      <c r="AG193" s="222">
        <v>2828.8627510714255</v>
      </c>
      <c r="AH193" s="222">
        <v>2828.8627510714255</v>
      </c>
      <c r="AI193" s="222">
        <v>2828.8627510714255</v>
      </c>
      <c r="AJ193" s="222">
        <v>2828.8627510714255</v>
      </c>
      <c r="AK193" s="222">
        <v>2828.8627510714255</v>
      </c>
      <c r="AL193" s="222">
        <v>2828.8627510714255</v>
      </c>
      <c r="AM193" s="222">
        <v>2828.8627510714255</v>
      </c>
      <c r="AN193" s="222">
        <v>2828.8627510714255</v>
      </c>
      <c r="AO193" s="222">
        <v>2828.8627510714255</v>
      </c>
      <c r="AP193" s="222">
        <v>2828.8627510714255</v>
      </c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J193"/>
      <c r="BK193"/>
      <c r="BL193"/>
      <c r="BM193"/>
      <c r="BN193"/>
      <c r="BO193"/>
      <c r="BP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I193" s="96"/>
    </row>
    <row r="194" spans="7:87" ht="14.25" customHeight="1" thickTop="1">
      <c r="G194" s="116"/>
      <c r="H194" s="334"/>
      <c r="J194" s="333"/>
      <c r="K194" s="217" t="s">
        <v>259</v>
      </c>
      <c r="L194" s="203" t="s">
        <v>238</v>
      </c>
      <c r="M194" s="221">
        <v>2917.656176533515</v>
      </c>
      <c r="N194" s="221">
        <v>2917.656176533515</v>
      </c>
      <c r="O194" s="221">
        <v>2888.1849020230752</v>
      </c>
      <c r="P194" s="221">
        <v>2858.7136275126359</v>
      </c>
      <c r="Q194" s="221">
        <v>2858.7136275126359</v>
      </c>
      <c r="R194" s="221">
        <v>2829.2423530021961</v>
      </c>
      <c r="S194" s="221">
        <v>2829.2423530021961</v>
      </c>
      <c r="T194" s="221">
        <v>2799.7710784917567</v>
      </c>
      <c r="U194" s="221">
        <v>2770.2998039813169</v>
      </c>
      <c r="V194" s="221">
        <v>2770.2998039813169</v>
      </c>
      <c r="W194" s="221">
        <v>2740.828529470878</v>
      </c>
      <c r="X194" s="221">
        <v>2740.828529470878</v>
      </c>
      <c r="Y194" s="221">
        <v>2711.3572549604378</v>
      </c>
      <c r="Z194" s="221">
        <v>2711.3572549604378</v>
      </c>
      <c r="AA194" s="221">
        <v>2681.8859804499984</v>
      </c>
      <c r="AB194" s="221">
        <v>2681.8859804499984</v>
      </c>
      <c r="AC194" s="221">
        <v>2681.8859804499984</v>
      </c>
      <c r="AD194" s="221">
        <v>2652.4147059395591</v>
      </c>
      <c r="AE194" s="221">
        <v>2652.4147059395591</v>
      </c>
      <c r="AF194" s="221">
        <v>2652.4147059395591</v>
      </c>
      <c r="AG194" s="221">
        <v>2652.4147059395591</v>
      </c>
      <c r="AH194" s="221">
        <v>2622.9434314291198</v>
      </c>
      <c r="AI194" s="221">
        <v>2622.9434314291198</v>
      </c>
      <c r="AJ194" s="221">
        <v>2622.9434314291198</v>
      </c>
      <c r="AK194" s="221">
        <v>2622.9434314291198</v>
      </c>
      <c r="AL194" s="221">
        <v>2622.9434314291198</v>
      </c>
      <c r="AM194" s="221">
        <v>2593.47215691868</v>
      </c>
      <c r="AN194" s="221">
        <v>2593.47215691868</v>
      </c>
      <c r="AO194" s="221">
        <v>2593.47215691868</v>
      </c>
      <c r="AP194" s="221">
        <v>2593.47215691868</v>
      </c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J194"/>
      <c r="BK194"/>
      <c r="BL194"/>
      <c r="BM194"/>
      <c r="BN194"/>
      <c r="BO194"/>
      <c r="BP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I194" s="96"/>
    </row>
    <row r="195" spans="7:87" ht="14.25" customHeight="1">
      <c r="G195" s="116"/>
      <c r="H195" s="334"/>
      <c r="J195" s="333"/>
      <c r="K195" s="217" t="s">
        <v>259</v>
      </c>
      <c r="L195" s="203" t="s">
        <v>239</v>
      </c>
      <c r="M195" s="221">
        <v>2947.1274510439544</v>
      </c>
      <c r="N195" s="221">
        <v>2947.1274510439544</v>
      </c>
      <c r="O195" s="221">
        <v>2947.1274510439544</v>
      </c>
      <c r="P195" s="221">
        <v>2947.1274510439544</v>
      </c>
      <c r="Q195" s="221">
        <v>2947.1274510439544</v>
      </c>
      <c r="R195" s="221">
        <v>2947.1274510439544</v>
      </c>
      <c r="S195" s="221">
        <v>2947.1274510439544</v>
      </c>
      <c r="T195" s="221">
        <v>2947.1274510439544</v>
      </c>
      <c r="U195" s="221">
        <v>2947.1274510439544</v>
      </c>
      <c r="V195" s="221">
        <v>2947.1274510439544</v>
      </c>
      <c r="W195" s="221">
        <v>2947.1274510439544</v>
      </c>
      <c r="X195" s="221">
        <v>2947.1274510439544</v>
      </c>
      <c r="Y195" s="221">
        <v>2947.1274510439544</v>
      </c>
      <c r="Z195" s="221">
        <v>2947.1274510439544</v>
      </c>
      <c r="AA195" s="221">
        <v>2947.1274510439544</v>
      </c>
      <c r="AB195" s="221">
        <v>2947.1274510439544</v>
      </c>
      <c r="AC195" s="221">
        <v>2947.1274510439544</v>
      </c>
      <c r="AD195" s="221">
        <v>2947.1274510439544</v>
      </c>
      <c r="AE195" s="221">
        <v>2947.1274510439544</v>
      </c>
      <c r="AF195" s="221">
        <v>2947.1274510439544</v>
      </c>
      <c r="AG195" s="221">
        <v>2947.1274510439544</v>
      </c>
      <c r="AH195" s="221">
        <v>2947.1274510439544</v>
      </c>
      <c r="AI195" s="221">
        <v>2947.1274510439544</v>
      </c>
      <c r="AJ195" s="221">
        <v>2947.1274510439544</v>
      </c>
      <c r="AK195" s="221">
        <v>2947.1274510439544</v>
      </c>
      <c r="AL195" s="221">
        <v>2947.1274510439544</v>
      </c>
      <c r="AM195" s="221">
        <v>2947.1274510439544</v>
      </c>
      <c r="AN195" s="221">
        <v>2947.1274510439544</v>
      </c>
      <c r="AO195" s="221">
        <v>2947.1274510439544</v>
      </c>
      <c r="AP195" s="221">
        <v>2947.1274510439544</v>
      </c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J195"/>
      <c r="BK195"/>
      <c r="BL195"/>
      <c r="BM195"/>
      <c r="BN195"/>
      <c r="BO195"/>
      <c r="BP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I195" s="96"/>
    </row>
    <row r="196" spans="7:87" ht="14.25" customHeight="1" thickBot="1">
      <c r="G196" s="116"/>
      <c r="H196" s="334"/>
      <c r="J196" s="333"/>
      <c r="K196" s="217" t="s">
        <v>259</v>
      </c>
      <c r="L196" s="203" t="s">
        <v>240</v>
      </c>
      <c r="M196" s="222">
        <v>2947.1274510439544</v>
      </c>
      <c r="N196" s="222">
        <v>2947.1274510439544</v>
      </c>
      <c r="O196" s="222">
        <v>2947.1274510439544</v>
      </c>
      <c r="P196" s="222">
        <v>2947.1274510439544</v>
      </c>
      <c r="Q196" s="222">
        <v>2947.1274510439544</v>
      </c>
      <c r="R196" s="222">
        <v>2947.1274510439544</v>
      </c>
      <c r="S196" s="222">
        <v>2947.1274510439544</v>
      </c>
      <c r="T196" s="222">
        <v>2947.1274510439544</v>
      </c>
      <c r="U196" s="222">
        <v>2947.1274510439544</v>
      </c>
      <c r="V196" s="222">
        <v>2947.1274510439544</v>
      </c>
      <c r="W196" s="222">
        <v>2947.1274510439544</v>
      </c>
      <c r="X196" s="222">
        <v>2947.1274510439544</v>
      </c>
      <c r="Y196" s="222">
        <v>2947.1274510439544</v>
      </c>
      <c r="Z196" s="222">
        <v>2947.1274510439544</v>
      </c>
      <c r="AA196" s="222">
        <v>2947.1274510439544</v>
      </c>
      <c r="AB196" s="222">
        <v>2947.1274510439544</v>
      </c>
      <c r="AC196" s="222">
        <v>2947.1274510439544</v>
      </c>
      <c r="AD196" s="222">
        <v>2947.1274510439544</v>
      </c>
      <c r="AE196" s="222">
        <v>2947.1274510439544</v>
      </c>
      <c r="AF196" s="222">
        <v>2947.1274510439544</v>
      </c>
      <c r="AG196" s="222">
        <v>2947.1274510439544</v>
      </c>
      <c r="AH196" s="222">
        <v>2947.1274510439544</v>
      </c>
      <c r="AI196" s="222">
        <v>2947.1274510439544</v>
      </c>
      <c r="AJ196" s="222">
        <v>2947.1274510439544</v>
      </c>
      <c r="AK196" s="222">
        <v>2947.1274510439544</v>
      </c>
      <c r="AL196" s="222">
        <v>2947.1274510439544</v>
      </c>
      <c r="AM196" s="222">
        <v>2947.1274510439544</v>
      </c>
      <c r="AN196" s="222">
        <v>2947.1274510439544</v>
      </c>
      <c r="AO196" s="222">
        <v>2947.1274510439544</v>
      </c>
      <c r="AP196" s="222">
        <v>2947.1274510439544</v>
      </c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J196"/>
      <c r="BK196"/>
      <c r="BL196"/>
      <c r="BM196"/>
      <c r="BN196"/>
      <c r="BO196"/>
      <c r="BP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I196" s="96"/>
    </row>
    <row r="197" spans="7:87" ht="14.25" customHeight="1" thickTop="1">
      <c r="G197" s="116"/>
      <c r="H197" s="334"/>
      <c r="J197" s="333"/>
      <c r="K197" s="217" t="s">
        <v>260</v>
      </c>
      <c r="L197" s="203" t="s">
        <v>238</v>
      </c>
      <c r="M197" s="221">
        <v>3024.558312124791</v>
      </c>
      <c r="N197" s="221">
        <v>3024.558312124791</v>
      </c>
      <c r="O197" s="221">
        <v>2994.007218062924</v>
      </c>
      <c r="P197" s="221">
        <v>2963.456124001058</v>
      </c>
      <c r="Q197" s="221">
        <v>2963.456124001058</v>
      </c>
      <c r="R197" s="221">
        <v>2932.9050299391911</v>
      </c>
      <c r="S197" s="221">
        <v>2932.9050299391911</v>
      </c>
      <c r="T197" s="221">
        <v>2902.3539358773246</v>
      </c>
      <c r="U197" s="221">
        <v>2871.8028418154577</v>
      </c>
      <c r="V197" s="221">
        <v>2871.8028418154577</v>
      </c>
      <c r="W197" s="221">
        <v>2841.2517477535921</v>
      </c>
      <c r="X197" s="221">
        <v>2841.2517477535921</v>
      </c>
      <c r="Y197" s="221">
        <v>2810.7006536917247</v>
      </c>
      <c r="Z197" s="221">
        <v>2810.7006536917247</v>
      </c>
      <c r="AA197" s="221">
        <v>2780.1495596298582</v>
      </c>
      <c r="AB197" s="221">
        <v>2780.1495596298582</v>
      </c>
      <c r="AC197" s="221">
        <v>2780.1495596298582</v>
      </c>
      <c r="AD197" s="221">
        <v>2749.5984655679918</v>
      </c>
      <c r="AE197" s="221">
        <v>2749.5984655679918</v>
      </c>
      <c r="AF197" s="221">
        <v>2749.5984655679918</v>
      </c>
      <c r="AG197" s="221">
        <v>2749.5984655679918</v>
      </c>
      <c r="AH197" s="221">
        <v>2719.0473715061257</v>
      </c>
      <c r="AI197" s="221">
        <v>2719.0473715061257</v>
      </c>
      <c r="AJ197" s="221">
        <v>2719.0473715061257</v>
      </c>
      <c r="AK197" s="221">
        <v>2719.0473715061257</v>
      </c>
      <c r="AL197" s="221">
        <v>2719.0473715061257</v>
      </c>
      <c r="AM197" s="221">
        <v>2688.4962774442588</v>
      </c>
      <c r="AN197" s="221">
        <v>2688.4962774442588</v>
      </c>
      <c r="AO197" s="221">
        <v>2688.4962774442588</v>
      </c>
      <c r="AP197" s="221">
        <v>2688.4962774442588</v>
      </c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J197"/>
      <c r="BK197"/>
      <c r="BL197"/>
      <c r="BM197"/>
      <c r="BN197"/>
      <c r="BO197"/>
      <c r="BP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I197" s="96"/>
    </row>
    <row r="198" spans="7:87" ht="14.25" customHeight="1">
      <c r="G198" s="116"/>
      <c r="H198" s="334"/>
      <c r="J198" s="333"/>
      <c r="K198" s="217" t="s">
        <v>260</v>
      </c>
      <c r="L198" s="203" t="s">
        <v>239</v>
      </c>
      <c r="M198" s="221">
        <v>3055.1094061866575</v>
      </c>
      <c r="N198" s="221">
        <v>3055.1094061866575</v>
      </c>
      <c r="O198" s="221">
        <v>3055.1094061866575</v>
      </c>
      <c r="P198" s="221">
        <v>3055.1094061866575</v>
      </c>
      <c r="Q198" s="221">
        <v>3055.1094061866575</v>
      </c>
      <c r="R198" s="221">
        <v>3055.1094061866575</v>
      </c>
      <c r="S198" s="221">
        <v>3055.1094061866575</v>
      </c>
      <c r="T198" s="221">
        <v>3055.1094061866575</v>
      </c>
      <c r="U198" s="221">
        <v>3055.1094061866575</v>
      </c>
      <c r="V198" s="221">
        <v>3055.1094061866575</v>
      </c>
      <c r="W198" s="221">
        <v>3055.1094061866575</v>
      </c>
      <c r="X198" s="221">
        <v>3055.1094061866575</v>
      </c>
      <c r="Y198" s="221">
        <v>3055.1094061866575</v>
      </c>
      <c r="Z198" s="221">
        <v>3055.1094061866575</v>
      </c>
      <c r="AA198" s="221">
        <v>3055.1094061866575</v>
      </c>
      <c r="AB198" s="221">
        <v>3055.1094061866575</v>
      </c>
      <c r="AC198" s="221">
        <v>3055.1094061866575</v>
      </c>
      <c r="AD198" s="221">
        <v>3055.1094061866575</v>
      </c>
      <c r="AE198" s="221">
        <v>3055.1094061866575</v>
      </c>
      <c r="AF198" s="221">
        <v>3055.1094061866575</v>
      </c>
      <c r="AG198" s="221">
        <v>3055.1094061866575</v>
      </c>
      <c r="AH198" s="221">
        <v>3055.1094061866575</v>
      </c>
      <c r="AI198" s="221">
        <v>3055.1094061866575</v>
      </c>
      <c r="AJ198" s="221">
        <v>3055.1094061866575</v>
      </c>
      <c r="AK198" s="221">
        <v>3055.1094061866575</v>
      </c>
      <c r="AL198" s="221">
        <v>3055.1094061866575</v>
      </c>
      <c r="AM198" s="221">
        <v>3055.1094061866575</v>
      </c>
      <c r="AN198" s="221">
        <v>3055.1094061866575</v>
      </c>
      <c r="AO198" s="221">
        <v>3055.1094061866575</v>
      </c>
      <c r="AP198" s="221">
        <v>3055.1094061866575</v>
      </c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J198"/>
      <c r="BK198"/>
      <c r="BL198"/>
      <c r="BM198"/>
      <c r="BN198"/>
      <c r="BO198"/>
      <c r="BP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I198" s="96"/>
    </row>
    <row r="199" spans="7:87" ht="14.25" customHeight="1" thickBot="1">
      <c r="G199" s="116"/>
      <c r="H199" s="334"/>
      <c r="J199" s="333"/>
      <c r="K199" s="217" t="s">
        <v>260</v>
      </c>
      <c r="L199" s="203" t="s">
        <v>240</v>
      </c>
      <c r="M199" s="222">
        <v>3055.1094061866575</v>
      </c>
      <c r="N199" s="222">
        <v>3055.1094061866575</v>
      </c>
      <c r="O199" s="222">
        <v>3055.1094061866575</v>
      </c>
      <c r="P199" s="222">
        <v>3055.1094061866575</v>
      </c>
      <c r="Q199" s="222">
        <v>3055.1094061866575</v>
      </c>
      <c r="R199" s="222">
        <v>3055.1094061866575</v>
      </c>
      <c r="S199" s="222">
        <v>3055.1094061866575</v>
      </c>
      <c r="T199" s="222">
        <v>3055.1094061866575</v>
      </c>
      <c r="U199" s="222">
        <v>3055.1094061866575</v>
      </c>
      <c r="V199" s="222">
        <v>3055.1094061866575</v>
      </c>
      <c r="W199" s="222">
        <v>3055.1094061866575</v>
      </c>
      <c r="X199" s="222">
        <v>3055.1094061866575</v>
      </c>
      <c r="Y199" s="222">
        <v>3055.1094061866575</v>
      </c>
      <c r="Z199" s="222">
        <v>3055.1094061866575</v>
      </c>
      <c r="AA199" s="222">
        <v>3055.1094061866575</v>
      </c>
      <c r="AB199" s="222">
        <v>3055.1094061866575</v>
      </c>
      <c r="AC199" s="222">
        <v>3055.1094061866575</v>
      </c>
      <c r="AD199" s="222">
        <v>3055.1094061866575</v>
      </c>
      <c r="AE199" s="222">
        <v>3055.1094061866575</v>
      </c>
      <c r="AF199" s="222">
        <v>3055.1094061866575</v>
      </c>
      <c r="AG199" s="222">
        <v>3055.1094061866575</v>
      </c>
      <c r="AH199" s="222">
        <v>3055.1094061866575</v>
      </c>
      <c r="AI199" s="222">
        <v>3055.1094061866575</v>
      </c>
      <c r="AJ199" s="222">
        <v>3055.1094061866575</v>
      </c>
      <c r="AK199" s="222">
        <v>3055.1094061866575</v>
      </c>
      <c r="AL199" s="222">
        <v>3055.1094061866575</v>
      </c>
      <c r="AM199" s="222">
        <v>3055.1094061866575</v>
      </c>
      <c r="AN199" s="222">
        <v>3055.1094061866575</v>
      </c>
      <c r="AO199" s="222">
        <v>3055.1094061866575</v>
      </c>
      <c r="AP199" s="222">
        <v>3055.1094061866575</v>
      </c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J199"/>
      <c r="BK199"/>
      <c r="BL199"/>
      <c r="BM199"/>
      <c r="BN199"/>
      <c r="BO199"/>
      <c r="BP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I199" s="96"/>
    </row>
    <row r="200" spans="7:87" ht="14.25" customHeight="1" thickTop="1">
      <c r="G200" s="116"/>
      <c r="H200" s="334"/>
      <c r="J200" s="333"/>
      <c r="K200" s="217" t="s">
        <v>261</v>
      </c>
      <c r="L200" s="203" t="s">
        <v>238</v>
      </c>
      <c r="M200" s="221">
        <v>3134.509709188188</v>
      </c>
      <c r="N200" s="221">
        <v>3134.509709188188</v>
      </c>
      <c r="O200" s="221">
        <v>3102.8479949539642</v>
      </c>
      <c r="P200" s="221">
        <v>3071.1862807197404</v>
      </c>
      <c r="Q200" s="221">
        <v>3071.1862807197404</v>
      </c>
      <c r="R200" s="221">
        <v>3039.5245664855156</v>
      </c>
      <c r="S200" s="221">
        <v>3039.5245664855156</v>
      </c>
      <c r="T200" s="221">
        <v>3007.8628522512918</v>
      </c>
      <c r="U200" s="221">
        <v>2976.2011380170675</v>
      </c>
      <c r="V200" s="221">
        <v>2976.2011380170675</v>
      </c>
      <c r="W200" s="221">
        <v>2944.5394237828441</v>
      </c>
      <c r="X200" s="221">
        <v>2944.5394237828441</v>
      </c>
      <c r="Y200" s="221">
        <v>2912.8777095486189</v>
      </c>
      <c r="Z200" s="221">
        <v>2912.8777095486189</v>
      </c>
      <c r="AA200" s="221">
        <v>2881.2159953143955</v>
      </c>
      <c r="AB200" s="221">
        <v>2881.2159953143955</v>
      </c>
      <c r="AC200" s="221">
        <v>2881.2159953143955</v>
      </c>
      <c r="AD200" s="221">
        <v>2849.5542810801712</v>
      </c>
      <c r="AE200" s="221">
        <v>2849.5542810801712</v>
      </c>
      <c r="AF200" s="221">
        <v>2849.5542810801712</v>
      </c>
      <c r="AG200" s="221">
        <v>2849.5542810801712</v>
      </c>
      <c r="AH200" s="221">
        <v>2817.8925668459474</v>
      </c>
      <c r="AI200" s="221">
        <v>2817.8925668459474</v>
      </c>
      <c r="AJ200" s="221">
        <v>2817.8925668459474</v>
      </c>
      <c r="AK200" s="221">
        <v>2817.8925668459474</v>
      </c>
      <c r="AL200" s="221">
        <v>2817.8925668459474</v>
      </c>
      <c r="AM200" s="221">
        <v>2786.2308526117226</v>
      </c>
      <c r="AN200" s="221">
        <v>2786.2308526117226</v>
      </c>
      <c r="AO200" s="221">
        <v>2786.2308526117226</v>
      </c>
      <c r="AP200" s="221">
        <v>2786.2308526117226</v>
      </c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J200"/>
      <c r="BK200"/>
      <c r="BL200"/>
      <c r="BM200"/>
      <c r="BN200"/>
      <c r="BO200"/>
      <c r="BP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I200" s="96"/>
    </row>
    <row r="201" spans="7:87" ht="14.25" customHeight="1">
      <c r="G201" s="116"/>
      <c r="H201" s="334"/>
      <c r="J201" s="333"/>
      <c r="K201" s="217" t="s">
        <v>261</v>
      </c>
      <c r="L201" s="203" t="s">
        <v>239</v>
      </c>
      <c r="M201" s="221">
        <v>3166.1714234224123</v>
      </c>
      <c r="N201" s="221">
        <v>3166.1714234224123</v>
      </c>
      <c r="O201" s="221">
        <v>3166.1714234224123</v>
      </c>
      <c r="P201" s="221">
        <v>3166.1714234224123</v>
      </c>
      <c r="Q201" s="221">
        <v>3166.1714234224123</v>
      </c>
      <c r="R201" s="221">
        <v>3166.1714234224123</v>
      </c>
      <c r="S201" s="221">
        <v>3166.1714234224123</v>
      </c>
      <c r="T201" s="221">
        <v>3166.1714234224123</v>
      </c>
      <c r="U201" s="221">
        <v>3166.1714234224123</v>
      </c>
      <c r="V201" s="221">
        <v>3166.1714234224123</v>
      </c>
      <c r="W201" s="221">
        <v>3166.1714234224123</v>
      </c>
      <c r="X201" s="221">
        <v>3166.1714234224123</v>
      </c>
      <c r="Y201" s="221">
        <v>3166.1714234224123</v>
      </c>
      <c r="Z201" s="221">
        <v>3166.1714234224123</v>
      </c>
      <c r="AA201" s="221">
        <v>3166.1714234224123</v>
      </c>
      <c r="AB201" s="221">
        <v>3166.1714234224123</v>
      </c>
      <c r="AC201" s="221">
        <v>3166.1714234224123</v>
      </c>
      <c r="AD201" s="221">
        <v>3166.1714234224123</v>
      </c>
      <c r="AE201" s="221">
        <v>3166.1714234224123</v>
      </c>
      <c r="AF201" s="221">
        <v>3166.1714234224123</v>
      </c>
      <c r="AG201" s="221">
        <v>3166.1714234224123</v>
      </c>
      <c r="AH201" s="221">
        <v>3166.1714234224123</v>
      </c>
      <c r="AI201" s="221">
        <v>3166.1714234224123</v>
      </c>
      <c r="AJ201" s="221">
        <v>3166.1714234224123</v>
      </c>
      <c r="AK201" s="221">
        <v>3166.1714234224123</v>
      </c>
      <c r="AL201" s="221">
        <v>3166.1714234224123</v>
      </c>
      <c r="AM201" s="221">
        <v>3166.1714234224123</v>
      </c>
      <c r="AN201" s="221">
        <v>3166.1714234224123</v>
      </c>
      <c r="AO201" s="221">
        <v>3166.1714234224123</v>
      </c>
      <c r="AP201" s="221">
        <v>3166.1714234224123</v>
      </c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J201"/>
      <c r="BK201"/>
      <c r="BL201"/>
      <c r="BM201"/>
      <c r="BN201"/>
      <c r="BO201"/>
      <c r="BP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I201" s="96"/>
    </row>
    <row r="202" spans="7:87" ht="14.25" customHeight="1" thickBot="1">
      <c r="G202" s="116"/>
      <c r="H202" s="334"/>
      <c r="J202" s="333"/>
      <c r="K202" s="217" t="s">
        <v>261</v>
      </c>
      <c r="L202" s="203" t="s">
        <v>240</v>
      </c>
      <c r="M202" s="222">
        <v>3166.1714234224123</v>
      </c>
      <c r="N202" s="222">
        <v>3166.1714234224123</v>
      </c>
      <c r="O202" s="222">
        <v>3166.1714234224123</v>
      </c>
      <c r="P202" s="222">
        <v>3166.1714234224123</v>
      </c>
      <c r="Q202" s="222">
        <v>3166.1714234224123</v>
      </c>
      <c r="R202" s="222">
        <v>3166.1714234224123</v>
      </c>
      <c r="S202" s="222">
        <v>3166.1714234224123</v>
      </c>
      <c r="T202" s="222">
        <v>3166.1714234224123</v>
      </c>
      <c r="U202" s="222">
        <v>3166.1714234224123</v>
      </c>
      <c r="V202" s="222">
        <v>3166.1714234224123</v>
      </c>
      <c r="W202" s="222">
        <v>3166.1714234224123</v>
      </c>
      <c r="X202" s="222">
        <v>3166.1714234224123</v>
      </c>
      <c r="Y202" s="222">
        <v>3166.1714234224123</v>
      </c>
      <c r="Z202" s="222">
        <v>3166.1714234224123</v>
      </c>
      <c r="AA202" s="222">
        <v>3166.1714234224123</v>
      </c>
      <c r="AB202" s="222">
        <v>3166.1714234224123</v>
      </c>
      <c r="AC202" s="222">
        <v>3166.1714234224123</v>
      </c>
      <c r="AD202" s="222">
        <v>3166.1714234224123</v>
      </c>
      <c r="AE202" s="222">
        <v>3166.1714234224123</v>
      </c>
      <c r="AF202" s="222">
        <v>3166.1714234224123</v>
      </c>
      <c r="AG202" s="222">
        <v>3166.1714234224123</v>
      </c>
      <c r="AH202" s="222">
        <v>3166.1714234224123</v>
      </c>
      <c r="AI202" s="222">
        <v>3166.1714234224123</v>
      </c>
      <c r="AJ202" s="222">
        <v>3166.1714234224123</v>
      </c>
      <c r="AK202" s="222">
        <v>3166.1714234224123</v>
      </c>
      <c r="AL202" s="222">
        <v>3166.1714234224123</v>
      </c>
      <c r="AM202" s="222">
        <v>3166.1714234224123</v>
      </c>
      <c r="AN202" s="222">
        <v>3166.1714234224123</v>
      </c>
      <c r="AO202" s="222">
        <v>3166.1714234224123</v>
      </c>
      <c r="AP202" s="222">
        <v>3166.1714234224123</v>
      </c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J202"/>
      <c r="BK202"/>
      <c r="BL202"/>
      <c r="BM202"/>
      <c r="BN202"/>
      <c r="BO202"/>
      <c r="BP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I202" s="96"/>
    </row>
    <row r="203" spans="7:87" ht="14.25" customHeight="1" thickTop="1">
      <c r="G203" s="116"/>
      <c r="H203" s="334"/>
      <c r="J203" s="333"/>
      <c r="K203" s="217" t="s">
        <v>262</v>
      </c>
      <c r="L203" s="203" t="s">
        <v>238</v>
      </c>
      <c r="M203" s="221">
        <v>3246.9155071341847</v>
      </c>
      <c r="N203" s="221">
        <v>3246.9155071341847</v>
      </c>
      <c r="O203" s="221">
        <v>3214.1183807994962</v>
      </c>
      <c r="P203" s="221">
        <v>3181.3212544648077</v>
      </c>
      <c r="Q203" s="221">
        <v>3181.3212544648077</v>
      </c>
      <c r="R203" s="221">
        <v>3148.5241281301187</v>
      </c>
      <c r="S203" s="221">
        <v>3148.5241281301187</v>
      </c>
      <c r="T203" s="221">
        <v>3115.7270017954297</v>
      </c>
      <c r="U203" s="221">
        <v>3082.9298754607412</v>
      </c>
      <c r="V203" s="221">
        <v>3082.9298754607412</v>
      </c>
      <c r="W203" s="221">
        <v>3050.1327491260531</v>
      </c>
      <c r="X203" s="221">
        <v>3050.1327491260531</v>
      </c>
      <c r="Y203" s="221">
        <v>3017.3356227913637</v>
      </c>
      <c r="Z203" s="221">
        <v>3017.3356227913637</v>
      </c>
      <c r="AA203" s="221">
        <v>2984.5384964566751</v>
      </c>
      <c r="AB203" s="221">
        <v>2984.5384964566751</v>
      </c>
      <c r="AC203" s="221">
        <v>2984.5384964566751</v>
      </c>
      <c r="AD203" s="221">
        <v>2951.7413701219866</v>
      </c>
      <c r="AE203" s="221">
        <v>2951.7413701219866</v>
      </c>
      <c r="AF203" s="221">
        <v>2951.7413701219866</v>
      </c>
      <c r="AG203" s="221">
        <v>2951.7413701219866</v>
      </c>
      <c r="AH203" s="221">
        <v>2918.9442437872981</v>
      </c>
      <c r="AI203" s="221">
        <v>2918.9442437872981</v>
      </c>
      <c r="AJ203" s="221">
        <v>2918.9442437872981</v>
      </c>
      <c r="AK203" s="221">
        <v>2918.9442437872981</v>
      </c>
      <c r="AL203" s="221">
        <v>2918.9442437872981</v>
      </c>
      <c r="AM203" s="221">
        <v>2886.1471174526091</v>
      </c>
      <c r="AN203" s="221">
        <v>2886.1471174526091</v>
      </c>
      <c r="AO203" s="221">
        <v>2886.1471174526091</v>
      </c>
      <c r="AP203" s="221">
        <v>2886.1471174526091</v>
      </c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J203"/>
      <c r="BK203"/>
      <c r="BL203"/>
      <c r="BM203"/>
      <c r="BN203"/>
      <c r="BO203"/>
      <c r="BP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I203" s="96"/>
    </row>
    <row r="204" spans="7:87" ht="14.25" customHeight="1">
      <c r="G204" s="116"/>
      <c r="H204" s="334"/>
      <c r="J204" s="333"/>
      <c r="K204" s="217" t="s">
        <v>262</v>
      </c>
      <c r="L204" s="203" t="s">
        <v>239</v>
      </c>
      <c r="M204" s="221">
        <v>3279.7126334688737</v>
      </c>
      <c r="N204" s="221">
        <v>3279.7126334688737</v>
      </c>
      <c r="O204" s="221">
        <v>3279.7126334688737</v>
      </c>
      <c r="P204" s="221">
        <v>3279.7126334688737</v>
      </c>
      <c r="Q204" s="221">
        <v>3279.7126334688737</v>
      </c>
      <c r="R204" s="221">
        <v>3279.7126334688737</v>
      </c>
      <c r="S204" s="221">
        <v>3279.7126334688737</v>
      </c>
      <c r="T204" s="221">
        <v>3279.7126334688737</v>
      </c>
      <c r="U204" s="221">
        <v>3279.7126334688737</v>
      </c>
      <c r="V204" s="221">
        <v>3279.7126334688737</v>
      </c>
      <c r="W204" s="221">
        <v>3279.7126334688737</v>
      </c>
      <c r="X204" s="221">
        <v>3279.7126334688737</v>
      </c>
      <c r="Y204" s="221">
        <v>3279.7126334688737</v>
      </c>
      <c r="Z204" s="221">
        <v>3279.7126334688737</v>
      </c>
      <c r="AA204" s="221">
        <v>3279.7126334688737</v>
      </c>
      <c r="AB204" s="221">
        <v>3279.7126334688737</v>
      </c>
      <c r="AC204" s="221">
        <v>3279.7126334688737</v>
      </c>
      <c r="AD204" s="221">
        <v>3279.7126334688737</v>
      </c>
      <c r="AE204" s="221">
        <v>3279.7126334688737</v>
      </c>
      <c r="AF204" s="221">
        <v>3279.7126334688737</v>
      </c>
      <c r="AG204" s="221">
        <v>3279.7126334688737</v>
      </c>
      <c r="AH204" s="221">
        <v>3279.7126334688737</v>
      </c>
      <c r="AI204" s="221">
        <v>3279.7126334688737</v>
      </c>
      <c r="AJ204" s="221">
        <v>3279.7126334688737</v>
      </c>
      <c r="AK204" s="221">
        <v>3279.7126334688737</v>
      </c>
      <c r="AL204" s="221">
        <v>3279.7126334688737</v>
      </c>
      <c r="AM204" s="221">
        <v>3279.7126334688737</v>
      </c>
      <c r="AN204" s="221">
        <v>3279.7126334688737</v>
      </c>
      <c r="AO204" s="221">
        <v>3279.7126334688737</v>
      </c>
      <c r="AP204" s="221">
        <v>3279.7126334688737</v>
      </c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J204"/>
      <c r="BK204"/>
      <c r="BL204"/>
      <c r="BM204"/>
      <c r="BN204"/>
      <c r="BO204"/>
      <c r="BP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I204" s="96"/>
    </row>
    <row r="205" spans="7:87" ht="14.25" customHeight="1" thickBot="1">
      <c r="G205" s="116"/>
      <c r="H205" s="334"/>
      <c r="J205" s="333"/>
      <c r="K205" s="217" t="s">
        <v>262</v>
      </c>
      <c r="L205" s="203" t="s">
        <v>240</v>
      </c>
      <c r="M205" s="222">
        <v>3279.7126334688737</v>
      </c>
      <c r="N205" s="222">
        <v>3279.7126334688737</v>
      </c>
      <c r="O205" s="222">
        <v>3279.7126334688737</v>
      </c>
      <c r="P205" s="222">
        <v>3279.7126334688737</v>
      </c>
      <c r="Q205" s="222">
        <v>3279.7126334688737</v>
      </c>
      <c r="R205" s="222">
        <v>3279.7126334688737</v>
      </c>
      <c r="S205" s="222">
        <v>3279.7126334688737</v>
      </c>
      <c r="T205" s="222">
        <v>3279.7126334688737</v>
      </c>
      <c r="U205" s="222">
        <v>3279.7126334688737</v>
      </c>
      <c r="V205" s="222">
        <v>3279.7126334688737</v>
      </c>
      <c r="W205" s="222">
        <v>3279.7126334688737</v>
      </c>
      <c r="X205" s="222">
        <v>3279.7126334688737</v>
      </c>
      <c r="Y205" s="222">
        <v>3279.7126334688737</v>
      </c>
      <c r="Z205" s="222">
        <v>3279.7126334688737</v>
      </c>
      <c r="AA205" s="222">
        <v>3279.7126334688737</v>
      </c>
      <c r="AB205" s="222">
        <v>3279.7126334688737</v>
      </c>
      <c r="AC205" s="222">
        <v>3279.7126334688737</v>
      </c>
      <c r="AD205" s="222">
        <v>3279.7126334688737</v>
      </c>
      <c r="AE205" s="222">
        <v>3279.7126334688737</v>
      </c>
      <c r="AF205" s="222">
        <v>3279.7126334688737</v>
      </c>
      <c r="AG205" s="222">
        <v>3279.7126334688737</v>
      </c>
      <c r="AH205" s="222">
        <v>3279.7126334688737</v>
      </c>
      <c r="AI205" s="222">
        <v>3279.7126334688737</v>
      </c>
      <c r="AJ205" s="222">
        <v>3279.7126334688737</v>
      </c>
      <c r="AK205" s="222">
        <v>3279.7126334688737</v>
      </c>
      <c r="AL205" s="222">
        <v>3279.7126334688737</v>
      </c>
      <c r="AM205" s="222">
        <v>3279.7126334688737</v>
      </c>
      <c r="AN205" s="222">
        <v>3279.7126334688737</v>
      </c>
      <c r="AO205" s="222">
        <v>3279.7126334688737</v>
      </c>
      <c r="AP205" s="222">
        <v>3279.7126334688737</v>
      </c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J205"/>
      <c r="BK205"/>
      <c r="BL205"/>
      <c r="BM205"/>
      <c r="BN205"/>
      <c r="BO205"/>
      <c r="BP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I205" s="96"/>
    </row>
    <row r="206" spans="7:87" ht="14.25" customHeight="1" thickTop="1">
      <c r="G206" s="116"/>
      <c r="H206" s="334"/>
      <c r="J206" s="333"/>
      <c r="K206" s="217" t="s">
        <v>263</v>
      </c>
      <c r="L206" s="203" t="s">
        <v>238</v>
      </c>
      <c r="M206" s="221">
        <v>3368.2359960979675</v>
      </c>
      <c r="N206" s="221">
        <v>3368.2359960979675</v>
      </c>
      <c r="O206" s="221">
        <v>3334.2134102787963</v>
      </c>
      <c r="P206" s="221">
        <v>3300.1908244596252</v>
      </c>
      <c r="Q206" s="221">
        <v>3300.1908244596252</v>
      </c>
      <c r="R206" s="221">
        <v>3266.1682386404532</v>
      </c>
      <c r="S206" s="221">
        <v>3266.1682386404532</v>
      </c>
      <c r="T206" s="221">
        <v>3232.1456528212821</v>
      </c>
      <c r="U206" s="221">
        <v>3198.1230670021105</v>
      </c>
      <c r="V206" s="221">
        <v>3198.1230670021105</v>
      </c>
      <c r="W206" s="221">
        <v>3164.1004811829398</v>
      </c>
      <c r="X206" s="221">
        <v>3164.1004811829398</v>
      </c>
      <c r="Y206" s="221">
        <v>3130.0778953637678</v>
      </c>
      <c r="Z206" s="221">
        <v>3130.0778953637678</v>
      </c>
      <c r="AA206" s="221">
        <v>3096.0553095445966</v>
      </c>
      <c r="AB206" s="221">
        <v>3096.0553095445966</v>
      </c>
      <c r="AC206" s="221">
        <v>3096.0553095445966</v>
      </c>
      <c r="AD206" s="221">
        <v>3062.0327237254251</v>
      </c>
      <c r="AE206" s="221">
        <v>3062.0327237254251</v>
      </c>
      <c r="AF206" s="221">
        <v>3062.0327237254251</v>
      </c>
      <c r="AG206" s="221">
        <v>3062.0327237254251</v>
      </c>
      <c r="AH206" s="221">
        <v>3028.0101379062544</v>
      </c>
      <c r="AI206" s="221">
        <v>3028.0101379062544</v>
      </c>
      <c r="AJ206" s="221">
        <v>3028.0101379062544</v>
      </c>
      <c r="AK206" s="221">
        <v>3028.0101379062544</v>
      </c>
      <c r="AL206" s="221">
        <v>3028.0101379062544</v>
      </c>
      <c r="AM206" s="221">
        <v>2993.9875520870823</v>
      </c>
      <c r="AN206" s="221">
        <v>2993.9875520870823</v>
      </c>
      <c r="AO206" s="221">
        <v>2993.9875520870823</v>
      </c>
      <c r="AP206" s="221">
        <v>2993.9875520870823</v>
      </c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J206"/>
      <c r="BK206"/>
      <c r="BL206"/>
      <c r="BM206"/>
      <c r="BN206"/>
      <c r="BO206"/>
      <c r="BP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I206" s="96"/>
    </row>
    <row r="207" spans="7:87" ht="14.25" customHeight="1">
      <c r="G207" s="116"/>
      <c r="H207" s="334"/>
      <c r="J207" s="333"/>
      <c r="K207" s="217" t="s">
        <v>263</v>
      </c>
      <c r="L207" s="203" t="s">
        <v>239</v>
      </c>
      <c r="M207" s="221">
        <v>3402.2585819171391</v>
      </c>
      <c r="N207" s="221">
        <v>3402.2585819171391</v>
      </c>
      <c r="O207" s="221">
        <v>3402.2585819171391</v>
      </c>
      <c r="P207" s="221">
        <v>3402.2585819171391</v>
      </c>
      <c r="Q207" s="221">
        <v>3402.2585819171391</v>
      </c>
      <c r="R207" s="221">
        <v>3402.2585819171391</v>
      </c>
      <c r="S207" s="221">
        <v>3402.2585819171391</v>
      </c>
      <c r="T207" s="221">
        <v>3402.2585819171391</v>
      </c>
      <c r="U207" s="221">
        <v>3402.2585819171391</v>
      </c>
      <c r="V207" s="221">
        <v>3402.2585819171391</v>
      </c>
      <c r="W207" s="221">
        <v>3402.2585819171391</v>
      </c>
      <c r="X207" s="221">
        <v>3402.2585819171391</v>
      </c>
      <c r="Y207" s="221">
        <v>3402.2585819171391</v>
      </c>
      <c r="Z207" s="221">
        <v>3402.2585819171391</v>
      </c>
      <c r="AA207" s="221">
        <v>3402.2585819171391</v>
      </c>
      <c r="AB207" s="221">
        <v>3402.2585819171391</v>
      </c>
      <c r="AC207" s="221">
        <v>3402.2585819171391</v>
      </c>
      <c r="AD207" s="221">
        <v>3402.2585819171391</v>
      </c>
      <c r="AE207" s="221">
        <v>3402.2585819171391</v>
      </c>
      <c r="AF207" s="221">
        <v>3402.2585819171391</v>
      </c>
      <c r="AG207" s="221">
        <v>3402.2585819171391</v>
      </c>
      <c r="AH207" s="221">
        <v>3402.2585819171391</v>
      </c>
      <c r="AI207" s="221">
        <v>3402.2585819171391</v>
      </c>
      <c r="AJ207" s="221">
        <v>3402.2585819171391</v>
      </c>
      <c r="AK207" s="221">
        <v>3402.2585819171391</v>
      </c>
      <c r="AL207" s="221">
        <v>3402.2585819171391</v>
      </c>
      <c r="AM207" s="221">
        <v>3402.2585819171391</v>
      </c>
      <c r="AN207" s="221">
        <v>3402.2585819171391</v>
      </c>
      <c r="AO207" s="221">
        <v>3402.2585819171391</v>
      </c>
      <c r="AP207" s="221">
        <v>3402.2585819171391</v>
      </c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J207"/>
      <c r="BK207"/>
      <c r="BL207"/>
      <c r="BM207"/>
      <c r="BN207"/>
      <c r="BO207"/>
      <c r="BP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I207" s="96"/>
    </row>
    <row r="208" spans="7:87" ht="14.25" customHeight="1" thickBot="1">
      <c r="G208" s="116"/>
      <c r="H208" s="334"/>
      <c r="J208" s="333"/>
      <c r="K208" s="217" t="s">
        <v>263</v>
      </c>
      <c r="L208" s="203" t="s">
        <v>240</v>
      </c>
      <c r="M208" s="222">
        <v>3402.2585819171391</v>
      </c>
      <c r="N208" s="222">
        <v>3402.2585819171391</v>
      </c>
      <c r="O208" s="222">
        <v>3402.2585819171391</v>
      </c>
      <c r="P208" s="222">
        <v>3402.2585819171391</v>
      </c>
      <c r="Q208" s="222">
        <v>3402.2585819171391</v>
      </c>
      <c r="R208" s="222">
        <v>3402.2585819171391</v>
      </c>
      <c r="S208" s="222">
        <v>3402.2585819171391</v>
      </c>
      <c r="T208" s="222">
        <v>3402.2585819171391</v>
      </c>
      <c r="U208" s="222">
        <v>3402.2585819171391</v>
      </c>
      <c r="V208" s="222">
        <v>3402.2585819171391</v>
      </c>
      <c r="W208" s="222">
        <v>3402.2585819171391</v>
      </c>
      <c r="X208" s="222">
        <v>3402.2585819171391</v>
      </c>
      <c r="Y208" s="222">
        <v>3402.2585819171391</v>
      </c>
      <c r="Z208" s="222">
        <v>3402.2585819171391</v>
      </c>
      <c r="AA208" s="222">
        <v>3402.2585819171391</v>
      </c>
      <c r="AB208" s="222">
        <v>3402.2585819171391</v>
      </c>
      <c r="AC208" s="222">
        <v>3402.2585819171391</v>
      </c>
      <c r="AD208" s="222">
        <v>3402.2585819171391</v>
      </c>
      <c r="AE208" s="222">
        <v>3402.2585819171391</v>
      </c>
      <c r="AF208" s="222">
        <v>3402.2585819171391</v>
      </c>
      <c r="AG208" s="222">
        <v>3402.2585819171391</v>
      </c>
      <c r="AH208" s="222">
        <v>3402.2585819171391</v>
      </c>
      <c r="AI208" s="222">
        <v>3402.2585819171391</v>
      </c>
      <c r="AJ208" s="222">
        <v>3402.2585819171391</v>
      </c>
      <c r="AK208" s="222">
        <v>3402.2585819171391</v>
      </c>
      <c r="AL208" s="222">
        <v>3402.2585819171391</v>
      </c>
      <c r="AM208" s="222">
        <v>3402.2585819171391</v>
      </c>
      <c r="AN208" s="222">
        <v>3402.2585819171391</v>
      </c>
      <c r="AO208" s="222">
        <v>3402.2585819171391</v>
      </c>
      <c r="AP208" s="222">
        <v>3402.2585819171391</v>
      </c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J208"/>
      <c r="BK208"/>
      <c r="BL208"/>
      <c r="BM208"/>
      <c r="BN208"/>
      <c r="BO208"/>
      <c r="BP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I208" s="96"/>
    </row>
    <row r="209" spans="7:87" ht="14.25" customHeight="1" thickTop="1">
      <c r="G209" s="116"/>
      <c r="H209" s="334"/>
      <c r="J209" s="333"/>
      <c r="K209" s="217" t="s">
        <v>264</v>
      </c>
      <c r="L209" s="203" t="s">
        <v>238</v>
      </c>
      <c r="M209" s="221">
        <v>3492.7162134737505</v>
      </c>
      <c r="N209" s="221">
        <v>3492.7162134737505</v>
      </c>
      <c r="O209" s="221">
        <v>3457.4362517214904</v>
      </c>
      <c r="P209" s="221">
        <v>3422.1562899692303</v>
      </c>
      <c r="Q209" s="221">
        <v>3422.1562899692303</v>
      </c>
      <c r="R209" s="221">
        <v>3386.8763282169698</v>
      </c>
      <c r="S209" s="221">
        <v>3386.8763282169698</v>
      </c>
      <c r="T209" s="221">
        <v>3351.5963664647097</v>
      </c>
      <c r="U209" s="221">
        <v>3316.3164047124496</v>
      </c>
      <c r="V209" s="221">
        <v>3316.3164047124496</v>
      </c>
      <c r="W209" s="221">
        <v>3281.0364429601905</v>
      </c>
      <c r="X209" s="221">
        <v>3281.0364429601905</v>
      </c>
      <c r="Y209" s="221">
        <v>3245.7564812079295</v>
      </c>
      <c r="Z209" s="221">
        <v>3245.7564812079295</v>
      </c>
      <c r="AA209" s="221">
        <v>3210.4765194556699</v>
      </c>
      <c r="AB209" s="221">
        <v>3210.4765194556699</v>
      </c>
      <c r="AC209" s="221">
        <v>3210.4765194556699</v>
      </c>
      <c r="AD209" s="221">
        <v>3175.1965577034098</v>
      </c>
      <c r="AE209" s="221">
        <v>3175.1965577034098</v>
      </c>
      <c r="AF209" s="221">
        <v>3175.1965577034098</v>
      </c>
      <c r="AG209" s="221">
        <v>3175.1965577034098</v>
      </c>
      <c r="AH209" s="221">
        <v>3139.9165959511497</v>
      </c>
      <c r="AI209" s="221">
        <v>3139.9165959511497</v>
      </c>
      <c r="AJ209" s="221">
        <v>3139.9165959511497</v>
      </c>
      <c r="AK209" s="221">
        <v>3139.9165959511497</v>
      </c>
      <c r="AL209" s="221">
        <v>3139.9165959511497</v>
      </c>
      <c r="AM209" s="221">
        <v>3104.6366341988892</v>
      </c>
      <c r="AN209" s="221">
        <v>3104.6366341988892</v>
      </c>
      <c r="AO209" s="221">
        <v>3104.6366341988892</v>
      </c>
      <c r="AP209" s="221">
        <v>3104.6366341988892</v>
      </c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J209"/>
      <c r="BK209"/>
      <c r="BL209"/>
      <c r="BM209"/>
      <c r="BN209"/>
      <c r="BO209"/>
      <c r="BP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I209" s="96"/>
    </row>
    <row r="210" spans="7:87" ht="14.25" customHeight="1">
      <c r="G210" s="116"/>
      <c r="H210" s="334"/>
      <c r="J210" s="333"/>
      <c r="K210" s="217" t="s">
        <v>264</v>
      </c>
      <c r="L210" s="203" t="s">
        <v>239</v>
      </c>
      <c r="M210" s="221">
        <v>3527.9961752260106</v>
      </c>
      <c r="N210" s="221">
        <v>3527.9961752260106</v>
      </c>
      <c r="O210" s="221">
        <v>3527.9961752260106</v>
      </c>
      <c r="P210" s="221">
        <v>3527.9961752260106</v>
      </c>
      <c r="Q210" s="221">
        <v>3527.9961752260106</v>
      </c>
      <c r="R210" s="221">
        <v>3527.9961752260106</v>
      </c>
      <c r="S210" s="221">
        <v>3527.9961752260106</v>
      </c>
      <c r="T210" s="221">
        <v>3527.9961752260106</v>
      </c>
      <c r="U210" s="221">
        <v>3527.9961752260106</v>
      </c>
      <c r="V210" s="221">
        <v>3527.9961752260106</v>
      </c>
      <c r="W210" s="221">
        <v>3527.9961752260106</v>
      </c>
      <c r="X210" s="221">
        <v>3527.9961752260106</v>
      </c>
      <c r="Y210" s="221">
        <v>3527.9961752260106</v>
      </c>
      <c r="Z210" s="221">
        <v>3527.9961752260106</v>
      </c>
      <c r="AA210" s="221">
        <v>3527.9961752260106</v>
      </c>
      <c r="AB210" s="221">
        <v>3527.9961752260106</v>
      </c>
      <c r="AC210" s="221">
        <v>3527.9961752260106</v>
      </c>
      <c r="AD210" s="221">
        <v>3527.9961752260106</v>
      </c>
      <c r="AE210" s="221">
        <v>3527.9961752260106</v>
      </c>
      <c r="AF210" s="221">
        <v>3527.9961752260106</v>
      </c>
      <c r="AG210" s="221">
        <v>3527.9961752260106</v>
      </c>
      <c r="AH210" s="221">
        <v>3527.9961752260106</v>
      </c>
      <c r="AI210" s="221">
        <v>3527.9961752260106</v>
      </c>
      <c r="AJ210" s="221">
        <v>3527.9961752260106</v>
      </c>
      <c r="AK210" s="221">
        <v>3527.9961752260106</v>
      </c>
      <c r="AL210" s="221">
        <v>3527.9961752260106</v>
      </c>
      <c r="AM210" s="221">
        <v>3527.9961752260106</v>
      </c>
      <c r="AN210" s="221">
        <v>3527.9961752260106</v>
      </c>
      <c r="AO210" s="221">
        <v>3527.9961752260106</v>
      </c>
      <c r="AP210" s="221">
        <v>3527.9961752260106</v>
      </c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J210"/>
      <c r="BK210"/>
      <c r="BL210"/>
      <c r="BM210"/>
      <c r="BN210"/>
      <c r="BO210"/>
      <c r="BP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I210" s="96"/>
    </row>
    <row r="211" spans="7:87" ht="14.25" customHeight="1" thickBot="1">
      <c r="G211" s="116"/>
      <c r="H211" s="334"/>
      <c r="J211" s="333"/>
      <c r="K211" s="217" t="s">
        <v>264</v>
      </c>
      <c r="L211" s="203" t="s">
        <v>240</v>
      </c>
      <c r="M211" s="222">
        <v>3527.9961752260106</v>
      </c>
      <c r="N211" s="222">
        <v>3527.9961752260106</v>
      </c>
      <c r="O211" s="222">
        <v>3527.9961752260106</v>
      </c>
      <c r="P211" s="222">
        <v>3527.9961752260106</v>
      </c>
      <c r="Q211" s="222">
        <v>3527.9961752260106</v>
      </c>
      <c r="R211" s="222">
        <v>3527.9961752260106</v>
      </c>
      <c r="S211" s="222">
        <v>3527.9961752260106</v>
      </c>
      <c r="T211" s="222">
        <v>3527.9961752260106</v>
      </c>
      <c r="U211" s="222">
        <v>3527.9961752260106</v>
      </c>
      <c r="V211" s="222">
        <v>3527.9961752260106</v>
      </c>
      <c r="W211" s="222">
        <v>3527.9961752260106</v>
      </c>
      <c r="X211" s="222">
        <v>3527.9961752260106</v>
      </c>
      <c r="Y211" s="222">
        <v>3527.9961752260106</v>
      </c>
      <c r="Z211" s="222">
        <v>3527.9961752260106</v>
      </c>
      <c r="AA211" s="222">
        <v>3527.9961752260106</v>
      </c>
      <c r="AB211" s="222">
        <v>3527.9961752260106</v>
      </c>
      <c r="AC211" s="222">
        <v>3527.9961752260106</v>
      </c>
      <c r="AD211" s="222">
        <v>3527.9961752260106</v>
      </c>
      <c r="AE211" s="222">
        <v>3527.9961752260106</v>
      </c>
      <c r="AF211" s="222">
        <v>3527.9961752260106</v>
      </c>
      <c r="AG211" s="222">
        <v>3527.9961752260106</v>
      </c>
      <c r="AH211" s="222">
        <v>3527.9961752260106</v>
      </c>
      <c r="AI211" s="222">
        <v>3527.9961752260106</v>
      </c>
      <c r="AJ211" s="222">
        <v>3527.9961752260106</v>
      </c>
      <c r="AK211" s="222">
        <v>3527.9961752260106</v>
      </c>
      <c r="AL211" s="222">
        <v>3527.9961752260106</v>
      </c>
      <c r="AM211" s="222">
        <v>3527.9961752260106</v>
      </c>
      <c r="AN211" s="222">
        <v>3527.9961752260106</v>
      </c>
      <c r="AO211" s="222">
        <v>3527.9961752260106</v>
      </c>
      <c r="AP211" s="222">
        <v>3527.9961752260106</v>
      </c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J211"/>
      <c r="BK211"/>
      <c r="BL211"/>
      <c r="BM211"/>
      <c r="BN211"/>
      <c r="BO211"/>
      <c r="BP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I211" s="96"/>
    </row>
    <row r="212" spans="7:87" ht="14.25" customHeight="1" thickTop="1">
      <c r="G212" s="116"/>
      <c r="H212" s="334"/>
      <c r="J212" s="333"/>
      <c r="K212" s="217" t="s">
        <v>265</v>
      </c>
      <c r="L212" s="203" t="s">
        <v>238</v>
      </c>
      <c r="M212" s="221">
        <v>3625.7885528768456</v>
      </c>
      <c r="N212" s="221">
        <v>3625.7885528768456</v>
      </c>
      <c r="O212" s="221">
        <v>3589.1644260801095</v>
      </c>
      <c r="P212" s="221">
        <v>3552.5402992833742</v>
      </c>
      <c r="Q212" s="221">
        <v>3552.5402992833742</v>
      </c>
      <c r="R212" s="221">
        <v>3515.9161724866381</v>
      </c>
      <c r="S212" s="221">
        <v>3515.9161724866381</v>
      </c>
      <c r="T212" s="221">
        <v>3479.2920456899019</v>
      </c>
      <c r="U212" s="221">
        <v>3442.6679188931662</v>
      </c>
      <c r="V212" s="221">
        <v>3442.6679188931662</v>
      </c>
      <c r="W212" s="221">
        <v>3406.0437920964314</v>
      </c>
      <c r="X212" s="221">
        <v>3406.0437920964314</v>
      </c>
      <c r="Y212" s="221">
        <v>3369.4196652996948</v>
      </c>
      <c r="Z212" s="221">
        <v>3369.4196652996948</v>
      </c>
      <c r="AA212" s="221">
        <v>3332.7955385029591</v>
      </c>
      <c r="AB212" s="221">
        <v>3332.7955385029591</v>
      </c>
      <c r="AC212" s="221">
        <v>3332.7955385029591</v>
      </c>
      <c r="AD212" s="221">
        <v>3296.1714117062234</v>
      </c>
      <c r="AE212" s="221">
        <v>3296.1714117062234</v>
      </c>
      <c r="AF212" s="221">
        <v>3296.1714117062234</v>
      </c>
      <c r="AG212" s="221">
        <v>3296.1714117062234</v>
      </c>
      <c r="AH212" s="221">
        <v>3259.5472849094876</v>
      </c>
      <c r="AI212" s="221">
        <v>3259.5472849094876</v>
      </c>
      <c r="AJ212" s="221">
        <v>3259.5472849094876</v>
      </c>
      <c r="AK212" s="221">
        <v>3259.5472849094876</v>
      </c>
      <c r="AL212" s="221">
        <v>3259.5472849094876</v>
      </c>
      <c r="AM212" s="221">
        <v>3222.9231581127515</v>
      </c>
      <c r="AN212" s="221">
        <v>3222.9231581127515</v>
      </c>
      <c r="AO212" s="221">
        <v>3222.9231581127515</v>
      </c>
      <c r="AP212" s="221">
        <v>3222.9231581127515</v>
      </c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J212"/>
      <c r="BK212"/>
      <c r="BL212"/>
      <c r="BM212"/>
      <c r="BN212"/>
      <c r="BO212"/>
      <c r="BP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I212" s="96"/>
    </row>
    <row r="213" spans="7:87" ht="14.25" customHeight="1">
      <c r="G213" s="116"/>
      <c r="H213" s="334"/>
      <c r="J213" s="333"/>
      <c r="K213" s="217" t="s">
        <v>265</v>
      </c>
      <c r="L213" s="203" t="s">
        <v>239</v>
      </c>
      <c r="M213" s="221">
        <v>3662.4126796735814</v>
      </c>
      <c r="N213" s="221">
        <v>3662.4126796735814</v>
      </c>
      <c r="O213" s="221">
        <v>3662.4126796735814</v>
      </c>
      <c r="P213" s="221">
        <v>3662.4126796735814</v>
      </c>
      <c r="Q213" s="221">
        <v>3662.4126796735814</v>
      </c>
      <c r="R213" s="221">
        <v>3662.4126796735814</v>
      </c>
      <c r="S213" s="221">
        <v>3662.4126796735814</v>
      </c>
      <c r="T213" s="221">
        <v>3662.4126796735814</v>
      </c>
      <c r="U213" s="221">
        <v>3662.4126796735814</v>
      </c>
      <c r="V213" s="221">
        <v>3662.4126796735814</v>
      </c>
      <c r="W213" s="221">
        <v>3662.4126796735814</v>
      </c>
      <c r="X213" s="221">
        <v>3662.4126796735814</v>
      </c>
      <c r="Y213" s="221">
        <v>3662.4126796735814</v>
      </c>
      <c r="Z213" s="221">
        <v>3662.4126796735814</v>
      </c>
      <c r="AA213" s="221">
        <v>3662.4126796735814</v>
      </c>
      <c r="AB213" s="221">
        <v>3662.4126796735814</v>
      </c>
      <c r="AC213" s="221">
        <v>3662.4126796735814</v>
      </c>
      <c r="AD213" s="221">
        <v>3662.4126796735814</v>
      </c>
      <c r="AE213" s="221">
        <v>3662.4126796735814</v>
      </c>
      <c r="AF213" s="221">
        <v>3662.4126796735814</v>
      </c>
      <c r="AG213" s="221">
        <v>3662.4126796735814</v>
      </c>
      <c r="AH213" s="221">
        <v>3662.4126796735814</v>
      </c>
      <c r="AI213" s="221">
        <v>3662.4126796735814</v>
      </c>
      <c r="AJ213" s="221">
        <v>3662.4126796735814</v>
      </c>
      <c r="AK213" s="221">
        <v>3662.4126796735814</v>
      </c>
      <c r="AL213" s="221">
        <v>3662.4126796735814</v>
      </c>
      <c r="AM213" s="221">
        <v>3662.4126796735814</v>
      </c>
      <c r="AN213" s="221">
        <v>3662.4126796735814</v>
      </c>
      <c r="AO213" s="221">
        <v>3662.4126796735814</v>
      </c>
      <c r="AP213" s="221">
        <v>3662.4126796735814</v>
      </c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J213"/>
      <c r="BK213"/>
      <c r="BL213"/>
      <c r="BM213"/>
      <c r="BN213"/>
      <c r="BO213"/>
      <c r="BP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I213" s="96"/>
    </row>
    <row r="214" spans="7:87" ht="14.25" customHeight="1" thickBot="1">
      <c r="G214" s="116"/>
      <c r="H214" s="334"/>
      <c r="J214" s="333"/>
      <c r="K214" s="217" t="s">
        <v>265</v>
      </c>
      <c r="L214" s="203" t="s">
        <v>240</v>
      </c>
      <c r="M214" s="222">
        <v>3662.4126796735814</v>
      </c>
      <c r="N214" s="222">
        <v>3662.4126796735814</v>
      </c>
      <c r="O214" s="222">
        <v>3662.4126796735814</v>
      </c>
      <c r="P214" s="222">
        <v>3662.4126796735814</v>
      </c>
      <c r="Q214" s="222">
        <v>3662.4126796735814</v>
      </c>
      <c r="R214" s="222">
        <v>3662.4126796735814</v>
      </c>
      <c r="S214" s="222">
        <v>3662.4126796735814</v>
      </c>
      <c r="T214" s="222">
        <v>3662.4126796735814</v>
      </c>
      <c r="U214" s="222">
        <v>3662.4126796735814</v>
      </c>
      <c r="V214" s="222">
        <v>3662.4126796735814</v>
      </c>
      <c r="W214" s="222">
        <v>3662.4126796735814</v>
      </c>
      <c r="X214" s="222">
        <v>3662.4126796735814</v>
      </c>
      <c r="Y214" s="222">
        <v>3662.4126796735814</v>
      </c>
      <c r="Z214" s="222">
        <v>3662.4126796735814</v>
      </c>
      <c r="AA214" s="222">
        <v>3662.4126796735814</v>
      </c>
      <c r="AB214" s="222">
        <v>3662.4126796735814</v>
      </c>
      <c r="AC214" s="222">
        <v>3662.4126796735814</v>
      </c>
      <c r="AD214" s="222">
        <v>3662.4126796735814</v>
      </c>
      <c r="AE214" s="222">
        <v>3662.4126796735814</v>
      </c>
      <c r="AF214" s="222">
        <v>3662.4126796735814</v>
      </c>
      <c r="AG214" s="222">
        <v>3662.4126796735814</v>
      </c>
      <c r="AH214" s="222">
        <v>3662.4126796735814</v>
      </c>
      <c r="AI214" s="222">
        <v>3662.4126796735814</v>
      </c>
      <c r="AJ214" s="222">
        <v>3662.4126796735814</v>
      </c>
      <c r="AK214" s="222">
        <v>3662.4126796735814</v>
      </c>
      <c r="AL214" s="222">
        <v>3662.4126796735814</v>
      </c>
      <c r="AM214" s="222">
        <v>3662.4126796735814</v>
      </c>
      <c r="AN214" s="222">
        <v>3662.4126796735814</v>
      </c>
      <c r="AO214" s="222">
        <v>3662.4126796735814</v>
      </c>
      <c r="AP214" s="222">
        <v>3662.4126796735814</v>
      </c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J214"/>
      <c r="BK214"/>
      <c r="BL214"/>
      <c r="BM214"/>
      <c r="BN214"/>
      <c r="BO214"/>
      <c r="BP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I214" s="96"/>
    </row>
    <row r="215" spans="7:87" ht="14.25" customHeight="1" thickTop="1">
      <c r="G215" s="116"/>
      <c r="H215" s="334"/>
      <c r="J215" s="333"/>
      <c r="K215" s="217" t="s">
        <v>266</v>
      </c>
      <c r="L215" s="203" t="s">
        <v>238</v>
      </c>
      <c r="M215" s="221">
        <v>3774.9384043475015</v>
      </c>
      <c r="N215" s="221">
        <v>3774.9384043475015</v>
      </c>
      <c r="O215" s="221">
        <v>3736.8077133944962</v>
      </c>
      <c r="P215" s="221">
        <v>3698.6770224414918</v>
      </c>
      <c r="Q215" s="221">
        <v>3698.6770224414918</v>
      </c>
      <c r="R215" s="221">
        <v>3660.546331488486</v>
      </c>
      <c r="S215" s="221">
        <v>3660.546331488486</v>
      </c>
      <c r="T215" s="221">
        <v>3622.4156405354811</v>
      </c>
      <c r="U215" s="221">
        <v>3584.2849495824757</v>
      </c>
      <c r="V215" s="221">
        <v>3584.2849495824757</v>
      </c>
      <c r="W215" s="221">
        <v>3546.1542586294718</v>
      </c>
      <c r="X215" s="221">
        <v>3546.1542586294718</v>
      </c>
      <c r="Y215" s="221">
        <v>3508.0235676764655</v>
      </c>
      <c r="Z215" s="221">
        <v>3508.0235676764655</v>
      </c>
      <c r="AA215" s="221">
        <v>3469.8928767234611</v>
      </c>
      <c r="AB215" s="221">
        <v>3469.8928767234611</v>
      </c>
      <c r="AC215" s="221">
        <v>3469.8928767234611</v>
      </c>
      <c r="AD215" s="221">
        <v>3431.7621857704557</v>
      </c>
      <c r="AE215" s="221">
        <v>3431.7621857704557</v>
      </c>
      <c r="AF215" s="221">
        <v>3431.7621857704557</v>
      </c>
      <c r="AG215" s="221">
        <v>3431.7621857704557</v>
      </c>
      <c r="AH215" s="221">
        <v>3393.6314948174513</v>
      </c>
      <c r="AI215" s="221">
        <v>3393.6314948174513</v>
      </c>
      <c r="AJ215" s="221">
        <v>3393.6314948174513</v>
      </c>
      <c r="AK215" s="221">
        <v>3393.6314948174513</v>
      </c>
      <c r="AL215" s="221">
        <v>3393.6314948174513</v>
      </c>
      <c r="AM215" s="221">
        <v>3355.5008038644455</v>
      </c>
      <c r="AN215" s="221">
        <v>3355.5008038644455</v>
      </c>
      <c r="AO215" s="221">
        <v>3355.5008038644455</v>
      </c>
      <c r="AP215" s="221">
        <v>3355.5008038644455</v>
      </c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J215"/>
      <c r="BK215"/>
      <c r="BL215"/>
      <c r="BM215"/>
      <c r="BN215"/>
      <c r="BO215"/>
      <c r="BP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I215" s="96"/>
    </row>
    <row r="216" spans="7:87" ht="14.25" customHeight="1">
      <c r="G216" s="116"/>
      <c r="H216" s="334"/>
      <c r="J216" s="333"/>
      <c r="K216" s="217" t="s">
        <v>266</v>
      </c>
      <c r="L216" s="203" t="s">
        <v>239</v>
      </c>
      <c r="M216" s="221">
        <v>3813.0690953005064</v>
      </c>
      <c r="N216" s="221">
        <v>3813.0690953005064</v>
      </c>
      <c r="O216" s="221">
        <v>3813.0690953005064</v>
      </c>
      <c r="P216" s="221">
        <v>3813.0690953005064</v>
      </c>
      <c r="Q216" s="221">
        <v>3813.0690953005064</v>
      </c>
      <c r="R216" s="221">
        <v>3813.0690953005064</v>
      </c>
      <c r="S216" s="221">
        <v>3813.0690953005064</v>
      </c>
      <c r="T216" s="221">
        <v>3813.0690953005064</v>
      </c>
      <c r="U216" s="221">
        <v>3813.0690953005064</v>
      </c>
      <c r="V216" s="221">
        <v>3813.0690953005064</v>
      </c>
      <c r="W216" s="221">
        <v>3813.0690953005064</v>
      </c>
      <c r="X216" s="221">
        <v>3813.0690953005064</v>
      </c>
      <c r="Y216" s="221">
        <v>3813.0690953005064</v>
      </c>
      <c r="Z216" s="221">
        <v>3813.0690953005064</v>
      </c>
      <c r="AA216" s="221">
        <v>3813.0690953005064</v>
      </c>
      <c r="AB216" s="221">
        <v>3813.0690953005064</v>
      </c>
      <c r="AC216" s="221">
        <v>3813.0690953005064</v>
      </c>
      <c r="AD216" s="221">
        <v>3813.0690953005064</v>
      </c>
      <c r="AE216" s="221">
        <v>3813.0690953005064</v>
      </c>
      <c r="AF216" s="221">
        <v>3813.0690953005064</v>
      </c>
      <c r="AG216" s="221">
        <v>3813.0690953005064</v>
      </c>
      <c r="AH216" s="221">
        <v>3813.0690953005064</v>
      </c>
      <c r="AI216" s="221">
        <v>3813.0690953005064</v>
      </c>
      <c r="AJ216" s="221">
        <v>3813.0690953005064</v>
      </c>
      <c r="AK216" s="221">
        <v>3813.0690953005064</v>
      </c>
      <c r="AL216" s="221">
        <v>3813.0690953005064</v>
      </c>
      <c r="AM216" s="221">
        <v>3813.0690953005064</v>
      </c>
      <c r="AN216" s="221">
        <v>3813.0690953005064</v>
      </c>
      <c r="AO216" s="221">
        <v>3813.0690953005064</v>
      </c>
      <c r="AP216" s="221">
        <v>3813.0690953005064</v>
      </c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J216"/>
      <c r="BK216"/>
      <c r="BL216"/>
      <c r="BM216"/>
      <c r="BN216"/>
      <c r="BO216"/>
      <c r="BP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I216" s="96"/>
    </row>
    <row r="217" spans="7:87" ht="14.25" customHeight="1" thickBot="1">
      <c r="G217" s="116"/>
      <c r="H217" s="334"/>
      <c r="J217" s="333"/>
      <c r="K217" s="217" t="s">
        <v>266</v>
      </c>
      <c r="L217" s="203" t="s">
        <v>240</v>
      </c>
      <c r="M217" s="222">
        <v>3813.0690953005064</v>
      </c>
      <c r="N217" s="222">
        <v>3813.0690953005064</v>
      </c>
      <c r="O217" s="222">
        <v>3813.0690953005064</v>
      </c>
      <c r="P217" s="222">
        <v>3813.0690953005064</v>
      </c>
      <c r="Q217" s="222">
        <v>3813.0690953005064</v>
      </c>
      <c r="R217" s="222">
        <v>3813.0690953005064</v>
      </c>
      <c r="S217" s="222">
        <v>3813.0690953005064</v>
      </c>
      <c r="T217" s="222">
        <v>3813.0690953005064</v>
      </c>
      <c r="U217" s="222">
        <v>3813.0690953005064</v>
      </c>
      <c r="V217" s="222">
        <v>3813.0690953005064</v>
      </c>
      <c r="W217" s="222">
        <v>3813.0690953005064</v>
      </c>
      <c r="X217" s="222">
        <v>3813.0690953005064</v>
      </c>
      <c r="Y217" s="222">
        <v>3813.0690953005064</v>
      </c>
      <c r="Z217" s="222">
        <v>3813.0690953005064</v>
      </c>
      <c r="AA217" s="222">
        <v>3813.0690953005064</v>
      </c>
      <c r="AB217" s="222">
        <v>3813.0690953005064</v>
      </c>
      <c r="AC217" s="222">
        <v>3813.0690953005064</v>
      </c>
      <c r="AD217" s="222">
        <v>3813.0690953005064</v>
      </c>
      <c r="AE217" s="222">
        <v>3813.0690953005064</v>
      </c>
      <c r="AF217" s="222">
        <v>3813.0690953005064</v>
      </c>
      <c r="AG217" s="222">
        <v>3813.0690953005064</v>
      </c>
      <c r="AH217" s="222">
        <v>3813.0690953005064</v>
      </c>
      <c r="AI217" s="222">
        <v>3813.0690953005064</v>
      </c>
      <c r="AJ217" s="222">
        <v>3813.0690953005064</v>
      </c>
      <c r="AK217" s="222">
        <v>3813.0690953005064</v>
      </c>
      <c r="AL217" s="222">
        <v>3813.0690953005064</v>
      </c>
      <c r="AM217" s="222">
        <v>3813.0690953005064</v>
      </c>
      <c r="AN217" s="222">
        <v>3813.0690953005064</v>
      </c>
      <c r="AO217" s="222">
        <v>3813.0690953005064</v>
      </c>
      <c r="AP217" s="222">
        <v>3813.0690953005064</v>
      </c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J217"/>
      <c r="BK217"/>
      <c r="BL217"/>
      <c r="BM217"/>
      <c r="BN217"/>
      <c r="BO217"/>
      <c r="BP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I217" s="96"/>
    </row>
    <row r="218" spans="7:87" ht="14.25" customHeight="1" thickTop="1">
      <c r="G218" s="116"/>
      <c r="H218" s="334"/>
      <c r="J218" s="333"/>
      <c r="K218" s="217" t="s">
        <v>267</v>
      </c>
      <c r="L218" s="203" t="s">
        <v>238</v>
      </c>
      <c r="M218" s="221">
        <v>3936.8177888715468</v>
      </c>
      <c r="N218" s="221">
        <v>3936.8177888715468</v>
      </c>
      <c r="O218" s="221">
        <v>3897.0519526203193</v>
      </c>
      <c r="P218" s="221">
        <v>3857.2861163690918</v>
      </c>
      <c r="Q218" s="221">
        <v>3857.2861163690918</v>
      </c>
      <c r="R218" s="221">
        <v>3817.5202801178634</v>
      </c>
      <c r="S218" s="221">
        <v>3817.5202801178634</v>
      </c>
      <c r="T218" s="221">
        <v>3777.7544438666359</v>
      </c>
      <c r="U218" s="221">
        <v>3737.988607615408</v>
      </c>
      <c r="V218" s="221">
        <v>3737.988607615408</v>
      </c>
      <c r="W218" s="221">
        <v>3698.222771364181</v>
      </c>
      <c r="X218" s="221">
        <v>3698.222771364181</v>
      </c>
      <c r="Y218" s="221">
        <v>3658.4569351129526</v>
      </c>
      <c r="Z218" s="221">
        <v>3658.4569351129526</v>
      </c>
      <c r="AA218" s="221">
        <v>3618.6910988617251</v>
      </c>
      <c r="AB218" s="221">
        <v>3618.6910988617251</v>
      </c>
      <c r="AC218" s="221">
        <v>3618.6910988617251</v>
      </c>
      <c r="AD218" s="221">
        <v>3578.9252626104972</v>
      </c>
      <c r="AE218" s="221">
        <v>3578.9252626104972</v>
      </c>
      <c r="AF218" s="221">
        <v>3578.9252626104972</v>
      </c>
      <c r="AG218" s="221">
        <v>3578.9252626104972</v>
      </c>
      <c r="AH218" s="221">
        <v>3539.1594263592701</v>
      </c>
      <c r="AI218" s="221">
        <v>3539.1594263592701</v>
      </c>
      <c r="AJ218" s="221">
        <v>3539.1594263592701</v>
      </c>
      <c r="AK218" s="221">
        <v>3539.1594263592701</v>
      </c>
      <c r="AL218" s="221">
        <v>3539.1594263592701</v>
      </c>
      <c r="AM218" s="221">
        <v>3499.3935901080417</v>
      </c>
      <c r="AN218" s="221">
        <v>3499.3935901080417</v>
      </c>
      <c r="AO218" s="221">
        <v>3499.3935901080417</v>
      </c>
      <c r="AP218" s="221">
        <v>3499.3935901080417</v>
      </c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J218"/>
      <c r="BK218"/>
      <c r="BL218"/>
      <c r="BM218"/>
      <c r="BN218"/>
      <c r="BO218"/>
      <c r="BP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I218" s="96"/>
    </row>
    <row r="219" spans="7:87" ht="14.25" customHeight="1">
      <c r="G219" s="116"/>
      <c r="H219" s="334"/>
      <c r="J219" s="333"/>
      <c r="K219" s="217" t="s">
        <v>267</v>
      </c>
      <c r="L219" s="203" t="s">
        <v>239</v>
      </c>
      <c r="M219" s="221">
        <v>3976.5836251227747</v>
      </c>
      <c r="N219" s="221">
        <v>3976.5836251227747</v>
      </c>
      <c r="O219" s="221">
        <v>3976.5836251227747</v>
      </c>
      <c r="P219" s="221">
        <v>3976.5836251227747</v>
      </c>
      <c r="Q219" s="221">
        <v>3976.5836251227747</v>
      </c>
      <c r="R219" s="221">
        <v>3976.5836251227747</v>
      </c>
      <c r="S219" s="221">
        <v>3976.5836251227747</v>
      </c>
      <c r="T219" s="221">
        <v>3976.5836251227747</v>
      </c>
      <c r="U219" s="221">
        <v>3976.5836251227747</v>
      </c>
      <c r="V219" s="221">
        <v>3976.5836251227747</v>
      </c>
      <c r="W219" s="221">
        <v>3976.5836251227747</v>
      </c>
      <c r="X219" s="221">
        <v>3976.5836251227747</v>
      </c>
      <c r="Y219" s="221">
        <v>3976.5836251227747</v>
      </c>
      <c r="Z219" s="221">
        <v>3976.5836251227747</v>
      </c>
      <c r="AA219" s="221">
        <v>3976.5836251227747</v>
      </c>
      <c r="AB219" s="221">
        <v>3976.5836251227747</v>
      </c>
      <c r="AC219" s="221">
        <v>3976.5836251227747</v>
      </c>
      <c r="AD219" s="221">
        <v>3976.5836251227747</v>
      </c>
      <c r="AE219" s="221">
        <v>3976.5836251227747</v>
      </c>
      <c r="AF219" s="221">
        <v>3976.5836251227747</v>
      </c>
      <c r="AG219" s="221">
        <v>3976.5836251227747</v>
      </c>
      <c r="AH219" s="221">
        <v>3976.5836251227747</v>
      </c>
      <c r="AI219" s="221">
        <v>3976.5836251227747</v>
      </c>
      <c r="AJ219" s="221">
        <v>3976.5836251227747</v>
      </c>
      <c r="AK219" s="221">
        <v>3976.5836251227747</v>
      </c>
      <c r="AL219" s="221">
        <v>3976.5836251227747</v>
      </c>
      <c r="AM219" s="221">
        <v>3976.5836251227747</v>
      </c>
      <c r="AN219" s="221">
        <v>3976.5836251227747</v>
      </c>
      <c r="AO219" s="221">
        <v>3976.5836251227747</v>
      </c>
      <c r="AP219" s="221">
        <v>3976.5836251227747</v>
      </c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J219"/>
      <c r="BK219"/>
      <c r="BL219"/>
      <c r="BM219"/>
      <c r="BN219"/>
      <c r="BO219"/>
      <c r="BP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I219" s="96"/>
    </row>
    <row r="220" spans="7:87" ht="14.25" customHeight="1" thickBot="1">
      <c r="G220" s="116"/>
      <c r="H220" s="334"/>
      <c r="J220" s="333"/>
      <c r="K220" s="217" t="s">
        <v>267</v>
      </c>
      <c r="L220" s="203" t="s">
        <v>240</v>
      </c>
      <c r="M220" s="222">
        <v>3976.5836251227747</v>
      </c>
      <c r="N220" s="222">
        <v>3976.5836251227747</v>
      </c>
      <c r="O220" s="222">
        <v>3976.5836251227747</v>
      </c>
      <c r="P220" s="222">
        <v>3976.5836251227747</v>
      </c>
      <c r="Q220" s="222">
        <v>3976.5836251227747</v>
      </c>
      <c r="R220" s="222">
        <v>3976.5836251227747</v>
      </c>
      <c r="S220" s="222">
        <v>3976.5836251227747</v>
      </c>
      <c r="T220" s="222">
        <v>3976.5836251227747</v>
      </c>
      <c r="U220" s="222">
        <v>3976.5836251227747</v>
      </c>
      <c r="V220" s="222">
        <v>3976.5836251227747</v>
      </c>
      <c r="W220" s="222">
        <v>3976.5836251227747</v>
      </c>
      <c r="X220" s="222">
        <v>3976.5836251227747</v>
      </c>
      <c r="Y220" s="222">
        <v>3976.5836251227747</v>
      </c>
      <c r="Z220" s="222">
        <v>3976.5836251227747</v>
      </c>
      <c r="AA220" s="222">
        <v>3976.5836251227747</v>
      </c>
      <c r="AB220" s="222">
        <v>3976.5836251227747</v>
      </c>
      <c r="AC220" s="222">
        <v>3976.5836251227747</v>
      </c>
      <c r="AD220" s="222">
        <v>3976.5836251227747</v>
      </c>
      <c r="AE220" s="222">
        <v>3976.5836251227747</v>
      </c>
      <c r="AF220" s="222">
        <v>3976.5836251227747</v>
      </c>
      <c r="AG220" s="222">
        <v>3976.5836251227747</v>
      </c>
      <c r="AH220" s="222">
        <v>3976.5836251227747</v>
      </c>
      <c r="AI220" s="222">
        <v>3976.5836251227747</v>
      </c>
      <c r="AJ220" s="222">
        <v>3976.5836251227747</v>
      </c>
      <c r="AK220" s="222">
        <v>3976.5836251227747</v>
      </c>
      <c r="AL220" s="222">
        <v>3976.5836251227747</v>
      </c>
      <c r="AM220" s="222">
        <v>3976.5836251227747</v>
      </c>
      <c r="AN220" s="222">
        <v>3976.5836251227747</v>
      </c>
      <c r="AO220" s="222">
        <v>3976.5836251227747</v>
      </c>
      <c r="AP220" s="222">
        <v>3976.5836251227747</v>
      </c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J220"/>
      <c r="BK220"/>
      <c r="BL220"/>
      <c r="BM220"/>
      <c r="BN220"/>
      <c r="BO220"/>
      <c r="BP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I220" s="96"/>
    </row>
    <row r="221" spans="7:87" ht="14.25" customHeight="1" thickTop="1">
      <c r="G221" s="116"/>
      <c r="H221" s="334"/>
      <c r="J221" s="333"/>
      <c r="K221" s="217" t="s">
        <v>268</v>
      </c>
      <c r="L221" s="203" t="s">
        <v>238</v>
      </c>
      <c r="M221" s="221">
        <v>4115.3720077774597</v>
      </c>
      <c r="N221" s="221">
        <v>4115.3720077774597</v>
      </c>
      <c r="O221" s="221">
        <v>4073.8025935574856</v>
      </c>
      <c r="P221" s="221">
        <v>4032.2331793375115</v>
      </c>
      <c r="Q221" s="221">
        <v>4032.2331793375115</v>
      </c>
      <c r="R221" s="221">
        <v>3990.6637651175365</v>
      </c>
      <c r="S221" s="221">
        <v>3990.6637651175365</v>
      </c>
      <c r="T221" s="221">
        <v>3949.0943508975624</v>
      </c>
      <c r="U221" s="221">
        <v>3907.5249366775879</v>
      </c>
      <c r="V221" s="221">
        <v>3907.5249366775879</v>
      </c>
      <c r="W221" s="221">
        <v>3865.9555224576143</v>
      </c>
      <c r="X221" s="221">
        <v>3865.9555224576143</v>
      </c>
      <c r="Y221" s="221">
        <v>3824.3861082376393</v>
      </c>
      <c r="Z221" s="221">
        <v>3824.3861082376393</v>
      </c>
      <c r="AA221" s="221">
        <v>3782.8166940176652</v>
      </c>
      <c r="AB221" s="221">
        <v>3782.8166940176652</v>
      </c>
      <c r="AC221" s="221">
        <v>3782.8166940176652</v>
      </c>
      <c r="AD221" s="221">
        <v>3741.2472797976907</v>
      </c>
      <c r="AE221" s="221">
        <v>3741.2472797976907</v>
      </c>
      <c r="AF221" s="221">
        <v>3741.2472797976907</v>
      </c>
      <c r="AG221" s="221">
        <v>3741.2472797976907</v>
      </c>
      <c r="AH221" s="221">
        <v>3699.6778655777171</v>
      </c>
      <c r="AI221" s="221">
        <v>3699.6778655777171</v>
      </c>
      <c r="AJ221" s="221">
        <v>3699.6778655777171</v>
      </c>
      <c r="AK221" s="221">
        <v>3699.6778655777171</v>
      </c>
      <c r="AL221" s="221">
        <v>3699.6778655777171</v>
      </c>
      <c r="AM221" s="221">
        <v>3658.1084513577421</v>
      </c>
      <c r="AN221" s="221">
        <v>3658.1084513577421</v>
      </c>
      <c r="AO221" s="221">
        <v>3658.1084513577421</v>
      </c>
      <c r="AP221" s="221">
        <v>3658.1084513577421</v>
      </c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J221"/>
      <c r="BK221"/>
      <c r="BL221"/>
      <c r="BM221"/>
      <c r="BN221"/>
      <c r="BO221"/>
      <c r="BP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I221" s="96"/>
    </row>
    <row r="222" spans="7:87" ht="14.25" customHeight="1">
      <c r="G222" s="116"/>
      <c r="H222" s="334"/>
      <c r="J222" s="333"/>
      <c r="K222" s="217" t="s">
        <v>268</v>
      </c>
      <c r="L222" s="203" t="s">
        <v>239</v>
      </c>
      <c r="M222" s="221">
        <v>4156.9414219974342</v>
      </c>
      <c r="N222" s="221">
        <v>4156.9414219974342</v>
      </c>
      <c r="O222" s="221">
        <v>4156.9414219974342</v>
      </c>
      <c r="P222" s="221">
        <v>4156.9414219974342</v>
      </c>
      <c r="Q222" s="221">
        <v>4156.9414219974342</v>
      </c>
      <c r="R222" s="221">
        <v>4156.9414219974342</v>
      </c>
      <c r="S222" s="221">
        <v>4156.9414219974342</v>
      </c>
      <c r="T222" s="221">
        <v>4156.9414219974342</v>
      </c>
      <c r="U222" s="221">
        <v>4156.9414219974342</v>
      </c>
      <c r="V222" s="221">
        <v>4156.9414219974342</v>
      </c>
      <c r="W222" s="221">
        <v>4156.9414219974342</v>
      </c>
      <c r="X222" s="221">
        <v>4156.9414219974342</v>
      </c>
      <c r="Y222" s="221">
        <v>4156.9414219974342</v>
      </c>
      <c r="Z222" s="221">
        <v>4156.9414219974342</v>
      </c>
      <c r="AA222" s="221">
        <v>4156.9414219974342</v>
      </c>
      <c r="AB222" s="221">
        <v>4156.9414219974342</v>
      </c>
      <c r="AC222" s="221">
        <v>4156.9414219974342</v>
      </c>
      <c r="AD222" s="221">
        <v>4156.9414219974342</v>
      </c>
      <c r="AE222" s="221">
        <v>4156.9414219974342</v>
      </c>
      <c r="AF222" s="221">
        <v>4156.9414219974342</v>
      </c>
      <c r="AG222" s="221">
        <v>4156.9414219974342</v>
      </c>
      <c r="AH222" s="221">
        <v>4156.9414219974342</v>
      </c>
      <c r="AI222" s="221">
        <v>4156.9414219974342</v>
      </c>
      <c r="AJ222" s="221">
        <v>4156.9414219974342</v>
      </c>
      <c r="AK222" s="221">
        <v>4156.9414219974342</v>
      </c>
      <c r="AL222" s="221">
        <v>4156.9414219974342</v>
      </c>
      <c r="AM222" s="221">
        <v>4156.9414219974342</v>
      </c>
      <c r="AN222" s="221">
        <v>4156.9414219974342</v>
      </c>
      <c r="AO222" s="221">
        <v>4156.9414219974342</v>
      </c>
      <c r="AP222" s="221">
        <v>4156.9414219974342</v>
      </c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J222"/>
      <c r="BK222"/>
      <c r="BL222"/>
      <c r="BM222"/>
      <c r="BN222"/>
      <c r="BO222"/>
      <c r="BP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I222" s="96"/>
    </row>
    <row r="223" spans="7:87" ht="14.25" customHeight="1" thickBot="1">
      <c r="G223" s="116"/>
      <c r="H223" s="334"/>
      <c r="J223" s="333"/>
      <c r="K223" s="217" t="s">
        <v>268</v>
      </c>
      <c r="L223" s="203" t="s">
        <v>240</v>
      </c>
      <c r="M223" s="222">
        <v>4156.9414219974342</v>
      </c>
      <c r="N223" s="222">
        <v>4156.9414219974342</v>
      </c>
      <c r="O223" s="222">
        <v>4156.9414219974342</v>
      </c>
      <c r="P223" s="222">
        <v>4156.9414219974342</v>
      </c>
      <c r="Q223" s="222">
        <v>4156.9414219974342</v>
      </c>
      <c r="R223" s="222">
        <v>4156.9414219974342</v>
      </c>
      <c r="S223" s="222">
        <v>4156.9414219974342</v>
      </c>
      <c r="T223" s="222">
        <v>4156.9414219974342</v>
      </c>
      <c r="U223" s="222">
        <v>4156.9414219974342</v>
      </c>
      <c r="V223" s="222">
        <v>4156.9414219974342</v>
      </c>
      <c r="W223" s="222">
        <v>4156.9414219974342</v>
      </c>
      <c r="X223" s="222">
        <v>4156.9414219974342</v>
      </c>
      <c r="Y223" s="222">
        <v>4156.9414219974342</v>
      </c>
      <c r="Z223" s="222">
        <v>4156.9414219974342</v>
      </c>
      <c r="AA223" s="222">
        <v>4156.9414219974342</v>
      </c>
      <c r="AB223" s="222">
        <v>4156.9414219974342</v>
      </c>
      <c r="AC223" s="222">
        <v>4156.9414219974342</v>
      </c>
      <c r="AD223" s="222">
        <v>4156.9414219974342</v>
      </c>
      <c r="AE223" s="222">
        <v>4156.9414219974342</v>
      </c>
      <c r="AF223" s="222">
        <v>4156.9414219974342</v>
      </c>
      <c r="AG223" s="222">
        <v>4156.9414219974342</v>
      </c>
      <c r="AH223" s="222">
        <v>4156.9414219974342</v>
      </c>
      <c r="AI223" s="222">
        <v>4156.9414219974342</v>
      </c>
      <c r="AJ223" s="222">
        <v>4156.9414219974342</v>
      </c>
      <c r="AK223" s="222">
        <v>4156.9414219974342</v>
      </c>
      <c r="AL223" s="222">
        <v>4156.9414219974342</v>
      </c>
      <c r="AM223" s="222">
        <v>4156.9414219974342</v>
      </c>
      <c r="AN223" s="222">
        <v>4156.9414219974342</v>
      </c>
      <c r="AO223" s="222">
        <v>4156.9414219974342</v>
      </c>
      <c r="AP223" s="222">
        <v>4156.9414219974342</v>
      </c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J223"/>
      <c r="BK223"/>
      <c r="BL223"/>
      <c r="BM223"/>
      <c r="BN223"/>
      <c r="BO223"/>
      <c r="BP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I223" s="96"/>
    </row>
    <row r="224" spans="7:87" ht="14.25" customHeight="1" thickTop="1">
      <c r="G224" s="116"/>
      <c r="H224" s="334"/>
      <c r="J224" s="219"/>
      <c r="K224" s="217"/>
      <c r="L224" s="217"/>
      <c r="M224" s="107"/>
      <c r="N224" s="220"/>
      <c r="O224" s="220"/>
      <c r="P224" s="220"/>
      <c r="Q224" s="220"/>
      <c r="R224" s="220"/>
      <c r="S224" s="220"/>
      <c r="T224" s="220"/>
      <c r="U224" s="220"/>
      <c r="V224" s="220"/>
      <c r="W224" s="220"/>
      <c r="X224" s="220"/>
      <c r="Y224" s="220"/>
      <c r="Z224" s="220"/>
      <c r="AA224" s="220"/>
      <c r="AB224" s="220"/>
      <c r="AC224" s="223"/>
      <c r="AD224" s="220"/>
      <c r="AE224" s="220"/>
      <c r="AF224" s="220"/>
      <c r="AG224" s="220"/>
      <c r="AH224" s="220"/>
      <c r="AI224" s="220"/>
      <c r="AJ224" s="220"/>
      <c r="AK224" s="220"/>
      <c r="AL224" s="220"/>
      <c r="AM224" s="220"/>
      <c r="AN224" s="220"/>
      <c r="AO224" s="220"/>
      <c r="AP224" s="220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J224"/>
      <c r="BK224"/>
      <c r="BL224"/>
      <c r="BM224"/>
      <c r="BN224"/>
      <c r="BO224"/>
      <c r="BP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I224" s="96"/>
    </row>
    <row r="225" spans="7:87" ht="14.25" customHeight="1">
      <c r="G225" s="116"/>
      <c r="H225" s="334"/>
      <c r="M225" s="202">
        <v>2021</v>
      </c>
      <c r="N225" s="202">
        <v>2022</v>
      </c>
      <c r="O225" s="202">
        <v>2023</v>
      </c>
      <c r="P225" s="202">
        <v>2024</v>
      </c>
      <c r="Q225" s="202">
        <v>2025</v>
      </c>
      <c r="R225" s="202">
        <v>2026</v>
      </c>
      <c r="S225" s="202">
        <v>2027</v>
      </c>
      <c r="T225" s="202">
        <v>2028</v>
      </c>
      <c r="U225" s="202">
        <v>2029</v>
      </c>
      <c r="V225" s="202">
        <v>2030</v>
      </c>
      <c r="W225" s="202">
        <v>2031</v>
      </c>
      <c r="X225" s="202">
        <v>2032</v>
      </c>
      <c r="Y225" s="202">
        <v>2033</v>
      </c>
      <c r="Z225" s="202">
        <v>2034</v>
      </c>
      <c r="AA225" s="202">
        <v>2035</v>
      </c>
      <c r="AB225" s="202">
        <v>2036</v>
      </c>
      <c r="AC225" s="202">
        <v>2037</v>
      </c>
      <c r="AD225" s="202">
        <v>2038</v>
      </c>
      <c r="AE225" s="202">
        <v>2039</v>
      </c>
      <c r="AF225" s="202">
        <v>2040</v>
      </c>
      <c r="AG225" s="202">
        <v>2041</v>
      </c>
      <c r="AH225" s="202">
        <v>2042</v>
      </c>
      <c r="AI225" s="202">
        <v>2043</v>
      </c>
      <c r="AJ225" s="202">
        <v>2044</v>
      </c>
      <c r="AK225" s="202">
        <v>2045</v>
      </c>
      <c r="AL225" s="202">
        <v>2046</v>
      </c>
      <c r="AM225" s="202">
        <v>2047</v>
      </c>
      <c r="AN225" s="202">
        <v>2048</v>
      </c>
      <c r="AO225" s="202">
        <v>2049</v>
      </c>
      <c r="AP225" s="202">
        <v>2050</v>
      </c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J225"/>
      <c r="BK225"/>
      <c r="BL225"/>
      <c r="BM225"/>
      <c r="BN225"/>
      <c r="BO225"/>
      <c r="BP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I225" s="96"/>
    </row>
    <row r="226" spans="7:87" ht="14.25" customHeight="1">
      <c r="G226" s="116"/>
      <c r="H226" s="334"/>
      <c r="J226" s="332" t="s">
        <v>271</v>
      </c>
      <c r="K226" s="215" t="s">
        <v>254</v>
      </c>
      <c r="L226" s="203" t="s">
        <v>238</v>
      </c>
      <c r="M226" s="224">
        <v>18.66</v>
      </c>
      <c r="N226" s="224">
        <v>18.66</v>
      </c>
      <c r="O226" s="224">
        <v>18.66</v>
      </c>
      <c r="P226" s="224">
        <v>18.66</v>
      </c>
      <c r="Q226" s="224">
        <v>18.66</v>
      </c>
      <c r="R226" s="224">
        <v>18.66</v>
      </c>
      <c r="S226" s="224">
        <v>18.66</v>
      </c>
      <c r="T226" s="224">
        <v>18.66</v>
      </c>
      <c r="U226" s="224">
        <v>18.66</v>
      </c>
      <c r="V226" s="224">
        <v>18.66</v>
      </c>
      <c r="W226" s="224">
        <v>18.66</v>
      </c>
      <c r="X226" s="224">
        <v>18.66</v>
      </c>
      <c r="Y226" s="224">
        <v>18.66</v>
      </c>
      <c r="Z226" s="224">
        <v>18.66</v>
      </c>
      <c r="AA226" s="224">
        <v>18.66</v>
      </c>
      <c r="AB226" s="224">
        <v>18.66</v>
      </c>
      <c r="AC226" s="224">
        <v>18.66</v>
      </c>
      <c r="AD226" s="224">
        <v>18.66</v>
      </c>
      <c r="AE226" s="224">
        <v>18.66</v>
      </c>
      <c r="AF226" s="224">
        <v>18.66</v>
      </c>
      <c r="AG226" s="224">
        <v>18.66</v>
      </c>
      <c r="AH226" s="224">
        <v>18.66</v>
      </c>
      <c r="AI226" s="224">
        <v>18.66</v>
      </c>
      <c r="AJ226" s="224">
        <v>18.66</v>
      </c>
      <c r="AK226" s="224">
        <v>18.66</v>
      </c>
      <c r="AL226" s="224">
        <v>18.66</v>
      </c>
      <c r="AM226" s="224">
        <v>18.66</v>
      </c>
      <c r="AN226" s="224">
        <v>18.66</v>
      </c>
      <c r="AO226" s="224">
        <v>18.66</v>
      </c>
      <c r="AP226" s="224">
        <v>18.66</v>
      </c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J226"/>
      <c r="BK226"/>
      <c r="BL226"/>
      <c r="BM226"/>
      <c r="BN226"/>
      <c r="BO226"/>
      <c r="BP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I226" s="96"/>
    </row>
    <row r="227" spans="7:87" ht="14.25" customHeight="1">
      <c r="G227" s="116"/>
      <c r="H227" s="334"/>
      <c r="J227" s="333"/>
      <c r="K227" s="217" t="s">
        <v>254</v>
      </c>
      <c r="L227" s="203" t="s">
        <v>239</v>
      </c>
      <c r="M227" s="224">
        <v>18.66</v>
      </c>
      <c r="N227" s="224">
        <v>18.66</v>
      </c>
      <c r="O227" s="224">
        <v>18.66</v>
      </c>
      <c r="P227" s="224">
        <v>18.66</v>
      </c>
      <c r="Q227" s="224">
        <v>18.66</v>
      </c>
      <c r="R227" s="224">
        <v>18.66</v>
      </c>
      <c r="S227" s="224">
        <v>18.66</v>
      </c>
      <c r="T227" s="224">
        <v>18.66</v>
      </c>
      <c r="U227" s="224">
        <v>18.66</v>
      </c>
      <c r="V227" s="224">
        <v>18.66</v>
      </c>
      <c r="W227" s="224">
        <v>18.66</v>
      </c>
      <c r="X227" s="224">
        <v>18.66</v>
      </c>
      <c r="Y227" s="224">
        <v>18.66</v>
      </c>
      <c r="Z227" s="224">
        <v>18.66</v>
      </c>
      <c r="AA227" s="224">
        <v>18.66</v>
      </c>
      <c r="AB227" s="224">
        <v>18.66</v>
      </c>
      <c r="AC227" s="224">
        <v>18.66</v>
      </c>
      <c r="AD227" s="224">
        <v>18.66</v>
      </c>
      <c r="AE227" s="224">
        <v>18.66</v>
      </c>
      <c r="AF227" s="224">
        <v>18.66</v>
      </c>
      <c r="AG227" s="224">
        <v>18.66</v>
      </c>
      <c r="AH227" s="224">
        <v>18.66</v>
      </c>
      <c r="AI227" s="224">
        <v>18.66</v>
      </c>
      <c r="AJ227" s="224">
        <v>18.66</v>
      </c>
      <c r="AK227" s="224">
        <v>18.66</v>
      </c>
      <c r="AL227" s="224">
        <v>18.66</v>
      </c>
      <c r="AM227" s="224">
        <v>18.66</v>
      </c>
      <c r="AN227" s="224">
        <v>18.66</v>
      </c>
      <c r="AO227" s="224">
        <v>18.66</v>
      </c>
      <c r="AP227" s="224">
        <v>18.66</v>
      </c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J227"/>
      <c r="BK227"/>
      <c r="BL227"/>
      <c r="BM227"/>
      <c r="BN227"/>
      <c r="BO227"/>
      <c r="BP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I227" s="96"/>
    </row>
    <row r="228" spans="7:87" ht="14.25" customHeight="1" thickBot="1">
      <c r="G228" s="116"/>
      <c r="H228" s="334"/>
      <c r="J228" s="333"/>
      <c r="K228" s="217" t="s">
        <v>254</v>
      </c>
      <c r="L228" s="203" t="s">
        <v>240</v>
      </c>
      <c r="M228" s="225">
        <v>18.66</v>
      </c>
      <c r="N228" s="225">
        <v>18.66</v>
      </c>
      <c r="O228" s="225">
        <v>18.66</v>
      </c>
      <c r="P228" s="225">
        <v>18.66</v>
      </c>
      <c r="Q228" s="225">
        <v>18.66</v>
      </c>
      <c r="R228" s="225">
        <v>18.66</v>
      </c>
      <c r="S228" s="225">
        <v>18.66</v>
      </c>
      <c r="T228" s="225">
        <v>18.66</v>
      </c>
      <c r="U228" s="225">
        <v>18.66</v>
      </c>
      <c r="V228" s="225">
        <v>18.66</v>
      </c>
      <c r="W228" s="225">
        <v>18.66</v>
      </c>
      <c r="X228" s="225">
        <v>18.66</v>
      </c>
      <c r="Y228" s="225">
        <v>18.66</v>
      </c>
      <c r="Z228" s="225">
        <v>18.66</v>
      </c>
      <c r="AA228" s="225">
        <v>18.66</v>
      </c>
      <c r="AB228" s="225">
        <v>18.66</v>
      </c>
      <c r="AC228" s="225">
        <v>18.66</v>
      </c>
      <c r="AD228" s="225">
        <v>18.66</v>
      </c>
      <c r="AE228" s="225">
        <v>18.66</v>
      </c>
      <c r="AF228" s="225">
        <v>18.66</v>
      </c>
      <c r="AG228" s="225">
        <v>18.66</v>
      </c>
      <c r="AH228" s="225">
        <v>18.66</v>
      </c>
      <c r="AI228" s="225">
        <v>18.66</v>
      </c>
      <c r="AJ228" s="225">
        <v>18.66</v>
      </c>
      <c r="AK228" s="225">
        <v>18.66</v>
      </c>
      <c r="AL228" s="225">
        <v>18.66</v>
      </c>
      <c r="AM228" s="225">
        <v>18.66</v>
      </c>
      <c r="AN228" s="225">
        <v>18.66</v>
      </c>
      <c r="AO228" s="225">
        <v>18.66</v>
      </c>
      <c r="AP228" s="225">
        <v>18.66</v>
      </c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J228"/>
      <c r="BK228"/>
      <c r="BL228"/>
      <c r="BM228"/>
      <c r="BN228"/>
      <c r="BO228"/>
      <c r="BP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I228" s="96"/>
    </row>
    <row r="229" spans="7:87" ht="14.25" customHeight="1" thickTop="1">
      <c r="G229" s="116"/>
      <c r="H229" s="334"/>
      <c r="J229" s="333"/>
      <c r="K229" s="217" t="s">
        <v>255</v>
      </c>
      <c r="L229" s="203" t="s">
        <v>238</v>
      </c>
      <c r="M229" s="224">
        <v>18.66</v>
      </c>
      <c r="N229" s="224">
        <v>18.66</v>
      </c>
      <c r="O229" s="224">
        <v>18.66</v>
      </c>
      <c r="P229" s="224">
        <v>18.66</v>
      </c>
      <c r="Q229" s="224">
        <v>18.66</v>
      </c>
      <c r="R229" s="224">
        <v>18.66</v>
      </c>
      <c r="S229" s="224">
        <v>18.66</v>
      </c>
      <c r="T229" s="224">
        <v>18.66</v>
      </c>
      <c r="U229" s="224">
        <v>18.66</v>
      </c>
      <c r="V229" s="224">
        <v>18.66</v>
      </c>
      <c r="W229" s="224">
        <v>18.66</v>
      </c>
      <c r="X229" s="224">
        <v>18.66</v>
      </c>
      <c r="Y229" s="224">
        <v>18.66</v>
      </c>
      <c r="Z229" s="224">
        <v>18.66</v>
      </c>
      <c r="AA229" s="224">
        <v>18.66</v>
      </c>
      <c r="AB229" s="224">
        <v>18.66</v>
      </c>
      <c r="AC229" s="224">
        <v>18.66</v>
      </c>
      <c r="AD229" s="224">
        <v>18.66</v>
      </c>
      <c r="AE229" s="224">
        <v>18.66</v>
      </c>
      <c r="AF229" s="224">
        <v>18.66</v>
      </c>
      <c r="AG229" s="224">
        <v>18.66</v>
      </c>
      <c r="AH229" s="224">
        <v>18.66</v>
      </c>
      <c r="AI229" s="224">
        <v>18.66</v>
      </c>
      <c r="AJ229" s="224">
        <v>18.66</v>
      </c>
      <c r="AK229" s="224">
        <v>18.66</v>
      </c>
      <c r="AL229" s="224">
        <v>18.66</v>
      </c>
      <c r="AM229" s="224">
        <v>18.66</v>
      </c>
      <c r="AN229" s="224">
        <v>18.66</v>
      </c>
      <c r="AO229" s="224">
        <v>18.66</v>
      </c>
      <c r="AP229" s="224">
        <v>18.66</v>
      </c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J229"/>
      <c r="BK229"/>
      <c r="BL229"/>
      <c r="BM229"/>
      <c r="BN229"/>
      <c r="BO229"/>
      <c r="BP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I229" s="96"/>
    </row>
    <row r="230" spans="7:87" ht="14.25" customHeight="1">
      <c r="G230" s="116"/>
      <c r="H230" s="334"/>
      <c r="J230" s="333"/>
      <c r="K230" s="217" t="s">
        <v>255</v>
      </c>
      <c r="L230" s="203" t="s">
        <v>239</v>
      </c>
      <c r="M230" s="224">
        <v>18.66</v>
      </c>
      <c r="N230" s="224">
        <v>18.66</v>
      </c>
      <c r="O230" s="224">
        <v>18.66</v>
      </c>
      <c r="P230" s="224">
        <v>18.66</v>
      </c>
      <c r="Q230" s="224">
        <v>18.66</v>
      </c>
      <c r="R230" s="224">
        <v>18.66</v>
      </c>
      <c r="S230" s="224">
        <v>18.66</v>
      </c>
      <c r="T230" s="224">
        <v>18.66</v>
      </c>
      <c r="U230" s="224">
        <v>18.66</v>
      </c>
      <c r="V230" s="224">
        <v>18.66</v>
      </c>
      <c r="W230" s="224">
        <v>18.66</v>
      </c>
      <c r="X230" s="224">
        <v>18.66</v>
      </c>
      <c r="Y230" s="224">
        <v>18.66</v>
      </c>
      <c r="Z230" s="224">
        <v>18.66</v>
      </c>
      <c r="AA230" s="224">
        <v>18.66</v>
      </c>
      <c r="AB230" s="224">
        <v>18.66</v>
      </c>
      <c r="AC230" s="224">
        <v>18.66</v>
      </c>
      <c r="AD230" s="224">
        <v>18.66</v>
      </c>
      <c r="AE230" s="224">
        <v>18.66</v>
      </c>
      <c r="AF230" s="224">
        <v>18.66</v>
      </c>
      <c r="AG230" s="224">
        <v>18.66</v>
      </c>
      <c r="AH230" s="224">
        <v>18.66</v>
      </c>
      <c r="AI230" s="224">
        <v>18.66</v>
      </c>
      <c r="AJ230" s="224">
        <v>18.66</v>
      </c>
      <c r="AK230" s="224">
        <v>18.66</v>
      </c>
      <c r="AL230" s="224">
        <v>18.66</v>
      </c>
      <c r="AM230" s="224">
        <v>18.66</v>
      </c>
      <c r="AN230" s="224">
        <v>18.66</v>
      </c>
      <c r="AO230" s="224">
        <v>18.66</v>
      </c>
      <c r="AP230" s="224">
        <v>18.66</v>
      </c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J230"/>
      <c r="BK230"/>
      <c r="BL230"/>
      <c r="BM230"/>
      <c r="BN230"/>
      <c r="BO230"/>
      <c r="BP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I230" s="96"/>
    </row>
    <row r="231" spans="7:87" ht="14.25" customHeight="1" thickBot="1">
      <c r="G231" s="116"/>
      <c r="H231" s="334"/>
      <c r="J231" s="333"/>
      <c r="K231" s="217" t="s">
        <v>255</v>
      </c>
      <c r="L231" s="203" t="s">
        <v>240</v>
      </c>
      <c r="M231" s="225">
        <v>18.66</v>
      </c>
      <c r="N231" s="225">
        <v>18.66</v>
      </c>
      <c r="O231" s="225">
        <v>18.66</v>
      </c>
      <c r="P231" s="225">
        <v>18.66</v>
      </c>
      <c r="Q231" s="225">
        <v>18.66</v>
      </c>
      <c r="R231" s="225">
        <v>18.66</v>
      </c>
      <c r="S231" s="225">
        <v>18.66</v>
      </c>
      <c r="T231" s="225">
        <v>18.66</v>
      </c>
      <c r="U231" s="225">
        <v>18.66</v>
      </c>
      <c r="V231" s="225">
        <v>18.66</v>
      </c>
      <c r="W231" s="225">
        <v>18.66</v>
      </c>
      <c r="X231" s="225">
        <v>18.66</v>
      </c>
      <c r="Y231" s="225">
        <v>18.66</v>
      </c>
      <c r="Z231" s="225">
        <v>18.66</v>
      </c>
      <c r="AA231" s="225">
        <v>18.66</v>
      </c>
      <c r="AB231" s="225">
        <v>18.66</v>
      </c>
      <c r="AC231" s="225">
        <v>18.66</v>
      </c>
      <c r="AD231" s="225">
        <v>18.66</v>
      </c>
      <c r="AE231" s="225">
        <v>18.66</v>
      </c>
      <c r="AF231" s="225">
        <v>18.66</v>
      </c>
      <c r="AG231" s="225">
        <v>18.66</v>
      </c>
      <c r="AH231" s="225">
        <v>18.66</v>
      </c>
      <c r="AI231" s="225">
        <v>18.66</v>
      </c>
      <c r="AJ231" s="225">
        <v>18.66</v>
      </c>
      <c r="AK231" s="225">
        <v>18.66</v>
      </c>
      <c r="AL231" s="225">
        <v>18.66</v>
      </c>
      <c r="AM231" s="225">
        <v>18.66</v>
      </c>
      <c r="AN231" s="225">
        <v>18.66</v>
      </c>
      <c r="AO231" s="225">
        <v>18.66</v>
      </c>
      <c r="AP231" s="225">
        <v>18.66</v>
      </c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J231"/>
      <c r="BK231"/>
      <c r="BL231"/>
      <c r="BM231"/>
      <c r="BN231"/>
      <c r="BO231"/>
      <c r="BP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I231" s="96"/>
    </row>
    <row r="232" spans="7:87" ht="14.25" customHeight="1" thickTop="1">
      <c r="G232" s="116"/>
      <c r="H232" s="334"/>
      <c r="J232" s="333"/>
      <c r="K232" s="217" t="s">
        <v>256</v>
      </c>
      <c r="L232" s="203" t="s">
        <v>238</v>
      </c>
      <c r="M232" s="224">
        <v>18.66</v>
      </c>
      <c r="N232" s="224">
        <v>18.66</v>
      </c>
      <c r="O232" s="224">
        <v>18.66</v>
      </c>
      <c r="P232" s="224">
        <v>18.66</v>
      </c>
      <c r="Q232" s="224">
        <v>18.66</v>
      </c>
      <c r="R232" s="224">
        <v>18.66</v>
      </c>
      <c r="S232" s="224">
        <v>18.66</v>
      </c>
      <c r="T232" s="224">
        <v>18.66</v>
      </c>
      <c r="U232" s="224">
        <v>18.66</v>
      </c>
      <c r="V232" s="224">
        <v>18.66</v>
      </c>
      <c r="W232" s="224">
        <v>18.66</v>
      </c>
      <c r="X232" s="224">
        <v>18.66</v>
      </c>
      <c r="Y232" s="224">
        <v>18.66</v>
      </c>
      <c r="Z232" s="224">
        <v>18.66</v>
      </c>
      <c r="AA232" s="224">
        <v>18.66</v>
      </c>
      <c r="AB232" s="224">
        <v>18.66</v>
      </c>
      <c r="AC232" s="224">
        <v>18.66</v>
      </c>
      <c r="AD232" s="224">
        <v>18.66</v>
      </c>
      <c r="AE232" s="224">
        <v>18.66</v>
      </c>
      <c r="AF232" s="224">
        <v>18.66</v>
      </c>
      <c r="AG232" s="224">
        <v>18.66</v>
      </c>
      <c r="AH232" s="224">
        <v>18.66</v>
      </c>
      <c r="AI232" s="224">
        <v>18.66</v>
      </c>
      <c r="AJ232" s="224">
        <v>18.66</v>
      </c>
      <c r="AK232" s="224">
        <v>18.66</v>
      </c>
      <c r="AL232" s="224">
        <v>18.66</v>
      </c>
      <c r="AM232" s="224">
        <v>18.66</v>
      </c>
      <c r="AN232" s="224">
        <v>18.66</v>
      </c>
      <c r="AO232" s="224">
        <v>18.66</v>
      </c>
      <c r="AP232" s="224">
        <v>18.66</v>
      </c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J232"/>
      <c r="BK232"/>
      <c r="BL232"/>
      <c r="BM232"/>
      <c r="BN232"/>
      <c r="BO232"/>
      <c r="BP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I232" s="96"/>
    </row>
    <row r="233" spans="7:87" ht="14.25" customHeight="1">
      <c r="G233" s="116"/>
      <c r="H233" s="334"/>
      <c r="J233" s="333"/>
      <c r="K233" s="217" t="s">
        <v>256</v>
      </c>
      <c r="L233" s="203" t="s">
        <v>239</v>
      </c>
      <c r="M233" s="224">
        <v>18.66</v>
      </c>
      <c r="N233" s="224">
        <v>18.66</v>
      </c>
      <c r="O233" s="224">
        <v>18.66</v>
      </c>
      <c r="P233" s="224">
        <v>18.66</v>
      </c>
      <c r="Q233" s="224">
        <v>18.66</v>
      </c>
      <c r="R233" s="224">
        <v>18.66</v>
      </c>
      <c r="S233" s="224">
        <v>18.66</v>
      </c>
      <c r="T233" s="224">
        <v>18.66</v>
      </c>
      <c r="U233" s="224">
        <v>18.66</v>
      </c>
      <c r="V233" s="224">
        <v>18.66</v>
      </c>
      <c r="W233" s="224">
        <v>18.66</v>
      </c>
      <c r="X233" s="224">
        <v>18.66</v>
      </c>
      <c r="Y233" s="224">
        <v>18.66</v>
      </c>
      <c r="Z233" s="224">
        <v>18.66</v>
      </c>
      <c r="AA233" s="224">
        <v>18.66</v>
      </c>
      <c r="AB233" s="224">
        <v>18.66</v>
      </c>
      <c r="AC233" s="224">
        <v>18.66</v>
      </c>
      <c r="AD233" s="224">
        <v>18.66</v>
      </c>
      <c r="AE233" s="224">
        <v>18.66</v>
      </c>
      <c r="AF233" s="224">
        <v>18.66</v>
      </c>
      <c r="AG233" s="224">
        <v>18.66</v>
      </c>
      <c r="AH233" s="224">
        <v>18.66</v>
      </c>
      <c r="AI233" s="224">
        <v>18.66</v>
      </c>
      <c r="AJ233" s="224">
        <v>18.66</v>
      </c>
      <c r="AK233" s="224">
        <v>18.66</v>
      </c>
      <c r="AL233" s="224">
        <v>18.66</v>
      </c>
      <c r="AM233" s="224">
        <v>18.66</v>
      </c>
      <c r="AN233" s="224">
        <v>18.66</v>
      </c>
      <c r="AO233" s="224">
        <v>18.66</v>
      </c>
      <c r="AP233" s="224">
        <v>18.66</v>
      </c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J233"/>
      <c r="BK233"/>
      <c r="BL233"/>
      <c r="BM233"/>
      <c r="BN233"/>
      <c r="BO233"/>
      <c r="BP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I233" s="96"/>
    </row>
    <row r="234" spans="7:87" ht="14.25" customHeight="1" thickBot="1">
      <c r="G234" s="116"/>
      <c r="H234" s="334"/>
      <c r="J234" s="333"/>
      <c r="K234" s="217" t="s">
        <v>256</v>
      </c>
      <c r="L234" s="203" t="s">
        <v>240</v>
      </c>
      <c r="M234" s="225">
        <v>18.66</v>
      </c>
      <c r="N234" s="225">
        <v>18.66</v>
      </c>
      <c r="O234" s="225">
        <v>18.66</v>
      </c>
      <c r="P234" s="225">
        <v>18.66</v>
      </c>
      <c r="Q234" s="225">
        <v>18.66</v>
      </c>
      <c r="R234" s="225">
        <v>18.66</v>
      </c>
      <c r="S234" s="225">
        <v>18.66</v>
      </c>
      <c r="T234" s="225">
        <v>18.66</v>
      </c>
      <c r="U234" s="225">
        <v>18.66</v>
      </c>
      <c r="V234" s="225">
        <v>18.66</v>
      </c>
      <c r="W234" s="225">
        <v>18.66</v>
      </c>
      <c r="X234" s="225">
        <v>18.66</v>
      </c>
      <c r="Y234" s="225">
        <v>18.66</v>
      </c>
      <c r="Z234" s="225">
        <v>18.66</v>
      </c>
      <c r="AA234" s="225">
        <v>18.66</v>
      </c>
      <c r="AB234" s="225">
        <v>18.66</v>
      </c>
      <c r="AC234" s="225">
        <v>18.66</v>
      </c>
      <c r="AD234" s="225">
        <v>18.66</v>
      </c>
      <c r="AE234" s="225">
        <v>18.66</v>
      </c>
      <c r="AF234" s="225">
        <v>18.66</v>
      </c>
      <c r="AG234" s="225">
        <v>18.66</v>
      </c>
      <c r="AH234" s="225">
        <v>18.66</v>
      </c>
      <c r="AI234" s="225">
        <v>18.66</v>
      </c>
      <c r="AJ234" s="225">
        <v>18.66</v>
      </c>
      <c r="AK234" s="225">
        <v>18.66</v>
      </c>
      <c r="AL234" s="225">
        <v>18.66</v>
      </c>
      <c r="AM234" s="225">
        <v>18.66</v>
      </c>
      <c r="AN234" s="225">
        <v>18.66</v>
      </c>
      <c r="AO234" s="225">
        <v>18.66</v>
      </c>
      <c r="AP234" s="225">
        <v>18.66</v>
      </c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J234"/>
      <c r="BK234"/>
      <c r="BL234"/>
      <c r="BM234"/>
      <c r="BN234"/>
      <c r="BO234"/>
      <c r="BP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I234" s="96"/>
    </row>
    <row r="235" spans="7:87" ht="14.25" customHeight="1" thickTop="1">
      <c r="G235" s="116"/>
      <c r="H235" s="334"/>
      <c r="J235" s="333"/>
      <c r="K235" s="217" t="s">
        <v>257</v>
      </c>
      <c r="L235" s="203" t="s">
        <v>238</v>
      </c>
      <c r="M235" s="224">
        <v>18.66</v>
      </c>
      <c r="N235" s="224">
        <v>18.66</v>
      </c>
      <c r="O235" s="224">
        <v>18.66</v>
      </c>
      <c r="P235" s="224">
        <v>18.66</v>
      </c>
      <c r="Q235" s="224">
        <v>18.66</v>
      </c>
      <c r="R235" s="224">
        <v>18.66</v>
      </c>
      <c r="S235" s="224">
        <v>18.66</v>
      </c>
      <c r="T235" s="224">
        <v>18.66</v>
      </c>
      <c r="U235" s="224">
        <v>18.66</v>
      </c>
      <c r="V235" s="224">
        <v>18.66</v>
      </c>
      <c r="W235" s="224">
        <v>18.66</v>
      </c>
      <c r="X235" s="224">
        <v>18.66</v>
      </c>
      <c r="Y235" s="224">
        <v>18.66</v>
      </c>
      <c r="Z235" s="224">
        <v>18.66</v>
      </c>
      <c r="AA235" s="224">
        <v>18.66</v>
      </c>
      <c r="AB235" s="224">
        <v>18.66</v>
      </c>
      <c r="AC235" s="224">
        <v>18.66</v>
      </c>
      <c r="AD235" s="224">
        <v>18.66</v>
      </c>
      <c r="AE235" s="224">
        <v>18.66</v>
      </c>
      <c r="AF235" s="224">
        <v>18.66</v>
      </c>
      <c r="AG235" s="224">
        <v>18.66</v>
      </c>
      <c r="AH235" s="224">
        <v>18.66</v>
      </c>
      <c r="AI235" s="224">
        <v>18.66</v>
      </c>
      <c r="AJ235" s="224">
        <v>18.66</v>
      </c>
      <c r="AK235" s="224">
        <v>18.66</v>
      </c>
      <c r="AL235" s="224">
        <v>18.66</v>
      </c>
      <c r="AM235" s="224">
        <v>18.66</v>
      </c>
      <c r="AN235" s="224">
        <v>18.66</v>
      </c>
      <c r="AO235" s="224">
        <v>18.66</v>
      </c>
      <c r="AP235" s="224">
        <v>18.66</v>
      </c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J235"/>
      <c r="BK235"/>
      <c r="BL235"/>
      <c r="BM235"/>
      <c r="BN235"/>
      <c r="BO235"/>
      <c r="BP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I235" s="96"/>
    </row>
    <row r="236" spans="7:87" ht="14.25" customHeight="1">
      <c r="G236" s="116"/>
      <c r="H236" s="334"/>
      <c r="J236" s="333"/>
      <c r="K236" s="217" t="s">
        <v>257</v>
      </c>
      <c r="L236" s="203" t="s">
        <v>239</v>
      </c>
      <c r="M236" s="224">
        <v>18.66</v>
      </c>
      <c r="N236" s="224">
        <v>18.66</v>
      </c>
      <c r="O236" s="224">
        <v>18.66</v>
      </c>
      <c r="P236" s="224">
        <v>18.66</v>
      </c>
      <c r="Q236" s="224">
        <v>18.66</v>
      </c>
      <c r="R236" s="224">
        <v>18.66</v>
      </c>
      <c r="S236" s="224">
        <v>18.66</v>
      </c>
      <c r="T236" s="224">
        <v>18.66</v>
      </c>
      <c r="U236" s="224">
        <v>18.66</v>
      </c>
      <c r="V236" s="224">
        <v>18.66</v>
      </c>
      <c r="W236" s="224">
        <v>18.66</v>
      </c>
      <c r="X236" s="224">
        <v>18.66</v>
      </c>
      <c r="Y236" s="224">
        <v>18.66</v>
      </c>
      <c r="Z236" s="224">
        <v>18.66</v>
      </c>
      <c r="AA236" s="224">
        <v>18.66</v>
      </c>
      <c r="AB236" s="224">
        <v>18.66</v>
      </c>
      <c r="AC236" s="224">
        <v>18.66</v>
      </c>
      <c r="AD236" s="224">
        <v>18.66</v>
      </c>
      <c r="AE236" s="224">
        <v>18.66</v>
      </c>
      <c r="AF236" s="224">
        <v>18.66</v>
      </c>
      <c r="AG236" s="224">
        <v>18.66</v>
      </c>
      <c r="AH236" s="224">
        <v>18.66</v>
      </c>
      <c r="AI236" s="224">
        <v>18.66</v>
      </c>
      <c r="AJ236" s="224">
        <v>18.66</v>
      </c>
      <c r="AK236" s="224">
        <v>18.66</v>
      </c>
      <c r="AL236" s="224">
        <v>18.66</v>
      </c>
      <c r="AM236" s="224">
        <v>18.66</v>
      </c>
      <c r="AN236" s="224">
        <v>18.66</v>
      </c>
      <c r="AO236" s="224">
        <v>18.66</v>
      </c>
      <c r="AP236" s="224">
        <v>18.66</v>
      </c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J236"/>
      <c r="BK236"/>
      <c r="BL236"/>
      <c r="BM236"/>
      <c r="BN236"/>
      <c r="BO236"/>
      <c r="BP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I236" s="96"/>
    </row>
    <row r="237" spans="7:87" ht="14.25" customHeight="1" thickBot="1">
      <c r="G237" s="116"/>
      <c r="H237" s="334"/>
      <c r="J237" s="333"/>
      <c r="K237" s="217" t="s">
        <v>257</v>
      </c>
      <c r="L237" s="203" t="s">
        <v>240</v>
      </c>
      <c r="M237" s="225">
        <v>18.66</v>
      </c>
      <c r="N237" s="225">
        <v>18.66</v>
      </c>
      <c r="O237" s="225">
        <v>18.66</v>
      </c>
      <c r="P237" s="225">
        <v>18.66</v>
      </c>
      <c r="Q237" s="225">
        <v>18.66</v>
      </c>
      <c r="R237" s="225">
        <v>18.66</v>
      </c>
      <c r="S237" s="225">
        <v>18.66</v>
      </c>
      <c r="T237" s="225">
        <v>18.66</v>
      </c>
      <c r="U237" s="225">
        <v>18.66</v>
      </c>
      <c r="V237" s="225">
        <v>18.66</v>
      </c>
      <c r="W237" s="225">
        <v>18.66</v>
      </c>
      <c r="X237" s="225">
        <v>18.66</v>
      </c>
      <c r="Y237" s="225">
        <v>18.66</v>
      </c>
      <c r="Z237" s="225">
        <v>18.66</v>
      </c>
      <c r="AA237" s="225">
        <v>18.66</v>
      </c>
      <c r="AB237" s="225">
        <v>18.66</v>
      </c>
      <c r="AC237" s="225">
        <v>18.66</v>
      </c>
      <c r="AD237" s="225">
        <v>18.66</v>
      </c>
      <c r="AE237" s="225">
        <v>18.66</v>
      </c>
      <c r="AF237" s="225">
        <v>18.66</v>
      </c>
      <c r="AG237" s="225">
        <v>18.66</v>
      </c>
      <c r="AH237" s="225">
        <v>18.66</v>
      </c>
      <c r="AI237" s="225">
        <v>18.66</v>
      </c>
      <c r="AJ237" s="225">
        <v>18.66</v>
      </c>
      <c r="AK237" s="225">
        <v>18.66</v>
      </c>
      <c r="AL237" s="225">
        <v>18.66</v>
      </c>
      <c r="AM237" s="225">
        <v>18.66</v>
      </c>
      <c r="AN237" s="225">
        <v>18.66</v>
      </c>
      <c r="AO237" s="225">
        <v>18.66</v>
      </c>
      <c r="AP237" s="225">
        <v>18.66</v>
      </c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J237"/>
      <c r="BK237"/>
      <c r="BL237"/>
      <c r="BM237"/>
      <c r="BN237"/>
      <c r="BO237"/>
      <c r="BP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I237" s="96"/>
    </row>
    <row r="238" spans="7:87" ht="14.25" customHeight="1" thickTop="1">
      <c r="G238" s="116"/>
      <c r="H238" s="334"/>
      <c r="J238" s="333"/>
      <c r="K238" s="217" t="s">
        <v>258</v>
      </c>
      <c r="L238" s="203" t="s">
        <v>238</v>
      </c>
      <c r="M238" s="224">
        <v>18.66</v>
      </c>
      <c r="N238" s="224">
        <v>18.66</v>
      </c>
      <c r="O238" s="224">
        <v>18.66</v>
      </c>
      <c r="P238" s="224">
        <v>18.66</v>
      </c>
      <c r="Q238" s="224">
        <v>18.66</v>
      </c>
      <c r="R238" s="224">
        <v>18.66</v>
      </c>
      <c r="S238" s="224">
        <v>18.66</v>
      </c>
      <c r="T238" s="224">
        <v>18.66</v>
      </c>
      <c r="U238" s="224">
        <v>18.66</v>
      </c>
      <c r="V238" s="224">
        <v>18.66</v>
      </c>
      <c r="W238" s="224">
        <v>18.66</v>
      </c>
      <c r="X238" s="224">
        <v>18.66</v>
      </c>
      <c r="Y238" s="224">
        <v>18.66</v>
      </c>
      <c r="Z238" s="224">
        <v>18.66</v>
      </c>
      <c r="AA238" s="224">
        <v>18.66</v>
      </c>
      <c r="AB238" s="224">
        <v>18.66</v>
      </c>
      <c r="AC238" s="224">
        <v>18.66</v>
      </c>
      <c r="AD238" s="224">
        <v>18.66</v>
      </c>
      <c r="AE238" s="224">
        <v>18.66</v>
      </c>
      <c r="AF238" s="224">
        <v>18.66</v>
      </c>
      <c r="AG238" s="224">
        <v>18.66</v>
      </c>
      <c r="AH238" s="224">
        <v>18.66</v>
      </c>
      <c r="AI238" s="224">
        <v>18.66</v>
      </c>
      <c r="AJ238" s="224">
        <v>18.66</v>
      </c>
      <c r="AK238" s="224">
        <v>18.66</v>
      </c>
      <c r="AL238" s="224">
        <v>18.66</v>
      </c>
      <c r="AM238" s="224">
        <v>18.66</v>
      </c>
      <c r="AN238" s="224">
        <v>18.66</v>
      </c>
      <c r="AO238" s="224">
        <v>18.66</v>
      </c>
      <c r="AP238" s="224">
        <v>18.66</v>
      </c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J238"/>
      <c r="BK238"/>
      <c r="BL238"/>
      <c r="BM238"/>
      <c r="BN238"/>
      <c r="BO238"/>
      <c r="BP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I238" s="96"/>
    </row>
    <row r="239" spans="7:87" ht="14.25" customHeight="1">
      <c r="G239" s="116"/>
      <c r="H239" s="334"/>
      <c r="J239" s="333"/>
      <c r="K239" s="217" t="s">
        <v>258</v>
      </c>
      <c r="L239" s="203" t="s">
        <v>239</v>
      </c>
      <c r="M239" s="224">
        <v>18.66</v>
      </c>
      <c r="N239" s="224">
        <v>18.66</v>
      </c>
      <c r="O239" s="224">
        <v>18.66</v>
      </c>
      <c r="P239" s="224">
        <v>18.66</v>
      </c>
      <c r="Q239" s="224">
        <v>18.66</v>
      </c>
      <c r="R239" s="224">
        <v>18.66</v>
      </c>
      <c r="S239" s="224">
        <v>18.66</v>
      </c>
      <c r="T239" s="224">
        <v>18.66</v>
      </c>
      <c r="U239" s="224">
        <v>18.66</v>
      </c>
      <c r="V239" s="224">
        <v>18.66</v>
      </c>
      <c r="W239" s="224">
        <v>18.66</v>
      </c>
      <c r="X239" s="224">
        <v>18.66</v>
      </c>
      <c r="Y239" s="224">
        <v>18.66</v>
      </c>
      <c r="Z239" s="224">
        <v>18.66</v>
      </c>
      <c r="AA239" s="224">
        <v>18.66</v>
      </c>
      <c r="AB239" s="224">
        <v>18.66</v>
      </c>
      <c r="AC239" s="224">
        <v>18.66</v>
      </c>
      <c r="AD239" s="224">
        <v>18.66</v>
      </c>
      <c r="AE239" s="224">
        <v>18.66</v>
      </c>
      <c r="AF239" s="224">
        <v>18.66</v>
      </c>
      <c r="AG239" s="224">
        <v>18.66</v>
      </c>
      <c r="AH239" s="224">
        <v>18.66</v>
      </c>
      <c r="AI239" s="224">
        <v>18.66</v>
      </c>
      <c r="AJ239" s="224">
        <v>18.66</v>
      </c>
      <c r="AK239" s="224">
        <v>18.66</v>
      </c>
      <c r="AL239" s="224">
        <v>18.66</v>
      </c>
      <c r="AM239" s="224">
        <v>18.66</v>
      </c>
      <c r="AN239" s="224">
        <v>18.66</v>
      </c>
      <c r="AO239" s="224">
        <v>18.66</v>
      </c>
      <c r="AP239" s="224">
        <v>18.66</v>
      </c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J239"/>
      <c r="BK239"/>
      <c r="BL239"/>
      <c r="BM239"/>
      <c r="BN239"/>
      <c r="BO239"/>
      <c r="BP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I239" s="96"/>
    </row>
    <row r="240" spans="7:87" ht="14.25" customHeight="1" thickBot="1">
      <c r="G240" s="116"/>
      <c r="H240" s="334"/>
      <c r="J240" s="333"/>
      <c r="K240" s="217" t="s">
        <v>258</v>
      </c>
      <c r="L240" s="203" t="s">
        <v>240</v>
      </c>
      <c r="M240" s="225">
        <v>18.66</v>
      </c>
      <c r="N240" s="225">
        <v>18.66</v>
      </c>
      <c r="O240" s="225">
        <v>18.66</v>
      </c>
      <c r="P240" s="225">
        <v>18.66</v>
      </c>
      <c r="Q240" s="225">
        <v>18.66</v>
      </c>
      <c r="R240" s="225">
        <v>18.66</v>
      </c>
      <c r="S240" s="225">
        <v>18.66</v>
      </c>
      <c r="T240" s="225">
        <v>18.66</v>
      </c>
      <c r="U240" s="225">
        <v>18.66</v>
      </c>
      <c r="V240" s="225">
        <v>18.66</v>
      </c>
      <c r="W240" s="225">
        <v>18.66</v>
      </c>
      <c r="X240" s="225">
        <v>18.66</v>
      </c>
      <c r="Y240" s="225">
        <v>18.66</v>
      </c>
      <c r="Z240" s="225">
        <v>18.66</v>
      </c>
      <c r="AA240" s="225">
        <v>18.66</v>
      </c>
      <c r="AB240" s="225">
        <v>18.66</v>
      </c>
      <c r="AC240" s="225">
        <v>18.66</v>
      </c>
      <c r="AD240" s="225">
        <v>18.66</v>
      </c>
      <c r="AE240" s="225">
        <v>18.66</v>
      </c>
      <c r="AF240" s="225">
        <v>18.66</v>
      </c>
      <c r="AG240" s="225">
        <v>18.66</v>
      </c>
      <c r="AH240" s="225">
        <v>18.66</v>
      </c>
      <c r="AI240" s="225">
        <v>18.66</v>
      </c>
      <c r="AJ240" s="225">
        <v>18.66</v>
      </c>
      <c r="AK240" s="225">
        <v>18.66</v>
      </c>
      <c r="AL240" s="225">
        <v>18.66</v>
      </c>
      <c r="AM240" s="225">
        <v>18.66</v>
      </c>
      <c r="AN240" s="225">
        <v>18.66</v>
      </c>
      <c r="AO240" s="225">
        <v>18.66</v>
      </c>
      <c r="AP240" s="225">
        <v>18.66</v>
      </c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J240"/>
      <c r="BK240"/>
      <c r="BL240"/>
      <c r="BM240"/>
      <c r="BN240"/>
      <c r="BO240"/>
      <c r="BP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I240" s="96"/>
    </row>
    <row r="241" spans="7:87" ht="14.25" customHeight="1" thickTop="1">
      <c r="G241" s="116"/>
      <c r="H241" s="334"/>
      <c r="J241" s="333"/>
      <c r="K241" s="217" t="s">
        <v>259</v>
      </c>
      <c r="L241" s="203" t="s">
        <v>238</v>
      </c>
      <c r="M241" s="224">
        <v>18.66</v>
      </c>
      <c r="N241" s="224">
        <v>18.66</v>
      </c>
      <c r="O241" s="224">
        <v>18.66</v>
      </c>
      <c r="P241" s="224">
        <v>18.66</v>
      </c>
      <c r="Q241" s="224">
        <v>18.66</v>
      </c>
      <c r="R241" s="224">
        <v>18.66</v>
      </c>
      <c r="S241" s="224">
        <v>18.66</v>
      </c>
      <c r="T241" s="224">
        <v>18.66</v>
      </c>
      <c r="U241" s="224">
        <v>18.66</v>
      </c>
      <c r="V241" s="224">
        <v>18.66</v>
      </c>
      <c r="W241" s="224">
        <v>18.66</v>
      </c>
      <c r="X241" s="224">
        <v>18.66</v>
      </c>
      <c r="Y241" s="224">
        <v>18.66</v>
      </c>
      <c r="Z241" s="224">
        <v>18.66</v>
      </c>
      <c r="AA241" s="224">
        <v>18.66</v>
      </c>
      <c r="AB241" s="224">
        <v>18.66</v>
      </c>
      <c r="AC241" s="224">
        <v>18.66</v>
      </c>
      <c r="AD241" s="224">
        <v>18.66</v>
      </c>
      <c r="AE241" s="224">
        <v>18.66</v>
      </c>
      <c r="AF241" s="224">
        <v>18.66</v>
      </c>
      <c r="AG241" s="224">
        <v>18.66</v>
      </c>
      <c r="AH241" s="224">
        <v>18.66</v>
      </c>
      <c r="AI241" s="224">
        <v>18.66</v>
      </c>
      <c r="AJ241" s="224">
        <v>18.66</v>
      </c>
      <c r="AK241" s="224">
        <v>18.66</v>
      </c>
      <c r="AL241" s="224">
        <v>18.66</v>
      </c>
      <c r="AM241" s="224">
        <v>18.66</v>
      </c>
      <c r="AN241" s="224">
        <v>18.66</v>
      </c>
      <c r="AO241" s="224">
        <v>18.66</v>
      </c>
      <c r="AP241" s="224">
        <v>18.66</v>
      </c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J241"/>
      <c r="BK241"/>
      <c r="BL241"/>
      <c r="BM241"/>
      <c r="BN241"/>
      <c r="BO241"/>
      <c r="BP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I241" s="96"/>
    </row>
    <row r="242" spans="7:87" ht="14.25" customHeight="1">
      <c r="G242" s="116"/>
      <c r="H242" s="334"/>
      <c r="J242" s="333"/>
      <c r="K242" s="217" t="s">
        <v>259</v>
      </c>
      <c r="L242" s="203" t="s">
        <v>239</v>
      </c>
      <c r="M242" s="224">
        <v>18.66</v>
      </c>
      <c r="N242" s="224">
        <v>18.66</v>
      </c>
      <c r="O242" s="224">
        <v>18.66</v>
      </c>
      <c r="P242" s="224">
        <v>18.66</v>
      </c>
      <c r="Q242" s="224">
        <v>18.66</v>
      </c>
      <c r="R242" s="224">
        <v>18.66</v>
      </c>
      <c r="S242" s="224">
        <v>18.66</v>
      </c>
      <c r="T242" s="224">
        <v>18.66</v>
      </c>
      <c r="U242" s="224">
        <v>18.66</v>
      </c>
      <c r="V242" s="224">
        <v>18.66</v>
      </c>
      <c r="W242" s="224">
        <v>18.66</v>
      </c>
      <c r="X242" s="224">
        <v>18.66</v>
      </c>
      <c r="Y242" s="224">
        <v>18.66</v>
      </c>
      <c r="Z242" s="224">
        <v>18.66</v>
      </c>
      <c r="AA242" s="224">
        <v>18.66</v>
      </c>
      <c r="AB242" s="224">
        <v>18.66</v>
      </c>
      <c r="AC242" s="224">
        <v>18.66</v>
      </c>
      <c r="AD242" s="224">
        <v>18.66</v>
      </c>
      <c r="AE242" s="224">
        <v>18.66</v>
      </c>
      <c r="AF242" s="224">
        <v>18.66</v>
      </c>
      <c r="AG242" s="224">
        <v>18.66</v>
      </c>
      <c r="AH242" s="224">
        <v>18.66</v>
      </c>
      <c r="AI242" s="224">
        <v>18.66</v>
      </c>
      <c r="AJ242" s="224">
        <v>18.66</v>
      </c>
      <c r="AK242" s="224">
        <v>18.66</v>
      </c>
      <c r="AL242" s="224">
        <v>18.66</v>
      </c>
      <c r="AM242" s="224">
        <v>18.66</v>
      </c>
      <c r="AN242" s="224">
        <v>18.66</v>
      </c>
      <c r="AO242" s="224">
        <v>18.66</v>
      </c>
      <c r="AP242" s="224">
        <v>18.66</v>
      </c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J242"/>
      <c r="BK242"/>
      <c r="BL242"/>
      <c r="BM242"/>
      <c r="BN242"/>
      <c r="BO242"/>
      <c r="BP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I242" s="96"/>
    </row>
    <row r="243" spans="7:87" ht="14.25" customHeight="1" thickBot="1">
      <c r="G243" s="116"/>
      <c r="H243" s="334"/>
      <c r="J243" s="333"/>
      <c r="K243" s="217" t="s">
        <v>259</v>
      </c>
      <c r="L243" s="203" t="s">
        <v>240</v>
      </c>
      <c r="M243" s="225">
        <v>18.66</v>
      </c>
      <c r="N243" s="225">
        <v>18.66</v>
      </c>
      <c r="O243" s="225">
        <v>18.66</v>
      </c>
      <c r="P243" s="225">
        <v>18.66</v>
      </c>
      <c r="Q243" s="225">
        <v>18.66</v>
      </c>
      <c r="R243" s="225">
        <v>18.66</v>
      </c>
      <c r="S243" s="225">
        <v>18.66</v>
      </c>
      <c r="T243" s="225">
        <v>18.66</v>
      </c>
      <c r="U243" s="225">
        <v>18.66</v>
      </c>
      <c r="V243" s="225">
        <v>18.66</v>
      </c>
      <c r="W243" s="225">
        <v>18.66</v>
      </c>
      <c r="X243" s="225">
        <v>18.66</v>
      </c>
      <c r="Y243" s="225">
        <v>18.66</v>
      </c>
      <c r="Z243" s="225">
        <v>18.66</v>
      </c>
      <c r="AA243" s="225">
        <v>18.66</v>
      </c>
      <c r="AB243" s="225">
        <v>18.66</v>
      </c>
      <c r="AC243" s="225">
        <v>18.66</v>
      </c>
      <c r="AD243" s="225">
        <v>18.66</v>
      </c>
      <c r="AE243" s="225">
        <v>18.66</v>
      </c>
      <c r="AF243" s="225">
        <v>18.66</v>
      </c>
      <c r="AG243" s="225">
        <v>18.66</v>
      </c>
      <c r="AH243" s="225">
        <v>18.66</v>
      </c>
      <c r="AI243" s="225">
        <v>18.66</v>
      </c>
      <c r="AJ243" s="225">
        <v>18.66</v>
      </c>
      <c r="AK243" s="225">
        <v>18.66</v>
      </c>
      <c r="AL243" s="225">
        <v>18.66</v>
      </c>
      <c r="AM243" s="225">
        <v>18.66</v>
      </c>
      <c r="AN243" s="225">
        <v>18.66</v>
      </c>
      <c r="AO243" s="225">
        <v>18.66</v>
      </c>
      <c r="AP243" s="225">
        <v>18.66</v>
      </c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J243"/>
      <c r="BK243"/>
      <c r="BL243"/>
      <c r="BM243"/>
      <c r="BN243"/>
      <c r="BO243"/>
      <c r="BP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I243" s="96"/>
    </row>
    <row r="244" spans="7:87" ht="14.25" customHeight="1" thickTop="1">
      <c r="G244" s="116"/>
      <c r="H244" s="334"/>
      <c r="J244" s="333"/>
      <c r="K244" s="217" t="s">
        <v>260</v>
      </c>
      <c r="L244" s="203" t="s">
        <v>238</v>
      </c>
      <c r="M244" s="224">
        <v>18.66</v>
      </c>
      <c r="N244" s="224">
        <v>18.66</v>
      </c>
      <c r="O244" s="224">
        <v>18.66</v>
      </c>
      <c r="P244" s="224">
        <v>18.66</v>
      </c>
      <c r="Q244" s="224">
        <v>18.66</v>
      </c>
      <c r="R244" s="224">
        <v>18.66</v>
      </c>
      <c r="S244" s="224">
        <v>18.66</v>
      </c>
      <c r="T244" s="224">
        <v>18.66</v>
      </c>
      <c r="U244" s="224">
        <v>18.66</v>
      </c>
      <c r="V244" s="224">
        <v>18.66</v>
      </c>
      <c r="W244" s="224">
        <v>18.66</v>
      </c>
      <c r="X244" s="224">
        <v>18.66</v>
      </c>
      <c r="Y244" s="224">
        <v>18.66</v>
      </c>
      <c r="Z244" s="224">
        <v>18.66</v>
      </c>
      <c r="AA244" s="224">
        <v>18.66</v>
      </c>
      <c r="AB244" s="224">
        <v>18.66</v>
      </c>
      <c r="AC244" s="224">
        <v>18.66</v>
      </c>
      <c r="AD244" s="224">
        <v>18.66</v>
      </c>
      <c r="AE244" s="224">
        <v>18.66</v>
      </c>
      <c r="AF244" s="224">
        <v>18.66</v>
      </c>
      <c r="AG244" s="224">
        <v>18.66</v>
      </c>
      <c r="AH244" s="224">
        <v>18.66</v>
      </c>
      <c r="AI244" s="224">
        <v>18.66</v>
      </c>
      <c r="AJ244" s="224">
        <v>18.66</v>
      </c>
      <c r="AK244" s="224">
        <v>18.66</v>
      </c>
      <c r="AL244" s="224">
        <v>18.66</v>
      </c>
      <c r="AM244" s="224">
        <v>18.66</v>
      </c>
      <c r="AN244" s="224">
        <v>18.66</v>
      </c>
      <c r="AO244" s="224">
        <v>18.66</v>
      </c>
      <c r="AP244" s="224">
        <v>18.66</v>
      </c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J244"/>
      <c r="BK244"/>
      <c r="BL244"/>
      <c r="BM244"/>
      <c r="BN244"/>
      <c r="BO244"/>
      <c r="BP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I244" s="96"/>
    </row>
    <row r="245" spans="7:87" ht="14.25" customHeight="1">
      <c r="G245" s="116"/>
      <c r="H245" s="334"/>
      <c r="J245" s="333"/>
      <c r="K245" s="217" t="s">
        <v>260</v>
      </c>
      <c r="L245" s="203" t="s">
        <v>239</v>
      </c>
      <c r="M245" s="224">
        <v>18.66</v>
      </c>
      <c r="N245" s="224">
        <v>18.66</v>
      </c>
      <c r="O245" s="224">
        <v>18.66</v>
      </c>
      <c r="P245" s="224">
        <v>18.66</v>
      </c>
      <c r="Q245" s="224">
        <v>18.66</v>
      </c>
      <c r="R245" s="224">
        <v>18.66</v>
      </c>
      <c r="S245" s="224">
        <v>18.66</v>
      </c>
      <c r="T245" s="224">
        <v>18.66</v>
      </c>
      <c r="U245" s="224">
        <v>18.66</v>
      </c>
      <c r="V245" s="224">
        <v>18.66</v>
      </c>
      <c r="W245" s="224">
        <v>18.66</v>
      </c>
      <c r="X245" s="224">
        <v>18.66</v>
      </c>
      <c r="Y245" s="224">
        <v>18.66</v>
      </c>
      <c r="Z245" s="224">
        <v>18.66</v>
      </c>
      <c r="AA245" s="224">
        <v>18.66</v>
      </c>
      <c r="AB245" s="224">
        <v>18.66</v>
      </c>
      <c r="AC245" s="224">
        <v>18.66</v>
      </c>
      <c r="AD245" s="224">
        <v>18.66</v>
      </c>
      <c r="AE245" s="224">
        <v>18.66</v>
      </c>
      <c r="AF245" s="224">
        <v>18.66</v>
      </c>
      <c r="AG245" s="224">
        <v>18.66</v>
      </c>
      <c r="AH245" s="224">
        <v>18.66</v>
      </c>
      <c r="AI245" s="224">
        <v>18.66</v>
      </c>
      <c r="AJ245" s="224">
        <v>18.66</v>
      </c>
      <c r="AK245" s="224">
        <v>18.66</v>
      </c>
      <c r="AL245" s="224">
        <v>18.66</v>
      </c>
      <c r="AM245" s="224">
        <v>18.66</v>
      </c>
      <c r="AN245" s="224">
        <v>18.66</v>
      </c>
      <c r="AO245" s="224">
        <v>18.66</v>
      </c>
      <c r="AP245" s="224">
        <v>18.66</v>
      </c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J245"/>
      <c r="BK245"/>
      <c r="BL245"/>
      <c r="BM245"/>
      <c r="BN245"/>
      <c r="BO245"/>
      <c r="BP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I245" s="96"/>
    </row>
    <row r="246" spans="7:87" ht="14.25" customHeight="1" thickBot="1">
      <c r="G246" s="116"/>
      <c r="H246" s="334"/>
      <c r="J246" s="333"/>
      <c r="K246" s="217" t="s">
        <v>260</v>
      </c>
      <c r="L246" s="203" t="s">
        <v>240</v>
      </c>
      <c r="M246" s="225">
        <v>18.66</v>
      </c>
      <c r="N246" s="225">
        <v>18.66</v>
      </c>
      <c r="O246" s="225">
        <v>18.66</v>
      </c>
      <c r="P246" s="225">
        <v>18.66</v>
      </c>
      <c r="Q246" s="225">
        <v>18.66</v>
      </c>
      <c r="R246" s="225">
        <v>18.66</v>
      </c>
      <c r="S246" s="225">
        <v>18.66</v>
      </c>
      <c r="T246" s="225">
        <v>18.66</v>
      </c>
      <c r="U246" s="225">
        <v>18.66</v>
      </c>
      <c r="V246" s="225">
        <v>18.66</v>
      </c>
      <c r="W246" s="225">
        <v>18.66</v>
      </c>
      <c r="X246" s="225">
        <v>18.66</v>
      </c>
      <c r="Y246" s="225">
        <v>18.66</v>
      </c>
      <c r="Z246" s="225">
        <v>18.66</v>
      </c>
      <c r="AA246" s="225">
        <v>18.66</v>
      </c>
      <c r="AB246" s="225">
        <v>18.66</v>
      </c>
      <c r="AC246" s="225">
        <v>18.66</v>
      </c>
      <c r="AD246" s="225">
        <v>18.66</v>
      </c>
      <c r="AE246" s="225">
        <v>18.66</v>
      </c>
      <c r="AF246" s="225">
        <v>18.66</v>
      </c>
      <c r="AG246" s="225">
        <v>18.66</v>
      </c>
      <c r="AH246" s="225">
        <v>18.66</v>
      </c>
      <c r="AI246" s="225">
        <v>18.66</v>
      </c>
      <c r="AJ246" s="225">
        <v>18.66</v>
      </c>
      <c r="AK246" s="225">
        <v>18.66</v>
      </c>
      <c r="AL246" s="225">
        <v>18.66</v>
      </c>
      <c r="AM246" s="225">
        <v>18.66</v>
      </c>
      <c r="AN246" s="225">
        <v>18.66</v>
      </c>
      <c r="AO246" s="225">
        <v>18.66</v>
      </c>
      <c r="AP246" s="225">
        <v>18.66</v>
      </c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J246"/>
      <c r="BK246"/>
      <c r="BL246"/>
      <c r="BM246"/>
      <c r="BN246"/>
      <c r="BO246"/>
      <c r="BP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I246" s="96"/>
    </row>
    <row r="247" spans="7:87" ht="14.25" customHeight="1" thickTop="1">
      <c r="G247" s="116"/>
      <c r="H247" s="334"/>
      <c r="J247" s="333"/>
      <c r="K247" s="217" t="s">
        <v>261</v>
      </c>
      <c r="L247" s="203" t="s">
        <v>238</v>
      </c>
      <c r="M247" s="224">
        <v>18.66</v>
      </c>
      <c r="N247" s="224">
        <v>18.66</v>
      </c>
      <c r="O247" s="224">
        <v>18.66</v>
      </c>
      <c r="P247" s="224">
        <v>18.66</v>
      </c>
      <c r="Q247" s="224">
        <v>18.66</v>
      </c>
      <c r="R247" s="224">
        <v>18.66</v>
      </c>
      <c r="S247" s="224">
        <v>18.66</v>
      </c>
      <c r="T247" s="224">
        <v>18.66</v>
      </c>
      <c r="U247" s="224">
        <v>18.66</v>
      </c>
      <c r="V247" s="224">
        <v>18.66</v>
      </c>
      <c r="W247" s="224">
        <v>18.66</v>
      </c>
      <c r="X247" s="224">
        <v>18.66</v>
      </c>
      <c r="Y247" s="224">
        <v>18.66</v>
      </c>
      <c r="Z247" s="224">
        <v>18.66</v>
      </c>
      <c r="AA247" s="224">
        <v>18.66</v>
      </c>
      <c r="AB247" s="224">
        <v>18.66</v>
      </c>
      <c r="AC247" s="224">
        <v>18.66</v>
      </c>
      <c r="AD247" s="224">
        <v>18.66</v>
      </c>
      <c r="AE247" s="224">
        <v>18.66</v>
      </c>
      <c r="AF247" s="224">
        <v>18.66</v>
      </c>
      <c r="AG247" s="224">
        <v>18.66</v>
      </c>
      <c r="AH247" s="224">
        <v>18.66</v>
      </c>
      <c r="AI247" s="224">
        <v>18.66</v>
      </c>
      <c r="AJ247" s="224">
        <v>18.66</v>
      </c>
      <c r="AK247" s="224">
        <v>18.66</v>
      </c>
      <c r="AL247" s="224">
        <v>18.66</v>
      </c>
      <c r="AM247" s="224">
        <v>18.66</v>
      </c>
      <c r="AN247" s="224">
        <v>18.66</v>
      </c>
      <c r="AO247" s="224">
        <v>18.66</v>
      </c>
      <c r="AP247" s="224">
        <v>18.66</v>
      </c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J247"/>
      <c r="BK247"/>
      <c r="BL247"/>
      <c r="BM247"/>
      <c r="BN247"/>
      <c r="BO247"/>
      <c r="BP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I247" s="96"/>
    </row>
    <row r="248" spans="7:87" ht="14.25" customHeight="1">
      <c r="G248" s="116"/>
      <c r="H248" s="334"/>
      <c r="J248" s="333"/>
      <c r="K248" s="217" t="s">
        <v>261</v>
      </c>
      <c r="L248" s="203" t="s">
        <v>239</v>
      </c>
      <c r="M248" s="224">
        <v>18.66</v>
      </c>
      <c r="N248" s="224">
        <v>18.66</v>
      </c>
      <c r="O248" s="224">
        <v>18.66</v>
      </c>
      <c r="P248" s="224">
        <v>18.66</v>
      </c>
      <c r="Q248" s="224">
        <v>18.66</v>
      </c>
      <c r="R248" s="224">
        <v>18.66</v>
      </c>
      <c r="S248" s="224">
        <v>18.66</v>
      </c>
      <c r="T248" s="224">
        <v>18.66</v>
      </c>
      <c r="U248" s="224">
        <v>18.66</v>
      </c>
      <c r="V248" s="224">
        <v>18.66</v>
      </c>
      <c r="W248" s="224">
        <v>18.66</v>
      </c>
      <c r="X248" s="224">
        <v>18.66</v>
      </c>
      <c r="Y248" s="224">
        <v>18.66</v>
      </c>
      <c r="Z248" s="224">
        <v>18.66</v>
      </c>
      <c r="AA248" s="224">
        <v>18.66</v>
      </c>
      <c r="AB248" s="224">
        <v>18.66</v>
      </c>
      <c r="AC248" s="224">
        <v>18.66</v>
      </c>
      <c r="AD248" s="224">
        <v>18.66</v>
      </c>
      <c r="AE248" s="224">
        <v>18.66</v>
      </c>
      <c r="AF248" s="224">
        <v>18.66</v>
      </c>
      <c r="AG248" s="224">
        <v>18.66</v>
      </c>
      <c r="AH248" s="224">
        <v>18.66</v>
      </c>
      <c r="AI248" s="224">
        <v>18.66</v>
      </c>
      <c r="AJ248" s="224">
        <v>18.66</v>
      </c>
      <c r="AK248" s="224">
        <v>18.66</v>
      </c>
      <c r="AL248" s="224">
        <v>18.66</v>
      </c>
      <c r="AM248" s="224">
        <v>18.66</v>
      </c>
      <c r="AN248" s="224">
        <v>18.66</v>
      </c>
      <c r="AO248" s="224">
        <v>18.66</v>
      </c>
      <c r="AP248" s="224">
        <v>18.66</v>
      </c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J248"/>
      <c r="BK248"/>
      <c r="BL248"/>
      <c r="BM248"/>
      <c r="BN248"/>
      <c r="BO248"/>
      <c r="BP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I248" s="96"/>
    </row>
    <row r="249" spans="7:87" ht="14.25" customHeight="1" thickBot="1">
      <c r="G249" s="116"/>
      <c r="H249" s="334"/>
      <c r="J249" s="333"/>
      <c r="K249" s="217" t="s">
        <v>261</v>
      </c>
      <c r="L249" s="203" t="s">
        <v>240</v>
      </c>
      <c r="M249" s="225">
        <v>18.66</v>
      </c>
      <c r="N249" s="225">
        <v>18.66</v>
      </c>
      <c r="O249" s="225">
        <v>18.66</v>
      </c>
      <c r="P249" s="225">
        <v>18.66</v>
      </c>
      <c r="Q249" s="225">
        <v>18.66</v>
      </c>
      <c r="R249" s="225">
        <v>18.66</v>
      </c>
      <c r="S249" s="225">
        <v>18.66</v>
      </c>
      <c r="T249" s="225">
        <v>18.66</v>
      </c>
      <c r="U249" s="225">
        <v>18.66</v>
      </c>
      <c r="V249" s="225">
        <v>18.66</v>
      </c>
      <c r="W249" s="225">
        <v>18.66</v>
      </c>
      <c r="X249" s="225">
        <v>18.66</v>
      </c>
      <c r="Y249" s="225">
        <v>18.66</v>
      </c>
      <c r="Z249" s="225">
        <v>18.66</v>
      </c>
      <c r="AA249" s="225">
        <v>18.66</v>
      </c>
      <c r="AB249" s="225">
        <v>18.66</v>
      </c>
      <c r="AC249" s="225">
        <v>18.66</v>
      </c>
      <c r="AD249" s="225">
        <v>18.66</v>
      </c>
      <c r="AE249" s="225">
        <v>18.66</v>
      </c>
      <c r="AF249" s="225">
        <v>18.66</v>
      </c>
      <c r="AG249" s="225">
        <v>18.66</v>
      </c>
      <c r="AH249" s="225">
        <v>18.66</v>
      </c>
      <c r="AI249" s="225">
        <v>18.66</v>
      </c>
      <c r="AJ249" s="225">
        <v>18.66</v>
      </c>
      <c r="AK249" s="225">
        <v>18.66</v>
      </c>
      <c r="AL249" s="225">
        <v>18.66</v>
      </c>
      <c r="AM249" s="225">
        <v>18.66</v>
      </c>
      <c r="AN249" s="225">
        <v>18.66</v>
      </c>
      <c r="AO249" s="225">
        <v>18.66</v>
      </c>
      <c r="AP249" s="225">
        <v>18.66</v>
      </c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J249"/>
      <c r="BK249"/>
      <c r="BL249"/>
      <c r="BM249"/>
      <c r="BN249"/>
      <c r="BO249"/>
      <c r="BP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I249" s="96"/>
    </row>
    <row r="250" spans="7:87" ht="14.25" customHeight="1" thickTop="1">
      <c r="G250" s="116"/>
      <c r="H250" s="334"/>
      <c r="J250" s="333"/>
      <c r="K250" s="217" t="s">
        <v>262</v>
      </c>
      <c r="L250" s="203" t="s">
        <v>238</v>
      </c>
      <c r="M250" s="224">
        <v>18.66</v>
      </c>
      <c r="N250" s="224">
        <v>18.66</v>
      </c>
      <c r="O250" s="224">
        <v>18.66</v>
      </c>
      <c r="P250" s="224">
        <v>18.66</v>
      </c>
      <c r="Q250" s="224">
        <v>18.66</v>
      </c>
      <c r="R250" s="224">
        <v>18.66</v>
      </c>
      <c r="S250" s="224">
        <v>18.66</v>
      </c>
      <c r="T250" s="224">
        <v>18.66</v>
      </c>
      <c r="U250" s="224">
        <v>18.66</v>
      </c>
      <c r="V250" s="224">
        <v>18.66</v>
      </c>
      <c r="W250" s="224">
        <v>18.66</v>
      </c>
      <c r="X250" s="224">
        <v>18.66</v>
      </c>
      <c r="Y250" s="224">
        <v>18.66</v>
      </c>
      <c r="Z250" s="224">
        <v>18.66</v>
      </c>
      <c r="AA250" s="224">
        <v>18.66</v>
      </c>
      <c r="AB250" s="224">
        <v>18.66</v>
      </c>
      <c r="AC250" s="224">
        <v>18.66</v>
      </c>
      <c r="AD250" s="224">
        <v>18.66</v>
      </c>
      <c r="AE250" s="224">
        <v>18.66</v>
      </c>
      <c r="AF250" s="224">
        <v>18.66</v>
      </c>
      <c r="AG250" s="224">
        <v>18.66</v>
      </c>
      <c r="AH250" s="224">
        <v>18.66</v>
      </c>
      <c r="AI250" s="224">
        <v>18.66</v>
      </c>
      <c r="AJ250" s="224">
        <v>18.66</v>
      </c>
      <c r="AK250" s="224">
        <v>18.66</v>
      </c>
      <c r="AL250" s="224">
        <v>18.66</v>
      </c>
      <c r="AM250" s="224">
        <v>18.66</v>
      </c>
      <c r="AN250" s="224">
        <v>18.66</v>
      </c>
      <c r="AO250" s="224">
        <v>18.66</v>
      </c>
      <c r="AP250" s="224">
        <v>18.66</v>
      </c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J250"/>
      <c r="BK250"/>
      <c r="BL250"/>
      <c r="BM250"/>
      <c r="BN250"/>
      <c r="BO250"/>
      <c r="BP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I250" s="96"/>
    </row>
    <row r="251" spans="7:87" ht="14.25" customHeight="1">
      <c r="G251" s="116"/>
      <c r="H251" s="334"/>
      <c r="J251" s="333"/>
      <c r="K251" s="217" t="s">
        <v>262</v>
      </c>
      <c r="L251" s="203" t="s">
        <v>239</v>
      </c>
      <c r="M251" s="224">
        <v>18.66</v>
      </c>
      <c r="N251" s="224">
        <v>18.66</v>
      </c>
      <c r="O251" s="224">
        <v>18.66</v>
      </c>
      <c r="P251" s="224">
        <v>18.66</v>
      </c>
      <c r="Q251" s="224">
        <v>18.66</v>
      </c>
      <c r="R251" s="224">
        <v>18.66</v>
      </c>
      <c r="S251" s="224">
        <v>18.66</v>
      </c>
      <c r="T251" s="224">
        <v>18.66</v>
      </c>
      <c r="U251" s="224">
        <v>18.66</v>
      </c>
      <c r="V251" s="224">
        <v>18.66</v>
      </c>
      <c r="W251" s="224">
        <v>18.66</v>
      </c>
      <c r="X251" s="224">
        <v>18.66</v>
      </c>
      <c r="Y251" s="224">
        <v>18.66</v>
      </c>
      <c r="Z251" s="224">
        <v>18.66</v>
      </c>
      <c r="AA251" s="224">
        <v>18.66</v>
      </c>
      <c r="AB251" s="224">
        <v>18.66</v>
      </c>
      <c r="AC251" s="224">
        <v>18.66</v>
      </c>
      <c r="AD251" s="224">
        <v>18.66</v>
      </c>
      <c r="AE251" s="224">
        <v>18.66</v>
      </c>
      <c r="AF251" s="224">
        <v>18.66</v>
      </c>
      <c r="AG251" s="224">
        <v>18.66</v>
      </c>
      <c r="AH251" s="224">
        <v>18.66</v>
      </c>
      <c r="AI251" s="224">
        <v>18.66</v>
      </c>
      <c r="AJ251" s="224">
        <v>18.66</v>
      </c>
      <c r="AK251" s="224">
        <v>18.66</v>
      </c>
      <c r="AL251" s="224">
        <v>18.66</v>
      </c>
      <c r="AM251" s="224">
        <v>18.66</v>
      </c>
      <c r="AN251" s="224">
        <v>18.66</v>
      </c>
      <c r="AO251" s="224">
        <v>18.66</v>
      </c>
      <c r="AP251" s="224">
        <v>18.66</v>
      </c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J251"/>
      <c r="BK251"/>
      <c r="BL251"/>
      <c r="BM251"/>
      <c r="BN251"/>
      <c r="BO251"/>
      <c r="BP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I251" s="96"/>
    </row>
    <row r="252" spans="7:87" ht="14.25" customHeight="1" thickBot="1">
      <c r="G252" s="116"/>
      <c r="H252" s="334"/>
      <c r="J252" s="333"/>
      <c r="K252" s="217" t="s">
        <v>262</v>
      </c>
      <c r="L252" s="203" t="s">
        <v>240</v>
      </c>
      <c r="M252" s="225">
        <v>18.66</v>
      </c>
      <c r="N252" s="225">
        <v>18.66</v>
      </c>
      <c r="O252" s="225">
        <v>18.66</v>
      </c>
      <c r="P252" s="225">
        <v>18.66</v>
      </c>
      <c r="Q252" s="225">
        <v>18.66</v>
      </c>
      <c r="R252" s="225">
        <v>18.66</v>
      </c>
      <c r="S252" s="225">
        <v>18.66</v>
      </c>
      <c r="T252" s="225">
        <v>18.66</v>
      </c>
      <c r="U252" s="225">
        <v>18.66</v>
      </c>
      <c r="V252" s="225">
        <v>18.66</v>
      </c>
      <c r="W252" s="225">
        <v>18.66</v>
      </c>
      <c r="X252" s="225">
        <v>18.66</v>
      </c>
      <c r="Y252" s="225">
        <v>18.66</v>
      </c>
      <c r="Z252" s="225">
        <v>18.66</v>
      </c>
      <c r="AA252" s="225">
        <v>18.66</v>
      </c>
      <c r="AB252" s="225">
        <v>18.66</v>
      </c>
      <c r="AC252" s="225">
        <v>18.66</v>
      </c>
      <c r="AD252" s="225">
        <v>18.66</v>
      </c>
      <c r="AE252" s="225">
        <v>18.66</v>
      </c>
      <c r="AF252" s="225">
        <v>18.66</v>
      </c>
      <c r="AG252" s="225">
        <v>18.66</v>
      </c>
      <c r="AH252" s="225">
        <v>18.66</v>
      </c>
      <c r="AI252" s="225">
        <v>18.66</v>
      </c>
      <c r="AJ252" s="225">
        <v>18.66</v>
      </c>
      <c r="AK252" s="225">
        <v>18.66</v>
      </c>
      <c r="AL252" s="225">
        <v>18.66</v>
      </c>
      <c r="AM252" s="225">
        <v>18.66</v>
      </c>
      <c r="AN252" s="225">
        <v>18.66</v>
      </c>
      <c r="AO252" s="225">
        <v>18.66</v>
      </c>
      <c r="AP252" s="225">
        <v>18.66</v>
      </c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J252"/>
      <c r="BK252"/>
      <c r="BL252"/>
      <c r="BM252"/>
      <c r="BN252"/>
      <c r="BO252"/>
      <c r="BP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I252" s="96"/>
    </row>
    <row r="253" spans="7:87" ht="14.25" customHeight="1" thickTop="1">
      <c r="G253" s="116"/>
      <c r="H253" s="334"/>
      <c r="J253" s="333"/>
      <c r="K253" s="217" t="s">
        <v>263</v>
      </c>
      <c r="L253" s="203" t="s">
        <v>238</v>
      </c>
      <c r="M253" s="224">
        <v>18.66</v>
      </c>
      <c r="N253" s="224">
        <v>18.66</v>
      </c>
      <c r="O253" s="224">
        <v>18.66</v>
      </c>
      <c r="P253" s="224">
        <v>18.66</v>
      </c>
      <c r="Q253" s="224">
        <v>18.66</v>
      </c>
      <c r="R253" s="224">
        <v>18.66</v>
      </c>
      <c r="S253" s="224">
        <v>18.66</v>
      </c>
      <c r="T253" s="224">
        <v>18.66</v>
      </c>
      <c r="U253" s="224">
        <v>18.66</v>
      </c>
      <c r="V253" s="224">
        <v>18.66</v>
      </c>
      <c r="W253" s="224">
        <v>18.66</v>
      </c>
      <c r="X253" s="224">
        <v>18.66</v>
      </c>
      <c r="Y253" s="224">
        <v>18.66</v>
      </c>
      <c r="Z253" s="224">
        <v>18.66</v>
      </c>
      <c r="AA253" s="224">
        <v>18.66</v>
      </c>
      <c r="AB253" s="224">
        <v>18.66</v>
      </c>
      <c r="AC253" s="224">
        <v>18.66</v>
      </c>
      <c r="AD253" s="224">
        <v>18.66</v>
      </c>
      <c r="AE253" s="224">
        <v>18.66</v>
      </c>
      <c r="AF253" s="224">
        <v>18.66</v>
      </c>
      <c r="AG253" s="224">
        <v>18.66</v>
      </c>
      <c r="AH253" s="224">
        <v>18.66</v>
      </c>
      <c r="AI253" s="224">
        <v>18.66</v>
      </c>
      <c r="AJ253" s="224">
        <v>18.66</v>
      </c>
      <c r="AK253" s="224">
        <v>18.66</v>
      </c>
      <c r="AL253" s="224">
        <v>18.66</v>
      </c>
      <c r="AM253" s="224">
        <v>18.66</v>
      </c>
      <c r="AN253" s="224">
        <v>18.66</v>
      </c>
      <c r="AO253" s="224">
        <v>18.66</v>
      </c>
      <c r="AP253" s="224">
        <v>18.66</v>
      </c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J253"/>
      <c r="BK253"/>
      <c r="BL253"/>
      <c r="BM253"/>
      <c r="BN253"/>
      <c r="BO253"/>
      <c r="BP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I253" s="96"/>
    </row>
    <row r="254" spans="7:87" ht="14.25" customHeight="1">
      <c r="G254" s="116"/>
      <c r="H254" s="334"/>
      <c r="J254" s="333"/>
      <c r="K254" s="217" t="s">
        <v>263</v>
      </c>
      <c r="L254" s="203" t="s">
        <v>239</v>
      </c>
      <c r="M254" s="224">
        <v>18.66</v>
      </c>
      <c r="N254" s="224">
        <v>18.66</v>
      </c>
      <c r="O254" s="224">
        <v>18.66</v>
      </c>
      <c r="P254" s="224">
        <v>18.66</v>
      </c>
      <c r="Q254" s="224">
        <v>18.66</v>
      </c>
      <c r="R254" s="224">
        <v>18.66</v>
      </c>
      <c r="S254" s="224">
        <v>18.66</v>
      </c>
      <c r="T254" s="224">
        <v>18.66</v>
      </c>
      <c r="U254" s="224">
        <v>18.66</v>
      </c>
      <c r="V254" s="224">
        <v>18.66</v>
      </c>
      <c r="W254" s="224">
        <v>18.66</v>
      </c>
      <c r="X254" s="224">
        <v>18.66</v>
      </c>
      <c r="Y254" s="224">
        <v>18.66</v>
      </c>
      <c r="Z254" s="224">
        <v>18.66</v>
      </c>
      <c r="AA254" s="224">
        <v>18.66</v>
      </c>
      <c r="AB254" s="224">
        <v>18.66</v>
      </c>
      <c r="AC254" s="224">
        <v>18.66</v>
      </c>
      <c r="AD254" s="224">
        <v>18.66</v>
      </c>
      <c r="AE254" s="224">
        <v>18.66</v>
      </c>
      <c r="AF254" s="224">
        <v>18.66</v>
      </c>
      <c r="AG254" s="224">
        <v>18.66</v>
      </c>
      <c r="AH254" s="224">
        <v>18.66</v>
      </c>
      <c r="AI254" s="224">
        <v>18.66</v>
      </c>
      <c r="AJ254" s="224">
        <v>18.66</v>
      </c>
      <c r="AK254" s="224">
        <v>18.66</v>
      </c>
      <c r="AL254" s="224">
        <v>18.66</v>
      </c>
      <c r="AM254" s="224">
        <v>18.66</v>
      </c>
      <c r="AN254" s="224">
        <v>18.66</v>
      </c>
      <c r="AO254" s="224">
        <v>18.66</v>
      </c>
      <c r="AP254" s="224">
        <v>18.66</v>
      </c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J254"/>
      <c r="BK254"/>
      <c r="BL254"/>
      <c r="BM254"/>
      <c r="BN254"/>
      <c r="BO254"/>
      <c r="BP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I254" s="96"/>
    </row>
    <row r="255" spans="7:87" ht="14.25" customHeight="1" thickBot="1">
      <c r="G255" s="116"/>
      <c r="H255" s="334"/>
      <c r="J255" s="333"/>
      <c r="K255" s="217" t="s">
        <v>263</v>
      </c>
      <c r="L255" s="203" t="s">
        <v>240</v>
      </c>
      <c r="M255" s="225">
        <v>18.66</v>
      </c>
      <c r="N255" s="225">
        <v>18.66</v>
      </c>
      <c r="O255" s="225">
        <v>18.66</v>
      </c>
      <c r="P255" s="225">
        <v>18.66</v>
      </c>
      <c r="Q255" s="225">
        <v>18.66</v>
      </c>
      <c r="R255" s="225">
        <v>18.66</v>
      </c>
      <c r="S255" s="225">
        <v>18.66</v>
      </c>
      <c r="T255" s="225">
        <v>18.66</v>
      </c>
      <c r="U255" s="225">
        <v>18.66</v>
      </c>
      <c r="V255" s="225">
        <v>18.66</v>
      </c>
      <c r="W255" s="225">
        <v>18.66</v>
      </c>
      <c r="X255" s="225">
        <v>18.66</v>
      </c>
      <c r="Y255" s="225">
        <v>18.66</v>
      </c>
      <c r="Z255" s="225">
        <v>18.66</v>
      </c>
      <c r="AA255" s="225">
        <v>18.66</v>
      </c>
      <c r="AB255" s="225">
        <v>18.66</v>
      </c>
      <c r="AC255" s="225">
        <v>18.66</v>
      </c>
      <c r="AD255" s="225">
        <v>18.66</v>
      </c>
      <c r="AE255" s="225">
        <v>18.66</v>
      </c>
      <c r="AF255" s="225">
        <v>18.66</v>
      </c>
      <c r="AG255" s="225">
        <v>18.66</v>
      </c>
      <c r="AH255" s="225">
        <v>18.66</v>
      </c>
      <c r="AI255" s="225">
        <v>18.66</v>
      </c>
      <c r="AJ255" s="225">
        <v>18.66</v>
      </c>
      <c r="AK255" s="225">
        <v>18.66</v>
      </c>
      <c r="AL255" s="225">
        <v>18.66</v>
      </c>
      <c r="AM255" s="225">
        <v>18.66</v>
      </c>
      <c r="AN255" s="225">
        <v>18.66</v>
      </c>
      <c r="AO255" s="225">
        <v>18.66</v>
      </c>
      <c r="AP255" s="225">
        <v>18.66</v>
      </c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J255"/>
      <c r="BK255"/>
      <c r="BL255"/>
      <c r="BM255"/>
      <c r="BN255"/>
      <c r="BO255"/>
      <c r="BP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I255" s="96"/>
    </row>
    <row r="256" spans="7:87" ht="14.25" customHeight="1" thickTop="1">
      <c r="G256" s="116"/>
      <c r="H256" s="334"/>
      <c r="J256" s="333"/>
      <c r="K256" s="217" t="s">
        <v>264</v>
      </c>
      <c r="L256" s="203" t="s">
        <v>238</v>
      </c>
      <c r="M256" s="224">
        <v>18.66</v>
      </c>
      <c r="N256" s="224">
        <v>18.66</v>
      </c>
      <c r="O256" s="224">
        <v>18.66</v>
      </c>
      <c r="P256" s="224">
        <v>18.66</v>
      </c>
      <c r="Q256" s="224">
        <v>18.66</v>
      </c>
      <c r="R256" s="224">
        <v>18.66</v>
      </c>
      <c r="S256" s="224">
        <v>18.66</v>
      </c>
      <c r="T256" s="224">
        <v>18.66</v>
      </c>
      <c r="U256" s="224">
        <v>18.66</v>
      </c>
      <c r="V256" s="224">
        <v>18.66</v>
      </c>
      <c r="W256" s="224">
        <v>18.66</v>
      </c>
      <c r="X256" s="224">
        <v>18.66</v>
      </c>
      <c r="Y256" s="224">
        <v>18.66</v>
      </c>
      <c r="Z256" s="224">
        <v>18.66</v>
      </c>
      <c r="AA256" s="224">
        <v>18.66</v>
      </c>
      <c r="AB256" s="224">
        <v>18.66</v>
      </c>
      <c r="AC256" s="224">
        <v>18.66</v>
      </c>
      <c r="AD256" s="224">
        <v>18.66</v>
      </c>
      <c r="AE256" s="224">
        <v>18.66</v>
      </c>
      <c r="AF256" s="224">
        <v>18.66</v>
      </c>
      <c r="AG256" s="224">
        <v>18.66</v>
      </c>
      <c r="AH256" s="224">
        <v>18.66</v>
      </c>
      <c r="AI256" s="224">
        <v>18.66</v>
      </c>
      <c r="AJ256" s="224">
        <v>18.66</v>
      </c>
      <c r="AK256" s="224">
        <v>18.66</v>
      </c>
      <c r="AL256" s="224">
        <v>18.66</v>
      </c>
      <c r="AM256" s="224">
        <v>18.66</v>
      </c>
      <c r="AN256" s="224">
        <v>18.66</v>
      </c>
      <c r="AO256" s="224">
        <v>18.66</v>
      </c>
      <c r="AP256" s="224">
        <v>18.66</v>
      </c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J256"/>
      <c r="BK256"/>
      <c r="BL256"/>
      <c r="BM256"/>
      <c r="BN256"/>
      <c r="BO256"/>
      <c r="BP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I256" s="96"/>
    </row>
    <row r="257" spans="7:87" ht="14.25" customHeight="1">
      <c r="G257" s="116"/>
      <c r="H257" s="334"/>
      <c r="J257" s="333"/>
      <c r="K257" s="217" t="s">
        <v>264</v>
      </c>
      <c r="L257" s="203" t="s">
        <v>239</v>
      </c>
      <c r="M257" s="224">
        <v>18.66</v>
      </c>
      <c r="N257" s="224">
        <v>18.66</v>
      </c>
      <c r="O257" s="224">
        <v>18.66</v>
      </c>
      <c r="P257" s="224">
        <v>18.66</v>
      </c>
      <c r="Q257" s="224">
        <v>18.66</v>
      </c>
      <c r="R257" s="224">
        <v>18.66</v>
      </c>
      <c r="S257" s="224">
        <v>18.66</v>
      </c>
      <c r="T257" s="224">
        <v>18.66</v>
      </c>
      <c r="U257" s="224">
        <v>18.66</v>
      </c>
      <c r="V257" s="224">
        <v>18.66</v>
      </c>
      <c r="W257" s="224">
        <v>18.66</v>
      </c>
      <c r="X257" s="224">
        <v>18.66</v>
      </c>
      <c r="Y257" s="224">
        <v>18.66</v>
      </c>
      <c r="Z257" s="224">
        <v>18.66</v>
      </c>
      <c r="AA257" s="224">
        <v>18.66</v>
      </c>
      <c r="AB257" s="224">
        <v>18.66</v>
      </c>
      <c r="AC257" s="224">
        <v>18.66</v>
      </c>
      <c r="AD257" s="224">
        <v>18.66</v>
      </c>
      <c r="AE257" s="224">
        <v>18.66</v>
      </c>
      <c r="AF257" s="224">
        <v>18.66</v>
      </c>
      <c r="AG257" s="224">
        <v>18.66</v>
      </c>
      <c r="AH257" s="224">
        <v>18.66</v>
      </c>
      <c r="AI257" s="224">
        <v>18.66</v>
      </c>
      <c r="AJ257" s="224">
        <v>18.66</v>
      </c>
      <c r="AK257" s="224">
        <v>18.66</v>
      </c>
      <c r="AL257" s="224">
        <v>18.66</v>
      </c>
      <c r="AM257" s="224">
        <v>18.66</v>
      </c>
      <c r="AN257" s="224">
        <v>18.66</v>
      </c>
      <c r="AO257" s="224">
        <v>18.66</v>
      </c>
      <c r="AP257" s="224">
        <v>18.66</v>
      </c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J257"/>
      <c r="BK257"/>
      <c r="BL257"/>
      <c r="BM257"/>
      <c r="BN257"/>
      <c r="BO257"/>
      <c r="BP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I257" s="96"/>
    </row>
    <row r="258" spans="7:87" ht="14.25" customHeight="1" thickBot="1">
      <c r="G258" s="116"/>
      <c r="H258" s="334"/>
      <c r="J258" s="333"/>
      <c r="K258" s="217" t="s">
        <v>264</v>
      </c>
      <c r="L258" s="203" t="s">
        <v>240</v>
      </c>
      <c r="M258" s="225">
        <v>18.66</v>
      </c>
      <c r="N258" s="225">
        <v>18.66</v>
      </c>
      <c r="O258" s="225">
        <v>18.66</v>
      </c>
      <c r="P258" s="225">
        <v>18.66</v>
      </c>
      <c r="Q258" s="225">
        <v>18.66</v>
      </c>
      <c r="R258" s="225">
        <v>18.66</v>
      </c>
      <c r="S258" s="225">
        <v>18.66</v>
      </c>
      <c r="T258" s="225">
        <v>18.66</v>
      </c>
      <c r="U258" s="225">
        <v>18.66</v>
      </c>
      <c r="V258" s="225">
        <v>18.66</v>
      </c>
      <c r="W258" s="225">
        <v>18.66</v>
      </c>
      <c r="X258" s="225">
        <v>18.66</v>
      </c>
      <c r="Y258" s="225">
        <v>18.66</v>
      </c>
      <c r="Z258" s="225">
        <v>18.66</v>
      </c>
      <c r="AA258" s="225">
        <v>18.66</v>
      </c>
      <c r="AB258" s="225">
        <v>18.66</v>
      </c>
      <c r="AC258" s="225">
        <v>18.66</v>
      </c>
      <c r="AD258" s="225">
        <v>18.66</v>
      </c>
      <c r="AE258" s="225">
        <v>18.66</v>
      </c>
      <c r="AF258" s="225">
        <v>18.66</v>
      </c>
      <c r="AG258" s="225">
        <v>18.66</v>
      </c>
      <c r="AH258" s="225">
        <v>18.66</v>
      </c>
      <c r="AI258" s="225">
        <v>18.66</v>
      </c>
      <c r="AJ258" s="225">
        <v>18.66</v>
      </c>
      <c r="AK258" s="225">
        <v>18.66</v>
      </c>
      <c r="AL258" s="225">
        <v>18.66</v>
      </c>
      <c r="AM258" s="225">
        <v>18.66</v>
      </c>
      <c r="AN258" s="225">
        <v>18.66</v>
      </c>
      <c r="AO258" s="225">
        <v>18.66</v>
      </c>
      <c r="AP258" s="225">
        <v>18.66</v>
      </c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J258"/>
      <c r="BK258"/>
      <c r="BL258"/>
      <c r="BM258"/>
      <c r="BN258"/>
      <c r="BO258"/>
      <c r="BP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I258" s="96"/>
    </row>
    <row r="259" spans="7:87" ht="14.25" customHeight="1" thickTop="1">
      <c r="G259" s="116"/>
      <c r="H259" s="334"/>
      <c r="J259" s="333"/>
      <c r="K259" s="217" t="s">
        <v>265</v>
      </c>
      <c r="L259" s="203" t="s">
        <v>238</v>
      </c>
      <c r="M259" s="224">
        <v>18.66</v>
      </c>
      <c r="N259" s="224">
        <v>18.66</v>
      </c>
      <c r="O259" s="224">
        <v>18.66</v>
      </c>
      <c r="P259" s="224">
        <v>18.66</v>
      </c>
      <c r="Q259" s="224">
        <v>18.66</v>
      </c>
      <c r="R259" s="224">
        <v>18.66</v>
      </c>
      <c r="S259" s="224">
        <v>18.66</v>
      </c>
      <c r="T259" s="224">
        <v>18.66</v>
      </c>
      <c r="U259" s="224">
        <v>18.66</v>
      </c>
      <c r="V259" s="224">
        <v>18.66</v>
      </c>
      <c r="W259" s="224">
        <v>18.66</v>
      </c>
      <c r="X259" s="224">
        <v>18.66</v>
      </c>
      <c r="Y259" s="224">
        <v>18.66</v>
      </c>
      <c r="Z259" s="224">
        <v>18.66</v>
      </c>
      <c r="AA259" s="224">
        <v>18.66</v>
      </c>
      <c r="AB259" s="224">
        <v>18.66</v>
      </c>
      <c r="AC259" s="224">
        <v>18.66</v>
      </c>
      <c r="AD259" s="224">
        <v>18.66</v>
      </c>
      <c r="AE259" s="224">
        <v>18.66</v>
      </c>
      <c r="AF259" s="224">
        <v>18.66</v>
      </c>
      <c r="AG259" s="224">
        <v>18.66</v>
      </c>
      <c r="AH259" s="224">
        <v>18.66</v>
      </c>
      <c r="AI259" s="224">
        <v>18.66</v>
      </c>
      <c r="AJ259" s="224">
        <v>18.66</v>
      </c>
      <c r="AK259" s="224">
        <v>18.66</v>
      </c>
      <c r="AL259" s="224">
        <v>18.66</v>
      </c>
      <c r="AM259" s="224">
        <v>18.66</v>
      </c>
      <c r="AN259" s="224">
        <v>18.66</v>
      </c>
      <c r="AO259" s="224">
        <v>18.66</v>
      </c>
      <c r="AP259" s="224">
        <v>18.66</v>
      </c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J259"/>
      <c r="BK259"/>
      <c r="BL259"/>
      <c r="BM259"/>
      <c r="BN259"/>
      <c r="BO259"/>
      <c r="BP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I259" s="96"/>
    </row>
    <row r="260" spans="7:87" ht="14.25" customHeight="1">
      <c r="G260" s="116"/>
      <c r="H260" s="334"/>
      <c r="J260" s="333"/>
      <c r="K260" s="217" t="s">
        <v>265</v>
      </c>
      <c r="L260" s="203" t="s">
        <v>239</v>
      </c>
      <c r="M260" s="224">
        <v>18.66</v>
      </c>
      <c r="N260" s="224">
        <v>18.66</v>
      </c>
      <c r="O260" s="224">
        <v>18.66</v>
      </c>
      <c r="P260" s="224">
        <v>18.66</v>
      </c>
      <c r="Q260" s="224">
        <v>18.66</v>
      </c>
      <c r="R260" s="224">
        <v>18.66</v>
      </c>
      <c r="S260" s="224">
        <v>18.66</v>
      </c>
      <c r="T260" s="224">
        <v>18.66</v>
      </c>
      <c r="U260" s="224">
        <v>18.66</v>
      </c>
      <c r="V260" s="224">
        <v>18.66</v>
      </c>
      <c r="W260" s="224">
        <v>18.66</v>
      </c>
      <c r="X260" s="224">
        <v>18.66</v>
      </c>
      <c r="Y260" s="224">
        <v>18.66</v>
      </c>
      <c r="Z260" s="224">
        <v>18.66</v>
      </c>
      <c r="AA260" s="224">
        <v>18.66</v>
      </c>
      <c r="AB260" s="224">
        <v>18.66</v>
      </c>
      <c r="AC260" s="224">
        <v>18.66</v>
      </c>
      <c r="AD260" s="224">
        <v>18.66</v>
      </c>
      <c r="AE260" s="224">
        <v>18.66</v>
      </c>
      <c r="AF260" s="224">
        <v>18.66</v>
      </c>
      <c r="AG260" s="224">
        <v>18.66</v>
      </c>
      <c r="AH260" s="224">
        <v>18.66</v>
      </c>
      <c r="AI260" s="224">
        <v>18.66</v>
      </c>
      <c r="AJ260" s="224">
        <v>18.66</v>
      </c>
      <c r="AK260" s="224">
        <v>18.66</v>
      </c>
      <c r="AL260" s="224">
        <v>18.66</v>
      </c>
      <c r="AM260" s="224">
        <v>18.66</v>
      </c>
      <c r="AN260" s="224">
        <v>18.66</v>
      </c>
      <c r="AO260" s="224">
        <v>18.66</v>
      </c>
      <c r="AP260" s="224">
        <v>18.66</v>
      </c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J260"/>
      <c r="BK260"/>
      <c r="BL260"/>
      <c r="BM260"/>
      <c r="BN260"/>
      <c r="BO260"/>
      <c r="BP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I260" s="96"/>
    </row>
    <row r="261" spans="7:87" ht="14.25" customHeight="1" thickBot="1">
      <c r="G261" s="116"/>
      <c r="H261" s="334"/>
      <c r="J261" s="333"/>
      <c r="K261" s="217" t="s">
        <v>265</v>
      </c>
      <c r="L261" s="203" t="s">
        <v>240</v>
      </c>
      <c r="M261" s="225">
        <v>18.66</v>
      </c>
      <c r="N261" s="225">
        <v>18.66</v>
      </c>
      <c r="O261" s="225">
        <v>18.66</v>
      </c>
      <c r="P261" s="225">
        <v>18.66</v>
      </c>
      <c r="Q261" s="225">
        <v>18.66</v>
      </c>
      <c r="R261" s="225">
        <v>18.66</v>
      </c>
      <c r="S261" s="225">
        <v>18.66</v>
      </c>
      <c r="T261" s="225">
        <v>18.66</v>
      </c>
      <c r="U261" s="225">
        <v>18.66</v>
      </c>
      <c r="V261" s="225">
        <v>18.66</v>
      </c>
      <c r="W261" s="225">
        <v>18.66</v>
      </c>
      <c r="X261" s="225">
        <v>18.66</v>
      </c>
      <c r="Y261" s="225">
        <v>18.66</v>
      </c>
      <c r="Z261" s="225">
        <v>18.66</v>
      </c>
      <c r="AA261" s="225">
        <v>18.66</v>
      </c>
      <c r="AB261" s="225">
        <v>18.66</v>
      </c>
      <c r="AC261" s="225">
        <v>18.66</v>
      </c>
      <c r="AD261" s="225">
        <v>18.66</v>
      </c>
      <c r="AE261" s="225">
        <v>18.66</v>
      </c>
      <c r="AF261" s="225">
        <v>18.66</v>
      </c>
      <c r="AG261" s="225">
        <v>18.66</v>
      </c>
      <c r="AH261" s="225">
        <v>18.66</v>
      </c>
      <c r="AI261" s="225">
        <v>18.66</v>
      </c>
      <c r="AJ261" s="225">
        <v>18.66</v>
      </c>
      <c r="AK261" s="225">
        <v>18.66</v>
      </c>
      <c r="AL261" s="225">
        <v>18.66</v>
      </c>
      <c r="AM261" s="225">
        <v>18.66</v>
      </c>
      <c r="AN261" s="225">
        <v>18.66</v>
      </c>
      <c r="AO261" s="225">
        <v>18.66</v>
      </c>
      <c r="AP261" s="225">
        <v>18.66</v>
      </c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J261"/>
      <c r="BK261"/>
      <c r="BL261"/>
      <c r="BM261"/>
      <c r="BN261"/>
      <c r="BO261"/>
      <c r="BP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I261" s="96"/>
    </row>
    <row r="262" spans="7:87" ht="14.25" customHeight="1" thickTop="1">
      <c r="G262" s="116"/>
      <c r="H262" s="334"/>
      <c r="J262" s="333"/>
      <c r="K262" s="217" t="s">
        <v>266</v>
      </c>
      <c r="L262" s="203" t="s">
        <v>238</v>
      </c>
      <c r="M262" s="224">
        <v>18.66</v>
      </c>
      <c r="N262" s="224">
        <v>18.66</v>
      </c>
      <c r="O262" s="224">
        <v>18.66</v>
      </c>
      <c r="P262" s="224">
        <v>18.66</v>
      </c>
      <c r="Q262" s="224">
        <v>18.66</v>
      </c>
      <c r="R262" s="224">
        <v>18.66</v>
      </c>
      <c r="S262" s="224">
        <v>18.66</v>
      </c>
      <c r="T262" s="224">
        <v>18.66</v>
      </c>
      <c r="U262" s="224">
        <v>18.66</v>
      </c>
      <c r="V262" s="224">
        <v>18.66</v>
      </c>
      <c r="W262" s="224">
        <v>18.66</v>
      </c>
      <c r="X262" s="224">
        <v>18.66</v>
      </c>
      <c r="Y262" s="224">
        <v>18.66</v>
      </c>
      <c r="Z262" s="224">
        <v>18.66</v>
      </c>
      <c r="AA262" s="224">
        <v>18.66</v>
      </c>
      <c r="AB262" s="224">
        <v>18.66</v>
      </c>
      <c r="AC262" s="224">
        <v>18.66</v>
      </c>
      <c r="AD262" s="224">
        <v>18.66</v>
      </c>
      <c r="AE262" s="224">
        <v>18.66</v>
      </c>
      <c r="AF262" s="224">
        <v>18.66</v>
      </c>
      <c r="AG262" s="224">
        <v>18.66</v>
      </c>
      <c r="AH262" s="224">
        <v>18.66</v>
      </c>
      <c r="AI262" s="224">
        <v>18.66</v>
      </c>
      <c r="AJ262" s="224">
        <v>18.66</v>
      </c>
      <c r="AK262" s="224">
        <v>18.66</v>
      </c>
      <c r="AL262" s="224">
        <v>18.66</v>
      </c>
      <c r="AM262" s="224">
        <v>18.66</v>
      </c>
      <c r="AN262" s="224">
        <v>18.66</v>
      </c>
      <c r="AO262" s="224">
        <v>18.66</v>
      </c>
      <c r="AP262" s="224">
        <v>18.66</v>
      </c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J262"/>
      <c r="BK262"/>
      <c r="BL262"/>
      <c r="BM262"/>
      <c r="BN262"/>
      <c r="BO262"/>
      <c r="BP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I262" s="96"/>
    </row>
    <row r="263" spans="7:87" ht="14.25" customHeight="1">
      <c r="G263" s="116"/>
      <c r="H263" s="334"/>
      <c r="J263" s="333"/>
      <c r="K263" s="217" t="s">
        <v>266</v>
      </c>
      <c r="L263" s="203" t="s">
        <v>239</v>
      </c>
      <c r="M263" s="224">
        <v>18.66</v>
      </c>
      <c r="N263" s="224">
        <v>18.66</v>
      </c>
      <c r="O263" s="224">
        <v>18.66</v>
      </c>
      <c r="P263" s="224">
        <v>18.66</v>
      </c>
      <c r="Q263" s="224">
        <v>18.66</v>
      </c>
      <c r="R263" s="224">
        <v>18.66</v>
      </c>
      <c r="S263" s="224">
        <v>18.66</v>
      </c>
      <c r="T263" s="224">
        <v>18.66</v>
      </c>
      <c r="U263" s="224">
        <v>18.66</v>
      </c>
      <c r="V263" s="224">
        <v>18.66</v>
      </c>
      <c r="W263" s="224">
        <v>18.66</v>
      </c>
      <c r="X263" s="224">
        <v>18.66</v>
      </c>
      <c r="Y263" s="224">
        <v>18.66</v>
      </c>
      <c r="Z263" s="224">
        <v>18.66</v>
      </c>
      <c r="AA263" s="224">
        <v>18.66</v>
      </c>
      <c r="AB263" s="224">
        <v>18.66</v>
      </c>
      <c r="AC263" s="224">
        <v>18.66</v>
      </c>
      <c r="AD263" s="224">
        <v>18.66</v>
      </c>
      <c r="AE263" s="224">
        <v>18.66</v>
      </c>
      <c r="AF263" s="224">
        <v>18.66</v>
      </c>
      <c r="AG263" s="224">
        <v>18.66</v>
      </c>
      <c r="AH263" s="224">
        <v>18.66</v>
      </c>
      <c r="AI263" s="224">
        <v>18.66</v>
      </c>
      <c r="AJ263" s="224">
        <v>18.66</v>
      </c>
      <c r="AK263" s="224">
        <v>18.66</v>
      </c>
      <c r="AL263" s="224">
        <v>18.66</v>
      </c>
      <c r="AM263" s="224">
        <v>18.66</v>
      </c>
      <c r="AN263" s="224">
        <v>18.66</v>
      </c>
      <c r="AO263" s="224">
        <v>18.66</v>
      </c>
      <c r="AP263" s="224">
        <v>18.66</v>
      </c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J263"/>
      <c r="BK263"/>
      <c r="BL263"/>
      <c r="BM263"/>
      <c r="BN263"/>
      <c r="BO263"/>
      <c r="BP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I263" s="96"/>
    </row>
    <row r="264" spans="7:87" ht="14.25" customHeight="1" thickBot="1">
      <c r="G264" s="116"/>
      <c r="H264" s="334"/>
      <c r="J264" s="333"/>
      <c r="K264" s="217" t="s">
        <v>266</v>
      </c>
      <c r="L264" s="203" t="s">
        <v>240</v>
      </c>
      <c r="M264" s="225">
        <v>18.66</v>
      </c>
      <c r="N264" s="225">
        <v>18.66</v>
      </c>
      <c r="O264" s="225">
        <v>18.66</v>
      </c>
      <c r="P264" s="225">
        <v>18.66</v>
      </c>
      <c r="Q264" s="225">
        <v>18.66</v>
      </c>
      <c r="R264" s="225">
        <v>18.66</v>
      </c>
      <c r="S264" s="225">
        <v>18.66</v>
      </c>
      <c r="T264" s="225">
        <v>18.66</v>
      </c>
      <c r="U264" s="225">
        <v>18.66</v>
      </c>
      <c r="V264" s="225">
        <v>18.66</v>
      </c>
      <c r="W264" s="225">
        <v>18.66</v>
      </c>
      <c r="X264" s="225">
        <v>18.66</v>
      </c>
      <c r="Y264" s="225">
        <v>18.66</v>
      </c>
      <c r="Z264" s="225">
        <v>18.66</v>
      </c>
      <c r="AA264" s="225">
        <v>18.66</v>
      </c>
      <c r="AB264" s="225">
        <v>18.66</v>
      </c>
      <c r="AC264" s="225">
        <v>18.66</v>
      </c>
      <c r="AD264" s="225">
        <v>18.66</v>
      </c>
      <c r="AE264" s="225">
        <v>18.66</v>
      </c>
      <c r="AF264" s="225">
        <v>18.66</v>
      </c>
      <c r="AG264" s="225">
        <v>18.66</v>
      </c>
      <c r="AH264" s="225">
        <v>18.66</v>
      </c>
      <c r="AI264" s="225">
        <v>18.66</v>
      </c>
      <c r="AJ264" s="225">
        <v>18.66</v>
      </c>
      <c r="AK264" s="225">
        <v>18.66</v>
      </c>
      <c r="AL264" s="225">
        <v>18.66</v>
      </c>
      <c r="AM264" s="225">
        <v>18.66</v>
      </c>
      <c r="AN264" s="225">
        <v>18.66</v>
      </c>
      <c r="AO264" s="225">
        <v>18.66</v>
      </c>
      <c r="AP264" s="225">
        <v>18.66</v>
      </c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J264"/>
      <c r="BK264"/>
      <c r="BL264"/>
      <c r="BM264"/>
      <c r="BN264"/>
      <c r="BO264"/>
      <c r="BP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I264" s="96"/>
    </row>
    <row r="265" spans="7:87" ht="14.25" customHeight="1" thickTop="1">
      <c r="G265" s="116"/>
      <c r="H265" s="334"/>
      <c r="J265" s="333"/>
      <c r="K265" s="217" t="s">
        <v>267</v>
      </c>
      <c r="L265" s="203" t="s">
        <v>238</v>
      </c>
      <c r="M265" s="224">
        <v>18.66</v>
      </c>
      <c r="N265" s="224">
        <v>18.66</v>
      </c>
      <c r="O265" s="224">
        <v>18.66</v>
      </c>
      <c r="P265" s="224">
        <v>18.66</v>
      </c>
      <c r="Q265" s="224">
        <v>18.66</v>
      </c>
      <c r="R265" s="224">
        <v>18.66</v>
      </c>
      <c r="S265" s="224">
        <v>18.66</v>
      </c>
      <c r="T265" s="224">
        <v>18.66</v>
      </c>
      <c r="U265" s="224">
        <v>18.66</v>
      </c>
      <c r="V265" s="224">
        <v>18.66</v>
      </c>
      <c r="W265" s="224">
        <v>18.66</v>
      </c>
      <c r="X265" s="224">
        <v>18.66</v>
      </c>
      <c r="Y265" s="224">
        <v>18.66</v>
      </c>
      <c r="Z265" s="224">
        <v>18.66</v>
      </c>
      <c r="AA265" s="224">
        <v>18.66</v>
      </c>
      <c r="AB265" s="224">
        <v>18.66</v>
      </c>
      <c r="AC265" s="224">
        <v>18.66</v>
      </c>
      <c r="AD265" s="224">
        <v>18.66</v>
      </c>
      <c r="AE265" s="224">
        <v>18.66</v>
      </c>
      <c r="AF265" s="224">
        <v>18.66</v>
      </c>
      <c r="AG265" s="224">
        <v>18.66</v>
      </c>
      <c r="AH265" s="224">
        <v>18.66</v>
      </c>
      <c r="AI265" s="224">
        <v>18.66</v>
      </c>
      <c r="AJ265" s="224">
        <v>18.66</v>
      </c>
      <c r="AK265" s="224">
        <v>18.66</v>
      </c>
      <c r="AL265" s="224">
        <v>18.66</v>
      </c>
      <c r="AM265" s="224">
        <v>18.66</v>
      </c>
      <c r="AN265" s="224">
        <v>18.66</v>
      </c>
      <c r="AO265" s="224">
        <v>18.66</v>
      </c>
      <c r="AP265" s="224">
        <v>18.66</v>
      </c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J265"/>
      <c r="BK265"/>
      <c r="BL265"/>
      <c r="BM265"/>
      <c r="BN265"/>
      <c r="BO265"/>
      <c r="BP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I265" s="96"/>
    </row>
    <row r="266" spans="7:87" ht="14.25" customHeight="1">
      <c r="G266" s="116"/>
      <c r="H266" s="334"/>
      <c r="J266" s="333"/>
      <c r="K266" s="217" t="s">
        <v>267</v>
      </c>
      <c r="L266" s="203" t="s">
        <v>239</v>
      </c>
      <c r="M266" s="224">
        <v>18.66</v>
      </c>
      <c r="N266" s="224">
        <v>18.66</v>
      </c>
      <c r="O266" s="224">
        <v>18.66</v>
      </c>
      <c r="P266" s="224">
        <v>18.66</v>
      </c>
      <c r="Q266" s="224">
        <v>18.66</v>
      </c>
      <c r="R266" s="224">
        <v>18.66</v>
      </c>
      <c r="S266" s="224">
        <v>18.66</v>
      </c>
      <c r="T266" s="224">
        <v>18.66</v>
      </c>
      <c r="U266" s="224">
        <v>18.66</v>
      </c>
      <c r="V266" s="224">
        <v>18.66</v>
      </c>
      <c r="W266" s="224">
        <v>18.66</v>
      </c>
      <c r="X266" s="224">
        <v>18.66</v>
      </c>
      <c r="Y266" s="224">
        <v>18.66</v>
      </c>
      <c r="Z266" s="224">
        <v>18.66</v>
      </c>
      <c r="AA266" s="224">
        <v>18.66</v>
      </c>
      <c r="AB266" s="224">
        <v>18.66</v>
      </c>
      <c r="AC266" s="224">
        <v>18.66</v>
      </c>
      <c r="AD266" s="224">
        <v>18.66</v>
      </c>
      <c r="AE266" s="224">
        <v>18.66</v>
      </c>
      <c r="AF266" s="224">
        <v>18.66</v>
      </c>
      <c r="AG266" s="224">
        <v>18.66</v>
      </c>
      <c r="AH266" s="224">
        <v>18.66</v>
      </c>
      <c r="AI266" s="224">
        <v>18.66</v>
      </c>
      <c r="AJ266" s="224">
        <v>18.66</v>
      </c>
      <c r="AK266" s="224">
        <v>18.66</v>
      </c>
      <c r="AL266" s="224">
        <v>18.66</v>
      </c>
      <c r="AM266" s="224">
        <v>18.66</v>
      </c>
      <c r="AN266" s="224">
        <v>18.66</v>
      </c>
      <c r="AO266" s="224">
        <v>18.66</v>
      </c>
      <c r="AP266" s="224">
        <v>18.66</v>
      </c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J266"/>
      <c r="BK266"/>
      <c r="BL266"/>
      <c r="BM266"/>
      <c r="BN266"/>
      <c r="BO266"/>
      <c r="BP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I266" s="96"/>
    </row>
    <row r="267" spans="7:87" ht="14.25" customHeight="1" thickBot="1">
      <c r="G267" s="116"/>
      <c r="H267" s="334"/>
      <c r="J267" s="333"/>
      <c r="K267" s="217" t="s">
        <v>267</v>
      </c>
      <c r="L267" s="203" t="s">
        <v>240</v>
      </c>
      <c r="M267" s="225">
        <v>18.66</v>
      </c>
      <c r="N267" s="225">
        <v>18.66</v>
      </c>
      <c r="O267" s="225">
        <v>18.66</v>
      </c>
      <c r="P267" s="225">
        <v>18.66</v>
      </c>
      <c r="Q267" s="225">
        <v>18.66</v>
      </c>
      <c r="R267" s="225">
        <v>18.66</v>
      </c>
      <c r="S267" s="225">
        <v>18.66</v>
      </c>
      <c r="T267" s="225">
        <v>18.66</v>
      </c>
      <c r="U267" s="225">
        <v>18.66</v>
      </c>
      <c r="V267" s="225">
        <v>18.66</v>
      </c>
      <c r="W267" s="225">
        <v>18.66</v>
      </c>
      <c r="X267" s="225">
        <v>18.66</v>
      </c>
      <c r="Y267" s="225">
        <v>18.66</v>
      </c>
      <c r="Z267" s="225">
        <v>18.66</v>
      </c>
      <c r="AA267" s="225">
        <v>18.66</v>
      </c>
      <c r="AB267" s="225">
        <v>18.66</v>
      </c>
      <c r="AC267" s="225">
        <v>18.66</v>
      </c>
      <c r="AD267" s="225">
        <v>18.66</v>
      </c>
      <c r="AE267" s="225">
        <v>18.66</v>
      </c>
      <c r="AF267" s="225">
        <v>18.66</v>
      </c>
      <c r="AG267" s="225">
        <v>18.66</v>
      </c>
      <c r="AH267" s="225">
        <v>18.66</v>
      </c>
      <c r="AI267" s="225">
        <v>18.66</v>
      </c>
      <c r="AJ267" s="225">
        <v>18.66</v>
      </c>
      <c r="AK267" s="225">
        <v>18.66</v>
      </c>
      <c r="AL267" s="225">
        <v>18.66</v>
      </c>
      <c r="AM267" s="225">
        <v>18.66</v>
      </c>
      <c r="AN267" s="225">
        <v>18.66</v>
      </c>
      <c r="AO267" s="225">
        <v>18.66</v>
      </c>
      <c r="AP267" s="225">
        <v>18.66</v>
      </c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J267"/>
      <c r="BK267"/>
      <c r="BL267"/>
      <c r="BM267"/>
      <c r="BN267"/>
      <c r="BO267"/>
      <c r="BP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I267" s="96"/>
    </row>
    <row r="268" spans="7:87" ht="14.25" customHeight="1" thickTop="1">
      <c r="G268" s="116"/>
      <c r="H268" s="334"/>
      <c r="J268" s="333"/>
      <c r="K268" s="217" t="s">
        <v>268</v>
      </c>
      <c r="L268" s="203" t="s">
        <v>238</v>
      </c>
      <c r="M268" s="224">
        <v>18.66</v>
      </c>
      <c r="N268" s="224">
        <v>18.66</v>
      </c>
      <c r="O268" s="224">
        <v>18.66</v>
      </c>
      <c r="P268" s="224">
        <v>18.66</v>
      </c>
      <c r="Q268" s="224">
        <v>18.66</v>
      </c>
      <c r="R268" s="224">
        <v>18.66</v>
      </c>
      <c r="S268" s="224">
        <v>18.66</v>
      </c>
      <c r="T268" s="224">
        <v>18.66</v>
      </c>
      <c r="U268" s="224">
        <v>18.66</v>
      </c>
      <c r="V268" s="224">
        <v>18.66</v>
      </c>
      <c r="W268" s="224">
        <v>18.66</v>
      </c>
      <c r="X268" s="224">
        <v>18.66</v>
      </c>
      <c r="Y268" s="224">
        <v>18.66</v>
      </c>
      <c r="Z268" s="224">
        <v>18.66</v>
      </c>
      <c r="AA268" s="224">
        <v>18.66</v>
      </c>
      <c r="AB268" s="224">
        <v>18.66</v>
      </c>
      <c r="AC268" s="224">
        <v>18.66</v>
      </c>
      <c r="AD268" s="224">
        <v>18.66</v>
      </c>
      <c r="AE268" s="224">
        <v>18.66</v>
      </c>
      <c r="AF268" s="224">
        <v>18.66</v>
      </c>
      <c r="AG268" s="224">
        <v>18.66</v>
      </c>
      <c r="AH268" s="224">
        <v>18.66</v>
      </c>
      <c r="AI268" s="224">
        <v>18.66</v>
      </c>
      <c r="AJ268" s="224">
        <v>18.66</v>
      </c>
      <c r="AK268" s="224">
        <v>18.66</v>
      </c>
      <c r="AL268" s="224">
        <v>18.66</v>
      </c>
      <c r="AM268" s="224">
        <v>18.66</v>
      </c>
      <c r="AN268" s="224">
        <v>18.66</v>
      </c>
      <c r="AO268" s="224">
        <v>18.66</v>
      </c>
      <c r="AP268" s="224">
        <v>18.66</v>
      </c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J268"/>
      <c r="BK268"/>
      <c r="BL268"/>
      <c r="BM268"/>
      <c r="BN268"/>
      <c r="BO268"/>
      <c r="BP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I268" s="96"/>
    </row>
    <row r="269" spans="7:87" ht="14.25" customHeight="1">
      <c r="G269" s="116"/>
      <c r="H269" s="334"/>
      <c r="J269" s="333"/>
      <c r="K269" s="217" t="s">
        <v>268</v>
      </c>
      <c r="L269" s="203" t="s">
        <v>239</v>
      </c>
      <c r="M269" s="224">
        <v>18.66</v>
      </c>
      <c r="N269" s="224">
        <v>18.66</v>
      </c>
      <c r="O269" s="224">
        <v>18.66</v>
      </c>
      <c r="P269" s="224">
        <v>18.66</v>
      </c>
      <c r="Q269" s="224">
        <v>18.66</v>
      </c>
      <c r="R269" s="224">
        <v>18.66</v>
      </c>
      <c r="S269" s="224">
        <v>18.66</v>
      </c>
      <c r="T269" s="224">
        <v>18.66</v>
      </c>
      <c r="U269" s="224">
        <v>18.66</v>
      </c>
      <c r="V269" s="224">
        <v>18.66</v>
      </c>
      <c r="W269" s="224">
        <v>18.66</v>
      </c>
      <c r="X269" s="224">
        <v>18.66</v>
      </c>
      <c r="Y269" s="224">
        <v>18.66</v>
      </c>
      <c r="Z269" s="224">
        <v>18.66</v>
      </c>
      <c r="AA269" s="224">
        <v>18.66</v>
      </c>
      <c r="AB269" s="224">
        <v>18.66</v>
      </c>
      <c r="AC269" s="224">
        <v>18.66</v>
      </c>
      <c r="AD269" s="224">
        <v>18.66</v>
      </c>
      <c r="AE269" s="224">
        <v>18.66</v>
      </c>
      <c r="AF269" s="224">
        <v>18.66</v>
      </c>
      <c r="AG269" s="224">
        <v>18.66</v>
      </c>
      <c r="AH269" s="224">
        <v>18.66</v>
      </c>
      <c r="AI269" s="224">
        <v>18.66</v>
      </c>
      <c r="AJ269" s="224">
        <v>18.66</v>
      </c>
      <c r="AK269" s="224">
        <v>18.66</v>
      </c>
      <c r="AL269" s="224">
        <v>18.66</v>
      </c>
      <c r="AM269" s="224">
        <v>18.66</v>
      </c>
      <c r="AN269" s="224">
        <v>18.66</v>
      </c>
      <c r="AO269" s="224">
        <v>18.66</v>
      </c>
      <c r="AP269" s="224">
        <v>18.66</v>
      </c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J269"/>
      <c r="BK269"/>
      <c r="BL269"/>
      <c r="BM269"/>
      <c r="BN269"/>
      <c r="BO269"/>
      <c r="BP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I269" s="96"/>
    </row>
    <row r="270" spans="7:87" ht="14.25" customHeight="1" thickBot="1">
      <c r="G270" s="116"/>
      <c r="H270" s="334"/>
      <c r="J270" s="333"/>
      <c r="K270" s="217" t="s">
        <v>268</v>
      </c>
      <c r="L270" s="203" t="s">
        <v>240</v>
      </c>
      <c r="M270" s="225">
        <v>18.66</v>
      </c>
      <c r="N270" s="225">
        <v>18.66</v>
      </c>
      <c r="O270" s="225">
        <v>18.66</v>
      </c>
      <c r="P270" s="225">
        <v>18.66</v>
      </c>
      <c r="Q270" s="225">
        <v>18.66</v>
      </c>
      <c r="R270" s="225">
        <v>18.66</v>
      </c>
      <c r="S270" s="225">
        <v>18.66</v>
      </c>
      <c r="T270" s="225">
        <v>18.66</v>
      </c>
      <c r="U270" s="225">
        <v>18.66</v>
      </c>
      <c r="V270" s="225">
        <v>18.66</v>
      </c>
      <c r="W270" s="225">
        <v>18.66</v>
      </c>
      <c r="X270" s="225">
        <v>18.66</v>
      </c>
      <c r="Y270" s="225">
        <v>18.66</v>
      </c>
      <c r="Z270" s="225">
        <v>18.66</v>
      </c>
      <c r="AA270" s="225">
        <v>18.66</v>
      </c>
      <c r="AB270" s="225">
        <v>18.66</v>
      </c>
      <c r="AC270" s="225">
        <v>18.66</v>
      </c>
      <c r="AD270" s="225">
        <v>18.66</v>
      </c>
      <c r="AE270" s="225">
        <v>18.66</v>
      </c>
      <c r="AF270" s="225">
        <v>18.66</v>
      </c>
      <c r="AG270" s="225">
        <v>18.66</v>
      </c>
      <c r="AH270" s="225">
        <v>18.66</v>
      </c>
      <c r="AI270" s="225">
        <v>18.66</v>
      </c>
      <c r="AJ270" s="225">
        <v>18.66</v>
      </c>
      <c r="AK270" s="225">
        <v>18.66</v>
      </c>
      <c r="AL270" s="225">
        <v>18.66</v>
      </c>
      <c r="AM270" s="225">
        <v>18.66</v>
      </c>
      <c r="AN270" s="225">
        <v>18.66</v>
      </c>
      <c r="AO270" s="225">
        <v>18.66</v>
      </c>
      <c r="AP270" s="225">
        <v>18.66</v>
      </c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J270"/>
      <c r="BK270"/>
      <c r="BL270"/>
      <c r="BM270"/>
      <c r="BN270"/>
      <c r="BO270"/>
      <c r="BP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I270" s="96"/>
    </row>
    <row r="271" spans="7:87" ht="14.25" customHeight="1" thickTop="1">
      <c r="G271" s="116"/>
      <c r="H271" s="334"/>
      <c r="J271" s="219"/>
      <c r="K271" s="217"/>
      <c r="L271" s="217"/>
      <c r="M271" s="220"/>
      <c r="N271" s="220"/>
      <c r="O271" s="220"/>
      <c r="P271" s="220"/>
      <c r="Q271" s="220"/>
      <c r="R271" s="220"/>
      <c r="S271" s="220"/>
      <c r="T271" s="220"/>
      <c r="U271" s="220"/>
      <c r="V271" s="220"/>
      <c r="W271" s="220"/>
      <c r="X271" s="220"/>
      <c r="Y271" s="220"/>
      <c r="Z271" s="220"/>
      <c r="AA271" s="220"/>
      <c r="AB271" s="220"/>
      <c r="AC271" s="220"/>
      <c r="AD271" s="220"/>
      <c r="AE271" s="220"/>
      <c r="AF271" s="220"/>
      <c r="AG271" s="220"/>
      <c r="AH271" s="220"/>
      <c r="AI271" s="220"/>
      <c r="AJ271" s="220"/>
      <c r="AK271" s="220"/>
      <c r="AL271" s="220"/>
      <c r="AM271" s="220"/>
      <c r="AN271" s="220"/>
      <c r="AO271" s="220"/>
      <c r="AP271" s="220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J271"/>
      <c r="BK271"/>
      <c r="BL271"/>
      <c r="BM271"/>
      <c r="BN271"/>
      <c r="BO271"/>
      <c r="BP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I271" s="96"/>
    </row>
    <row r="272" spans="7:87" ht="14.25" customHeight="1">
      <c r="G272" s="116"/>
      <c r="H272" s="334"/>
      <c r="M272" s="202">
        <v>2021</v>
      </c>
      <c r="N272" s="202">
        <v>2022</v>
      </c>
      <c r="O272" s="202">
        <v>2023</v>
      </c>
      <c r="P272" s="202">
        <v>2024</v>
      </c>
      <c r="Q272" s="202">
        <v>2025</v>
      </c>
      <c r="R272" s="202">
        <v>2026</v>
      </c>
      <c r="S272" s="202">
        <v>2027</v>
      </c>
      <c r="T272" s="202">
        <v>2028</v>
      </c>
      <c r="U272" s="202">
        <v>2029</v>
      </c>
      <c r="V272" s="202">
        <v>2030</v>
      </c>
      <c r="W272" s="202">
        <v>2031</v>
      </c>
      <c r="X272" s="202">
        <v>2032</v>
      </c>
      <c r="Y272" s="202">
        <v>2033</v>
      </c>
      <c r="Z272" s="202">
        <v>2034</v>
      </c>
      <c r="AA272" s="202">
        <v>2035</v>
      </c>
      <c r="AB272" s="202">
        <v>2036</v>
      </c>
      <c r="AC272" s="202">
        <v>2037</v>
      </c>
      <c r="AD272" s="202">
        <v>2038</v>
      </c>
      <c r="AE272" s="202">
        <v>2039</v>
      </c>
      <c r="AF272" s="202">
        <v>2040</v>
      </c>
      <c r="AG272" s="202">
        <v>2041</v>
      </c>
      <c r="AH272" s="202">
        <v>2042</v>
      </c>
      <c r="AI272" s="202">
        <v>2043</v>
      </c>
      <c r="AJ272" s="202">
        <v>2044</v>
      </c>
      <c r="AK272" s="202">
        <v>2045</v>
      </c>
      <c r="AL272" s="202">
        <v>2046</v>
      </c>
      <c r="AM272" s="202">
        <v>2047</v>
      </c>
      <c r="AN272" s="202">
        <v>2048</v>
      </c>
      <c r="AO272" s="202">
        <v>2049</v>
      </c>
      <c r="AP272" s="202">
        <v>2050</v>
      </c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J272"/>
      <c r="BK272"/>
      <c r="BL272"/>
      <c r="BM272"/>
      <c r="BN272"/>
      <c r="BO272"/>
      <c r="BP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I272" s="96"/>
    </row>
    <row r="273" spans="7:87" ht="14.25" customHeight="1">
      <c r="G273" s="116"/>
      <c r="H273" s="334"/>
      <c r="J273" s="332" t="s">
        <v>272</v>
      </c>
      <c r="K273" s="215" t="s">
        <v>254</v>
      </c>
      <c r="L273" s="203" t="s">
        <v>238</v>
      </c>
      <c r="M273" s="226">
        <v>0.54</v>
      </c>
      <c r="N273" s="226">
        <v>0.54</v>
      </c>
      <c r="O273" s="226">
        <v>0.54</v>
      </c>
      <c r="P273" s="226">
        <v>0.54</v>
      </c>
      <c r="Q273" s="226">
        <v>0.54</v>
      </c>
      <c r="R273" s="226">
        <v>0.54</v>
      </c>
      <c r="S273" s="226">
        <v>0.54</v>
      </c>
      <c r="T273" s="226">
        <v>0.54</v>
      </c>
      <c r="U273" s="226">
        <v>0.54</v>
      </c>
      <c r="V273" s="226">
        <v>0.54</v>
      </c>
      <c r="W273" s="226">
        <v>0.54</v>
      </c>
      <c r="X273" s="226">
        <v>0.54</v>
      </c>
      <c r="Y273" s="226">
        <v>0.54</v>
      </c>
      <c r="Z273" s="226">
        <v>0.54</v>
      </c>
      <c r="AA273" s="226">
        <v>0.54</v>
      </c>
      <c r="AB273" s="226">
        <v>0.54</v>
      </c>
      <c r="AC273" s="226">
        <v>0.54</v>
      </c>
      <c r="AD273" s="226">
        <v>0.54</v>
      </c>
      <c r="AE273" s="226">
        <v>0.54</v>
      </c>
      <c r="AF273" s="226">
        <v>0.54</v>
      </c>
      <c r="AG273" s="226">
        <v>0.54</v>
      </c>
      <c r="AH273" s="226">
        <v>0.54</v>
      </c>
      <c r="AI273" s="226">
        <v>0.54</v>
      </c>
      <c r="AJ273" s="226">
        <v>0.54</v>
      </c>
      <c r="AK273" s="226">
        <v>0.54</v>
      </c>
      <c r="AL273" s="226">
        <v>0.54</v>
      </c>
      <c r="AM273" s="226">
        <v>0.54</v>
      </c>
      <c r="AN273" s="226">
        <v>0.54</v>
      </c>
      <c r="AO273" s="226">
        <v>0.54</v>
      </c>
      <c r="AP273" s="226">
        <v>0.54</v>
      </c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J273"/>
      <c r="BK273"/>
      <c r="BL273"/>
      <c r="BM273"/>
      <c r="BN273"/>
      <c r="BO273"/>
      <c r="BP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I273" s="96"/>
    </row>
    <row r="274" spans="7:87" ht="14.25" customHeight="1">
      <c r="G274" s="116"/>
      <c r="H274" s="334"/>
      <c r="J274" s="333"/>
      <c r="K274" s="217" t="s">
        <v>254</v>
      </c>
      <c r="L274" s="203" t="s">
        <v>239</v>
      </c>
      <c r="M274" s="226">
        <v>0.54</v>
      </c>
      <c r="N274" s="226">
        <v>0.54</v>
      </c>
      <c r="O274" s="226">
        <v>0.54</v>
      </c>
      <c r="P274" s="226">
        <v>0.54</v>
      </c>
      <c r="Q274" s="226">
        <v>0.54</v>
      </c>
      <c r="R274" s="226">
        <v>0.54</v>
      </c>
      <c r="S274" s="226">
        <v>0.54</v>
      </c>
      <c r="T274" s="226">
        <v>0.54</v>
      </c>
      <c r="U274" s="226">
        <v>0.54</v>
      </c>
      <c r="V274" s="226">
        <v>0.54</v>
      </c>
      <c r="W274" s="226">
        <v>0.54</v>
      </c>
      <c r="X274" s="226">
        <v>0.54</v>
      </c>
      <c r="Y274" s="226">
        <v>0.54</v>
      </c>
      <c r="Z274" s="226">
        <v>0.54</v>
      </c>
      <c r="AA274" s="226">
        <v>0.54</v>
      </c>
      <c r="AB274" s="226">
        <v>0.54</v>
      </c>
      <c r="AC274" s="226">
        <v>0.54</v>
      </c>
      <c r="AD274" s="226">
        <v>0.54</v>
      </c>
      <c r="AE274" s="226">
        <v>0.54</v>
      </c>
      <c r="AF274" s="226">
        <v>0.54</v>
      </c>
      <c r="AG274" s="226">
        <v>0.54</v>
      </c>
      <c r="AH274" s="226">
        <v>0.54</v>
      </c>
      <c r="AI274" s="226">
        <v>0.54</v>
      </c>
      <c r="AJ274" s="226">
        <v>0.54</v>
      </c>
      <c r="AK274" s="226">
        <v>0.54</v>
      </c>
      <c r="AL274" s="226">
        <v>0.54</v>
      </c>
      <c r="AM274" s="226">
        <v>0.54</v>
      </c>
      <c r="AN274" s="226">
        <v>0.54</v>
      </c>
      <c r="AO274" s="226">
        <v>0.54</v>
      </c>
      <c r="AP274" s="226">
        <v>0.54</v>
      </c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J274"/>
      <c r="BK274"/>
      <c r="BL274"/>
      <c r="BM274"/>
      <c r="BN274"/>
      <c r="BO274"/>
      <c r="BP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I274" s="96"/>
    </row>
    <row r="275" spans="7:87" ht="14.25" customHeight="1" thickBot="1">
      <c r="G275" s="116"/>
      <c r="H275" s="334"/>
      <c r="J275" s="333"/>
      <c r="K275" s="217" t="s">
        <v>254</v>
      </c>
      <c r="L275" s="203" t="s">
        <v>240</v>
      </c>
      <c r="M275" s="227">
        <v>0.54</v>
      </c>
      <c r="N275" s="227">
        <v>0.54</v>
      </c>
      <c r="O275" s="227">
        <v>0.54</v>
      </c>
      <c r="P275" s="227">
        <v>0.54</v>
      </c>
      <c r="Q275" s="227">
        <v>0.54</v>
      </c>
      <c r="R275" s="227">
        <v>0.54</v>
      </c>
      <c r="S275" s="227">
        <v>0.54</v>
      </c>
      <c r="T275" s="227">
        <v>0.54</v>
      </c>
      <c r="U275" s="227">
        <v>0.54</v>
      </c>
      <c r="V275" s="227">
        <v>0.54</v>
      </c>
      <c r="W275" s="227">
        <v>0.54</v>
      </c>
      <c r="X275" s="227">
        <v>0.54</v>
      </c>
      <c r="Y275" s="227">
        <v>0.54</v>
      </c>
      <c r="Z275" s="227">
        <v>0.54</v>
      </c>
      <c r="AA275" s="227">
        <v>0.54</v>
      </c>
      <c r="AB275" s="227">
        <v>0.54</v>
      </c>
      <c r="AC275" s="227">
        <v>0.54</v>
      </c>
      <c r="AD275" s="227">
        <v>0.54</v>
      </c>
      <c r="AE275" s="227">
        <v>0.54</v>
      </c>
      <c r="AF275" s="227">
        <v>0.54</v>
      </c>
      <c r="AG275" s="227">
        <v>0.54</v>
      </c>
      <c r="AH275" s="227">
        <v>0.54</v>
      </c>
      <c r="AI275" s="227">
        <v>0.54</v>
      </c>
      <c r="AJ275" s="227">
        <v>0.54</v>
      </c>
      <c r="AK275" s="227">
        <v>0.54</v>
      </c>
      <c r="AL275" s="227">
        <v>0.54</v>
      </c>
      <c r="AM275" s="227">
        <v>0.54</v>
      </c>
      <c r="AN275" s="227">
        <v>0.54</v>
      </c>
      <c r="AO275" s="227">
        <v>0.54</v>
      </c>
      <c r="AP275" s="227">
        <v>0.54</v>
      </c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J275"/>
      <c r="BK275"/>
      <c r="BL275"/>
      <c r="BM275"/>
      <c r="BN275"/>
      <c r="BO275"/>
      <c r="BP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I275" s="96"/>
    </row>
    <row r="276" spans="7:87" ht="14.25" customHeight="1" thickTop="1">
      <c r="G276" s="116"/>
      <c r="H276" s="334"/>
      <c r="J276" s="333"/>
      <c r="K276" s="217" t="s">
        <v>255</v>
      </c>
      <c r="L276" s="203" t="s">
        <v>238</v>
      </c>
      <c r="M276" s="226">
        <v>0.54</v>
      </c>
      <c r="N276" s="226">
        <v>0.54</v>
      </c>
      <c r="O276" s="226">
        <v>0.54</v>
      </c>
      <c r="P276" s="226">
        <v>0.54</v>
      </c>
      <c r="Q276" s="226">
        <v>0.54</v>
      </c>
      <c r="R276" s="226">
        <v>0.54</v>
      </c>
      <c r="S276" s="226">
        <v>0.54</v>
      </c>
      <c r="T276" s="226">
        <v>0.54</v>
      </c>
      <c r="U276" s="226">
        <v>0.54</v>
      </c>
      <c r="V276" s="226">
        <v>0.54</v>
      </c>
      <c r="W276" s="226">
        <v>0.54</v>
      </c>
      <c r="X276" s="226">
        <v>0.54</v>
      </c>
      <c r="Y276" s="226">
        <v>0.54</v>
      </c>
      <c r="Z276" s="226">
        <v>0.54</v>
      </c>
      <c r="AA276" s="226">
        <v>0.54</v>
      </c>
      <c r="AB276" s="226">
        <v>0.54</v>
      </c>
      <c r="AC276" s="226">
        <v>0.54</v>
      </c>
      <c r="AD276" s="226">
        <v>0.54</v>
      </c>
      <c r="AE276" s="226">
        <v>0.54</v>
      </c>
      <c r="AF276" s="226">
        <v>0.54</v>
      </c>
      <c r="AG276" s="226">
        <v>0.54</v>
      </c>
      <c r="AH276" s="226">
        <v>0.54</v>
      </c>
      <c r="AI276" s="226">
        <v>0.54</v>
      </c>
      <c r="AJ276" s="226">
        <v>0.54</v>
      </c>
      <c r="AK276" s="226">
        <v>0.54</v>
      </c>
      <c r="AL276" s="226">
        <v>0.54</v>
      </c>
      <c r="AM276" s="226">
        <v>0.54</v>
      </c>
      <c r="AN276" s="226">
        <v>0.54</v>
      </c>
      <c r="AO276" s="226">
        <v>0.54</v>
      </c>
      <c r="AP276" s="226">
        <v>0.54</v>
      </c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J276"/>
      <c r="BK276"/>
      <c r="BL276"/>
      <c r="BM276"/>
      <c r="BN276"/>
      <c r="BO276"/>
      <c r="BP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I276" s="96"/>
    </row>
    <row r="277" spans="7:87" ht="14.25" customHeight="1">
      <c r="G277" s="116"/>
      <c r="H277" s="334"/>
      <c r="J277" s="333"/>
      <c r="K277" s="217" t="s">
        <v>255</v>
      </c>
      <c r="L277" s="203" t="s">
        <v>239</v>
      </c>
      <c r="M277" s="226">
        <v>0.54</v>
      </c>
      <c r="N277" s="226">
        <v>0.54</v>
      </c>
      <c r="O277" s="226">
        <v>0.54</v>
      </c>
      <c r="P277" s="226">
        <v>0.54</v>
      </c>
      <c r="Q277" s="226">
        <v>0.54</v>
      </c>
      <c r="R277" s="226">
        <v>0.54</v>
      </c>
      <c r="S277" s="226">
        <v>0.54</v>
      </c>
      <c r="T277" s="226">
        <v>0.54</v>
      </c>
      <c r="U277" s="226">
        <v>0.54</v>
      </c>
      <c r="V277" s="226">
        <v>0.54</v>
      </c>
      <c r="W277" s="226">
        <v>0.54</v>
      </c>
      <c r="X277" s="226">
        <v>0.54</v>
      </c>
      <c r="Y277" s="226">
        <v>0.54</v>
      </c>
      <c r="Z277" s="226">
        <v>0.54</v>
      </c>
      <c r="AA277" s="226">
        <v>0.54</v>
      </c>
      <c r="AB277" s="226">
        <v>0.54</v>
      </c>
      <c r="AC277" s="226">
        <v>0.54</v>
      </c>
      <c r="AD277" s="226">
        <v>0.54</v>
      </c>
      <c r="AE277" s="226">
        <v>0.54</v>
      </c>
      <c r="AF277" s="226">
        <v>0.54</v>
      </c>
      <c r="AG277" s="226">
        <v>0.54</v>
      </c>
      <c r="AH277" s="226">
        <v>0.54</v>
      </c>
      <c r="AI277" s="226">
        <v>0.54</v>
      </c>
      <c r="AJ277" s="226">
        <v>0.54</v>
      </c>
      <c r="AK277" s="226">
        <v>0.54</v>
      </c>
      <c r="AL277" s="226">
        <v>0.54</v>
      </c>
      <c r="AM277" s="226">
        <v>0.54</v>
      </c>
      <c r="AN277" s="226">
        <v>0.54</v>
      </c>
      <c r="AO277" s="226">
        <v>0.54</v>
      </c>
      <c r="AP277" s="226">
        <v>0.54</v>
      </c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J277"/>
      <c r="BK277"/>
      <c r="BL277"/>
      <c r="BM277"/>
      <c r="BN277"/>
      <c r="BO277"/>
      <c r="BP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I277" s="96"/>
    </row>
    <row r="278" spans="7:87" ht="14.25" customHeight="1" thickBot="1">
      <c r="G278" s="116"/>
      <c r="H278" s="334"/>
      <c r="J278" s="333"/>
      <c r="K278" s="217" t="s">
        <v>255</v>
      </c>
      <c r="L278" s="203" t="s">
        <v>240</v>
      </c>
      <c r="M278" s="227">
        <v>0.54</v>
      </c>
      <c r="N278" s="227">
        <v>0.54</v>
      </c>
      <c r="O278" s="227">
        <v>0.54</v>
      </c>
      <c r="P278" s="227">
        <v>0.54</v>
      </c>
      <c r="Q278" s="227">
        <v>0.54</v>
      </c>
      <c r="R278" s="227">
        <v>0.54</v>
      </c>
      <c r="S278" s="227">
        <v>0.54</v>
      </c>
      <c r="T278" s="227">
        <v>0.54</v>
      </c>
      <c r="U278" s="227">
        <v>0.54</v>
      </c>
      <c r="V278" s="227">
        <v>0.54</v>
      </c>
      <c r="W278" s="227">
        <v>0.54</v>
      </c>
      <c r="X278" s="227">
        <v>0.54</v>
      </c>
      <c r="Y278" s="227">
        <v>0.54</v>
      </c>
      <c r="Z278" s="227">
        <v>0.54</v>
      </c>
      <c r="AA278" s="227">
        <v>0.54</v>
      </c>
      <c r="AB278" s="227">
        <v>0.54</v>
      </c>
      <c r="AC278" s="227">
        <v>0.54</v>
      </c>
      <c r="AD278" s="227">
        <v>0.54</v>
      </c>
      <c r="AE278" s="227">
        <v>0.54</v>
      </c>
      <c r="AF278" s="227">
        <v>0.54</v>
      </c>
      <c r="AG278" s="227">
        <v>0.54</v>
      </c>
      <c r="AH278" s="227">
        <v>0.54</v>
      </c>
      <c r="AI278" s="227">
        <v>0.54</v>
      </c>
      <c r="AJ278" s="227">
        <v>0.54</v>
      </c>
      <c r="AK278" s="227">
        <v>0.54</v>
      </c>
      <c r="AL278" s="227">
        <v>0.54</v>
      </c>
      <c r="AM278" s="227">
        <v>0.54</v>
      </c>
      <c r="AN278" s="227">
        <v>0.54</v>
      </c>
      <c r="AO278" s="227">
        <v>0.54</v>
      </c>
      <c r="AP278" s="227">
        <v>0.54</v>
      </c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J278"/>
      <c r="BK278"/>
      <c r="BL278"/>
      <c r="BM278"/>
      <c r="BN278"/>
      <c r="BO278"/>
      <c r="BP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I278" s="96"/>
    </row>
    <row r="279" spans="7:87" ht="14.25" customHeight="1" thickTop="1">
      <c r="G279" s="116"/>
      <c r="H279" s="334"/>
      <c r="J279" s="333"/>
      <c r="K279" s="217" t="s">
        <v>256</v>
      </c>
      <c r="L279" s="203" t="s">
        <v>238</v>
      </c>
      <c r="M279" s="226">
        <v>0.54</v>
      </c>
      <c r="N279" s="226">
        <v>0.54</v>
      </c>
      <c r="O279" s="226">
        <v>0.54</v>
      </c>
      <c r="P279" s="226">
        <v>0.54</v>
      </c>
      <c r="Q279" s="226">
        <v>0.54</v>
      </c>
      <c r="R279" s="226">
        <v>0.54</v>
      </c>
      <c r="S279" s="226">
        <v>0.54</v>
      </c>
      <c r="T279" s="226">
        <v>0.54</v>
      </c>
      <c r="U279" s="226">
        <v>0.54</v>
      </c>
      <c r="V279" s="226">
        <v>0.54</v>
      </c>
      <c r="W279" s="226">
        <v>0.54</v>
      </c>
      <c r="X279" s="226">
        <v>0.54</v>
      </c>
      <c r="Y279" s="226">
        <v>0.54</v>
      </c>
      <c r="Z279" s="226">
        <v>0.54</v>
      </c>
      <c r="AA279" s="226">
        <v>0.54</v>
      </c>
      <c r="AB279" s="226">
        <v>0.54</v>
      </c>
      <c r="AC279" s="226">
        <v>0.54</v>
      </c>
      <c r="AD279" s="226">
        <v>0.54</v>
      </c>
      <c r="AE279" s="226">
        <v>0.54</v>
      </c>
      <c r="AF279" s="226">
        <v>0.54</v>
      </c>
      <c r="AG279" s="226">
        <v>0.54</v>
      </c>
      <c r="AH279" s="226">
        <v>0.54</v>
      </c>
      <c r="AI279" s="226">
        <v>0.54</v>
      </c>
      <c r="AJ279" s="226">
        <v>0.54</v>
      </c>
      <c r="AK279" s="226">
        <v>0.54</v>
      </c>
      <c r="AL279" s="226">
        <v>0.54</v>
      </c>
      <c r="AM279" s="226">
        <v>0.54</v>
      </c>
      <c r="AN279" s="226">
        <v>0.54</v>
      </c>
      <c r="AO279" s="226">
        <v>0.54</v>
      </c>
      <c r="AP279" s="226">
        <v>0.54</v>
      </c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J279"/>
      <c r="BK279"/>
      <c r="BL279"/>
      <c r="BM279"/>
      <c r="BN279"/>
      <c r="BO279"/>
      <c r="BP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I279" s="96"/>
    </row>
    <row r="280" spans="7:87" ht="14.25" customHeight="1">
      <c r="G280" s="116"/>
      <c r="H280" s="334"/>
      <c r="J280" s="333"/>
      <c r="K280" s="217" t="s">
        <v>256</v>
      </c>
      <c r="L280" s="203" t="s">
        <v>239</v>
      </c>
      <c r="M280" s="226">
        <v>0.54</v>
      </c>
      <c r="N280" s="226">
        <v>0.54</v>
      </c>
      <c r="O280" s="226">
        <v>0.54</v>
      </c>
      <c r="P280" s="226">
        <v>0.54</v>
      </c>
      <c r="Q280" s="226">
        <v>0.54</v>
      </c>
      <c r="R280" s="226">
        <v>0.54</v>
      </c>
      <c r="S280" s="226">
        <v>0.54</v>
      </c>
      <c r="T280" s="226">
        <v>0.54</v>
      </c>
      <c r="U280" s="226">
        <v>0.54</v>
      </c>
      <c r="V280" s="226">
        <v>0.54</v>
      </c>
      <c r="W280" s="226">
        <v>0.54</v>
      </c>
      <c r="X280" s="226">
        <v>0.54</v>
      </c>
      <c r="Y280" s="226">
        <v>0.54</v>
      </c>
      <c r="Z280" s="226">
        <v>0.54</v>
      </c>
      <c r="AA280" s="226">
        <v>0.54</v>
      </c>
      <c r="AB280" s="226">
        <v>0.54</v>
      </c>
      <c r="AC280" s="226">
        <v>0.54</v>
      </c>
      <c r="AD280" s="226">
        <v>0.54</v>
      </c>
      <c r="AE280" s="226">
        <v>0.54</v>
      </c>
      <c r="AF280" s="226">
        <v>0.54</v>
      </c>
      <c r="AG280" s="226">
        <v>0.54</v>
      </c>
      <c r="AH280" s="226">
        <v>0.54</v>
      </c>
      <c r="AI280" s="226">
        <v>0.54</v>
      </c>
      <c r="AJ280" s="226">
        <v>0.54</v>
      </c>
      <c r="AK280" s="226">
        <v>0.54</v>
      </c>
      <c r="AL280" s="226">
        <v>0.54</v>
      </c>
      <c r="AM280" s="226">
        <v>0.54</v>
      </c>
      <c r="AN280" s="226">
        <v>0.54</v>
      </c>
      <c r="AO280" s="226">
        <v>0.54</v>
      </c>
      <c r="AP280" s="226">
        <v>0.54</v>
      </c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J280"/>
      <c r="BK280"/>
      <c r="BL280"/>
      <c r="BM280"/>
      <c r="BN280"/>
      <c r="BO280"/>
      <c r="BP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I280" s="96"/>
    </row>
    <row r="281" spans="7:87" ht="14.25" customHeight="1" thickBot="1">
      <c r="G281" s="116"/>
      <c r="H281" s="334"/>
      <c r="J281" s="333"/>
      <c r="K281" s="217" t="s">
        <v>256</v>
      </c>
      <c r="L281" s="203" t="s">
        <v>240</v>
      </c>
      <c r="M281" s="227">
        <v>0.54</v>
      </c>
      <c r="N281" s="227">
        <v>0.54</v>
      </c>
      <c r="O281" s="227">
        <v>0.54</v>
      </c>
      <c r="P281" s="227">
        <v>0.54</v>
      </c>
      <c r="Q281" s="227">
        <v>0.54</v>
      </c>
      <c r="R281" s="227">
        <v>0.54</v>
      </c>
      <c r="S281" s="227">
        <v>0.54</v>
      </c>
      <c r="T281" s="227">
        <v>0.54</v>
      </c>
      <c r="U281" s="227">
        <v>0.54</v>
      </c>
      <c r="V281" s="227">
        <v>0.54</v>
      </c>
      <c r="W281" s="227">
        <v>0.54</v>
      </c>
      <c r="X281" s="227">
        <v>0.54</v>
      </c>
      <c r="Y281" s="227">
        <v>0.54</v>
      </c>
      <c r="Z281" s="227">
        <v>0.54</v>
      </c>
      <c r="AA281" s="227">
        <v>0.54</v>
      </c>
      <c r="AB281" s="227">
        <v>0.54</v>
      </c>
      <c r="AC281" s="227">
        <v>0.54</v>
      </c>
      <c r="AD281" s="227">
        <v>0.54</v>
      </c>
      <c r="AE281" s="227">
        <v>0.54</v>
      </c>
      <c r="AF281" s="227">
        <v>0.54</v>
      </c>
      <c r="AG281" s="227">
        <v>0.54</v>
      </c>
      <c r="AH281" s="227">
        <v>0.54</v>
      </c>
      <c r="AI281" s="227">
        <v>0.54</v>
      </c>
      <c r="AJ281" s="227">
        <v>0.54</v>
      </c>
      <c r="AK281" s="227">
        <v>0.54</v>
      </c>
      <c r="AL281" s="227">
        <v>0.54</v>
      </c>
      <c r="AM281" s="227">
        <v>0.54</v>
      </c>
      <c r="AN281" s="227">
        <v>0.54</v>
      </c>
      <c r="AO281" s="227">
        <v>0.54</v>
      </c>
      <c r="AP281" s="227">
        <v>0.54</v>
      </c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J281"/>
      <c r="BK281"/>
      <c r="BL281"/>
      <c r="BM281"/>
      <c r="BN281"/>
      <c r="BO281"/>
      <c r="BP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I281" s="96"/>
    </row>
    <row r="282" spans="7:87" ht="14.25" customHeight="1" thickTop="1">
      <c r="G282" s="116"/>
      <c r="H282" s="334"/>
      <c r="J282" s="333"/>
      <c r="K282" s="217" t="s">
        <v>257</v>
      </c>
      <c r="L282" s="203" t="s">
        <v>238</v>
      </c>
      <c r="M282" s="226">
        <v>0.54</v>
      </c>
      <c r="N282" s="226">
        <v>0.54</v>
      </c>
      <c r="O282" s="226">
        <v>0.54</v>
      </c>
      <c r="P282" s="226">
        <v>0.54</v>
      </c>
      <c r="Q282" s="226">
        <v>0.54</v>
      </c>
      <c r="R282" s="226">
        <v>0.54</v>
      </c>
      <c r="S282" s="226">
        <v>0.54</v>
      </c>
      <c r="T282" s="226">
        <v>0.54</v>
      </c>
      <c r="U282" s="226">
        <v>0.54</v>
      </c>
      <c r="V282" s="226">
        <v>0.54</v>
      </c>
      <c r="W282" s="226">
        <v>0.54</v>
      </c>
      <c r="X282" s="226">
        <v>0.54</v>
      </c>
      <c r="Y282" s="226">
        <v>0.54</v>
      </c>
      <c r="Z282" s="226">
        <v>0.54</v>
      </c>
      <c r="AA282" s="226">
        <v>0.54</v>
      </c>
      <c r="AB282" s="226">
        <v>0.54</v>
      </c>
      <c r="AC282" s="226">
        <v>0.54</v>
      </c>
      <c r="AD282" s="226">
        <v>0.54</v>
      </c>
      <c r="AE282" s="226">
        <v>0.54</v>
      </c>
      <c r="AF282" s="226">
        <v>0.54</v>
      </c>
      <c r="AG282" s="226">
        <v>0.54</v>
      </c>
      <c r="AH282" s="226">
        <v>0.54</v>
      </c>
      <c r="AI282" s="226">
        <v>0.54</v>
      </c>
      <c r="AJ282" s="226">
        <v>0.54</v>
      </c>
      <c r="AK282" s="226">
        <v>0.54</v>
      </c>
      <c r="AL282" s="226">
        <v>0.54</v>
      </c>
      <c r="AM282" s="226">
        <v>0.54</v>
      </c>
      <c r="AN282" s="226">
        <v>0.54</v>
      </c>
      <c r="AO282" s="226">
        <v>0.54</v>
      </c>
      <c r="AP282" s="226">
        <v>0.54</v>
      </c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J282"/>
      <c r="BK282"/>
      <c r="BL282"/>
      <c r="BM282"/>
      <c r="BN282"/>
      <c r="BO282"/>
      <c r="BP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I282" s="96"/>
    </row>
    <row r="283" spans="7:87" ht="14.25" customHeight="1">
      <c r="G283" s="116"/>
      <c r="H283" s="334"/>
      <c r="J283" s="333"/>
      <c r="K283" s="217" t="s">
        <v>257</v>
      </c>
      <c r="L283" s="203" t="s">
        <v>239</v>
      </c>
      <c r="M283" s="226">
        <v>0.54</v>
      </c>
      <c r="N283" s="226">
        <v>0.54</v>
      </c>
      <c r="O283" s="226">
        <v>0.54</v>
      </c>
      <c r="P283" s="226">
        <v>0.54</v>
      </c>
      <c r="Q283" s="226">
        <v>0.54</v>
      </c>
      <c r="R283" s="226">
        <v>0.54</v>
      </c>
      <c r="S283" s="226">
        <v>0.54</v>
      </c>
      <c r="T283" s="226">
        <v>0.54</v>
      </c>
      <c r="U283" s="226">
        <v>0.54</v>
      </c>
      <c r="V283" s="226">
        <v>0.54</v>
      </c>
      <c r="W283" s="226">
        <v>0.54</v>
      </c>
      <c r="X283" s="226">
        <v>0.54</v>
      </c>
      <c r="Y283" s="226">
        <v>0.54</v>
      </c>
      <c r="Z283" s="226">
        <v>0.54</v>
      </c>
      <c r="AA283" s="226">
        <v>0.54</v>
      </c>
      <c r="AB283" s="226">
        <v>0.54</v>
      </c>
      <c r="AC283" s="226">
        <v>0.54</v>
      </c>
      <c r="AD283" s="226">
        <v>0.54</v>
      </c>
      <c r="AE283" s="226">
        <v>0.54</v>
      </c>
      <c r="AF283" s="226">
        <v>0.54</v>
      </c>
      <c r="AG283" s="226">
        <v>0.54</v>
      </c>
      <c r="AH283" s="226">
        <v>0.54</v>
      </c>
      <c r="AI283" s="226">
        <v>0.54</v>
      </c>
      <c r="AJ283" s="226">
        <v>0.54</v>
      </c>
      <c r="AK283" s="226">
        <v>0.54</v>
      </c>
      <c r="AL283" s="226">
        <v>0.54</v>
      </c>
      <c r="AM283" s="226">
        <v>0.54</v>
      </c>
      <c r="AN283" s="226">
        <v>0.54</v>
      </c>
      <c r="AO283" s="226">
        <v>0.54</v>
      </c>
      <c r="AP283" s="226">
        <v>0.54</v>
      </c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J283"/>
      <c r="BK283"/>
      <c r="BL283"/>
      <c r="BM283"/>
      <c r="BN283"/>
      <c r="BO283"/>
      <c r="BP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I283" s="96"/>
    </row>
    <row r="284" spans="7:87" ht="14.25" customHeight="1" thickBot="1">
      <c r="G284" s="116"/>
      <c r="H284" s="334"/>
      <c r="J284" s="333"/>
      <c r="K284" s="217" t="s">
        <v>257</v>
      </c>
      <c r="L284" s="203" t="s">
        <v>240</v>
      </c>
      <c r="M284" s="227">
        <v>0.54</v>
      </c>
      <c r="N284" s="227">
        <v>0.54</v>
      </c>
      <c r="O284" s="227">
        <v>0.54</v>
      </c>
      <c r="P284" s="227">
        <v>0.54</v>
      </c>
      <c r="Q284" s="227">
        <v>0.54</v>
      </c>
      <c r="R284" s="227">
        <v>0.54</v>
      </c>
      <c r="S284" s="227">
        <v>0.54</v>
      </c>
      <c r="T284" s="227">
        <v>0.54</v>
      </c>
      <c r="U284" s="227">
        <v>0.54</v>
      </c>
      <c r="V284" s="227">
        <v>0.54</v>
      </c>
      <c r="W284" s="227">
        <v>0.54</v>
      </c>
      <c r="X284" s="227">
        <v>0.54</v>
      </c>
      <c r="Y284" s="227">
        <v>0.54</v>
      </c>
      <c r="Z284" s="227">
        <v>0.54</v>
      </c>
      <c r="AA284" s="227">
        <v>0.54</v>
      </c>
      <c r="AB284" s="227">
        <v>0.54</v>
      </c>
      <c r="AC284" s="227">
        <v>0.54</v>
      </c>
      <c r="AD284" s="227">
        <v>0.54</v>
      </c>
      <c r="AE284" s="227">
        <v>0.54</v>
      </c>
      <c r="AF284" s="227">
        <v>0.54</v>
      </c>
      <c r="AG284" s="227">
        <v>0.54</v>
      </c>
      <c r="AH284" s="227">
        <v>0.54</v>
      </c>
      <c r="AI284" s="227">
        <v>0.54</v>
      </c>
      <c r="AJ284" s="227">
        <v>0.54</v>
      </c>
      <c r="AK284" s="227">
        <v>0.54</v>
      </c>
      <c r="AL284" s="227">
        <v>0.54</v>
      </c>
      <c r="AM284" s="227">
        <v>0.54</v>
      </c>
      <c r="AN284" s="227">
        <v>0.54</v>
      </c>
      <c r="AO284" s="227">
        <v>0.54</v>
      </c>
      <c r="AP284" s="227">
        <v>0.54</v>
      </c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J284"/>
      <c r="BK284"/>
      <c r="BL284"/>
      <c r="BM284"/>
      <c r="BN284"/>
      <c r="BO284"/>
      <c r="BP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I284" s="96"/>
    </row>
    <row r="285" spans="7:87" ht="14.25" customHeight="1" thickTop="1">
      <c r="G285" s="116"/>
      <c r="H285" s="214"/>
      <c r="J285" s="333"/>
      <c r="K285" s="217" t="s">
        <v>258</v>
      </c>
      <c r="L285" s="203" t="s">
        <v>238</v>
      </c>
      <c r="M285" s="226">
        <v>0.54</v>
      </c>
      <c r="N285" s="226">
        <v>0.54</v>
      </c>
      <c r="O285" s="226">
        <v>0.54</v>
      </c>
      <c r="P285" s="226">
        <v>0.54</v>
      </c>
      <c r="Q285" s="226">
        <v>0.54</v>
      </c>
      <c r="R285" s="226">
        <v>0.54</v>
      </c>
      <c r="S285" s="226">
        <v>0.54</v>
      </c>
      <c r="T285" s="226">
        <v>0.54</v>
      </c>
      <c r="U285" s="226">
        <v>0.54</v>
      </c>
      <c r="V285" s="226">
        <v>0.54</v>
      </c>
      <c r="W285" s="226">
        <v>0.54</v>
      </c>
      <c r="X285" s="226">
        <v>0.54</v>
      </c>
      <c r="Y285" s="226">
        <v>0.54</v>
      </c>
      <c r="Z285" s="226">
        <v>0.54</v>
      </c>
      <c r="AA285" s="226">
        <v>0.54</v>
      </c>
      <c r="AB285" s="226">
        <v>0.54</v>
      </c>
      <c r="AC285" s="226">
        <v>0.54</v>
      </c>
      <c r="AD285" s="226">
        <v>0.54</v>
      </c>
      <c r="AE285" s="226">
        <v>0.54</v>
      </c>
      <c r="AF285" s="226">
        <v>0.54</v>
      </c>
      <c r="AG285" s="226">
        <v>0.54</v>
      </c>
      <c r="AH285" s="226">
        <v>0.54</v>
      </c>
      <c r="AI285" s="226">
        <v>0.54</v>
      </c>
      <c r="AJ285" s="226">
        <v>0.54</v>
      </c>
      <c r="AK285" s="226">
        <v>0.54</v>
      </c>
      <c r="AL285" s="226">
        <v>0.54</v>
      </c>
      <c r="AM285" s="226">
        <v>0.54</v>
      </c>
      <c r="AN285" s="226">
        <v>0.54</v>
      </c>
      <c r="AO285" s="226">
        <v>0.54</v>
      </c>
      <c r="AP285" s="226">
        <v>0.54</v>
      </c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J285"/>
      <c r="BK285"/>
      <c r="BL285"/>
      <c r="BM285"/>
      <c r="BN285"/>
      <c r="BO285"/>
      <c r="BP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I285" s="96"/>
    </row>
    <row r="286" spans="7:87" ht="14.25" customHeight="1">
      <c r="G286" s="116"/>
      <c r="H286" s="214"/>
      <c r="J286" s="333"/>
      <c r="K286" s="217" t="s">
        <v>258</v>
      </c>
      <c r="L286" s="203" t="s">
        <v>239</v>
      </c>
      <c r="M286" s="226">
        <v>0.54</v>
      </c>
      <c r="N286" s="226">
        <v>0.54</v>
      </c>
      <c r="O286" s="226">
        <v>0.54</v>
      </c>
      <c r="P286" s="226">
        <v>0.54</v>
      </c>
      <c r="Q286" s="226">
        <v>0.54</v>
      </c>
      <c r="R286" s="226">
        <v>0.54</v>
      </c>
      <c r="S286" s="226">
        <v>0.54</v>
      </c>
      <c r="T286" s="226">
        <v>0.54</v>
      </c>
      <c r="U286" s="226">
        <v>0.54</v>
      </c>
      <c r="V286" s="226">
        <v>0.54</v>
      </c>
      <c r="W286" s="226">
        <v>0.54</v>
      </c>
      <c r="X286" s="226">
        <v>0.54</v>
      </c>
      <c r="Y286" s="226">
        <v>0.54</v>
      </c>
      <c r="Z286" s="226">
        <v>0.54</v>
      </c>
      <c r="AA286" s="226">
        <v>0.54</v>
      </c>
      <c r="AB286" s="226">
        <v>0.54</v>
      </c>
      <c r="AC286" s="226">
        <v>0.54</v>
      </c>
      <c r="AD286" s="226">
        <v>0.54</v>
      </c>
      <c r="AE286" s="226">
        <v>0.54</v>
      </c>
      <c r="AF286" s="226">
        <v>0.54</v>
      </c>
      <c r="AG286" s="226">
        <v>0.54</v>
      </c>
      <c r="AH286" s="226">
        <v>0.54</v>
      </c>
      <c r="AI286" s="226">
        <v>0.54</v>
      </c>
      <c r="AJ286" s="226">
        <v>0.54</v>
      </c>
      <c r="AK286" s="226">
        <v>0.54</v>
      </c>
      <c r="AL286" s="226">
        <v>0.54</v>
      </c>
      <c r="AM286" s="226">
        <v>0.54</v>
      </c>
      <c r="AN286" s="226">
        <v>0.54</v>
      </c>
      <c r="AO286" s="226">
        <v>0.54</v>
      </c>
      <c r="AP286" s="226">
        <v>0.54</v>
      </c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J286"/>
      <c r="BK286"/>
      <c r="BL286"/>
      <c r="BM286"/>
      <c r="BN286"/>
      <c r="BO286"/>
      <c r="BP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I286" s="96"/>
    </row>
    <row r="287" spans="7:87" ht="14.25" customHeight="1" thickBot="1">
      <c r="G287" s="116"/>
      <c r="H287" s="214"/>
      <c r="J287" s="333"/>
      <c r="K287" s="217" t="s">
        <v>258</v>
      </c>
      <c r="L287" s="203" t="s">
        <v>240</v>
      </c>
      <c r="M287" s="227">
        <v>0.54</v>
      </c>
      <c r="N287" s="227">
        <v>0.54</v>
      </c>
      <c r="O287" s="227">
        <v>0.54</v>
      </c>
      <c r="P287" s="227">
        <v>0.54</v>
      </c>
      <c r="Q287" s="227">
        <v>0.54</v>
      </c>
      <c r="R287" s="227">
        <v>0.54</v>
      </c>
      <c r="S287" s="227">
        <v>0.54</v>
      </c>
      <c r="T287" s="227">
        <v>0.54</v>
      </c>
      <c r="U287" s="227">
        <v>0.54</v>
      </c>
      <c r="V287" s="227">
        <v>0.54</v>
      </c>
      <c r="W287" s="227">
        <v>0.54</v>
      </c>
      <c r="X287" s="227">
        <v>0.54</v>
      </c>
      <c r="Y287" s="227">
        <v>0.54</v>
      </c>
      <c r="Z287" s="227">
        <v>0.54</v>
      </c>
      <c r="AA287" s="227">
        <v>0.54</v>
      </c>
      <c r="AB287" s="227">
        <v>0.54</v>
      </c>
      <c r="AC287" s="227">
        <v>0.54</v>
      </c>
      <c r="AD287" s="227">
        <v>0.54</v>
      </c>
      <c r="AE287" s="227">
        <v>0.54</v>
      </c>
      <c r="AF287" s="227">
        <v>0.54</v>
      </c>
      <c r="AG287" s="227">
        <v>0.54</v>
      </c>
      <c r="AH287" s="227">
        <v>0.54</v>
      </c>
      <c r="AI287" s="227">
        <v>0.54</v>
      </c>
      <c r="AJ287" s="227">
        <v>0.54</v>
      </c>
      <c r="AK287" s="227">
        <v>0.54</v>
      </c>
      <c r="AL287" s="227">
        <v>0.54</v>
      </c>
      <c r="AM287" s="227">
        <v>0.54</v>
      </c>
      <c r="AN287" s="227">
        <v>0.54</v>
      </c>
      <c r="AO287" s="227">
        <v>0.54</v>
      </c>
      <c r="AP287" s="227">
        <v>0.54</v>
      </c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J287"/>
      <c r="BK287"/>
      <c r="BL287"/>
      <c r="BM287"/>
      <c r="BN287"/>
      <c r="BO287"/>
      <c r="BP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I287" s="96"/>
    </row>
    <row r="288" spans="7:87" ht="14.25" customHeight="1" thickTop="1">
      <c r="G288" s="116"/>
      <c r="H288" s="214"/>
      <c r="J288" s="333"/>
      <c r="K288" s="217" t="s">
        <v>259</v>
      </c>
      <c r="L288" s="203" t="s">
        <v>238</v>
      </c>
      <c r="M288" s="226">
        <v>0.54</v>
      </c>
      <c r="N288" s="226">
        <v>0.54</v>
      </c>
      <c r="O288" s="226">
        <v>0.54</v>
      </c>
      <c r="P288" s="226">
        <v>0.54</v>
      </c>
      <c r="Q288" s="226">
        <v>0.54</v>
      </c>
      <c r="R288" s="226">
        <v>0.54</v>
      </c>
      <c r="S288" s="226">
        <v>0.54</v>
      </c>
      <c r="T288" s="226">
        <v>0.54</v>
      </c>
      <c r="U288" s="226">
        <v>0.54</v>
      </c>
      <c r="V288" s="226">
        <v>0.54</v>
      </c>
      <c r="W288" s="226">
        <v>0.54</v>
      </c>
      <c r="X288" s="226">
        <v>0.54</v>
      </c>
      <c r="Y288" s="226">
        <v>0.54</v>
      </c>
      <c r="Z288" s="226">
        <v>0.54</v>
      </c>
      <c r="AA288" s="226">
        <v>0.54</v>
      </c>
      <c r="AB288" s="226">
        <v>0.54</v>
      </c>
      <c r="AC288" s="226">
        <v>0.54</v>
      </c>
      <c r="AD288" s="226">
        <v>0.54</v>
      </c>
      <c r="AE288" s="226">
        <v>0.54</v>
      </c>
      <c r="AF288" s="226">
        <v>0.54</v>
      </c>
      <c r="AG288" s="226">
        <v>0.54</v>
      </c>
      <c r="AH288" s="226">
        <v>0.54</v>
      </c>
      <c r="AI288" s="226">
        <v>0.54</v>
      </c>
      <c r="AJ288" s="226">
        <v>0.54</v>
      </c>
      <c r="AK288" s="226">
        <v>0.54</v>
      </c>
      <c r="AL288" s="226">
        <v>0.54</v>
      </c>
      <c r="AM288" s="226">
        <v>0.54</v>
      </c>
      <c r="AN288" s="226">
        <v>0.54</v>
      </c>
      <c r="AO288" s="226">
        <v>0.54</v>
      </c>
      <c r="AP288" s="226">
        <v>0.54</v>
      </c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J288"/>
      <c r="BK288"/>
      <c r="BL288"/>
      <c r="BM288"/>
      <c r="BN288"/>
      <c r="BO288"/>
      <c r="BP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I288" s="96"/>
    </row>
    <row r="289" spans="7:87" ht="14.25" customHeight="1">
      <c r="G289" s="116"/>
      <c r="H289" s="214"/>
      <c r="J289" s="333"/>
      <c r="K289" s="217" t="s">
        <v>259</v>
      </c>
      <c r="L289" s="203" t="s">
        <v>239</v>
      </c>
      <c r="M289" s="226">
        <v>0.54</v>
      </c>
      <c r="N289" s="226">
        <v>0.54</v>
      </c>
      <c r="O289" s="226">
        <v>0.54</v>
      </c>
      <c r="P289" s="226">
        <v>0.54</v>
      </c>
      <c r="Q289" s="226">
        <v>0.54</v>
      </c>
      <c r="R289" s="226">
        <v>0.54</v>
      </c>
      <c r="S289" s="226">
        <v>0.54</v>
      </c>
      <c r="T289" s="226">
        <v>0.54</v>
      </c>
      <c r="U289" s="226">
        <v>0.54</v>
      </c>
      <c r="V289" s="226">
        <v>0.54</v>
      </c>
      <c r="W289" s="226">
        <v>0.54</v>
      </c>
      <c r="X289" s="226">
        <v>0.54</v>
      </c>
      <c r="Y289" s="226">
        <v>0.54</v>
      </c>
      <c r="Z289" s="226">
        <v>0.54</v>
      </c>
      <c r="AA289" s="226">
        <v>0.54</v>
      </c>
      <c r="AB289" s="226">
        <v>0.54</v>
      </c>
      <c r="AC289" s="226">
        <v>0.54</v>
      </c>
      <c r="AD289" s="226">
        <v>0.54</v>
      </c>
      <c r="AE289" s="226">
        <v>0.54</v>
      </c>
      <c r="AF289" s="226">
        <v>0.54</v>
      </c>
      <c r="AG289" s="226">
        <v>0.54</v>
      </c>
      <c r="AH289" s="226">
        <v>0.54</v>
      </c>
      <c r="AI289" s="226">
        <v>0.54</v>
      </c>
      <c r="AJ289" s="226">
        <v>0.54</v>
      </c>
      <c r="AK289" s="226">
        <v>0.54</v>
      </c>
      <c r="AL289" s="226">
        <v>0.54</v>
      </c>
      <c r="AM289" s="226">
        <v>0.54</v>
      </c>
      <c r="AN289" s="226">
        <v>0.54</v>
      </c>
      <c r="AO289" s="226">
        <v>0.54</v>
      </c>
      <c r="AP289" s="226">
        <v>0.54</v>
      </c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J289"/>
      <c r="BK289"/>
      <c r="BL289"/>
      <c r="BM289"/>
      <c r="BN289"/>
      <c r="BO289"/>
      <c r="BP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I289" s="96"/>
    </row>
    <row r="290" spans="7:87" ht="14.25" customHeight="1" thickBot="1">
      <c r="G290" s="116"/>
      <c r="H290" s="214"/>
      <c r="J290" s="333"/>
      <c r="K290" s="217" t="s">
        <v>259</v>
      </c>
      <c r="L290" s="203" t="s">
        <v>240</v>
      </c>
      <c r="M290" s="227">
        <v>0.54</v>
      </c>
      <c r="N290" s="227">
        <v>0.54</v>
      </c>
      <c r="O290" s="227">
        <v>0.54</v>
      </c>
      <c r="P290" s="227">
        <v>0.54</v>
      </c>
      <c r="Q290" s="227">
        <v>0.54</v>
      </c>
      <c r="R290" s="227">
        <v>0.54</v>
      </c>
      <c r="S290" s="227">
        <v>0.54</v>
      </c>
      <c r="T290" s="227">
        <v>0.54</v>
      </c>
      <c r="U290" s="227">
        <v>0.54</v>
      </c>
      <c r="V290" s="227">
        <v>0.54</v>
      </c>
      <c r="W290" s="227">
        <v>0.54</v>
      </c>
      <c r="X290" s="227">
        <v>0.54</v>
      </c>
      <c r="Y290" s="227">
        <v>0.54</v>
      </c>
      <c r="Z290" s="227">
        <v>0.54</v>
      </c>
      <c r="AA290" s="227">
        <v>0.54</v>
      </c>
      <c r="AB290" s="227">
        <v>0.54</v>
      </c>
      <c r="AC290" s="227">
        <v>0.54</v>
      </c>
      <c r="AD290" s="227">
        <v>0.54</v>
      </c>
      <c r="AE290" s="227">
        <v>0.54</v>
      </c>
      <c r="AF290" s="227">
        <v>0.54</v>
      </c>
      <c r="AG290" s="227">
        <v>0.54</v>
      </c>
      <c r="AH290" s="227">
        <v>0.54</v>
      </c>
      <c r="AI290" s="227">
        <v>0.54</v>
      </c>
      <c r="AJ290" s="227">
        <v>0.54</v>
      </c>
      <c r="AK290" s="227">
        <v>0.54</v>
      </c>
      <c r="AL290" s="227">
        <v>0.54</v>
      </c>
      <c r="AM290" s="227">
        <v>0.54</v>
      </c>
      <c r="AN290" s="227">
        <v>0.54</v>
      </c>
      <c r="AO290" s="227">
        <v>0.54</v>
      </c>
      <c r="AP290" s="227">
        <v>0.54</v>
      </c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J290"/>
      <c r="BK290"/>
      <c r="BL290"/>
      <c r="BM290"/>
      <c r="BN290"/>
      <c r="BO290"/>
      <c r="BP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I290" s="96"/>
    </row>
    <row r="291" spans="7:87" ht="14.25" customHeight="1" thickTop="1">
      <c r="G291" s="116"/>
      <c r="H291" s="214"/>
      <c r="J291" s="333"/>
      <c r="K291" s="217" t="s">
        <v>260</v>
      </c>
      <c r="L291" s="203" t="s">
        <v>238</v>
      </c>
      <c r="M291" s="226">
        <v>0.54</v>
      </c>
      <c r="N291" s="226">
        <v>0.54</v>
      </c>
      <c r="O291" s="226">
        <v>0.54</v>
      </c>
      <c r="P291" s="226">
        <v>0.54</v>
      </c>
      <c r="Q291" s="226">
        <v>0.54</v>
      </c>
      <c r="R291" s="226">
        <v>0.54</v>
      </c>
      <c r="S291" s="226">
        <v>0.54</v>
      </c>
      <c r="T291" s="226">
        <v>0.54</v>
      </c>
      <c r="U291" s="226">
        <v>0.54</v>
      </c>
      <c r="V291" s="226">
        <v>0.54</v>
      </c>
      <c r="W291" s="226">
        <v>0.54</v>
      </c>
      <c r="X291" s="226">
        <v>0.54</v>
      </c>
      <c r="Y291" s="226">
        <v>0.54</v>
      </c>
      <c r="Z291" s="226">
        <v>0.54</v>
      </c>
      <c r="AA291" s="226">
        <v>0.54</v>
      </c>
      <c r="AB291" s="226">
        <v>0.54</v>
      </c>
      <c r="AC291" s="226">
        <v>0.54</v>
      </c>
      <c r="AD291" s="226">
        <v>0.54</v>
      </c>
      <c r="AE291" s="226">
        <v>0.54</v>
      </c>
      <c r="AF291" s="226">
        <v>0.54</v>
      </c>
      <c r="AG291" s="226">
        <v>0.54</v>
      </c>
      <c r="AH291" s="226">
        <v>0.54</v>
      </c>
      <c r="AI291" s="226">
        <v>0.54</v>
      </c>
      <c r="AJ291" s="226">
        <v>0.54</v>
      </c>
      <c r="AK291" s="226">
        <v>0.54</v>
      </c>
      <c r="AL291" s="226">
        <v>0.54</v>
      </c>
      <c r="AM291" s="226">
        <v>0.54</v>
      </c>
      <c r="AN291" s="226">
        <v>0.54</v>
      </c>
      <c r="AO291" s="226">
        <v>0.54</v>
      </c>
      <c r="AP291" s="226">
        <v>0.54</v>
      </c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J291"/>
      <c r="BK291"/>
      <c r="BL291"/>
      <c r="BM291"/>
      <c r="BN291"/>
      <c r="BO291"/>
      <c r="BP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I291" s="96"/>
    </row>
    <row r="292" spans="7:87" ht="14.25" customHeight="1">
      <c r="G292" s="116"/>
      <c r="H292" s="214"/>
      <c r="J292" s="333"/>
      <c r="K292" s="217" t="s">
        <v>260</v>
      </c>
      <c r="L292" s="203" t="s">
        <v>239</v>
      </c>
      <c r="M292" s="226">
        <v>0.54</v>
      </c>
      <c r="N292" s="226">
        <v>0.54</v>
      </c>
      <c r="O292" s="226">
        <v>0.54</v>
      </c>
      <c r="P292" s="226">
        <v>0.54</v>
      </c>
      <c r="Q292" s="226">
        <v>0.54</v>
      </c>
      <c r="R292" s="226">
        <v>0.54</v>
      </c>
      <c r="S292" s="226">
        <v>0.54</v>
      </c>
      <c r="T292" s="226">
        <v>0.54</v>
      </c>
      <c r="U292" s="226">
        <v>0.54</v>
      </c>
      <c r="V292" s="226">
        <v>0.54</v>
      </c>
      <c r="W292" s="226">
        <v>0.54</v>
      </c>
      <c r="X292" s="226">
        <v>0.54</v>
      </c>
      <c r="Y292" s="226">
        <v>0.54</v>
      </c>
      <c r="Z292" s="226">
        <v>0.54</v>
      </c>
      <c r="AA292" s="226">
        <v>0.54</v>
      </c>
      <c r="AB292" s="226">
        <v>0.54</v>
      </c>
      <c r="AC292" s="226">
        <v>0.54</v>
      </c>
      <c r="AD292" s="226">
        <v>0.54</v>
      </c>
      <c r="AE292" s="226">
        <v>0.54</v>
      </c>
      <c r="AF292" s="226">
        <v>0.54</v>
      </c>
      <c r="AG292" s="226">
        <v>0.54</v>
      </c>
      <c r="AH292" s="226">
        <v>0.54</v>
      </c>
      <c r="AI292" s="226">
        <v>0.54</v>
      </c>
      <c r="AJ292" s="226">
        <v>0.54</v>
      </c>
      <c r="AK292" s="226">
        <v>0.54</v>
      </c>
      <c r="AL292" s="226">
        <v>0.54</v>
      </c>
      <c r="AM292" s="226">
        <v>0.54</v>
      </c>
      <c r="AN292" s="226">
        <v>0.54</v>
      </c>
      <c r="AO292" s="226">
        <v>0.54</v>
      </c>
      <c r="AP292" s="226">
        <v>0.54</v>
      </c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J292"/>
      <c r="BK292"/>
      <c r="BL292"/>
      <c r="BM292"/>
      <c r="BN292"/>
      <c r="BO292"/>
      <c r="BP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I292" s="96"/>
    </row>
    <row r="293" spans="7:87" ht="14.25" customHeight="1" thickBot="1">
      <c r="G293" s="116"/>
      <c r="H293" s="214"/>
      <c r="J293" s="333"/>
      <c r="K293" s="217" t="s">
        <v>260</v>
      </c>
      <c r="L293" s="203" t="s">
        <v>240</v>
      </c>
      <c r="M293" s="227">
        <v>0.54</v>
      </c>
      <c r="N293" s="227">
        <v>0.54</v>
      </c>
      <c r="O293" s="227">
        <v>0.54</v>
      </c>
      <c r="P293" s="227">
        <v>0.54</v>
      </c>
      <c r="Q293" s="227">
        <v>0.54</v>
      </c>
      <c r="R293" s="227">
        <v>0.54</v>
      </c>
      <c r="S293" s="227">
        <v>0.54</v>
      </c>
      <c r="T293" s="227">
        <v>0.54</v>
      </c>
      <c r="U293" s="227">
        <v>0.54</v>
      </c>
      <c r="V293" s="227">
        <v>0.54</v>
      </c>
      <c r="W293" s="227">
        <v>0.54</v>
      </c>
      <c r="X293" s="227">
        <v>0.54</v>
      </c>
      <c r="Y293" s="227">
        <v>0.54</v>
      </c>
      <c r="Z293" s="227">
        <v>0.54</v>
      </c>
      <c r="AA293" s="227">
        <v>0.54</v>
      </c>
      <c r="AB293" s="227">
        <v>0.54</v>
      </c>
      <c r="AC293" s="227">
        <v>0.54</v>
      </c>
      <c r="AD293" s="227">
        <v>0.54</v>
      </c>
      <c r="AE293" s="227">
        <v>0.54</v>
      </c>
      <c r="AF293" s="227">
        <v>0.54</v>
      </c>
      <c r="AG293" s="227">
        <v>0.54</v>
      </c>
      <c r="AH293" s="227">
        <v>0.54</v>
      </c>
      <c r="AI293" s="227">
        <v>0.54</v>
      </c>
      <c r="AJ293" s="227">
        <v>0.54</v>
      </c>
      <c r="AK293" s="227">
        <v>0.54</v>
      </c>
      <c r="AL293" s="227">
        <v>0.54</v>
      </c>
      <c r="AM293" s="227">
        <v>0.54</v>
      </c>
      <c r="AN293" s="227">
        <v>0.54</v>
      </c>
      <c r="AO293" s="227">
        <v>0.54</v>
      </c>
      <c r="AP293" s="227">
        <v>0.54</v>
      </c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J293"/>
      <c r="BK293"/>
      <c r="BL293"/>
      <c r="BM293"/>
      <c r="BN293"/>
      <c r="BO293"/>
      <c r="BP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I293" s="96"/>
    </row>
    <row r="294" spans="7:87" ht="14.25" customHeight="1" thickTop="1">
      <c r="G294" s="116"/>
      <c r="H294" s="214"/>
      <c r="J294" s="333"/>
      <c r="K294" s="217" t="s">
        <v>261</v>
      </c>
      <c r="L294" s="203" t="s">
        <v>238</v>
      </c>
      <c r="M294" s="226">
        <v>0.54</v>
      </c>
      <c r="N294" s="226">
        <v>0.54</v>
      </c>
      <c r="O294" s="226">
        <v>0.54</v>
      </c>
      <c r="P294" s="226">
        <v>0.54</v>
      </c>
      <c r="Q294" s="226">
        <v>0.54</v>
      </c>
      <c r="R294" s="226">
        <v>0.54</v>
      </c>
      <c r="S294" s="226">
        <v>0.54</v>
      </c>
      <c r="T294" s="226">
        <v>0.54</v>
      </c>
      <c r="U294" s="226">
        <v>0.54</v>
      </c>
      <c r="V294" s="226">
        <v>0.54</v>
      </c>
      <c r="W294" s="226">
        <v>0.54</v>
      </c>
      <c r="X294" s="226">
        <v>0.54</v>
      </c>
      <c r="Y294" s="226">
        <v>0.54</v>
      </c>
      <c r="Z294" s="226">
        <v>0.54</v>
      </c>
      <c r="AA294" s="226">
        <v>0.54</v>
      </c>
      <c r="AB294" s="226">
        <v>0.54</v>
      </c>
      <c r="AC294" s="226">
        <v>0.54</v>
      </c>
      <c r="AD294" s="226">
        <v>0.54</v>
      </c>
      <c r="AE294" s="226">
        <v>0.54</v>
      </c>
      <c r="AF294" s="226">
        <v>0.54</v>
      </c>
      <c r="AG294" s="226">
        <v>0.54</v>
      </c>
      <c r="AH294" s="226">
        <v>0.54</v>
      </c>
      <c r="AI294" s="226">
        <v>0.54</v>
      </c>
      <c r="AJ294" s="226">
        <v>0.54</v>
      </c>
      <c r="AK294" s="226">
        <v>0.54</v>
      </c>
      <c r="AL294" s="226">
        <v>0.54</v>
      </c>
      <c r="AM294" s="226">
        <v>0.54</v>
      </c>
      <c r="AN294" s="226">
        <v>0.54</v>
      </c>
      <c r="AO294" s="226">
        <v>0.54</v>
      </c>
      <c r="AP294" s="226">
        <v>0.54</v>
      </c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J294"/>
      <c r="BK294"/>
      <c r="BL294"/>
      <c r="BM294"/>
      <c r="BN294"/>
      <c r="BO294"/>
      <c r="BP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I294" s="96"/>
    </row>
    <row r="295" spans="7:87" ht="14.25" customHeight="1">
      <c r="G295" s="116"/>
      <c r="H295" s="214"/>
      <c r="J295" s="333"/>
      <c r="K295" s="217" t="s">
        <v>261</v>
      </c>
      <c r="L295" s="203" t="s">
        <v>239</v>
      </c>
      <c r="M295" s="226">
        <v>0.54</v>
      </c>
      <c r="N295" s="226">
        <v>0.54</v>
      </c>
      <c r="O295" s="226">
        <v>0.54</v>
      </c>
      <c r="P295" s="226">
        <v>0.54</v>
      </c>
      <c r="Q295" s="226">
        <v>0.54</v>
      </c>
      <c r="R295" s="226">
        <v>0.54</v>
      </c>
      <c r="S295" s="226">
        <v>0.54</v>
      </c>
      <c r="T295" s="226">
        <v>0.54</v>
      </c>
      <c r="U295" s="226">
        <v>0.54</v>
      </c>
      <c r="V295" s="226">
        <v>0.54</v>
      </c>
      <c r="W295" s="226">
        <v>0.54</v>
      </c>
      <c r="X295" s="226">
        <v>0.54</v>
      </c>
      <c r="Y295" s="226">
        <v>0.54</v>
      </c>
      <c r="Z295" s="226">
        <v>0.54</v>
      </c>
      <c r="AA295" s="226">
        <v>0.54</v>
      </c>
      <c r="AB295" s="226">
        <v>0.54</v>
      </c>
      <c r="AC295" s="226">
        <v>0.54</v>
      </c>
      <c r="AD295" s="226">
        <v>0.54</v>
      </c>
      <c r="AE295" s="226">
        <v>0.54</v>
      </c>
      <c r="AF295" s="226">
        <v>0.54</v>
      </c>
      <c r="AG295" s="226">
        <v>0.54</v>
      </c>
      <c r="AH295" s="226">
        <v>0.54</v>
      </c>
      <c r="AI295" s="226">
        <v>0.54</v>
      </c>
      <c r="AJ295" s="226">
        <v>0.54</v>
      </c>
      <c r="AK295" s="226">
        <v>0.54</v>
      </c>
      <c r="AL295" s="226">
        <v>0.54</v>
      </c>
      <c r="AM295" s="226">
        <v>0.54</v>
      </c>
      <c r="AN295" s="226">
        <v>0.54</v>
      </c>
      <c r="AO295" s="226">
        <v>0.54</v>
      </c>
      <c r="AP295" s="226">
        <v>0.54</v>
      </c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J295"/>
      <c r="BK295"/>
      <c r="BL295"/>
      <c r="BM295"/>
      <c r="BN295"/>
      <c r="BO295"/>
      <c r="BP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I295" s="96"/>
    </row>
    <row r="296" spans="7:87" ht="14.25" customHeight="1" thickBot="1">
      <c r="G296" s="116"/>
      <c r="H296" s="214"/>
      <c r="J296" s="333"/>
      <c r="K296" s="217" t="s">
        <v>261</v>
      </c>
      <c r="L296" s="203" t="s">
        <v>240</v>
      </c>
      <c r="M296" s="227">
        <v>0.54</v>
      </c>
      <c r="N296" s="227">
        <v>0.54</v>
      </c>
      <c r="O296" s="227">
        <v>0.54</v>
      </c>
      <c r="P296" s="227">
        <v>0.54</v>
      </c>
      <c r="Q296" s="227">
        <v>0.54</v>
      </c>
      <c r="R296" s="227">
        <v>0.54</v>
      </c>
      <c r="S296" s="227">
        <v>0.54</v>
      </c>
      <c r="T296" s="227">
        <v>0.54</v>
      </c>
      <c r="U296" s="227">
        <v>0.54</v>
      </c>
      <c r="V296" s="227">
        <v>0.54</v>
      </c>
      <c r="W296" s="227">
        <v>0.54</v>
      </c>
      <c r="X296" s="227">
        <v>0.54</v>
      </c>
      <c r="Y296" s="227">
        <v>0.54</v>
      </c>
      <c r="Z296" s="227">
        <v>0.54</v>
      </c>
      <c r="AA296" s="227">
        <v>0.54</v>
      </c>
      <c r="AB296" s="227">
        <v>0.54</v>
      </c>
      <c r="AC296" s="227">
        <v>0.54</v>
      </c>
      <c r="AD296" s="227">
        <v>0.54</v>
      </c>
      <c r="AE296" s="227">
        <v>0.54</v>
      </c>
      <c r="AF296" s="227">
        <v>0.54</v>
      </c>
      <c r="AG296" s="227">
        <v>0.54</v>
      </c>
      <c r="AH296" s="227">
        <v>0.54</v>
      </c>
      <c r="AI296" s="227">
        <v>0.54</v>
      </c>
      <c r="AJ296" s="227">
        <v>0.54</v>
      </c>
      <c r="AK296" s="227">
        <v>0.54</v>
      </c>
      <c r="AL296" s="227">
        <v>0.54</v>
      </c>
      <c r="AM296" s="227">
        <v>0.54</v>
      </c>
      <c r="AN296" s="227">
        <v>0.54</v>
      </c>
      <c r="AO296" s="227">
        <v>0.54</v>
      </c>
      <c r="AP296" s="227">
        <v>0.54</v>
      </c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J296"/>
      <c r="BK296"/>
      <c r="BL296"/>
      <c r="BM296"/>
      <c r="BN296"/>
      <c r="BO296"/>
      <c r="BP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I296" s="96"/>
    </row>
    <row r="297" spans="7:87" ht="14.25" customHeight="1" thickTop="1">
      <c r="G297" s="116"/>
      <c r="H297" s="214"/>
      <c r="J297" s="333"/>
      <c r="K297" s="217" t="s">
        <v>262</v>
      </c>
      <c r="L297" s="203" t="s">
        <v>238</v>
      </c>
      <c r="M297" s="226">
        <v>0.54</v>
      </c>
      <c r="N297" s="226">
        <v>0.54</v>
      </c>
      <c r="O297" s="226">
        <v>0.54</v>
      </c>
      <c r="P297" s="226">
        <v>0.54</v>
      </c>
      <c r="Q297" s="226">
        <v>0.54</v>
      </c>
      <c r="R297" s="226">
        <v>0.54</v>
      </c>
      <c r="S297" s="226">
        <v>0.54</v>
      </c>
      <c r="T297" s="226">
        <v>0.54</v>
      </c>
      <c r="U297" s="226">
        <v>0.54</v>
      </c>
      <c r="V297" s="226">
        <v>0.54</v>
      </c>
      <c r="W297" s="226">
        <v>0.54</v>
      </c>
      <c r="X297" s="226">
        <v>0.54</v>
      </c>
      <c r="Y297" s="226">
        <v>0.54</v>
      </c>
      <c r="Z297" s="226">
        <v>0.54</v>
      </c>
      <c r="AA297" s="226">
        <v>0.54</v>
      </c>
      <c r="AB297" s="226">
        <v>0.54</v>
      </c>
      <c r="AC297" s="226">
        <v>0.54</v>
      </c>
      <c r="AD297" s="226">
        <v>0.54</v>
      </c>
      <c r="AE297" s="226">
        <v>0.54</v>
      </c>
      <c r="AF297" s="226">
        <v>0.54</v>
      </c>
      <c r="AG297" s="226">
        <v>0.54</v>
      </c>
      <c r="AH297" s="226">
        <v>0.54</v>
      </c>
      <c r="AI297" s="226">
        <v>0.54</v>
      </c>
      <c r="AJ297" s="226">
        <v>0.54</v>
      </c>
      <c r="AK297" s="226">
        <v>0.54</v>
      </c>
      <c r="AL297" s="226">
        <v>0.54</v>
      </c>
      <c r="AM297" s="226">
        <v>0.54</v>
      </c>
      <c r="AN297" s="226">
        <v>0.54</v>
      </c>
      <c r="AO297" s="226">
        <v>0.54</v>
      </c>
      <c r="AP297" s="226">
        <v>0.54</v>
      </c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J297"/>
      <c r="BK297"/>
      <c r="BL297"/>
      <c r="BM297"/>
      <c r="BN297"/>
      <c r="BO297"/>
      <c r="BP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I297" s="96"/>
    </row>
    <row r="298" spans="7:87" ht="14.25" customHeight="1">
      <c r="G298" s="116"/>
      <c r="H298" s="214"/>
      <c r="J298" s="333"/>
      <c r="K298" s="217" t="s">
        <v>262</v>
      </c>
      <c r="L298" s="203" t="s">
        <v>239</v>
      </c>
      <c r="M298" s="226">
        <v>0.54</v>
      </c>
      <c r="N298" s="226">
        <v>0.54</v>
      </c>
      <c r="O298" s="226">
        <v>0.54</v>
      </c>
      <c r="P298" s="226">
        <v>0.54</v>
      </c>
      <c r="Q298" s="226">
        <v>0.54</v>
      </c>
      <c r="R298" s="226">
        <v>0.54</v>
      </c>
      <c r="S298" s="226">
        <v>0.54</v>
      </c>
      <c r="T298" s="226">
        <v>0.54</v>
      </c>
      <c r="U298" s="226">
        <v>0.54</v>
      </c>
      <c r="V298" s="226">
        <v>0.54</v>
      </c>
      <c r="W298" s="226">
        <v>0.54</v>
      </c>
      <c r="X298" s="226">
        <v>0.54</v>
      </c>
      <c r="Y298" s="226">
        <v>0.54</v>
      </c>
      <c r="Z298" s="226">
        <v>0.54</v>
      </c>
      <c r="AA298" s="226">
        <v>0.54</v>
      </c>
      <c r="AB298" s="226">
        <v>0.54</v>
      </c>
      <c r="AC298" s="226">
        <v>0.54</v>
      </c>
      <c r="AD298" s="226">
        <v>0.54</v>
      </c>
      <c r="AE298" s="226">
        <v>0.54</v>
      </c>
      <c r="AF298" s="226">
        <v>0.54</v>
      </c>
      <c r="AG298" s="226">
        <v>0.54</v>
      </c>
      <c r="AH298" s="226">
        <v>0.54</v>
      </c>
      <c r="AI298" s="226">
        <v>0.54</v>
      </c>
      <c r="AJ298" s="226">
        <v>0.54</v>
      </c>
      <c r="AK298" s="226">
        <v>0.54</v>
      </c>
      <c r="AL298" s="226">
        <v>0.54</v>
      </c>
      <c r="AM298" s="226">
        <v>0.54</v>
      </c>
      <c r="AN298" s="226">
        <v>0.54</v>
      </c>
      <c r="AO298" s="226">
        <v>0.54</v>
      </c>
      <c r="AP298" s="226">
        <v>0.54</v>
      </c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J298"/>
      <c r="BK298"/>
      <c r="BL298"/>
      <c r="BM298"/>
      <c r="BN298"/>
      <c r="BO298"/>
      <c r="BP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I298" s="96"/>
    </row>
    <row r="299" spans="7:87" ht="14.25" customHeight="1" thickBot="1">
      <c r="G299" s="116"/>
      <c r="H299" s="214"/>
      <c r="J299" s="333"/>
      <c r="K299" s="217" t="s">
        <v>262</v>
      </c>
      <c r="L299" s="203" t="s">
        <v>240</v>
      </c>
      <c r="M299" s="227">
        <v>0.54</v>
      </c>
      <c r="N299" s="227">
        <v>0.54</v>
      </c>
      <c r="O299" s="227">
        <v>0.54</v>
      </c>
      <c r="P299" s="227">
        <v>0.54</v>
      </c>
      <c r="Q299" s="227">
        <v>0.54</v>
      </c>
      <c r="R299" s="227">
        <v>0.54</v>
      </c>
      <c r="S299" s="227">
        <v>0.54</v>
      </c>
      <c r="T299" s="227">
        <v>0.54</v>
      </c>
      <c r="U299" s="227">
        <v>0.54</v>
      </c>
      <c r="V299" s="227">
        <v>0.54</v>
      </c>
      <c r="W299" s="227">
        <v>0.54</v>
      </c>
      <c r="X299" s="227">
        <v>0.54</v>
      </c>
      <c r="Y299" s="227">
        <v>0.54</v>
      </c>
      <c r="Z299" s="227">
        <v>0.54</v>
      </c>
      <c r="AA299" s="227">
        <v>0.54</v>
      </c>
      <c r="AB299" s="227">
        <v>0.54</v>
      </c>
      <c r="AC299" s="227">
        <v>0.54</v>
      </c>
      <c r="AD299" s="227">
        <v>0.54</v>
      </c>
      <c r="AE299" s="227">
        <v>0.54</v>
      </c>
      <c r="AF299" s="227">
        <v>0.54</v>
      </c>
      <c r="AG299" s="227">
        <v>0.54</v>
      </c>
      <c r="AH299" s="227">
        <v>0.54</v>
      </c>
      <c r="AI299" s="227">
        <v>0.54</v>
      </c>
      <c r="AJ299" s="227">
        <v>0.54</v>
      </c>
      <c r="AK299" s="227">
        <v>0.54</v>
      </c>
      <c r="AL299" s="227">
        <v>0.54</v>
      </c>
      <c r="AM299" s="227">
        <v>0.54</v>
      </c>
      <c r="AN299" s="227">
        <v>0.54</v>
      </c>
      <c r="AO299" s="227">
        <v>0.54</v>
      </c>
      <c r="AP299" s="227">
        <v>0.54</v>
      </c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J299"/>
      <c r="BK299"/>
      <c r="BL299"/>
      <c r="BM299"/>
      <c r="BN299"/>
      <c r="BO299"/>
      <c r="BP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I299" s="96"/>
    </row>
    <row r="300" spans="7:87" ht="14.25" customHeight="1" thickTop="1">
      <c r="G300" s="116"/>
      <c r="H300" s="214"/>
      <c r="J300" s="333"/>
      <c r="K300" s="217" t="s">
        <v>263</v>
      </c>
      <c r="L300" s="203" t="s">
        <v>238</v>
      </c>
      <c r="M300" s="226">
        <v>0.54</v>
      </c>
      <c r="N300" s="226">
        <v>0.54</v>
      </c>
      <c r="O300" s="226">
        <v>0.54</v>
      </c>
      <c r="P300" s="226">
        <v>0.54</v>
      </c>
      <c r="Q300" s="226">
        <v>0.54</v>
      </c>
      <c r="R300" s="226">
        <v>0.54</v>
      </c>
      <c r="S300" s="226">
        <v>0.54</v>
      </c>
      <c r="T300" s="226">
        <v>0.54</v>
      </c>
      <c r="U300" s="226">
        <v>0.54</v>
      </c>
      <c r="V300" s="226">
        <v>0.54</v>
      </c>
      <c r="W300" s="226">
        <v>0.54</v>
      </c>
      <c r="X300" s="226">
        <v>0.54</v>
      </c>
      <c r="Y300" s="226">
        <v>0.54</v>
      </c>
      <c r="Z300" s="226">
        <v>0.54</v>
      </c>
      <c r="AA300" s="226">
        <v>0.54</v>
      </c>
      <c r="AB300" s="226">
        <v>0.54</v>
      </c>
      <c r="AC300" s="226">
        <v>0.54</v>
      </c>
      <c r="AD300" s="226">
        <v>0.54</v>
      </c>
      <c r="AE300" s="226">
        <v>0.54</v>
      </c>
      <c r="AF300" s="226">
        <v>0.54</v>
      </c>
      <c r="AG300" s="226">
        <v>0.54</v>
      </c>
      <c r="AH300" s="226">
        <v>0.54</v>
      </c>
      <c r="AI300" s="226">
        <v>0.54</v>
      </c>
      <c r="AJ300" s="226">
        <v>0.54</v>
      </c>
      <c r="AK300" s="226">
        <v>0.54</v>
      </c>
      <c r="AL300" s="226">
        <v>0.54</v>
      </c>
      <c r="AM300" s="226">
        <v>0.54</v>
      </c>
      <c r="AN300" s="226">
        <v>0.54</v>
      </c>
      <c r="AO300" s="226">
        <v>0.54</v>
      </c>
      <c r="AP300" s="226">
        <v>0.54</v>
      </c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J300"/>
      <c r="BK300"/>
      <c r="BL300"/>
      <c r="BM300"/>
      <c r="BN300"/>
      <c r="BO300"/>
      <c r="BP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I300" s="96"/>
    </row>
    <row r="301" spans="7:87" ht="14.25" customHeight="1">
      <c r="G301" s="116"/>
      <c r="H301" s="214"/>
      <c r="J301" s="333"/>
      <c r="K301" s="217" t="s">
        <v>263</v>
      </c>
      <c r="L301" s="203" t="s">
        <v>239</v>
      </c>
      <c r="M301" s="226">
        <v>0.54</v>
      </c>
      <c r="N301" s="226">
        <v>0.54</v>
      </c>
      <c r="O301" s="226">
        <v>0.54</v>
      </c>
      <c r="P301" s="226">
        <v>0.54</v>
      </c>
      <c r="Q301" s="226">
        <v>0.54</v>
      </c>
      <c r="R301" s="226">
        <v>0.54</v>
      </c>
      <c r="S301" s="226">
        <v>0.54</v>
      </c>
      <c r="T301" s="226">
        <v>0.54</v>
      </c>
      <c r="U301" s="226">
        <v>0.54</v>
      </c>
      <c r="V301" s="226">
        <v>0.54</v>
      </c>
      <c r="W301" s="226">
        <v>0.54</v>
      </c>
      <c r="X301" s="226">
        <v>0.54</v>
      </c>
      <c r="Y301" s="226">
        <v>0.54</v>
      </c>
      <c r="Z301" s="226">
        <v>0.54</v>
      </c>
      <c r="AA301" s="226">
        <v>0.54</v>
      </c>
      <c r="AB301" s="226">
        <v>0.54</v>
      </c>
      <c r="AC301" s="226">
        <v>0.54</v>
      </c>
      <c r="AD301" s="226">
        <v>0.54</v>
      </c>
      <c r="AE301" s="226">
        <v>0.54</v>
      </c>
      <c r="AF301" s="226">
        <v>0.54</v>
      </c>
      <c r="AG301" s="226">
        <v>0.54</v>
      </c>
      <c r="AH301" s="226">
        <v>0.54</v>
      </c>
      <c r="AI301" s="226">
        <v>0.54</v>
      </c>
      <c r="AJ301" s="226">
        <v>0.54</v>
      </c>
      <c r="AK301" s="226">
        <v>0.54</v>
      </c>
      <c r="AL301" s="226">
        <v>0.54</v>
      </c>
      <c r="AM301" s="226">
        <v>0.54</v>
      </c>
      <c r="AN301" s="226">
        <v>0.54</v>
      </c>
      <c r="AO301" s="226">
        <v>0.54</v>
      </c>
      <c r="AP301" s="226">
        <v>0.54</v>
      </c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J301"/>
      <c r="BK301"/>
      <c r="BL301"/>
      <c r="BM301"/>
      <c r="BN301"/>
      <c r="BO301"/>
      <c r="BP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I301" s="96"/>
    </row>
    <row r="302" spans="7:87" ht="14.25" customHeight="1" thickBot="1">
      <c r="G302" s="116"/>
      <c r="H302" s="214"/>
      <c r="J302" s="333"/>
      <c r="K302" s="217" t="s">
        <v>263</v>
      </c>
      <c r="L302" s="203" t="s">
        <v>240</v>
      </c>
      <c r="M302" s="227">
        <v>0.54</v>
      </c>
      <c r="N302" s="227">
        <v>0.54</v>
      </c>
      <c r="O302" s="227">
        <v>0.54</v>
      </c>
      <c r="P302" s="227">
        <v>0.54</v>
      </c>
      <c r="Q302" s="227">
        <v>0.54</v>
      </c>
      <c r="R302" s="227">
        <v>0.54</v>
      </c>
      <c r="S302" s="227">
        <v>0.54</v>
      </c>
      <c r="T302" s="227">
        <v>0.54</v>
      </c>
      <c r="U302" s="227">
        <v>0.54</v>
      </c>
      <c r="V302" s="227">
        <v>0.54</v>
      </c>
      <c r="W302" s="227">
        <v>0.54</v>
      </c>
      <c r="X302" s="227">
        <v>0.54</v>
      </c>
      <c r="Y302" s="227">
        <v>0.54</v>
      </c>
      <c r="Z302" s="227">
        <v>0.54</v>
      </c>
      <c r="AA302" s="227">
        <v>0.54</v>
      </c>
      <c r="AB302" s="227">
        <v>0.54</v>
      </c>
      <c r="AC302" s="227">
        <v>0.54</v>
      </c>
      <c r="AD302" s="227">
        <v>0.54</v>
      </c>
      <c r="AE302" s="227">
        <v>0.54</v>
      </c>
      <c r="AF302" s="227">
        <v>0.54</v>
      </c>
      <c r="AG302" s="227">
        <v>0.54</v>
      </c>
      <c r="AH302" s="227">
        <v>0.54</v>
      </c>
      <c r="AI302" s="227">
        <v>0.54</v>
      </c>
      <c r="AJ302" s="227">
        <v>0.54</v>
      </c>
      <c r="AK302" s="227">
        <v>0.54</v>
      </c>
      <c r="AL302" s="227">
        <v>0.54</v>
      </c>
      <c r="AM302" s="227">
        <v>0.54</v>
      </c>
      <c r="AN302" s="227">
        <v>0.54</v>
      </c>
      <c r="AO302" s="227">
        <v>0.54</v>
      </c>
      <c r="AP302" s="227">
        <v>0.54</v>
      </c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J302"/>
      <c r="BK302"/>
      <c r="BL302"/>
      <c r="BM302"/>
      <c r="BN302"/>
      <c r="BO302"/>
      <c r="BP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I302" s="96"/>
    </row>
    <row r="303" spans="7:87" ht="14.25" customHeight="1" thickTop="1">
      <c r="G303" s="116"/>
      <c r="H303" s="214"/>
      <c r="J303" s="333"/>
      <c r="K303" s="217" t="s">
        <v>264</v>
      </c>
      <c r="L303" s="203" t="s">
        <v>238</v>
      </c>
      <c r="M303" s="226">
        <v>0.54</v>
      </c>
      <c r="N303" s="226">
        <v>0.54</v>
      </c>
      <c r="O303" s="226">
        <v>0.54</v>
      </c>
      <c r="P303" s="226">
        <v>0.54</v>
      </c>
      <c r="Q303" s="226">
        <v>0.54</v>
      </c>
      <c r="R303" s="226">
        <v>0.54</v>
      </c>
      <c r="S303" s="226">
        <v>0.54</v>
      </c>
      <c r="T303" s="226">
        <v>0.54</v>
      </c>
      <c r="U303" s="226">
        <v>0.54</v>
      </c>
      <c r="V303" s="226">
        <v>0.54</v>
      </c>
      <c r="W303" s="226">
        <v>0.54</v>
      </c>
      <c r="X303" s="226">
        <v>0.54</v>
      </c>
      <c r="Y303" s="226">
        <v>0.54</v>
      </c>
      <c r="Z303" s="226">
        <v>0.54</v>
      </c>
      <c r="AA303" s="226">
        <v>0.54</v>
      </c>
      <c r="AB303" s="226">
        <v>0.54</v>
      </c>
      <c r="AC303" s="226">
        <v>0.54</v>
      </c>
      <c r="AD303" s="226">
        <v>0.54</v>
      </c>
      <c r="AE303" s="226">
        <v>0.54</v>
      </c>
      <c r="AF303" s="226">
        <v>0.54</v>
      </c>
      <c r="AG303" s="226">
        <v>0.54</v>
      </c>
      <c r="AH303" s="226">
        <v>0.54</v>
      </c>
      <c r="AI303" s="226">
        <v>0.54</v>
      </c>
      <c r="AJ303" s="226">
        <v>0.54</v>
      </c>
      <c r="AK303" s="226">
        <v>0.54</v>
      </c>
      <c r="AL303" s="226">
        <v>0.54</v>
      </c>
      <c r="AM303" s="226">
        <v>0.54</v>
      </c>
      <c r="AN303" s="226">
        <v>0.54</v>
      </c>
      <c r="AO303" s="226">
        <v>0.54</v>
      </c>
      <c r="AP303" s="226">
        <v>0.54</v>
      </c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J303"/>
      <c r="BK303"/>
      <c r="BL303"/>
      <c r="BM303"/>
      <c r="BN303"/>
      <c r="BO303"/>
      <c r="BP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I303" s="96"/>
    </row>
    <row r="304" spans="7:87" ht="14.25" customHeight="1">
      <c r="G304" s="116"/>
      <c r="H304" s="214"/>
      <c r="J304" s="333"/>
      <c r="K304" s="217" t="s">
        <v>264</v>
      </c>
      <c r="L304" s="203" t="s">
        <v>239</v>
      </c>
      <c r="M304" s="226">
        <v>0.54</v>
      </c>
      <c r="N304" s="226">
        <v>0.54</v>
      </c>
      <c r="O304" s="226">
        <v>0.54</v>
      </c>
      <c r="P304" s="226">
        <v>0.54</v>
      </c>
      <c r="Q304" s="226">
        <v>0.54</v>
      </c>
      <c r="R304" s="226">
        <v>0.54</v>
      </c>
      <c r="S304" s="226">
        <v>0.54</v>
      </c>
      <c r="T304" s="226">
        <v>0.54</v>
      </c>
      <c r="U304" s="226">
        <v>0.54</v>
      </c>
      <c r="V304" s="226">
        <v>0.54</v>
      </c>
      <c r="W304" s="226">
        <v>0.54</v>
      </c>
      <c r="X304" s="226">
        <v>0.54</v>
      </c>
      <c r="Y304" s="226">
        <v>0.54</v>
      </c>
      <c r="Z304" s="226">
        <v>0.54</v>
      </c>
      <c r="AA304" s="226">
        <v>0.54</v>
      </c>
      <c r="AB304" s="226">
        <v>0.54</v>
      </c>
      <c r="AC304" s="226">
        <v>0.54</v>
      </c>
      <c r="AD304" s="226">
        <v>0.54</v>
      </c>
      <c r="AE304" s="226">
        <v>0.54</v>
      </c>
      <c r="AF304" s="226">
        <v>0.54</v>
      </c>
      <c r="AG304" s="226">
        <v>0.54</v>
      </c>
      <c r="AH304" s="226">
        <v>0.54</v>
      </c>
      <c r="AI304" s="226">
        <v>0.54</v>
      </c>
      <c r="AJ304" s="226">
        <v>0.54</v>
      </c>
      <c r="AK304" s="226">
        <v>0.54</v>
      </c>
      <c r="AL304" s="226">
        <v>0.54</v>
      </c>
      <c r="AM304" s="226">
        <v>0.54</v>
      </c>
      <c r="AN304" s="226">
        <v>0.54</v>
      </c>
      <c r="AO304" s="226">
        <v>0.54</v>
      </c>
      <c r="AP304" s="226">
        <v>0.54</v>
      </c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J304"/>
      <c r="BK304"/>
      <c r="BL304"/>
      <c r="BM304"/>
      <c r="BN304"/>
      <c r="BO304"/>
      <c r="BP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I304" s="96"/>
    </row>
    <row r="305" spans="7:87" ht="14.25" customHeight="1" thickBot="1">
      <c r="G305" s="116"/>
      <c r="H305" s="214"/>
      <c r="J305" s="333"/>
      <c r="K305" s="217" t="s">
        <v>264</v>
      </c>
      <c r="L305" s="203" t="s">
        <v>240</v>
      </c>
      <c r="M305" s="227">
        <v>0.54</v>
      </c>
      <c r="N305" s="227">
        <v>0.54</v>
      </c>
      <c r="O305" s="227">
        <v>0.54</v>
      </c>
      <c r="P305" s="227">
        <v>0.54</v>
      </c>
      <c r="Q305" s="227">
        <v>0.54</v>
      </c>
      <c r="R305" s="227">
        <v>0.54</v>
      </c>
      <c r="S305" s="227">
        <v>0.54</v>
      </c>
      <c r="T305" s="227">
        <v>0.54</v>
      </c>
      <c r="U305" s="227">
        <v>0.54</v>
      </c>
      <c r="V305" s="227">
        <v>0.54</v>
      </c>
      <c r="W305" s="227">
        <v>0.54</v>
      </c>
      <c r="X305" s="227">
        <v>0.54</v>
      </c>
      <c r="Y305" s="227">
        <v>0.54</v>
      </c>
      <c r="Z305" s="227">
        <v>0.54</v>
      </c>
      <c r="AA305" s="227">
        <v>0.54</v>
      </c>
      <c r="AB305" s="227">
        <v>0.54</v>
      </c>
      <c r="AC305" s="227">
        <v>0.54</v>
      </c>
      <c r="AD305" s="227">
        <v>0.54</v>
      </c>
      <c r="AE305" s="227">
        <v>0.54</v>
      </c>
      <c r="AF305" s="227">
        <v>0.54</v>
      </c>
      <c r="AG305" s="227">
        <v>0.54</v>
      </c>
      <c r="AH305" s="227">
        <v>0.54</v>
      </c>
      <c r="AI305" s="227">
        <v>0.54</v>
      </c>
      <c r="AJ305" s="227">
        <v>0.54</v>
      </c>
      <c r="AK305" s="227">
        <v>0.54</v>
      </c>
      <c r="AL305" s="227">
        <v>0.54</v>
      </c>
      <c r="AM305" s="227">
        <v>0.54</v>
      </c>
      <c r="AN305" s="227">
        <v>0.54</v>
      </c>
      <c r="AO305" s="227">
        <v>0.54</v>
      </c>
      <c r="AP305" s="227">
        <v>0.54</v>
      </c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J305"/>
      <c r="BK305"/>
      <c r="BL305"/>
      <c r="BM305"/>
      <c r="BN305"/>
      <c r="BO305"/>
      <c r="BP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I305" s="96"/>
    </row>
    <row r="306" spans="7:87" ht="14.25" customHeight="1" thickTop="1">
      <c r="G306" s="116"/>
      <c r="H306" s="214"/>
      <c r="J306" s="333"/>
      <c r="K306" s="217" t="s">
        <v>265</v>
      </c>
      <c r="L306" s="203" t="s">
        <v>238</v>
      </c>
      <c r="M306" s="226">
        <v>0.54</v>
      </c>
      <c r="N306" s="226">
        <v>0.54</v>
      </c>
      <c r="O306" s="226">
        <v>0.54</v>
      </c>
      <c r="P306" s="226">
        <v>0.54</v>
      </c>
      <c r="Q306" s="226">
        <v>0.54</v>
      </c>
      <c r="R306" s="226">
        <v>0.54</v>
      </c>
      <c r="S306" s="226">
        <v>0.54</v>
      </c>
      <c r="T306" s="226">
        <v>0.54</v>
      </c>
      <c r="U306" s="226">
        <v>0.54</v>
      </c>
      <c r="V306" s="226">
        <v>0.54</v>
      </c>
      <c r="W306" s="226">
        <v>0.54</v>
      </c>
      <c r="X306" s="226">
        <v>0.54</v>
      </c>
      <c r="Y306" s="226">
        <v>0.54</v>
      </c>
      <c r="Z306" s="226">
        <v>0.54</v>
      </c>
      <c r="AA306" s="226">
        <v>0.54</v>
      </c>
      <c r="AB306" s="226">
        <v>0.54</v>
      </c>
      <c r="AC306" s="226">
        <v>0.54</v>
      </c>
      <c r="AD306" s="226">
        <v>0.54</v>
      </c>
      <c r="AE306" s="226">
        <v>0.54</v>
      </c>
      <c r="AF306" s="226">
        <v>0.54</v>
      </c>
      <c r="AG306" s="226">
        <v>0.54</v>
      </c>
      <c r="AH306" s="226">
        <v>0.54</v>
      </c>
      <c r="AI306" s="226">
        <v>0.54</v>
      </c>
      <c r="AJ306" s="226">
        <v>0.54</v>
      </c>
      <c r="AK306" s="226">
        <v>0.54</v>
      </c>
      <c r="AL306" s="226">
        <v>0.54</v>
      </c>
      <c r="AM306" s="226">
        <v>0.54</v>
      </c>
      <c r="AN306" s="226">
        <v>0.54</v>
      </c>
      <c r="AO306" s="226">
        <v>0.54</v>
      </c>
      <c r="AP306" s="226">
        <v>0.54</v>
      </c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J306"/>
      <c r="BK306"/>
      <c r="BL306"/>
      <c r="BM306"/>
      <c r="BN306"/>
      <c r="BO306"/>
      <c r="BP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I306" s="96"/>
    </row>
    <row r="307" spans="7:87" ht="14.25" customHeight="1">
      <c r="G307" s="116"/>
      <c r="H307" s="214"/>
      <c r="J307" s="333"/>
      <c r="K307" s="217" t="s">
        <v>265</v>
      </c>
      <c r="L307" s="203" t="s">
        <v>239</v>
      </c>
      <c r="M307" s="226">
        <v>0.54</v>
      </c>
      <c r="N307" s="226">
        <v>0.54</v>
      </c>
      <c r="O307" s="226">
        <v>0.54</v>
      </c>
      <c r="P307" s="226">
        <v>0.54</v>
      </c>
      <c r="Q307" s="226">
        <v>0.54</v>
      </c>
      <c r="R307" s="226">
        <v>0.54</v>
      </c>
      <c r="S307" s="226">
        <v>0.54</v>
      </c>
      <c r="T307" s="226">
        <v>0.54</v>
      </c>
      <c r="U307" s="226">
        <v>0.54</v>
      </c>
      <c r="V307" s="226">
        <v>0.54</v>
      </c>
      <c r="W307" s="226">
        <v>0.54</v>
      </c>
      <c r="X307" s="226">
        <v>0.54</v>
      </c>
      <c r="Y307" s="226">
        <v>0.54</v>
      </c>
      <c r="Z307" s="226">
        <v>0.54</v>
      </c>
      <c r="AA307" s="226">
        <v>0.54</v>
      </c>
      <c r="AB307" s="226">
        <v>0.54</v>
      </c>
      <c r="AC307" s="226">
        <v>0.54</v>
      </c>
      <c r="AD307" s="226">
        <v>0.54</v>
      </c>
      <c r="AE307" s="226">
        <v>0.54</v>
      </c>
      <c r="AF307" s="226">
        <v>0.54</v>
      </c>
      <c r="AG307" s="226">
        <v>0.54</v>
      </c>
      <c r="AH307" s="226">
        <v>0.54</v>
      </c>
      <c r="AI307" s="226">
        <v>0.54</v>
      </c>
      <c r="AJ307" s="226">
        <v>0.54</v>
      </c>
      <c r="AK307" s="226">
        <v>0.54</v>
      </c>
      <c r="AL307" s="226">
        <v>0.54</v>
      </c>
      <c r="AM307" s="226">
        <v>0.54</v>
      </c>
      <c r="AN307" s="226">
        <v>0.54</v>
      </c>
      <c r="AO307" s="226">
        <v>0.54</v>
      </c>
      <c r="AP307" s="226">
        <v>0.54</v>
      </c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J307"/>
      <c r="BK307"/>
      <c r="BL307"/>
      <c r="BM307"/>
      <c r="BN307"/>
      <c r="BO307"/>
      <c r="BP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I307" s="96"/>
    </row>
    <row r="308" spans="7:87" ht="14.25" customHeight="1" thickBot="1">
      <c r="G308" s="116"/>
      <c r="H308" s="214"/>
      <c r="J308" s="333"/>
      <c r="K308" s="217" t="s">
        <v>265</v>
      </c>
      <c r="L308" s="203" t="s">
        <v>240</v>
      </c>
      <c r="M308" s="227">
        <v>0.54</v>
      </c>
      <c r="N308" s="227">
        <v>0.54</v>
      </c>
      <c r="O308" s="227">
        <v>0.54</v>
      </c>
      <c r="P308" s="227">
        <v>0.54</v>
      </c>
      <c r="Q308" s="227">
        <v>0.54</v>
      </c>
      <c r="R308" s="227">
        <v>0.54</v>
      </c>
      <c r="S308" s="227">
        <v>0.54</v>
      </c>
      <c r="T308" s="227">
        <v>0.54</v>
      </c>
      <c r="U308" s="227">
        <v>0.54</v>
      </c>
      <c r="V308" s="227">
        <v>0.54</v>
      </c>
      <c r="W308" s="227">
        <v>0.54</v>
      </c>
      <c r="X308" s="227">
        <v>0.54</v>
      </c>
      <c r="Y308" s="227">
        <v>0.54</v>
      </c>
      <c r="Z308" s="227">
        <v>0.54</v>
      </c>
      <c r="AA308" s="227">
        <v>0.54</v>
      </c>
      <c r="AB308" s="227">
        <v>0.54</v>
      </c>
      <c r="AC308" s="227">
        <v>0.54</v>
      </c>
      <c r="AD308" s="227">
        <v>0.54</v>
      </c>
      <c r="AE308" s="227">
        <v>0.54</v>
      </c>
      <c r="AF308" s="227">
        <v>0.54</v>
      </c>
      <c r="AG308" s="227">
        <v>0.54</v>
      </c>
      <c r="AH308" s="227">
        <v>0.54</v>
      </c>
      <c r="AI308" s="227">
        <v>0.54</v>
      </c>
      <c r="AJ308" s="227">
        <v>0.54</v>
      </c>
      <c r="AK308" s="227">
        <v>0.54</v>
      </c>
      <c r="AL308" s="227">
        <v>0.54</v>
      </c>
      <c r="AM308" s="227">
        <v>0.54</v>
      </c>
      <c r="AN308" s="227">
        <v>0.54</v>
      </c>
      <c r="AO308" s="227">
        <v>0.54</v>
      </c>
      <c r="AP308" s="227">
        <v>0.54</v>
      </c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J308"/>
      <c r="BK308"/>
      <c r="BL308"/>
      <c r="BM308"/>
      <c r="BN308"/>
      <c r="BO308"/>
      <c r="BP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I308" s="96"/>
    </row>
    <row r="309" spans="7:87" ht="14.25" customHeight="1" thickTop="1">
      <c r="G309" s="116"/>
      <c r="H309" s="214"/>
      <c r="J309" s="333"/>
      <c r="K309" s="217" t="s">
        <v>266</v>
      </c>
      <c r="L309" s="203" t="s">
        <v>238</v>
      </c>
      <c r="M309" s="226">
        <v>0.54</v>
      </c>
      <c r="N309" s="226">
        <v>0.54</v>
      </c>
      <c r="O309" s="226">
        <v>0.54</v>
      </c>
      <c r="P309" s="226">
        <v>0.54</v>
      </c>
      <c r="Q309" s="226">
        <v>0.54</v>
      </c>
      <c r="R309" s="226">
        <v>0.54</v>
      </c>
      <c r="S309" s="226">
        <v>0.54</v>
      </c>
      <c r="T309" s="226">
        <v>0.54</v>
      </c>
      <c r="U309" s="226">
        <v>0.54</v>
      </c>
      <c r="V309" s="226">
        <v>0.54</v>
      </c>
      <c r="W309" s="226">
        <v>0.54</v>
      </c>
      <c r="X309" s="226">
        <v>0.54</v>
      </c>
      <c r="Y309" s="226">
        <v>0.54</v>
      </c>
      <c r="Z309" s="226">
        <v>0.54</v>
      </c>
      <c r="AA309" s="226">
        <v>0.54</v>
      </c>
      <c r="AB309" s="226">
        <v>0.54</v>
      </c>
      <c r="AC309" s="226">
        <v>0.54</v>
      </c>
      <c r="AD309" s="226">
        <v>0.54</v>
      </c>
      <c r="AE309" s="226">
        <v>0.54</v>
      </c>
      <c r="AF309" s="226">
        <v>0.54</v>
      </c>
      <c r="AG309" s="226">
        <v>0.54</v>
      </c>
      <c r="AH309" s="226">
        <v>0.54</v>
      </c>
      <c r="AI309" s="226">
        <v>0.54</v>
      </c>
      <c r="AJ309" s="226">
        <v>0.54</v>
      </c>
      <c r="AK309" s="226">
        <v>0.54</v>
      </c>
      <c r="AL309" s="226">
        <v>0.54</v>
      </c>
      <c r="AM309" s="226">
        <v>0.54</v>
      </c>
      <c r="AN309" s="226">
        <v>0.54</v>
      </c>
      <c r="AO309" s="226">
        <v>0.54</v>
      </c>
      <c r="AP309" s="226">
        <v>0.54</v>
      </c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J309"/>
      <c r="BK309"/>
      <c r="BL309"/>
      <c r="BM309"/>
      <c r="BN309"/>
      <c r="BO309"/>
      <c r="BP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I309" s="96"/>
    </row>
    <row r="310" spans="7:87" ht="14.25" customHeight="1">
      <c r="G310" s="116"/>
      <c r="H310" s="214"/>
      <c r="J310" s="333"/>
      <c r="K310" s="217" t="s">
        <v>266</v>
      </c>
      <c r="L310" s="203" t="s">
        <v>239</v>
      </c>
      <c r="M310" s="226">
        <v>0.54</v>
      </c>
      <c r="N310" s="226">
        <v>0.54</v>
      </c>
      <c r="O310" s="226">
        <v>0.54</v>
      </c>
      <c r="P310" s="226">
        <v>0.54</v>
      </c>
      <c r="Q310" s="226">
        <v>0.54</v>
      </c>
      <c r="R310" s="226">
        <v>0.54</v>
      </c>
      <c r="S310" s="226">
        <v>0.54</v>
      </c>
      <c r="T310" s="226">
        <v>0.54</v>
      </c>
      <c r="U310" s="226">
        <v>0.54</v>
      </c>
      <c r="V310" s="226">
        <v>0.54</v>
      </c>
      <c r="W310" s="226">
        <v>0.54</v>
      </c>
      <c r="X310" s="226">
        <v>0.54</v>
      </c>
      <c r="Y310" s="226">
        <v>0.54</v>
      </c>
      <c r="Z310" s="226">
        <v>0.54</v>
      </c>
      <c r="AA310" s="226">
        <v>0.54</v>
      </c>
      <c r="AB310" s="226">
        <v>0.54</v>
      </c>
      <c r="AC310" s="226">
        <v>0.54</v>
      </c>
      <c r="AD310" s="226">
        <v>0.54</v>
      </c>
      <c r="AE310" s="226">
        <v>0.54</v>
      </c>
      <c r="AF310" s="226">
        <v>0.54</v>
      </c>
      <c r="AG310" s="226">
        <v>0.54</v>
      </c>
      <c r="AH310" s="226">
        <v>0.54</v>
      </c>
      <c r="AI310" s="226">
        <v>0.54</v>
      </c>
      <c r="AJ310" s="226">
        <v>0.54</v>
      </c>
      <c r="AK310" s="226">
        <v>0.54</v>
      </c>
      <c r="AL310" s="226">
        <v>0.54</v>
      </c>
      <c r="AM310" s="226">
        <v>0.54</v>
      </c>
      <c r="AN310" s="226">
        <v>0.54</v>
      </c>
      <c r="AO310" s="226">
        <v>0.54</v>
      </c>
      <c r="AP310" s="226">
        <v>0.54</v>
      </c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J310"/>
      <c r="BK310"/>
      <c r="BL310"/>
      <c r="BM310"/>
      <c r="BN310"/>
      <c r="BO310"/>
      <c r="BP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I310" s="96"/>
    </row>
    <row r="311" spans="7:87" ht="14.25" customHeight="1" thickBot="1">
      <c r="G311" s="116"/>
      <c r="H311" s="214"/>
      <c r="J311" s="333"/>
      <c r="K311" s="217" t="s">
        <v>266</v>
      </c>
      <c r="L311" s="203" t="s">
        <v>240</v>
      </c>
      <c r="M311" s="227">
        <v>0.54</v>
      </c>
      <c r="N311" s="227">
        <v>0.54</v>
      </c>
      <c r="O311" s="227">
        <v>0.54</v>
      </c>
      <c r="P311" s="227">
        <v>0.54</v>
      </c>
      <c r="Q311" s="227">
        <v>0.54</v>
      </c>
      <c r="R311" s="227">
        <v>0.54</v>
      </c>
      <c r="S311" s="227">
        <v>0.54</v>
      </c>
      <c r="T311" s="227">
        <v>0.54</v>
      </c>
      <c r="U311" s="227">
        <v>0.54</v>
      </c>
      <c r="V311" s="227">
        <v>0.54</v>
      </c>
      <c r="W311" s="227">
        <v>0.54</v>
      </c>
      <c r="X311" s="227">
        <v>0.54</v>
      </c>
      <c r="Y311" s="227">
        <v>0.54</v>
      </c>
      <c r="Z311" s="227">
        <v>0.54</v>
      </c>
      <c r="AA311" s="227">
        <v>0.54</v>
      </c>
      <c r="AB311" s="227">
        <v>0.54</v>
      </c>
      <c r="AC311" s="227">
        <v>0.54</v>
      </c>
      <c r="AD311" s="227">
        <v>0.54</v>
      </c>
      <c r="AE311" s="227">
        <v>0.54</v>
      </c>
      <c r="AF311" s="227">
        <v>0.54</v>
      </c>
      <c r="AG311" s="227">
        <v>0.54</v>
      </c>
      <c r="AH311" s="227">
        <v>0.54</v>
      </c>
      <c r="AI311" s="227">
        <v>0.54</v>
      </c>
      <c r="AJ311" s="227">
        <v>0.54</v>
      </c>
      <c r="AK311" s="227">
        <v>0.54</v>
      </c>
      <c r="AL311" s="227">
        <v>0.54</v>
      </c>
      <c r="AM311" s="227">
        <v>0.54</v>
      </c>
      <c r="AN311" s="227">
        <v>0.54</v>
      </c>
      <c r="AO311" s="227">
        <v>0.54</v>
      </c>
      <c r="AP311" s="227">
        <v>0.54</v>
      </c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J311"/>
      <c r="BK311"/>
      <c r="BL311"/>
      <c r="BM311"/>
      <c r="BN311"/>
      <c r="BO311"/>
      <c r="BP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I311" s="96"/>
    </row>
    <row r="312" spans="7:87" ht="14.25" customHeight="1" thickTop="1">
      <c r="G312" s="116"/>
      <c r="H312" s="214"/>
      <c r="J312" s="333"/>
      <c r="K312" s="217" t="s">
        <v>267</v>
      </c>
      <c r="L312" s="203" t="s">
        <v>238</v>
      </c>
      <c r="M312" s="226">
        <v>0.54</v>
      </c>
      <c r="N312" s="226">
        <v>0.54</v>
      </c>
      <c r="O312" s="226">
        <v>0.54</v>
      </c>
      <c r="P312" s="226">
        <v>0.54</v>
      </c>
      <c r="Q312" s="226">
        <v>0.54</v>
      </c>
      <c r="R312" s="226">
        <v>0.54</v>
      </c>
      <c r="S312" s="226">
        <v>0.54</v>
      </c>
      <c r="T312" s="226">
        <v>0.54</v>
      </c>
      <c r="U312" s="226">
        <v>0.54</v>
      </c>
      <c r="V312" s="226">
        <v>0.54</v>
      </c>
      <c r="W312" s="226">
        <v>0.54</v>
      </c>
      <c r="X312" s="226">
        <v>0.54</v>
      </c>
      <c r="Y312" s="226">
        <v>0.54</v>
      </c>
      <c r="Z312" s="226">
        <v>0.54</v>
      </c>
      <c r="AA312" s="226">
        <v>0.54</v>
      </c>
      <c r="AB312" s="226">
        <v>0.54</v>
      </c>
      <c r="AC312" s="226">
        <v>0.54</v>
      </c>
      <c r="AD312" s="226">
        <v>0.54</v>
      </c>
      <c r="AE312" s="226">
        <v>0.54</v>
      </c>
      <c r="AF312" s="226">
        <v>0.54</v>
      </c>
      <c r="AG312" s="226">
        <v>0.54</v>
      </c>
      <c r="AH312" s="226">
        <v>0.54</v>
      </c>
      <c r="AI312" s="226">
        <v>0.54</v>
      </c>
      <c r="AJ312" s="226">
        <v>0.54</v>
      </c>
      <c r="AK312" s="226">
        <v>0.54</v>
      </c>
      <c r="AL312" s="226">
        <v>0.54</v>
      </c>
      <c r="AM312" s="226">
        <v>0.54</v>
      </c>
      <c r="AN312" s="226">
        <v>0.54</v>
      </c>
      <c r="AO312" s="226">
        <v>0.54</v>
      </c>
      <c r="AP312" s="226">
        <v>0.54</v>
      </c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J312"/>
      <c r="BK312"/>
      <c r="BL312"/>
      <c r="BM312"/>
      <c r="BN312"/>
      <c r="BO312"/>
      <c r="BP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I312" s="96"/>
    </row>
    <row r="313" spans="7:87" ht="14.25" customHeight="1">
      <c r="G313" s="116"/>
      <c r="H313" s="214"/>
      <c r="J313" s="333"/>
      <c r="K313" s="217" t="s">
        <v>267</v>
      </c>
      <c r="L313" s="203" t="s">
        <v>239</v>
      </c>
      <c r="M313" s="226">
        <v>0.54</v>
      </c>
      <c r="N313" s="226">
        <v>0.54</v>
      </c>
      <c r="O313" s="226">
        <v>0.54</v>
      </c>
      <c r="P313" s="226">
        <v>0.54</v>
      </c>
      <c r="Q313" s="226">
        <v>0.54</v>
      </c>
      <c r="R313" s="226">
        <v>0.54</v>
      </c>
      <c r="S313" s="226">
        <v>0.54</v>
      </c>
      <c r="T313" s="226">
        <v>0.54</v>
      </c>
      <c r="U313" s="226">
        <v>0.54</v>
      </c>
      <c r="V313" s="226">
        <v>0.54</v>
      </c>
      <c r="W313" s="226">
        <v>0.54</v>
      </c>
      <c r="X313" s="226">
        <v>0.54</v>
      </c>
      <c r="Y313" s="226">
        <v>0.54</v>
      </c>
      <c r="Z313" s="226">
        <v>0.54</v>
      </c>
      <c r="AA313" s="226">
        <v>0.54</v>
      </c>
      <c r="AB313" s="226">
        <v>0.54</v>
      </c>
      <c r="AC313" s="226">
        <v>0.54</v>
      </c>
      <c r="AD313" s="226">
        <v>0.54</v>
      </c>
      <c r="AE313" s="226">
        <v>0.54</v>
      </c>
      <c r="AF313" s="226">
        <v>0.54</v>
      </c>
      <c r="AG313" s="226">
        <v>0.54</v>
      </c>
      <c r="AH313" s="226">
        <v>0.54</v>
      </c>
      <c r="AI313" s="226">
        <v>0.54</v>
      </c>
      <c r="AJ313" s="226">
        <v>0.54</v>
      </c>
      <c r="AK313" s="226">
        <v>0.54</v>
      </c>
      <c r="AL313" s="226">
        <v>0.54</v>
      </c>
      <c r="AM313" s="226">
        <v>0.54</v>
      </c>
      <c r="AN313" s="226">
        <v>0.54</v>
      </c>
      <c r="AO313" s="226">
        <v>0.54</v>
      </c>
      <c r="AP313" s="226">
        <v>0.54</v>
      </c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J313"/>
      <c r="BK313"/>
      <c r="BL313"/>
      <c r="BM313"/>
      <c r="BN313"/>
      <c r="BO313"/>
      <c r="BP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I313" s="96"/>
    </row>
    <row r="314" spans="7:87" ht="14.25" customHeight="1" thickBot="1">
      <c r="G314" s="116"/>
      <c r="H314" s="214"/>
      <c r="J314" s="333"/>
      <c r="K314" s="217" t="s">
        <v>267</v>
      </c>
      <c r="L314" s="203" t="s">
        <v>240</v>
      </c>
      <c r="M314" s="227">
        <v>0.54</v>
      </c>
      <c r="N314" s="227">
        <v>0.54</v>
      </c>
      <c r="O314" s="227">
        <v>0.54</v>
      </c>
      <c r="P314" s="227">
        <v>0.54</v>
      </c>
      <c r="Q314" s="227">
        <v>0.54</v>
      </c>
      <c r="R314" s="227">
        <v>0.54</v>
      </c>
      <c r="S314" s="227">
        <v>0.54</v>
      </c>
      <c r="T314" s="227">
        <v>0.54</v>
      </c>
      <c r="U314" s="227">
        <v>0.54</v>
      </c>
      <c r="V314" s="227">
        <v>0.54</v>
      </c>
      <c r="W314" s="227">
        <v>0.54</v>
      </c>
      <c r="X314" s="227">
        <v>0.54</v>
      </c>
      <c r="Y314" s="227">
        <v>0.54</v>
      </c>
      <c r="Z314" s="227">
        <v>0.54</v>
      </c>
      <c r="AA314" s="227">
        <v>0.54</v>
      </c>
      <c r="AB314" s="227">
        <v>0.54</v>
      </c>
      <c r="AC314" s="227">
        <v>0.54</v>
      </c>
      <c r="AD314" s="227">
        <v>0.54</v>
      </c>
      <c r="AE314" s="227">
        <v>0.54</v>
      </c>
      <c r="AF314" s="227">
        <v>0.54</v>
      </c>
      <c r="AG314" s="227">
        <v>0.54</v>
      </c>
      <c r="AH314" s="227">
        <v>0.54</v>
      </c>
      <c r="AI314" s="227">
        <v>0.54</v>
      </c>
      <c r="AJ314" s="227">
        <v>0.54</v>
      </c>
      <c r="AK314" s="227">
        <v>0.54</v>
      </c>
      <c r="AL314" s="227">
        <v>0.54</v>
      </c>
      <c r="AM314" s="227">
        <v>0.54</v>
      </c>
      <c r="AN314" s="227">
        <v>0.54</v>
      </c>
      <c r="AO314" s="227">
        <v>0.54</v>
      </c>
      <c r="AP314" s="227">
        <v>0.54</v>
      </c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J314"/>
      <c r="BK314"/>
      <c r="BL314"/>
      <c r="BM314"/>
      <c r="BN314"/>
      <c r="BO314"/>
      <c r="BP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I314" s="96"/>
    </row>
    <row r="315" spans="7:87" ht="14.25" customHeight="1" thickTop="1">
      <c r="G315" s="116"/>
      <c r="H315" s="214"/>
      <c r="J315" s="333"/>
      <c r="K315" s="217" t="s">
        <v>268</v>
      </c>
      <c r="L315" s="203" t="s">
        <v>238</v>
      </c>
      <c r="M315" s="226">
        <v>0.54</v>
      </c>
      <c r="N315" s="226">
        <v>0.54</v>
      </c>
      <c r="O315" s="226">
        <v>0.54</v>
      </c>
      <c r="P315" s="226">
        <v>0.54</v>
      </c>
      <c r="Q315" s="226">
        <v>0.54</v>
      </c>
      <c r="R315" s="226">
        <v>0.54</v>
      </c>
      <c r="S315" s="226">
        <v>0.54</v>
      </c>
      <c r="T315" s="226">
        <v>0.54</v>
      </c>
      <c r="U315" s="226">
        <v>0.54</v>
      </c>
      <c r="V315" s="226">
        <v>0.54</v>
      </c>
      <c r="W315" s="226">
        <v>0.54</v>
      </c>
      <c r="X315" s="226">
        <v>0.54</v>
      </c>
      <c r="Y315" s="226">
        <v>0.54</v>
      </c>
      <c r="Z315" s="226">
        <v>0.54</v>
      </c>
      <c r="AA315" s="226">
        <v>0.54</v>
      </c>
      <c r="AB315" s="226">
        <v>0.54</v>
      </c>
      <c r="AC315" s="226">
        <v>0.54</v>
      </c>
      <c r="AD315" s="226">
        <v>0.54</v>
      </c>
      <c r="AE315" s="226">
        <v>0.54</v>
      </c>
      <c r="AF315" s="226">
        <v>0.54</v>
      </c>
      <c r="AG315" s="226">
        <v>0.54</v>
      </c>
      <c r="AH315" s="226">
        <v>0.54</v>
      </c>
      <c r="AI315" s="226">
        <v>0.54</v>
      </c>
      <c r="AJ315" s="226">
        <v>0.54</v>
      </c>
      <c r="AK315" s="226">
        <v>0.54</v>
      </c>
      <c r="AL315" s="226">
        <v>0.54</v>
      </c>
      <c r="AM315" s="226">
        <v>0.54</v>
      </c>
      <c r="AN315" s="226">
        <v>0.54</v>
      </c>
      <c r="AO315" s="226">
        <v>0.54</v>
      </c>
      <c r="AP315" s="226">
        <v>0.54</v>
      </c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J315"/>
      <c r="BK315"/>
      <c r="BL315"/>
      <c r="BM315"/>
      <c r="BN315"/>
      <c r="BO315"/>
      <c r="BP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I315" s="96"/>
    </row>
    <row r="316" spans="7:87" ht="14.25" customHeight="1">
      <c r="G316" s="116"/>
      <c r="H316" s="214"/>
      <c r="J316" s="333"/>
      <c r="K316" s="217" t="s">
        <v>268</v>
      </c>
      <c r="L316" s="203" t="s">
        <v>239</v>
      </c>
      <c r="M316" s="226">
        <v>0.54</v>
      </c>
      <c r="N316" s="226">
        <v>0.54</v>
      </c>
      <c r="O316" s="226">
        <v>0.54</v>
      </c>
      <c r="P316" s="226">
        <v>0.54</v>
      </c>
      <c r="Q316" s="226">
        <v>0.54</v>
      </c>
      <c r="R316" s="226">
        <v>0.54</v>
      </c>
      <c r="S316" s="226">
        <v>0.54</v>
      </c>
      <c r="T316" s="226">
        <v>0.54</v>
      </c>
      <c r="U316" s="226">
        <v>0.54</v>
      </c>
      <c r="V316" s="226">
        <v>0.54</v>
      </c>
      <c r="W316" s="226">
        <v>0.54</v>
      </c>
      <c r="X316" s="226">
        <v>0.54</v>
      </c>
      <c r="Y316" s="226">
        <v>0.54</v>
      </c>
      <c r="Z316" s="226">
        <v>0.54</v>
      </c>
      <c r="AA316" s="226">
        <v>0.54</v>
      </c>
      <c r="AB316" s="226">
        <v>0.54</v>
      </c>
      <c r="AC316" s="226">
        <v>0.54</v>
      </c>
      <c r="AD316" s="226">
        <v>0.54</v>
      </c>
      <c r="AE316" s="226">
        <v>0.54</v>
      </c>
      <c r="AF316" s="226">
        <v>0.54</v>
      </c>
      <c r="AG316" s="226">
        <v>0.54</v>
      </c>
      <c r="AH316" s="226">
        <v>0.54</v>
      </c>
      <c r="AI316" s="226">
        <v>0.54</v>
      </c>
      <c r="AJ316" s="226">
        <v>0.54</v>
      </c>
      <c r="AK316" s="226">
        <v>0.54</v>
      </c>
      <c r="AL316" s="226">
        <v>0.54</v>
      </c>
      <c r="AM316" s="226">
        <v>0.54</v>
      </c>
      <c r="AN316" s="226">
        <v>0.54</v>
      </c>
      <c r="AO316" s="226">
        <v>0.54</v>
      </c>
      <c r="AP316" s="226">
        <v>0.54</v>
      </c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J316"/>
      <c r="BK316"/>
      <c r="BL316"/>
      <c r="BM316"/>
      <c r="BN316"/>
      <c r="BO316"/>
      <c r="BP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I316" s="96"/>
    </row>
    <row r="317" spans="7:87" ht="14.25" customHeight="1" thickBot="1">
      <c r="G317" s="116"/>
      <c r="H317" s="214"/>
      <c r="J317" s="333"/>
      <c r="K317" s="217" t="s">
        <v>268</v>
      </c>
      <c r="L317" s="203" t="s">
        <v>240</v>
      </c>
      <c r="M317" s="227">
        <v>0.54</v>
      </c>
      <c r="N317" s="227">
        <v>0.54</v>
      </c>
      <c r="O317" s="227">
        <v>0.54</v>
      </c>
      <c r="P317" s="227">
        <v>0.54</v>
      </c>
      <c r="Q317" s="227">
        <v>0.54</v>
      </c>
      <c r="R317" s="227">
        <v>0.54</v>
      </c>
      <c r="S317" s="227">
        <v>0.54</v>
      </c>
      <c r="T317" s="227">
        <v>0.54</v>
      </c>
      <c r="U317" s="227">
        <v>0.54</v>
      </c>
      <c r="V317" s="227">
        <v>0.54</v>
      </c>
      <c r="W317" s="227">
        <v>0.54</v>
      </c>
      <c r="X317" s="227">
        <v>0.54</v>
      </c>
      <c r="Y317" s="227">
        <v>0.54</v>
      </c>
      <c r="Z317" s="227">
        <v>0.54</v>
      </c>
      <c r="AA317" s="227">
        <v>0.54</v>
      </c>
      <c r="AB317" s="227">
        <v>0.54</v>
      </c>
      <c r="AC317" s="227">
        <v>0.54</v>
      </c>
      <c r="AD317" s="227">
        <v>0.54</v>
      </c>
      <c r="AE317" s="227">
        <v>0.54</v>
      </c>
      <c r="AF317" s="227">
        <v>0.54</v>
      </c>
      <c r="AG317" s="227">
        <v>0.54</v>
      </c>
      <c r="AH317" s="227">
        <v>0.54</v>
      </c>
      <c r="AI317" s="227">
        <v>0.54</v>
      </c>
      <c r="AJ317" s="227">
        <v>0.54</v>
      </c>
      <c r="AK317" s="227">
        <v>0.54</v>
      </c>
      <c r="AL317" s="227">
        <v>0.54</v>
      </c>
      <c r="AM317" s="227">
        <v>0.54</v>
      </c>
      <c r="AN317" s="227">
        <v>0.54</v>
      </c>
      <c r="AO317" s="227">
        <v>0.54</v>
      </c>
      <c r="AP317" s="227">
        <v>0.54</v>
      </c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J317"/>
      <c r="BK317"/>
      <c r="BL317"/>
      <c r="BM317"/>
      <c r="BN317"/>
      <c r="BO317"/>
      <c r="BP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I317" s="96"/>
    </row>
    <row r="318" spans="7:87" ht="14.25" customHeight="1" thickTop="1">
      <c r="G318" s="116"/>
      <c r="H318" s="214"/>
      <c r="J318" s="219"/>
      <c r="K318" s="217"/>
      <c r="L318" s="217"/>
      <c r="M318" s="220"/>
      <c r="N318" s="220"/>
      <c r="O318" s="220"/>
      <c r="P318" s="220"/>
      <c r="Q318" s="220"/>
      <c r="R318" s="220"/>
      <c r="S318" s="220"/>
      <c r="T318" s="220"/>
      <c r="U318" s="220"/>
      <c r="V318" s="220"/>
      <c r="W318" s="220"/>
      <c r="X318" s="220"/>
      <c r="Y318" s="220"/>
      <c r="Z318" s="220"/>
      <c r="AA318" s="220"/>
      <c r="AB318" s="220"/>
      <c r="AC318" s="220"/>
      <c r="AD318" s="220"/>
      <c r="AE318" s="220"/>
      <c r="AF318" s="220"/>
      <c r="AG318" s="220"/>
      <c r="AH318" s="220"/>
      <c r="AI318" s="220"/>
      <c r="AJ318" s="220"/>
      <c r="AK318" s="220"/>
      <c r="AL318" s="220"/>
      <c r="AM318" s="220"/>
      <c r="AN318" s="220"/>
      <c r="AO318" s="220"/>
      <c r="AP318" s="220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J318"/>
      <c r="BK318"/>
      <c r="BL318"/>
      <c r="BM318"/>
      <c r="BN318"/>
      <c r="BO318"/>
      <c r="BP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I318" s="96"/>
    </row>
    <row r="319" spans="7:87" ht="14.25" customHeight="1">
      <c r="G319" s="116"/>
      <c r="H319" s="214"/>
      <c r="M319" s="202">
        <v>2021</v>
      </c>
      <c r="N319" s="202">
        <v>2022</v>
      </c>
      <c r="O319" s="202">
        <v>2023</v>
      </c>
      <c r="P319" s="202">
        <v>2024</v>
      </c>
      <c r="Q319" s="202">
        <v>2025</v>
      </c>
      <c r="R319" s="202">
        <v>2026</v>
      </c>
      <c r="S319" s="202">
        <v>2027</v>
      </c>
      <c r="T319" s="202">
        <v>2028</v>
      </c>
      <c r="U319" s="202">
        <v>2029</v>
      </c>
      <c r="V319" s="202">
        <v>2030</v>
      </c>
      <c r="W319" s="202">
        <v>2031</v>
      </c>
      <c r="X319" s="202">
        <v>2032</v>
      </c>
      <c r="Y319" s="202">
        <v>2033</v>
      </c>
      <c r="Z319" s="202">
        <v>2034</v>
      </c>
      <c r="AA319" s="202">
        <v>2035</v>
      </c>
      <c r="AB319" s="202">
        <v>2036</v>
      </c>
      <c r="AC319" s="202">
        <v>2037</v>
      </c>
      <c r="AD319" s="202">
        <v>2038</v>
      </c>
      <c r="AE319" s="202">
        <v>2039</v>
      </c>
      <c r="AF319" s="202">
        <v>2040</v>
      </c>
      <c r="AG319" s="202">
        <v>2041</v>
      </c>
      <c r="AH319" s="202">
        <v>2042</v>
      </c>
      <c r="AI319" s="202">
        <v>2043</v>
      </c>
      <c r="AJ319" s="202">
        <v>2044</v>
      </c>
      <c r="AK319" s="202">
        <v>2045</v>
      </c>
      <c r="AL319" s="202">
        <v>2046</v>
      </c>
      <c r="AM319" s="202">
        <v>2047</v>
      </c>
      <c r="AN319" s="202">
        <v>2048</v>
      </c>
      <c r="AO319" s="202">
        <v>2049</v>
      </c>
      <c r="AP319" s="202">
        <v>2050</v>
      </c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J319"/>
      <c r="BK319"/>
      <c r="BL319"/>
      <c r="BM319"/>
      <c r="BN319"/>
      <c r="BO319"/>
      <c r="BP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I319" s="96"/>
    </row>
    <row r="320" spans="7:87" ht="14.25" customHeight="1">
      <c r="G320" s="116"/>
      <c r="H320" s="214"/>
      <c r="J320" s="332" t="s">
        <v>273</v>
      </c>
      <c r="K320" s="215" t="s">
        <v>254</v>
      </c>
      <c r="L320" s="203" t="s">
        <v>238</v>
      </c>
      <c r="M320" s="228">
        <v>0.8</v>
      </c>
      <c r="N320" s="228">
        <v>0.8</v>
      </c>
      <c r="O320" s="228">
        <v>0.8</v>
      </c>
      <c r="P320" s="228">
        <v>0.8</v>
      </c>
      <c r="Q320" s="228">
        <v>0.8</v>
      </c>
      <c r="R320" s="228">
        <v>0.8</v>
      </c>
      <c r="S320" s="228">
        <v>0.8</v>
      </c>
      <c r="T320" s="228">
        <v>0.8</v>
      </c>
      <c r="U320" s="228">
        <v>0.8</v>
      </c>
      <c r="V320" s="228">
        <v>0.8</v>
      </c>
      <c r="W320" s="228">
        <v>0.8</v>
      </c>
      <c r="X320" s="228">
        <v>0.8</v>
      </c>
      <c r="Y320" s="228">
        <v>0.8</v>
      </c>
      <c r="Z320" s="228">
        <v>0.8</v>
      </c>
      <c r="AA320" s="228">
        <v>0.8</v>
      </c>
      <c r="AB320" s="228">
        <v>0.8</v>
      </c>
      <c r="AC320" s="228">
        <v>0.8</v>
      </c>
      <c r="AD320" s="228">
        <v>0.8</v>
      </c>
      <c r="AE320" s="228">
        <v>0.8</v>
      </c>
      <c r="AF320" s="228">
        <v>0.8</v>
      </c>
      <c r="AG320" s="228">
        <v>0.8</v>
      </c>
      <c r="AH320" s="228">
        <v>0.8</v>
      </c>
      <c r="AI320" s="228">
        <v>0.8</v>
      </c>
      <c r="AJ320" s="228">
        <v>0.8</v>
      </c>
      <c r="AK320" s="228">
        <v>0.8</v>
      </c>
      <c r="AL320" s="228">
        <v>0.8</v>
      </c>
      <c r="AM320" s="228">
        <v>0.8</v>
      </c>
      <c r="AN320" s="228">
        <v>0.8</v>
      </c>
      <c r="AO320" s="228">
        <v>0.8</v>
      </c>
      <c r="AP320" s="228">
        <v>0.8</v>
      </c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J320"/>
      <c r="BK320"/>
      <c r="BL320"/>
      <c r="BM320"/>
      <c r="BN320"/>
      <c r="BO320"/>
      <c r="BP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I320" s="96"/>
    </row>
    <row r="321" spans="7:87" ht="14.25" customHeight="1">
      <c r="G321" s="116"/>
      <c r="H321" s="214"/>
      <c r="J321" s="333"/>
      <c r="K321" s="217" t="s">
        <v>254</v>
      </c>
      <c r="L321" s="203" t="s">
        <v>239</v>
      </c>
      <c r="M321" s="228">
        <v>0.8</v>
      </c>
      <c r="N321" s="228">
        <v>0.8</v>
      </c>
      <c r="O321" s="228">
        <v>0.8</v>
      </c>
      <c r="P321" s="228">
        <v>0.8</v>
      </c>
      <c r="Q321" s="228">
        <v>0.8</v>
      </c>
      <c r="R321" s="228">
        <v>0.8</v>
      </c>
      <c r="S321" s="228">
        <v>0.8</v>
      </c>
      <c r="T321" s="228">
        <v>0.8</v>
      </c>
      <c r="U321" s="228">
        <v>0.8</v>
      </c>
      <c r="V321" s="228">
        <v>0.8</v>
      </c>
      <c r="W321" s="228">
        <v>0.8</v>
      </c>
      <c r="X321" s="228">
        <v>0.8</v>
      </c>
      <c r="Y321" s="228">
        <v>0.8</v>
      </c>
      <c r="Z321" s="228">
        <v>0.8</v>
      </c>
      <c r="AA321" s="228">
        <v>0.8</v>
      </c>
      <c r="AB321" s="228">
        <v>0.8</v>
      </c>
      <c r="AC321" s="228">
        <v>0.8</v>
      </c>
      <c r="AD321" s="228">
        <v>0.8</v>
      </c>
      <c r="AE321" s="228">
        <v>0.8</v>
      </c>
      <c r="AF321" s="228">
        <v>0.8</v>
      </c>
      <c r="AG321" s="228">
        <v>0.8</v>
      </c>
      <c r="AH321" s="228">
        <v>0.8</v>
      </c>
      <c r="AI321" s="228">
        <v>0.8</v>
      </c>
      <c r="AJ321" s="228">
        <v>0.8</v>
      </c>
      <c r="AK321" s="228">
        <v>0.8</v>
      </c>
      <c r="AL321" s="228">
        <v>0.8</v>
      </c>
      <c r="AM321" s="228">
        <v>0.8</v>
      </c>
      <c r="AN321" s="228">
        <v>0.8</v>
      </c>
      <c r="AO321" s="228">
        <v>0.8</v>
      </c>
      <c r="AP321" s="228">
        <v>0.8</v>
      </c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J321"/>
      <c r="BK321"/>
      <c r="BL321"/>
      <c r="BM321"/>
      <c r="BN321"/>
      <c r="BO321"/>
      <c r="BP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I321" s="96"/>
    </row>
    <row r="322" spans="7:87" ht="14.25" customHeight="1" thickBot="1">
      <c r="G322" s="116"/>
      <c r="H322" s="214"/>
      <c r="J322" s="333"/>
      <c r="K322" s="217" t="s">
        <v>254</v>
      </c>
      <c r="L322" s="203" t="s">
        <v>240</v>
      </c>
      <c r="M322" s="229">
        <v>0.8</v>
      </c>
      <c r="N322" s="229">
        <v>0.8</v>
      </c>
      <c r="O322" s="229">
        <v>0.8</v>
      </c>
      <c r="P322" s="229">
        <v>0.8</v>
      </c>
      <c r="Q322" s="229">
        <v>0.8</v>
      </c>
      <c r="R322" s="229">
        <v>0.8</v>
      </c>
      <c r="S322" s="229">
        <v>0.8</v>
      </c>
      <c r="T322" s="229">
        <v>0.8</v>
      </c>
      <c r="U322" s="229">
        <v>0.8</v>
      </c>
      <c r="V322" s="229">
        <v>0.8</v>
      </c>
      <c r="W322" s="229">
        <v>0.8</v>
      </c>
      <c r="X322" s="229">
        <v>0.8</v>
      </c>
      <c r="Y322" s="229">
        <v>0.8</v>
      </c>
      <c r="Z322" s="229">
        <v>0.8</v>
      </c>
      <c r="AA322" s="229">
        <v>0.8</v>
      </c>
      <c r="AB322" s="229">
        <v>0.8</v>
      </c>
      <c r="AC322" s="229">
        <v>0.8</v>
      </c>
      <c r="AD322" s="229">
        <v>0.8</v>
      </c>
      <c r="AE322" s="229">
        <v>0.8</v>
      </c>
      <c r="AF322" s="229">
        <v>0.8</v>
      </c>
      <c r="AG322" s="229">
        <v>0.8</v>
      </c>
      <c r="AH322" s="229">
        <v>0.8</v>
      </c>
      <c r="AI322" s="229">
        <v>0.8</v>
      </c>
      <c r="AJ322" s="229">
        <v>0.8</v>
      </c>
      <c r="AK322" s="229">
        <v>0.8</v>
      </c>
      <c r="AL322" s="229">
        <v>0.8</v>
      </c>
      <c r="AM322" s="229">
        <v>0.8</v>
      </c>
      <c r="AN322" s="229">
        <v>0.8</v>
      </c>
      <c r="AO322" s="229">
        <v>0.8</v>
      </c>
      <c r="AP322" s="229">
        <v>0.8</v>
      </c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J322"/>
      <c r="BK322"/>
      <c r="BL322"/>
      <c r="BM322"/>
      <c r="BN322"/>
      <c r="BO322"/>
      <c r="BP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I322" s="96"/>
    </row>
    <row r="323" spans="7:87" ht="14.25" customHeight="1" thickTop="1">
      <c r="G323" s="116"/>
      <c r="H323" s="214"/>
      <c r="J323" s="333"/>
      <c r="K323" s="217" t="s">
        <v>255</v>
      </c>
      <c r="L323" s="203" t="s">
        <v>238</v>
      </c>
      <c r="M323" s="228">
        <v>0.8</v>
      </c>
      <c r="N323" s="228">
        <v>0.8</v>
      </c>
      <c r="O323" s="228">
        <v>0.8</v>
      </c>
      <c r="P323" s="228">
        <v>0.8</v>
      </c>
      <c r="Q323" s="228">
        <v>0.8</v>
      </c>
      <c r="R323" s="228">
        <v>0.8</v>
      </c>
      <c r="S323" s="228">
        <v>0.8</v>
      </c>
      <c r="T323" s="228">
        <v>0.8</v>
      </c>
      <c r="U323" s="228">
        <v>0.8</v>
      </c>
      <c r="V323" s="228">
        <v>0.8</v>
      </c>
      <c r="W323" s="228">
        <v>0.8</v>
      </c>
      <c r="X323" s="228">
        <v>0.8</v>
      </c>
      <c r="Y323" s="228">
        <v>0.8</v>
      </c>
      <c r="Z323" s="228">
        <v>0.8</v>
      </c>
      <c r="AA323" s="228">
        <v>0.8</v>
      </c>
      <c r="AB323" s="228">
        <v>0.8</v>
      </c>
      <c r="AC323" s="228">
        <v>0.8</v>
      </c>
      <c r="AD323" s="228">
        <v>0.8</v>
      </c>
      <c r="AE323" s="228">
        <v>0.8</v>
      </c>
      <c r="AF323" s="228">
        <v>0.8</v>
      </c>
      <c r="AG323" s="228">
        <v>0.8</v>
      </c>
      <c r="AH323" s="228">
        <v>0.8</v>
      </c>
      <c r="AI323" s="228">
        <v>0.8</v>
      </c>
      <c r="AJ323" s="228">
        <v>0.8</v>
      </c>
      <c r="AK323" s="228">
        <v>0.8</v>
      </c>
      <c r="AL323" s="228">
        <v>0.8</v>
      </c>
      <c r="AM323" s="228">
        <v>0.8</v>
      </c>
      <c r="AN323" s="228">
        <v>0.8</v>
      </c>
      <c r="AO323" s="228">
        <v>0.8</v>
      </c>
      <c r="AP323" s="228">
        <v>0.8</v>
      </c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J323"/>
      <c r="BK323"/>
      <c r="BL323"/>
      <c r="BM323"/>
      <c r="BN323"/>
      <c r="BO323"/>
      <c r="BP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I323" s="96"/>
    </row>
    <row r="324" spans="7:87" ht="14.25" customHeight="1">
      <c r="G324" s="116"/>
      <c r="H324" s="214"/>
      <c r="J324" s="333"/>
      <c r="K324" s="217" t="s">
        <v>255</v>
      </c>
      <c r="L324" s="203" t="s">
        <v>239</v>
      </c>
      <c r="M324" s="228">
        <v>0.8</v>
      </c>
      <c r="N324" s="228">
        <v>0.8</v>
      </c>
      <c r="O324" s="228">
        <v>0.8</v>
      </c>
      <c r="P324" s="228">
        <v>0.8</v>
      </c>
      <c r="Q324" s="228">
        <v>0.8</v>
      </c>
      <c r="R324" s="228">
        <v>0.8</v>
      </c>
      <c r="S324" s="228">
        <v>0.8</v>
      </c>
      <c r="T324" s="228">
        <v>0.8</v>
      </c>
      <c r="U324" s="228">
        <v>0.8</v>
      </c>
      <c r="V324" s="228">
        <v>0.8</v>
      </c>
      <c r="W324" s="228">
        <v>0.8</v>
      </c>
      <c r="X324" s="228">
        <v>0.8</v>
      </c>
      <c r="Y324" s="228">
        <v>0.8</v>
      </c>
      <c r="Z324" s="228">
        <v>0.8</v>
      </c>
      <c r="AA324" s="228">
        <v>0.8</v>
      </c>
      <c r="AB324" s="228">
        <v>0.8</v>
      </c>
      <c r="AC324" s="228">
        <v>0.8</v>
      </c>
      <c r="AD324" s="228">
        <v>0.8</v>
      </c>
      <c r="AE324" s="228">
        <v>0.8</v>
      </c>
      <c r="AF324" s="228">
        <v>0.8</v>
      </c>
      <c r="AG324" s="228">
        <v>0.8</v>
      </c>
      <c r="AH324" s="228">
        <v>0.8</v>
      </c>
      <c r="AI324" s="228">
        <v>0.8</v>
      </c>
      <c r="AJ324" s="228">
        <v>0.8</v>
      </c>
      <c r="AK324" s="228">
        <v>0.8</v>
      </c>
      <c r="AL324" s="228">
        <v>0.8</v>
      </c>
      <c r="AM324" s="228">
        <v>0.8</v>
      </c>
      <c r="AN324" s="228">
        <v>0.8</v>
      </c>
      <c r="AO324" s="228">
        <v>0.8</v>
      </c>
      <c r="AP324" s="228">
        <v>0.8</v>
      </c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J324"/>
      <c r="BK324"/>
      <c r="BL324"/>
      <c r="BM324"/>
      <c r="BN324"/>
      <c r="BO324"/>
      <c r="BP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I324" s="96"/>
    </row>
    <row r="325" spans="7:87" ht="14.25" customHeight="1" thickBot="1">
      <c r="G325" s="116"/>
      <c r="H325" s="214"/>
      <c r="J325" s="333"/>
      <c r="K325" s="217" t="s">
        <v>255</v>
      </c>
      <c r="L325" s="203" t="s">
        <v>240</v>
      </c>
      <c r="M325" s="229">
        <v>0.8</v>
      </c>
      <c r="N325" s="229">
        <v>0.8</v>
      </c>
      <c r="O325" s="229">
        <v>0.8</v>
      </c>
      <c r="P325" s="229">
        <v>0.8</v>
      </c>
      <c r="Q325" s="229">
        <v>0.8</v>
      </c>
      <c r="R325" s="229">
        <v>0.8</v>
      </c>
      <c r="S325" s="229">
        <v>0.8</v>
      </c>
      <c r="T325" s="229">
        <v>0.8</v>
      </c>
      <c r="U325" s="229">
        <v>0.8</v>
      </c>
      <c r="V325" s="229">
        <v>0.8</v>
      </c>
      <c r="W325" s="229">
        <v>0.8</v>
      </c>
      <c r="X325" s="229">
        <v>0.8</v>
      </c>
      <c r="Y325" s="229">
        <v>0.8</v>
      </c>
      <c r="Z325" s="229">
        <v>0.8</v>
      </c>
      <c r="AA325" s="229">
        <v>0.8</v>
      </c>
      <c r="AB325" s="229">
        <v>0.8</v>
      </c>
      <c r="AC325" s="229">
        <v>0.8</v>
      </c>
      <c r="AD325" s="229">
        <v>0.8</v>
      </c>
      <c r="AE325" s="229">
        <v>0.8</v>
      </c>
      <c r="AF325" s="229">
        <v>0.8</v>
      </c>
      <c r="AG325" s="229">
        <v>0.8</v>
      </c>
      <c r="AH325" s="229">
        <v>0.8</v>
      </c>
      <c r="AI325" s="229">
        <v>0.8</v>
      </c>
      <c r="AJ325" s="229">
        <v>0.8</v>
      </c>
      <c r="AK325" s="229">
        <v>0.8</v>
      </c>
      <c r="AL325" s="229">
        <v>0.8</v>
      </c>
      <c r="AM325" s="229">
        <v>0.8</v>
      </c>
      <c r="AN325" s="229">
        <v>0.8</v>
      </c>
      <c r="AO325" s="229">
        <v>0.8</v>
      </c>
      <c r="AP325" s="229">
        <v>0.8</v>
      </c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J325"/>
      <c r="BK325"/>
      <c r="BL325"/>
      <c r="BM325"/>
      <c r="BN325"/>
      <c r="BO325"/>
      <c r="BP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I325" s="96"/>
    </row>
    <row r="326" spans="7:87" ht="14.25" customHeight="1" thickTop="1">
      <c r="G326" s="116"/>
      <c r="H326" s="214"/>
      <c r="J326" s="333"/>
      <c r="K326" s="217" t="s">
        <v>256</v>
      </c>
      <c r="L326" s="203" t="s">
        <v>238</v>
      </c>
      <c r="M326" s="228">
        <v>0.8</v>
      </c>
      <c r="N326" s="228">
        <v>0.8</v>
      </c>
      <c r="O326" s="228">
        <v>0.8</v>
      </c>
      <c r="P326" s="228">
        <v>0.8</v>
      </c>
      <c r="Q326" s="228">
        <v>0.8</v>
      </c>
      <c r="R326" s="228">
        <v>0.8</v>
      </c>
      <c r="S326" s="228">
        <v>0.8</v>
      </c>
      <c r="T326" s="228">
        <v>0.8</v>
      </c>
      <c r="U326" s="228">
        <v>0.8</v>
      </c>
      <c r="V326" s="228">
        <v>0.8</v>
      </c>
      <c r="W326" s="228">
        <v>0.8</v>
      </c>
      <c r="X326" s="228">
        <v>0.8</v>
      </c>
      <c r="Y326" s="228">
        <v>0.8</v>
      </c>
      <c r="Z326" s="228">
        <v>0.8</v>
      </c>
      <c r="AA326" s="228">
        <v>0.8</v>
      </c>
      <c r="AB326" s="228">
        <v>0.8</v>
      </c>
      <c r="AC326" s="228">
        <v>0.8</v>
      </c>
      <c r="AD326" s="228">
        <v>0.8</v>
      </c>
      <c r="AE326" s="228">
        <v>0.8</v>
      </c>
      <c r="AF326" s="228">
        <v>0.8</v>
      </c>
      <c r="AG326" s="228">
        <v>0.8</v>
      </c>
      <c r="AH326" s="228">
        <v>0.8</v>
      </c>
      <c r="AI326" s="228">
        <v>0.8</v>
      </c>
      <c r="AJ326" s="228">
        <v>0.8</v>
      </c>
      <c r="AK326" s="228">
        <v>0.8</v>
      </c>
      <c r="AL326" s="228">
        <v>0.8</v>
      </c>
      <c r="AM326" s="228">
        <v>0.8</v>
      </c>
      <c r="AN326" s="228">
        <v>0.8</v>
      </c>
      <c r="AO326" s="228">
        <v>0.8</v>
      </c>
      <c r="AP326" s="228">
        <v>0.8</v>
      </c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J326"/>
      <c r="BK326"/>
      <c r="BL326"/>
      <c r="BM326"/>
      <c r="BN326"/>
      <c r="BO326"/>
      <c r="BP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I326" s="96"/>
    </row>
    <row r="327" spans="7:87" ht="14.25" customHeight="1">
      <c r="G327" s="116"/>
      <c r="H327" s="214"/>
      <c r="J327" s="333"/>
      <c r="K327" s="217" t="s">
        <v>256</v>
      </c>
      <c r="L327" s="203" t="s">
        <v>239</v>
      </c>
      <c r="M327" s="228">
        <v>0.8</v>
      </c>
      <c r="N327" s="228">
        <v>0.8</v>
      </c>
      <c r="O327" s="228">
        <v>0.8</v>
      </c>
      <c r="P327" s="228">
        <v>0.8</v>
      </c>
      <c r="Q327" s="228">
        <v>0.8</v>
      </c>
      <c r="R327" s="228">
        <v>0.8</v>
      </c>
      <c r="S327" s="228">
        <v>0.8</v>
      </c>
      <c r="T327" s="228">
        <v>0.8</v>
      </c>
      <c r="U327" s="228">
        <v>0.8</v>
      </c>
      <c r="V327" s="228">
        <v>0.8</v>
      </c>
      <c r="W327" s="228">
        <v>0.8</v>
      </c>
      <c r="X327" s="228">
        <v>0.8</v>
      </c>
      <c r="Y327" s="228">
        <v>0.8</v>
      </c>
      <c r="Z327" s="228">
        <v>0.8</v>
      </c>
      <c r="AA327" s="228">
        <v>0.8</v>
      </c>
      <c r="AB327" s="228">
        <v>0.8</v>
      </c>
      <c r="AC327" s="228">
        <v>0.8</v>
      </c>
      <c r="AD327" s="228">
        <v>0.8</v>
      </c>
      <c r="AE327" s="228">
        <v>0.8</v>
      </c>
      <c r="AF327" s="228">
        <v>0.8</v>
      </c>
      <c r="AG327" s="228">
        <v>0.8</v>
      </c>
      <c r="AH327" s="228">
        <v>0.8</v>
      </c>
      <c r="AI327" s="228">
        <v>0.8</v>
      </c>
      <c r="AJ327" s="228">
        <v>0.8</v>
      </c>
      <c r="AK327" s="228">
        <v>0.8</v>
      </c>
      <c r="AL327" s="228">
        <v>0.8</v>
      </c>
      <c r="AM327" s="228">
        <v>0.8</v>
      </c>
      <c r="AN327" s="228">
        <v>0.8</v>
      </c>
      <c r="AO327" s="228">
        <v>0.8</v>
      </c>
      <c r="AP327" s="228">
        <v>0.8</v>
      </c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J327"/>
      <c r="BK327"/>
      <c r="BL327"/>
      <c r="BM327"/>
      <c r="BN327"/>
      <c r="BO327"/>
      <c r="BP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I327" s="96"/>
    </row>
    <row r="328" spans="7:87" ht="14.25" customHeight="1" thickBot="1">
      <c r="G328" s="116"/>
      <c r="H328" s="214"/>
      <c r="J328" s="333"/>
      <c r="K328" s="217" t="s">
        <v>256</v>
      </c>
      <c r="L328" s="203" t="s">
        <v>240</v>
      </c>
      <c r="M328" s="229">
        <v>0.8</v>
      </c>
      <c r="N328" s="229">
        <v>0.8</v>
      </c>
      <c r="O328" s="229">
        <v>0.8</v>
      </c>
      <c r="P328" s="229">
        <v>0.8</v>
      </c>
      <c r="Q328" s="229">
        <v>0.8</v>
      </c>
      <c r="R328" s="229">
        <v>0.8</v>
      </c>
      <c r="S328" s="229">
        <v>0.8</v>
      </c>
      <c r="T328" s="229">
        <v>0.8</v>
      </c>
      <c r="U328" s="229">
        <v>0.8</v>
      </c>
      <c r="V328" s="229">
        <v>0.8</v>
      </c>
      <c r="W328" s="229">
        <v>0.8</v>
      </c>
      <c r="X328" s="229">
        <v>0.8</v>
      </c>
      <c r="Y328" s="229">
        <v>0.8</v>
      </c>
      <c r="Z328" s="229">
        <v>0.8</v>
      </c>
      <c r="AA328" s="229">
        <v>0.8</v>
      </c>
      <c r="AB328" s="229">
        <v>0.8</v>
      </c>
      <c r="AC328" s="229">
        <v>0.8</v>
      </c>
      <c r="AD328" s="229">
        <v>0.8</v>
      </c>
      <c r="AE328" s="229">
        <v>0.8</v>
      </c>
      <c r="AF328" s="229">
        <v>0.8</v>
      </c>
      <c r="AG328" s="229">
        <v>0.8</v>
      </c>
      <c r="AH328" s="229">
        <v>0.8</v>
      </c>
      <c r="AI328" s="229">
        <v>0.8</v>
      </c>
      <c r="AJ328" s="229">
        <v>0.8</v>
      </c>
      <c r="AK328" s="229">
        <v>0.8</v>
      </c>
      <c r="AL328" s="229">
        <v>0.8</v>
      </c>
      <c r="AM328" s="229">
        <v>0.8</v>
      </c>
      <c r="AN328" s="229">
        <v>0.8</v>
      </c>
      <c r="AO328" s="229">
        <v>0.8</v>
      </c>
      <c r="AP328" s="229">
        <v>0.8</v>
      </c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J328"/>
      <c r="BK328"/>
      <c r="BL328"/>
      <c r="BM328"/>
      <c r="BN328"/>
      <c r="BO328"/>
      <c r="BP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I328" s="96"/>
    </row>
    <row r="329" spans="7:87" ht="14.25" customHeight="1" thickTop="1">
      <c r="G329" s="116"/>
      <c r="H329" s="214"/>
      <c r="J329" s="333"/>
      <c r="K329" s="217" t="s">
        <v>257</v>
      </c>
      <c r="L329" s="203" t="s">
        <v>238</v>
      </c>
      <c r="M329" s="228">
        <v>0.8</v>
      </c>
      <c r="N329" s="228">
        <v>0.8</v>
      </c>
      <c r="O329" s="228">
        <v>0.8</v>
      </c>
      <c r="P329" s="228">
        <v>0.8</v>
      </c>
      <c r="Q329" s="228">
        <v>0.8</v>
      </c>
      <c r="R329" s="228">
        <v>0.8</v>
      </c>
      <c r="S329" s="228">
        <v>0.8</v>
      </c>
      <c r="T329" s="228">
        <v>0.8</v>
      </c>
      <c r="U329" s="228">
        <v>0.8</v>
      </c>
      <c r="V329" s="228">
        <v>0.8</v>
      </c>
      <c r="W329" s="228">
        <v>0.8</v>
      </c>
      <c r="X329" s="228">
        <v>0.8</v>
      </c>
      <c r="Y329" s="228">
        <v>0.8</v>
      </c>
      <c r="Z329" s="228">
        <v>0.8</v>
      </c>
      <c r="AA329" s="228">
        <v>0.8</v>
      </c>
      <c r="AB329" s="228">
        <v>0.8</v>
      </c>
      <c r="AC329" s="228">
        <v>0.8</v>
      </c>
      <c r="AD329" s="228">
        <v>0.8</v>
      </c>
      <c r="AE329" s="228">
        <v>0.8</v>
      </c>
      <c r="AF329" s="228">
        <v>0.8</v>
      </c>
      <c r="AG329" s="228">
        <v>0.8</v>
      </c>
      <c r="AH329" s="228">
        <v>0.8</v>
      </c>
      <c r="AI329" s="228">
        <v>0.8</v>
      </c>
      <c r="AJ329" s="228">
        <v>0.8</v>
      </c>
      <c r="AK329" s="228">
        <v>0.8</v>
      </c>
      <c r="AL329" s="228">
        <v>0.8</v>
      </c>
      <c r="AM329" s="228">
        <v>0.8</v>
      </c>
      <c r="AN329" s="228">
        <v>0.8</v>
      </c>
      <c r="AO329" s="228">
        <v>0.8</v>
      </c>
      <c r="AP329" s="228">
        <v>0.8</v>
      </c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J329"/>
      <c r="BK329"/>
      <c r="BL329"/>
      <c r="BM329"/>
      <c r="BN329"/>
      <c r="BO329"/>
      <c r="BP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I329" s="96"/>
    </row>
    <row r="330" spans="7:87" ht="14.25" customHeight="1">
      <c r="G330" s="116"/>
      <c r="H330" s="214"/>
      <c r="J330" s="333"/>
      <c r="K330" s="217" t="s">
        <v>257</v>
      </c>
      <c r="L330" s="203" t="s">
        <v>239</v>
      </c>
      <c r="M330" s="228">
        <v>0.8</v>
      </c>
      <c r="N330" s="228">
        <v>0.8</v>
      </c>
      <c r="O330" s="228">
        <v>0.8</v>
      </c>
      <c r="P330" s="228">
        <v>0.8</v>
      </c>
      <c r="Q330" s="228">
        <v>0.8</v>
      </c>
      <c r="R330" s="228">
        <v>0.8</v>
      </c>
      <c r="S330" s="228">
        <v>0.8</v>
      </c>
      <c r="T330" s="228">
        <v>0.8</v>
      </c>
      <c r="U330" s="228">
        <v>0.8</v>
      </c>
      <c r="V330" s="228">
        <v>0.8</v>
      </c>
      <c r="W330" s="228">
        <v>0.8</v>
      </c>
      <c r="X330" s="228">
        <v>0.8</v>
      </c>
      <c r="Y330" s="228">
        <v>0.8</v>
      </c>
      <c r="Z330" s="228">
        <v>0.8</v>
      </c>
      <c r="AA330" s="228">
        <v>0.8</v>
      </c>
      <c r="AB330" s="228">
        <v>0.8</v>
      </c>
      <c r="AC330" s="228">
        <v>0.8</v>
      </c>
      <c r="AD330" s="228">
        <v>0.8</v>
      </c>
      <c r="AE330" s="228">
        <v>0.8</v>
      </c>
      <c r="AF330" s="228">
        <v>0.8</v>
      </c>
      <c r="AG330" s="228">
        <v>0.8</v>
      </c>
      <c r="AH330" s="228">
        <v>0.8</v>
      </c>
      <c r="AI330" s="228">
        <v>0.8</v>
      </c>
      <c r="AJ330" s="228">
        <v>0.8</v>
      </c>
      <c r="AK330" s="228">
        <v>0.8</v>
      </c>
      <c r="AL330" s="228">
        <v>0.8</v>
      </c>
      <c r="AM330" s="228">
        <v>0.8</v>
      </c>
      <c r="AN330" s="228">
        <v>0.8</v>
      </c>
      <c r="AO330" s="228">
        <v>0.8</v>
      </c>
      <c r="AP330" s="228">
        <v>0.8</v>
      </c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J330"/>
      <c r="BK330"/>
      <c r="BL330"/>
      <c r="BM330"/>
      <c r="BN330"/>
      <c r="BO330"/>
      <c r="BP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I330" s="96"/>
    </row>
    <row r="331" spans="7:87" ht="14.25" customHeight="1" thickBot="1">
      <c r="G331" s="116"/>
      <c r="H331" s="214"/>
      <c r="J331" s="333"/>
      <c r="K331" s="217" t="s">
        <v>257</v>
      </c>
      <c r="L331" s="203" t="s">
        <v>240</v>
      </c>
      <c r="M331" s="229">
        <v>0.8</v>
      </c>
      <c r="N331" s="229">
        <v>0.8</v>
      </c>
      <c r="O331" s="229">
        <v>0.8</v>
      </c>
      <c r="P331" s="229">
        <v>0.8</v>
      </c>
      <c r="Q331" s="229">
        <v>0.8</v>
      </c>
      <c r="R331" s="229">
        <v>0.8</v>
      </c>
      <c r="S331" s="229">
        <v>0.8</v>
      </c>
      <c r="T331" s="229">
        <v>0.8</v>
      </c>
      <c r="U331" s="229">
        <v>0.8</v>
      </c>
      <c r="V331" s="229">
        <v>0.8</v>
      </c>
      <c r="W331" s="229">
        <v>0.8</v>
      </c>
      <c r="X331" s="229">
        <v>0.8</v>
      </c>
      <c r="Y331" s="229">
        <v>0.8</v>
      </c>
      <c r="Z331" s="229">
        <v>0.8</v>
      </c>
      <c r="AA331" s="229">
        <v>0.8</v>
      </c>
      <c r="AB331" s="229">
        <v>0.8</v>
      </c>
      <c r="AC331" s="229">
        <v>0.8</v>
      </c>
      <c r="AD331" s="229">
        <v>0.8</v>
      </c>
      <c r="AE331" s="229">
        <v>0.8</v>
      </c>
      <c r="AF331" s="229">
        <v>0.8</v>
      </c>
      <c r="AG331" s="229">
        <v>0.8</v>
      </c>
      <c r="AH331" s="229">
        <v>0.8</v>
      </c>
      <c r="AI331" s="229">
        <v>0.8</v>
      </c>
      <c r="AJ331" s="229">
        <v>0.8</v>
      </c>
      <c r="AK331" s="229">
        <v>0.8</v>
      </c>
      <c r="AL331" s="229">
        <v>0.8</v>
      </c>
      <c r="AM331" s="229">
        <v>0.8</v>
      </c>
      <c r="AN331" s="229">
        <v>0.8</v>
      </c>
      <c r="AO331" s="229">
        <v>0.8</v>
      </c>
      <c r="AP331" s="229">
        <v>0.8</v>
      </c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J331"/>
      <c r="BK331"/>
      <c r="BL331"/>
      <c r="BM331"/>
      <c r="BN331"/>
      <c r="BO331"/>
      <c r="BP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I331" s="96"/>
    </row>
    <row r="332" spans="7:87" ht="14.25" customHeight="1" thickTop="1">
      <c r="G332" s="116"/>
      <c r="H332" s="214"/>
      <c r="J332" s="333"/>
      <c r="K332" s="217" t="s">
        <v>258</v>
      </c>
      <c r="L332" s="203" t="s">
        <v>238</v>
      </c>
      <c r="M332" s="228">
        <v>0.8</v>
      </c>
      <c r="N332" s="228">
        <v>0.8</v>
      </c>
      <c r="O332" s="228">
        <v>0.8</v>
      </c>
      <c r="P332" s="228">
        <v>0.8</v>
      </c>
      <c r="Q332" s="228">
        <v>0.8</v>
      </c>
      <c r="R332" s="228">
        <v>0.8</v>
      </c>
      <c r="S332" s="228">
        <v>0.8</v>
      </c>
      <c r="T332" s="228">
        <v>0.8</v>
      </c>
      <c r="U332" s="228">
        <v>0.8</v>
      </c>
      <c r="V332" s="228">
        <v>0.8</v>
      </c>
      <c r="W332" s="228">
        <v>0.8</v>
      </c>
      <c r="X332" s="228">
        <v>0.8</v>
      </c>
      <c r="Y332" s="228">
        <v>0.8</v>
      </c>
      <c r="Z332" s="228">
        <v>0.8</v>
      </c>
      <c r="AA332" s="228">
        <v>0.8</v>
      </c>
      <c r="AB332" s="228">
        <v>0.8</v>
      </c>
      <c r="AC332" s="228">
        <v>0.8</v>
      </c>
      <c r="AD332" s="228">
        <v>0.8</v>
      </c>
      <c r="AE332" s="228">
        <v>0.8</v>
      </c>
      <c r="AF332" s="228">
        <v>0.8</v>
      </c>
      <c r="AG332" s="228">
        <v>0.8</v>
      </c>
      <c r="AH332" s="228">
        <v>0.8</v>
      </c>
      <c r="AI332" s="228">
        <v>0.8</v>
      </c>
      <c r="AJ332" s="228">
        <v>0.8</v>
      </c>
      <c r="AK332" s="228">
        <v>0.8</v>
      </c>
      <c r="AL332" s="228">
        <v>0.8</v>
      </c>
      <c r="AM332" s="228">
        <v>0.8</v>
      </c>
      <c r="AN332" s="228">
        <v>0.8</v>
      </c>
      <c r="AO332" s="228">
        <v>0.8</v>
      </c>
      <c r="AP332" s="228">
        <v>0.8</v>
      </c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J332"/>
      <c r="BK332"/>
      <c r="BL332"/>
      <c r="BM332"/>
      <c r="BN332"/>
      <c r="BO332"/>
      <c r="BP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I332" s="96"/>
    </row>
    <row r="333" spans="7:87" ht="14.25" customHeight="1">
      <c r="G333" s="116"/>
      <c r="H333" s="214"/>
      <c r="J333" s="333"/>
      <c r="K333" s="217" t="s">
        <v>258</v>
      </c>
      <c r="L333" s="203" t="s">
        <v>239</v>
      </c>
      <c r="M333" s="228">
        <v>0.8</v>
      </c>
      <c r="N333" s="228">
        <v>0.8</v>
      </c>
      <c r="O333" s="228">
        <v>0.8</v>
      </c>
      <c r="P333" s="228">
        <v>0.8</v>
      </c>
      <c r="Q333" s="228">
        <v>0.8</v>
      </c>
      <c r="R333" s="228">
        <v>0.8</v>
      </c>
      <c r="S333" s="228">
        <v>0.8</v>
      </c>
      <c r="T333" s="228">
        <v>0.8</v>
      </c>
      <c r="U333" s="228">
        <v>0.8</v>
      </c>
      <c r="V333" s="228">
        <v>0.8</v>
      </c>
      <c r="W333" s="228">
        <v>0.8</v>
      </c>
      <c r="X333" s="228">
        <v>0.8</v>
      </c>
      <c r="Y333" s="228">
        <v>0.8</v>
      </c>
      <c r="Z333" s="228">
        <v>0.8</v>
      </c>
      <c r="AA333" s="228">
        <v>0.8</v>
      </c>
      <c r="AB333" s="228">
        <v>0.8</v>
      </c>
      <c r="AC333" s="228">
        <v>0.8</v>
      </c>
      <c r="AD333" s="228">
        <v>0.8</v>
      </c>
      <c r="AE333" s="228">
        <v>0.8</v>
      </c>
      <c r="AF333" s="228">
        <v>0.8</v>
      </c>
      <c r="AG333" s="228">
        <v>0.8</v>
      </c>
      <c r="AH333" s="228">
        <v>0.8</v>
      </c>
      <c r="AI333" s="228">
        <v>0.8</v>
      </c>
      <c r="AJ333" s="228">
        <v>0.8</v>
      </c>
      <c r="AK333" s="228">
        <v>0.8</v>
      </c>
      <c r="AL333" s="228">
        <v>0.8</v>
      </c>
      <c r="AM333" s="228">
        <v>0.8</v>
      </c>
      <c r="AN333" s="228">
        <v>0.8</v>
      </c>
      <c r="AO333" s="228">
        <v>0.8</v>
      </c>
      <c r="AP333" s="228">
        <v>0.8</v>
      </c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J333"/>
      <c r="BK333"/>
      <c r="BL333"/>
      <c r="BM333"/>
      <c r="BN333"/>
      <c r="BO333"/>
      <c r="BP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I333" s="96"/>
    </row>
    <row r="334" spans="7:87" ht="14.25" customHeight="1" thickBot="1">
      <c r="G334" s="116"/>
      <c r="H334" s="214"/>
      <c r="J334" s="333"/>
      <c r="K334" s="217" t="s">
        <v>258</v>
      </c>
      <c r="L334" s="203" t="s">
        <v>240</v>
      </c>
      <c r="M334" s="229">
        <v>0.8</v>
      </c>
      <c r="N334" s="229">
        <v>0.8</v>
      </c>
      <c r="O334" s="229">
        <v>0.8</v>
      </c>
      <c r="P334" s="229">
        <v>0.8</v>
      </c>
      <c r="Q334" s="229">
        <v>0.8</v>
      </c>
      <c r="R334" s="229">
        <v>0.8</v>
      </c>
      <c r="S334" s="229">
        <v>0.8</v>
      </c>
      <c r="T334" s="229">
        <v>0.8</v>
      </c>
      <c r="U334" s="229">
        <v>0.8</v>
      </c>
      <c r="V334" s="229">
        <v>0.8</v>
      </c>
      <c r="W334" s="229">
        <v>0.8</v>
      </c>
      <c r="X334" s="229">
        <v>0.8</v>
      </c>
      <c r="Y334" s="229">
        <v>0.8</v>
      </c>
      <c r="Z334" s="229">
        <v>0.8</v>
      </c>
      <c r="AA334" s="229">
        <v>0.8</v>
      </c>
      <c r="AB334" s="229">
        <v>0.8</v>
      </c>
      <c r="AC334" s="229">
        <v>0.8</v>
      </c>
      <c r="AD334" s="229">
        <v>0.8</v>
      </c>
      <c r="AE334" s="229">
        <v>0.8</v>
      </c>
      <c r="AF334" s="229">
        <v>0.8</v>
      </c>
      <c r="AG334" s="229">
        <v>0.8</v>
      </c>
      <c r="AH334" s="229">
        <v>0.8</v>
      </c>
      <c r="AI334" s="229">
        <v>0.8</v>
      </c>
      <c r="AJ334" s="229">
        <v>0.8</v>
      </c>
      <c r="AK334" s="229">
        <v>0.8</v>
      </c>
      <c r="AL334" s="229">
        <v>0.8</v>
      </c>
      <c r="AM334" s="229">
        <v>0.8</v>
      </c>
      <c r="AN334" s="229">
        <v>0.8</v>
      </c>
      <c r="AO334" s="229">
        <v>0.8</v>
      </c>
      <c r="AP334" s="229">
        <v>0.8</v>
      </c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J334"/>
      <c r="BK334"/>
      <c r="BL334"/>
      <c r="BM334"/>
      <c r="BN334"/>
      <c r="BO334"/>
      <c r="BP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I334" s="96"/>
    </row>
    <row r="335" spans="7:87" ht="14.25" customHeight="1" thickTop="1">
      <c r="G335" s="116"/>
      <c r="H335" s="214"/>
      <c r="J335" s="333"/>
      <c r="K335" s="217" t="s">
        <v>259</v>
      </c>
      <c r="L335" s="203" t="s">
        <v>238</v>
      </c>
      <c r="M335" s="228">
        <v>0.8</v>
      </c>
      <c r="N335" s="228">
        <v>0.8</v>
      </c>
      <c r="O335" s="228">
        <v>0.8</v>
      </c>
      <c r="P335" s="228">
        <v>0.8</v>
      </c>
      <c r="Q335" s="228">
        <v>0.8</v>
      </c>
      <c r="R335" s="228">
        <v>0.8</v>
      </c>
      <c r="S335" s="228">
        <v>0.8</v>
      </c>
      <c r="T335" s="228">
        <v>0.8</v>
      </c>
      <c r="U335" s="228">
        <v>0.8</v>
      </c>
      <c r="V335" s="228">
        <v>0.8</v>
      </c>
      <c r="W335" s="228">
        <v>0.8</v>
      </c>
      <c r="X335" s="228">
        <v>0.8</v>
      </c>
      <c r="Y335" s="228">
        <v>0.8</v>
      </c>
      <c r="Z335" s="228">
        <v>0.8</v>
      </c>
      <c r="AA335" s="228">
        <v>0.8</v>
      </c>
      <c r="AB335" s="228">
        <v>0.8</v>
      </c>
      <c r="AC335" s="228">
        <v>0.8</v>
      </c>
      <c r="AD335" s="228">
        <v>0.8</v>
      </c>
      <c r="AE335" s="228">
        <v>0.8</v>
      </c>
      <c r="AF335" s="228">
        <v>0.8</v>
      </c>
      <c r="AG335" s="228">
        <v>0.8</v>
      </c>
      <c r="AH335" s="228">
        <v>0.8</v>
      </c>
      <c r="AI335" s="228">
        <v>0.8</v>
      </c>
      <c r="AJ335" s="228">
        <v>0.8</v>
      </c>
      <c r="AK335" s="228">
        <v>0.8</v>
      </c>
      <c r="AL335" s="228">
        <v>0.8</v>
      </c>
      <c r="AM335" s="228">
        <v>0.8</v>
      </c>
      <c r="AN335" s="228">
        <v>0.8</v>
      </c>
      <c r="AO335" s="228">
        <v>0.8</v>
      </c>
      <c r="AP335" s="228">
        <v>0.8</v>
      </c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J335"/>
      <c r="BK335"/>
      <c r="BL335"/>
      <c r="BM335"/>
      <c r="BN335"/>
      <c r="BO335"/>
      <c r="BP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I335" s="96"/>
    </row>
    <row r="336" spans="7:87" ht="14.25" customHeight="1">
      <c r="G336" s="116"/>
      <c r="H336" s="214"/>
      <c r="J336" s="333"/>
      <c r="K336" s="217" t="s">
        <v>259</v>
      </c>
      <c r="L336" s="203" t="s">
        <v>239</v>
      </c>
      <c r="M336" s="228">
        <v>0.8</v>
      </c>
      <c r="N336" s="228">
        <v>0.8</v>
      </c>
      <c r="O336" s="228">
        <v>0.8</v>
      </c>
      <c r="P336" s="228">
        <v>0.8</v>
      </c>
      <c r="Q336" s="228">
        <v>0.8</v>
      </c>
      <c r="R336" s="228">
        <v>0.8</v>
      </c>
      <c r="S336" s="228">
        <v>0.8</v>
      </c>
      <c r="T336" s="228">
        <v>0.8</v>
      </c>
      <c r="U336" s="228">
        <v>0.8</v>
      </c>
      <c r="V336" s="228">
        <v>0.8</v>
      </c>
      <c r="W336" s="228">
        <v>0.8</v>
      </c>
      <c r="X336" s="228">
        <v>0.8</v>
      </c>
      <c r="Y336" s="228">
        <v>0.8</v>
      </c>
      <c r="Z336" s="228">
        <v>0.8</v>
      </c>
      <c r="AA336" s="228">
        <v>0.8</v>
      </c>
      <c r="AB336" s="228">
        <v>0.8</v>
      </c>
      <c r="AC336" s="228">
        <v>0.8</v>
      </c>
      <c r="AD336" s="228">
        <v>0.8</v>
      </c>
      <c r="AE336" s="228">
        <v>0.8</v>
      </c>
      <c r="AF336" s="228">
        <v>0.8</v>
      </c>
      <c r="AG336" s="228">
        <v>0.8</v>
      </c>
      <c r="AH336" s="228">
        <v>0.8</v>
      </c>
      <c r="AI336" s="228">
        <v>0.8</v>
      </c>
      <c r="AJ336" s="228">
        <v>0.8</v>
      </c>
      <c r="AK336" s="228">
        <v>0.8</v>
      </c>
      <c r="AL336" s="228">
        <v>0.8</v>
      </c>
      <c r="AM336" s="228">
        <v>0.8</v>
      </c>
      <c r="AN336" s="228">
        <v>0.8</v>
      </c>
      <c r="AO336" s="228">
        <v>0.8</v>
      </c>
      <c r="AP336" s="228">
        <v>0.8</v>
      </c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J336"/>
      <c r="BK336"/>
      <c r="BL336"/>
      <c r="BM336"/>
      <c r="BN336"/>
      <c r="BO336"/>
      <c r="BP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I336" s="96"/>
    </row>
    <row r="337" spans="7:87" ht="14.25" customHeight="1" thickBot="1">
      <c r="G337" s="116"/>
      <c r="H337" s="214"/>
      <c r="J337" s="333"/>
      <c r="K337" s="217" t="s">
        <v>259</v>
      </c>
      <c r="L337" s="203" t="s">
        <v>240</v>
      </c>
      <c r="M337" s="229">
        <v>0.8</v>
      </c>
      <c r="N337" s="229">
        <v>0.8</v>
      </c>
      <c r="O337" s="229">
        <v>0.8</v>
      </c>
      <c r="P337" s="229">
        <v>0.8</v>
      </c>
      <c r="Q337" s="229">
        <v>0.8</v>
      </c>
      <c r="R337" s="229">
        <v>0.8</v>
      </c>
      <c r="S337" s="229">
        <v>0.8</v>
      </c>
      <c r="T337" s="229">
        <v>0.8</v>
      </c>
      <c r="U337" s="229">
        <v>0.8</v>
      </c>
      <c r="V337" s="229">
        <v>0.8</v>
      </c>
      <c r="W337" s="229">
        <v>0.8</v>
      </c>
      <c r="X337" s="229">
        <v>0.8</v>
      </c>
      <c r="Y337" s="229">
        <v>0.8</v>
      </c>
      <c r="Z337" s="229">
        <v>0.8</v>
      </c>
      <c r="AA337" s="229">
        <v>0.8</v>
      </c>
      <c r="AB337" s="229">
        <v>0.8</v>
      </c>
      <c r="AC337" s="229">
        <v>0.8</v>
      </c>
      <c r="AD337" s="229">
        <v>0.8</v>
      </c>
      <c r="AE337" s="229">
        <v>0.8</v>
      </c>
      <c r="AF337" s="229">
        <v>0.8</v>
      </c>
      <c r="AG337" s="229">
        <v>0.8</v>
      </c>
      <c r="AH337" s="229">
        <v>0.8</v>
      </c>
      <c r="AI337" s="229">
        <v>0.8</v>
      </c>
      <c r="AJ337" s="229">
        <v>0.8</v>
      </c>
      <c r="AK337" s="229">
        <v>0.8</v>
      </c>
      <c r="AL337" s="229">
        <v>0.8</v>
      </c>
      <c r="AM337" s="229">
        <v>0.8</v>
      </c>
      <c r="AN337" s="229">
        <v>0.8</v>
      </c>
      <c r="AO337" s="229">
        <v>0.8</v>
      </c>
      <c r="AP337" s="229">
        <v>0.8</v>
      </c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J337"/>
      <c r="BK337"/>
      <c r="BL337"/>
      <c r="BM337"/>
      <c r="BN337"/>
      <c r="BO337"/>
      <c r="BP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I337" s="96"/>
    </row>
    <row r="338" spans="7:87" ht="14.25" customHeight="1" thickTop="1">
      <c r="G338" s="116"/>
      <c r="H338" s="214"/>
      <c r="J338" s="333"/>
      <c r="K338" s="217" t="s">
        <v>260</v>
      </c>
      <c r="L338" s="203" t="s">
        <v>238</v>
      </c>
      <c r="M338" s="228">
        <v>0.8</v>
      </c>
      <c r="N338" s="228">
        <v>0.8</v>
      </c>
      <c r="O338" s="228">
        <v>0.8</v>
      </c>
      <c r="P338" s="228">
        <v>0.8</v>
      </c>
      <c r="Q338" s="228">
        <v>0.8</v>
      </c>
      <c r="R338" s="228">
        <v>0.8</v>
      </c>
      <c r="S338" s="228">
        <v>0.8</v>
      </c>
      <c r="T338" s="228">
        <v>0.8</v>
      </c>
      <c r="U338" s="228">
        <v>0.8</v>
      </c>
      <c r="V338" s="228">
        <v>0.8</v>
      </c>
      <c r="W338" s="228">
        <v>0.8</v>
      </c>
      <c r="X338" s="228">
        <v>0.8</v>
      </c>
      <c r="Y338" s="228">
        <v>0.8</v>
      </c>
      <c r="Z338" s="228">
        <v>0.8</v>
      </c>
      <c r="AA338" s="228">
        <v>0.8</v>
      </c>
      <c r="AB338" s="228">
        <v>0.8</v>
      </c>
      <c r="AC338" s="228">
        <v>0.8</v>
      </c>
      <c r="AD338" s="228">
        <v>0.8</v>
      </c>
      <c r="AE338" s="228">
        <v>0.8</v>
      </c>
      <c r="AF338" s="228">
        <v>0.8</v>
      </c>
      <c r="AG338" s="228">
        <v>0.8</v>
      </c>
      <c r="AH338" s="228">
        <v>0.8</v>
      </c>
      <c r="AI338" s="228">
        <v>0.8</v>
      </c>
      <c r="AJ338" s="228">
        <v>0.8</v>
      </c>
      <c r="AK338" s="228">
        <v>0.8</v>
      </c>
      <c r="AL338" s="228">
        <v>0.8</v>
      </c>
      <c r="AM338" s="228">
        <v>0.8</v>
      </c>
      <c r="AN338" s="228">
        <v>0.8</v>
      </c>
      <c r="AO338" s="228">
        <v>0.8</v>
      </c>
      <c r="AP338" s="228">
        <v>0.8</v>
      </c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J338"/>
      <c r="BK338"/>
      <c r="BL338"/>
      <c r="BM338"/>
      <c r="BN338"/>
      <c r="BO338"/>
      <c r="BP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I338" s="96"/>
    </row>
    <row r="339" spans="7:87" ht="14.25" customHeight="1">
      <c r="G339" s="116"/>
      <c r="H339" s="214"/>
      <c r="J339" s="333"/>
      <c r="K339" s="217" t="s">
        <v>260</v>
      </c>
      <c r="L339" s="203" t="s">
        <v>239</v>
      </c>
      <c r="M339" s="228">
        <v>0.8</v>
      </c>
      <c r="N339" s="228">
        <v>0.8</v>
      </c>
      <c r="O339" s="228">
        <v>0.8</v>
      </c>
      <c r="P339" s="228">
        <v>0.8</v>
      </c>
      <c r="Q339" s="228">
        <v>0.8</v>
      </c>
      <c r="R339" s="228">
        <v>0.8</v>
      </c>
      <c r="S339" s="228">
        <v>0.8</v>
      </c>
      <c r="T339" s="228">
        <v>0.8</v>
      </c>
      <c r="U339" s="228">
        <v>0.8</v>
      </c>
      <c r="V339" s="228">
        <v>0.8</v>
      </c>
      <c r="W339" s="228">
        <v>0.8</v>
      </c>
      <c r="X339" s="228">
        <v>0.8</v>
      </c>
      <c r="Y339" s="228">
        <v>0.8</v>
      </c>
      <c r="Z339" s="228">
        <v>0.8</v>
      </c>
      <c r="AA339" s="228">
        <v>0.8</v>
      </c>
      <c r="AB339" s="228">
        <v>0.8</v>
      </c>
      <c r="AC339" s="228">
        <v>0.8</v>
      </c>
      <c r="AD339" s="228">
        <v>0.8</v>
      </c>
      <c r="AE339" s="228">
        <v>0.8</v>
      </c>
      <c r="AF339" s="228">
        <v>0.8</v>
      </c>
      <c r="AG339" s="228">
        <v>0.8</v>
      </c>
      <c r="AH339" s="228">
        <v>0.8</v>
      </c>
      <c r="AI339" s="228">
        <v>0.8</v>
      </c>
      <c r="AJ339" s="228">
        <v>0.8</v>
      </c>
      <c r="AK339" s="228">
        <v>0.8</v>
      </c>
      <c r="AL339" s="228">
        <v>0.8</v>
      </c>
      <c r="AM339" s="228">
        <v>0.8</v>
      </c>
      <c r="AN339" s="228">
        <v>0.8</v>
      </c>
      <c r="AO339" s="228">
        <v>0.8</v>
      </c>
      <c r="AP339" s="228">
        <v>0.8</v>
      </c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J339"/>
      <c r="BK339"/>
      <c r="BL339"/>
      <c r="BM339"/>
      <c r="BN339"/>
      <c r="BO339"/>
      <c r="BP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I339" s="96"/>
    </row>
    <row r="340" spans="7:87" ht="14.25" customHeight="1" thickBot="1">
      <c r="G340" s="116"/>
      <c r="H340" s="214"/>
      <c r="J340" s="333"/>
      <c r="K340" s="217" t="s">
        <v>260</v>
      </c>
      <c r="L340" s="203" t="s">
        <v>240</v>
      </c>
      <c r="M340" s="229">
        <v>0.8</v>
      </c>
      <c r="N340" s="229">
        <v>0.8</v>
      </c>
      <c r="O340" s="229">
        <v>0.8</v>
      </c>
      <c r="P340" s="229">
        <v>0.8</v>
      </c>
      <c r="Q340" s="229">
        <v>0.8</v>
      </c>
      <c r="R340" s="229">
        <v>0.8</v>
      </c>
      <c r="S340" s="229">
        <v>0.8</v>
      </c>
      <c r="T340" s="229">
        <v>0.8</v>
      </c>
      <c r="U340" s="229">
        <v>0.8</v>
      </c>
      <c r="V340" s="229">
        <v>0.8</v>
      </c>
      <c r="W340" s="229">
        <v>0.8</v>
      </c>
      <c r="X340" s="229">
        <v>0.8</v>
      </c>
      <c r="Y340" s="229">
        <v>0.8</v>
      </c>
      <c r="Z340" s="229">
        <v>0.8</v>
      </c>
      <c r="AA340" s="229">
        <v>0.8</v>
      </c>
      <c r="AB340" s="229">
        <v>0.8</v>
      </c>
      <c r="AC340" s="229">
        <v>0.8</v>
      </c>
      <c r="AD340" s="229">
        <v>0.8</v>
      </c>
      <c r="AE340" s="229">
        <v>0.8</v>
      </c>
      <c r="AF340" s="229">
        <v>0.8</v>
      </c>
      <c r="AG340" s="229">
        <v>0.8</v>
      </c>
      <c r="AH340" s="229">
        <v>0.8</v>
      </c>
      <c r="AI340" s="229">
        <v>0.8</v>
      </c>
      <c r="AJ340" s="229">
        <v>0.8</v>
      </c>
      <c r="AK340" s="229">
        <v>0.8</v>
      </c>
      <c r="AL340" s="229">
        <v>0.8</v>
      </c>
      <c r="AM340" s="229">
        <v>0.8</v>
      </c>
      <c r="AN340" s="229">
        <v>0.8</v>
      </c>
      <c r="AO340" s="229">
        <v>0.8</v>
      </c>
      <c r="AP340" s="229">
        <v>0.8</v>
      </c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J340"/>
      <c r="BK340"/>
      <c r="BL340"/>
      <c r="BM340"/>
      <c r="BN340"/>
      <c r="BO340"/>
      <c r="BP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I340" s="96"/>
    </row>
    <row r="341" spans="7:87" ht="14.25" customHeight="1" thickTop="1">
      <c r="G341" s="116"/>
      <c r="H341" s="214"/>
      <c r="J341" s="333"/>
      <c r="K341" s="217" t="s">
        <v>261</v>
      </c>
      <c r="L341" s="203" t="s">
        <v>238</v>
      </c>
      <c r="M341" s="228">
        <v>0.8</v>
      </c>
      <c r="N341" s="228">
        <v>0.8</v>
      </c>
      <c r="O341" s="228">
        <v>0.8</v>
      </c>
      <c r="P341" s="228">
        <v>0.8</v>
      </c>
      <c r="Q341" s="228">
        <v>0.8</v>
      </c>
      <c r="R341" s="228">
        <v>0.8</v>
      </c>
      <c r="S341" s="228">
        <v>0.8</v>
      </c>
      <c r="T341" s="228">
        <v>0.8</v>
      </c>
      <c r="U341" s="228">
        <v>0.8</v>
      </c>
      <c r="V341" s="228">
        <v>0.8</v>
      </c>
      <c r="W341" s="228">
        <v>0.8</v>
      </c>
      <c r="X341" s="228">
        <v>0.8</v>
      </c>
      <c r="Y341" s="228">
        <v>0.8</v>
      </c>
      <c r="Z341" s="228">
        <v>0.8</v>
      </c>
      <c r="AA341" s="228">
        <v>0.8</v>
      </c>
      <c r="AB341" s="228">
        <v>0.8</v>
      </c>
      <c r="AC341" s="228">
        <v>0.8</v>
      </c>
      <c r="AD341" s="228">
        <v>0.8</v>
      </c>
      <c r="AE341" s="228">
        <v>0.8</v>
      </c>
      <c r="AF341" s="228">
        <v>0.8</v>
      </c>
      <c r="AG341" s="228">
        <v>0.8</v>
      </c>
      <c r="AH341" s="228">
        <v>0.8</v>
      </c>
      <c r="AI341" s="228">
        <v>0.8</v>
      </c>
      <c r="AJ341" s="228">
        <v>0.8</v>
      </c>
      <c r="AK341" s="228">
        <v>0.8</v>
      </c>
      <c r="AL341" s="228">
        <v>0.8</v>
      </c>
      <c r="AM341" s="228">
        <v>0.8</v>
      </c>
      <c r="AN341" s="228">
        <v>0.8</v>
      </c>
      <c r="AO341" s="228">
        <v>0.8</v>
      </c>
      <c r="AP341" s="228">
        <v>0.8</v>
      </c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J341"/>
      <c r="BK341"/>
      <c r="BL341"/>
      <c r="BM341"/>
      <c r="BN341"/>
      <c r="BO341"/>
      <c r="BP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I341" s="96"/>
    </row>
    <row r="342" spans="7:87" ht="14.25" customHeight="1">
      <c r="G342" s="116"/>
      <c r="H342" s="214"/>
      <c r="J342" s="333"/>
      <c r="K342" s="217" t="s">
        <v>261</v>
      </c>
      <c r="L342" s="203" t="s">
        <v>239</v>
      </c>
      <c r="M342" s="228">
        <v>0.8</v>
      </c>
      <c r="N342" s="228">
        <v>0.8</v>
      </c>
      <c r="O342" s="228">
        <v>0.8</v>
      </c>
      <c r="P342" s="228">
        <v>0.8</v>
      </c>
      <c r="Q342" s="228">
        <v>0.8</v>
      </c>
      <c r="R342" s="228">
        <v>0.8</v>
      </c>
      <c r="S342" s="228">
        <v>0.8</v>
      </c>
      <c r="T342" s="228">
        <v>0.8</v>
      </c>
      <c r="U342" s="228">
        <v>0.8</v>
      </c>
      <c r="V342" s="228">
        <v>0.8</v>
      </c>
      <c r="W342" s="228">
        <v>0.8</v>
      </c>
      <c r="X342" s="228">
        <v>0.8</v>
      </c>
      <c r="Y342" s="228">
        <v>0.8</v>
      </c>
      <c r="Z342" s="228">
        <v>0.8</v>
      </c>
      <c r="AA342" s="228">
        <v>0.8</v>
      </c>
      <c r="AB342" s="228">
        <v>0.8</v>
      </c>
      <c r="AC342" s="228">
        <v>0.8</v>
      </c>
      <c r="AD342" s="228">
        <v>0.8</v>
      </c>
      <c r="AE342" s="228">
        <v>0.8</v>
      </c>
      <c r="AF342" s="228">
        <v>0.8</v>
      </c>
      <c r="AG342" s="228">
        <v>0.8</v>
      </c>
      <c r="AH342" s="228">
        <v>0.8</v>
      </c>
      <c r="AI342" s="228">
        <v>0.8</v>
      </c>
      <c r="AJ342" s="228">
        <v>0.8</v>
      </c>
      <c r="AK342" s="228">
        <v>0.8</v>
      </c>
      <c r="AL342" s="228">
        <v>0.8</v>
      </c>
      <c r="AM342" s="228">
        <v>0.8</v>
      </c>
      <c r="AN342" s="228">
        <v>0.8</v>
      </c>
      <c r="AO342" s="228">
        <v>0.8</v>
      </c>
      <c r="AP342" s="228">
        <v>0.8</v>
      </c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J342"/>
      <c r="BK342"/>
      <c r="BL342"/>
      <c r="BM342"/>
      <c r="BN342"/>
      <c r="BO342"/>
      <c r="BP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I342" s="96"/>
    </row>
    <row r="343" spans="7:87" ht="14.25" customHeight="1" thickBot="1">
      <c r="G343" s="116"/>
      <c r="H343" s="214"/>
      <c r="J343" s="333"/>
      <c r="K343" s="217" t="s">
        <v>261</v>
      </c>
      <c r="L343" s="203" t="s">
        <v>240</v>
      </c>
      <c r="M343" s="229">
        <v>0.8</v>
      </c>
      <c r="N343" s="229">
        <v>0.8</v>
      </c>
      <c r="O343" s="229">
        <v>0.8</v>
      </c>
      <c r="P343" s="229">
        <v>0.8</v>
      </c>
      <c r="Q343" s="229">
        <v>0.8</v>
      </c>
      <c r="R343" s="229">
        <v>0.8</v>
      </c>
      <c r="S343" s="229">
        <v>0.8</v>
      </c>
      <c r="T343" s="229">
        <v>0.8</v>
      </c>
      <c r="U343" s="229">
        <v>0.8</v>
      </c>
      <c r="V343" s="229">
        <v>0.8</v>
      </c>
      <c r="W343" s="229">
        <v>0.8</v>
      </c>
      <c r="X343" s="229">
        <v>0.8</v>
      </c>
      <c r="Y343" s="229">
        <v>0.8</v>
      </c>
      <c r="Z343" s="229">
        <v>0.8</v>
      </c>
      <c r="AA343" s="229">
        <v>0.8</v>
      </c>
      <c r="AB343" s="229">
        <v>0.8</v>
      </c>
      <c r="AC343" s="229">
        <v>0.8</v>
      </c>
      <c r="AD343" s="229">
        <v>0.8</v>
      </c>
      <c r="AE343" s="229">
        <v>0.8</v>
      </c>
      <c r="AF343" s="229">
        <v>0.8</v>
      </c>
      <c r="AG343" s="229">
        <v>0.8</v>
      </c>
      <c r="AH343" s="229">
        <v>0.8</v>
      </c>
      <c r="AI343" s="229">
        <v>0.8</v>
      </c>
      <c r="AJ343" s="229">
        <v>0.8</v>
      </c>
      <c r="AK343" s="229">
        <v>0.8</v>
      </c>
      <c r="AL343" s="229">
        <v>0.8</v>
      </c>
      <c r="AM343" s="229">
        <v>0.8</v>
      </c>
      <c r="AN343" s="229">
        <v>0.8</v>
      </c>
      <c r="AO343" s="229">
        <v>0.8</v>
      </c>
      <c r="AP343" s="229">
        <v>0.8</v>
      </c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J343"/>
      <c r="BK343"/>
      <c r="BL343"/>
      <c r="BM343"/>
      <c r="BN343"/>
      <c r="BO343"/>
      <c r="BP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I343" s="96"/>
    </row>
    <row r="344" spans="7:87" ht="14.25" customHeight="1" thickTop="1">
      <c r="G344" s="116"/>
      <c r="H344" s="214"/>
      <c r="J344" s="333"/>
      <c r="K344" s="217" t="s">
        <v>262</v>
      </c>
      <c r="L344" s="203" t="s">
        <v>238</v>
      </c>
      <c r="M344" s="228">
        <v>0.8</v>
      </c>
      <c r="N344" s="228">
        <v>0.8</v>
      </c>
      <c r="O344" s="228">
        <v>0.8</v>
      </c>
      <c r="P344" s="228">
        <v>0.8</v>
      </c>
      <c r="Q344" s="228">
        <v>0.8</v>
      </c>
      <c r="R344" s="228">
        <v>0.8</v>
      </c>
      <c r="S344" s="228">
        <v>0.8</v>
      </c>
      <c r="T344" s="228">
        <v>0.8</v>
      </c>
      <c r="U344" s="228">
        <v>0.8</v>
      </c>
      <c r="V344" s="228">
        <v>0.8</v>
      </c>
      <c r="W344" s="228">
        <v>0.8</v>
      </c>
      <c r="X344" s="228">
        <v>0.8</v>
      </c>
      <c r="Y344" s="228">
        <v>0.8</v>
      </c>
      <c r="Z344" s="228">
        <v>0.8</v>
      </c>
      <c r="AA344" s="228">
        <v>0.8</v>
      </c>
      <c r="AB344" s="228">
        <v>0.8</v>
      </c>
      <c r="AC344" s="228">
        <v>0.8</v>
      </c>
      <c r="AD344" s="228">
        <v>0.8</v>
      </c>
      <c r="AE344" s="228">
        <v>0.8</v>
      </c>
      <c r="AF344" s="228">
        <v>0.8</v>
      </c>
      <c r="AG344" s="228">
        <v>0.8</v>
      </c>
      <c r="AH344" s="228">
        <v>0.8</v>
      </c>
      <c r="AI344" s="228">
        <v>0.8</v>
      </c>
      <c r="AJ344" s="228">
        <v>0.8</v>
      </c>
      <c r="AK344" s="228">
        <v>0.8</v>
      </c>
      <c r="AL344" s="228">
        <v>0.8</v>
      </c>
      <c r="AM344" s="228">
        <v>0.8</v>
      </c>
      <c r="AN344" s="228">
        <v>0.8</v>
      </c>
      <c r="AO344" s="228">
        <v>0.8</v>
      </c>
      <c r="AP344" s="228">
        <v>0.8</v>
      </c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J344"/>
      <c r="BK344"/>
      <c r="BL344"/>
      <c r="BM344"/>
      <c r="BN344"/>
      <c r="BO344"/>
      <c r="BP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I344" s="96"/>
    </row>
    <row r="345" spans="7:87" ht="14.25" customHeight="1">
      <c r="G345" s="116"/>
      <c r="H345" s="214"/>
      <c r="J345" s="333"/>
      <c r="K345" s="217" t="s">
        <v>262</v>
      </c>
      <c r="L345" s="203" t="s">
        <v>239</v>
      </c>
      <c r="M345" s="228">
        <v>0.8</v>
      </c>
      <c r="N345" s="228">
        <v>0.8</v>
      </c>
      <c r="O345" s="228">
        <v>0.8</v>
      </c>
      <c r="P345" s="228">
        <v>0.8</v>
      </c>
      <c r="Q345" s="228">
        <v>0.8</v>
      </c>
      <c r="R345" s="228">
        <v>0.8</v>
      </c>
      <c r="S345" s="228">
        <v>0.8</v>
      </c>
      <c r="T345" s="228">
        <v>0.8</v>
      </c>
      <c r="U345" s="228">
        <v>0.8</v>
      </c>
      <c r="V345" s="228">
        <v>0.8</v>
      </c>
      <c r="W345" s="228">
        <v>0.8</v>
      </c>
      <c r="X345" s="228">
        <v>0.8</v>
      </c>
      <c r="Y345" s="228">
        <v>0.8</v>
      </c>
      <c r="Z345" s="228">
        <v>0.8</v>
      </c>
      <c r="AA345" s="228">
        <v>0.8</v>
      </c>
      <c r="AB345" s="228">
        <v>0.8</v>
      </c>
      <c r="AC345" s="228">
        <v>0.8</v>
      </c>
      <c r="AD345" s="228">
        <v>0.8</v>
      </c>
      <c r="AE345" s="228">
        <v>0.8</v>
      </c>
      <c r="AF345" s="228">
        <v>0.8</v>
      </c>
      <c r="AG345" s="228">
        <v>0.8</v>
      </c>
      <c r="AH345" s="228">
        <v>0.8</v>
      </c>
      <c r="AI345" s="228">
        <v>0.8</v>
      </c>
      <c r="AJ345" s="228">
        <v>0.8</v>
      </c>
      <c r="AK345" s="228">
        <v>0.8</v>
      </c>
      <c r="AL345" s="228">
        <v>0.8</v>
      </c>
      <c r="AM345" s="228">
        <v>0.8</v>
      </c>
      <c r="AN345" s="228">
        <v>0.8</v>
      </c>
      <c r="AO345" s="228">
        <v>0.8</v>
      </c>
      <c r="AP345" s="228">
        <v>0.8</v>
      </c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J345"/>
      <c r="BK345"/>
      <c r="BL345"/>
      <c r="BM345"/>
      <c r="BN345"/>
      <c r="BO345"/>
      <c r="BP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I345" s="96"/>
    </row>
    <row r="346" spans="7:87" ht="14.25" customHeight="1" thickBot="1">
      <c r="G346" s="116"/>
      <c r="H346" s="214"/>
      <c r="J346" s="333"/>
      <c r="K346" s="217" t="s">
        <v>262</v>
      </c>
      <c r="L346" s="203" t="s">
        <v>240</v>
      </c>
      <c r="M346" s="229">
        <v>0.8</v>
      </c>
      <c r="N346" s="229">
        <v>0.8</v>
      </c>
      <c r="O346" s="229">
        <v>0.8</v>
      </c>
      <c r="P346" s="229">
        <v>0.8</v>
      </c>
      <c r="Q346" s="229">
        <v>0.8</v>
      </c>
      <c r="R346" s="229">
        <v>0.8</v>
      </c>
      <c r="S346" s="229">
        <v>0.8</v>
      </c>
      <c r="T346" s="229">
        <v>0.8</v>
      </c>
      <c r="U346" s="229">
        <v>0.8</v>
      </c>
      <c r="V346" s="229">
        <v>0.8</v>
      </c>
      <c r="W346" s="229">
        <v>0.8</v>
      </c>
      <c r="X346" s="229">
        <v>0.8</v>
      </c>
      <c r="Y346" s="229">
        <v>0.8</v>
      </c>
      <c r="Z346" s="229">
        <v>0.8</v>
      </c>
      <c r="AA346" s="229">
        <v>0.8</v>
      </c>
      <c r="AB346" s="229">
        <v>0.8</v>
      </c>
      <c r="AC346" s="229">
        <v>0.8</v>
      </c>
      <c r="AD346" s="229">
        <v>0.8</v>
      </c>
      <c r="AE346" s="229">
        <v>0.8</v>
      </c>
      <c r="AF346" s="229">
        <v>0.8</v>
      </c>
      <c r="AG346" s="229">
        <v>0.8</v>
      </c>
      <c r="AH346" s="229">
        <v>0.8</v>
      </c>
      <c r="AI346" s="229">
        <v>0.8</v>
      </c>
      <c r="AJ346" s="229">
        <v>0.8</v>
      </c>
      <c r="AK346" s="229">
        <v>0.8</v>
      </c>
      <c r="AL346" s="229">
        <v>0.8</v>
      </c>
      <c r="AM346" s="229">
        <v>0.8</v>
      </c>
      <c r="AN346" s="229">
        <v>0.8</v>
      </c>
      <c r="AO346" s="229">
        <v>0.8</v>
      </c>
      <c r="AP346" s="229">
        <v>0.8</v>
      </c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J346"/>
      <c r="BK346"/>
      <c r="BL346"/>
      <c r="BM346"/>
      <c r="BN346"/>
      <c r="BO346"/>
      <c r="BP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I346" s="96"/>
    </row>
    <row r="347" spans="7:87" ht="14.25" customHeight="1" thickTop="1">
      <c r="G347" s="116"/>
      <c r="H347" s="214"/>
      <c r="J347" s="333"/>
      <c r="K347" s="217" t="s">
        <v>263</v>
      </c>
      <c r="L347" s="203" t="s">
        <v>238</v>
      </c>
      <c r="M347" s="228">
        <v>0.8</v>
      </c>
      <c r="N347" s="228">
        <v>0.8</v>
      </c>
      <c r="O347" s="228">
        <v>0.8</v>
      </c>
      <c r="P347" s="228">
        <v>0.8</v>
      </c>
      <c r="Q347" s="228">
        <v>0.8</v>
      </c>
      <c r="R347" s="228">
        <v>0.8</v>
      </c>
      <c r="S347" s="228">
        <v>0.8</v>
      </c>
      <c r="T347" s="228">
        <v>0.8</v>
      </c>
      <c r="U347" s="228">
        <v>0.8</v>
      </c>
      <c r="V347" s="228">
        <v>0.8</v>
      </c>
      <c r="W347" s="228">
        <v>0.8</v>
      </c>
      <c r="X347" s="228">
        <v>0.8</v>
      </c>
      <c r="Y347" s="228">
        <v>0.8</v>
      </c>
      <c r="Z347" s="228">
        <v>0.8</v>
      </c>
      <c r="AA347" s="228">
        <v>0.8</v>
      </c>
      <c r="AB347" s="228">
        <v>0.8</v>
      </c>
      <c r="AC347" s="228">
        <v>0.8</v>
      </c>
      <c r="AD347" s="228">
        <v>0.8</v>
      </c>
      <c r="AE347" s="228">
        <v>0.8</v>
      </c>
      <c r="AF347" s="228">
        <v>0.8</v>
      </c>
      <c r="AG347" s="228">
        <v>0.8</v>
      </c>
      <c r="AH347" s="228">
        <v>0.8</v>
      </c>
      <c r="AI347" s="228">
        <v>0.8</v>
      </c>
      <c r="AJ347" s="228">
        <v>0.8</v>
      </c>
      <c r="AK347" s="228">
        <v>0.8</v>
      </c>
      <c r="AL347" s="228">
        <v>0.8</v>
      </c>
      <c r="AM347" s="228">
        <v>0.8</v>
      </c>
      <c r="AN347" s="228">
        <v>0.8</v>
      </c>
      <c r="AO347" s="228">
        <v>0.8</v>
      </c>
      <c r="AP347" s="228">
        <v>0.8</v>
      </c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J347"/>
      <c r="BK347"/>
      <c r="BL347"/>
      <c r="BM347"/>
      <c r="BN347"/>
      <c r="BO347"/>
      <c r="BP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I347" s="96"/>
    </row>
    <row r="348" spans="7:87" ht="14.25" customHeight="1">
      <c r="G348" s="116"/>
      <c r="H348" s="214"/>
      <c r="J348" s="333"/>
      <c r="K348" s="217" t="s">
        <v>263</v>
      </c>
      <c r="L348" s="203" t="s">
        <v>239</v>
      </c>
      <c r="M348" s="228">
        <v>0.8</v>
      </c>
      <c r="N348" s="228">
        <v>0.8</v>
      </c>
      <c r="O348" s="228">
        <v>0.8</v>
      </c>
      <c r="P348" s="228">
        <v>0.8</v>
      </c>
      <c r="Q348" s="228">
        <v>0.8</v>
      </c>
      <c r="R348" s="228">
        <v>0.8</v>
      </c>
      <c r="S348" s="228">
        <v>0.8</v>
      </c>
      <c r="T348" s="228">
        <v>0.8</v>
      </c>
      <c r="U348" s="228">
        <v>0.8</v>
      </c>
      <c r="V348" s="228">
        <v>0.8</v>
      </c>
      <c r="W348" s="228">
        <v>0.8</v>
      </c>
      <c r="X348" s="228">
        <v>0.8</v>
      </c>
      <c r="Y348" s="228">
        <v>0.8</v>
      </c>
      <c r="Z348" s="228">
        <v>0.8</v>
      </c>
      <c r="AA348" s="228">
        <v>0.8</v>
      </c>
      <c r="AB348" s="228">
        <v>0.8</v>
      </c>
      <c r="AC348" s="228">
        <v>0.8</v>
      </c>
      <c r="AD348" s="228">
        <v>0.8</v>
      </c>
      <c r="AE348" s="228">
        <v>0.8</v>
      </c>
      <c r="AF348" s="228">
        <v>0.8</v>
      </c>
      <c r="AG348" s="228">
        <v>0.8</v>
      </c>
      <c r="AH348" s="228">
        <v>0.8</v>
      </c>
      <c r="AI348" s="228">
        <v>0.8</v>
      </c>
      <c r="AJ348" s="228">
        <v>0.8</v>
      </c>
      <c r="AK348" s="228">
        <v>0.8</v>
      </c>
      <c r="AL348" s="228">
        <v>0.8</v>
      </c>
      <c r="AM348" s="228">
        <v>0.8</v>
      </c>
      <c r="AN348" s="228">
        <v>0.8</v>
      </c>
      <c r="AO348" s="228">
        <v>0.8</v>
      </c>
      <c r="AP348" s="228">
        <v>0.8</v>
      </c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J348"/>
      <c r="BK348"/>
      <c r="BL348"/>
      <c r="BM348"/>
      <c r="BN348"/>
      <c r="BO348"/>
      <c r="BP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I348" s="96"/>
    </row>
    <row r="349" spans="7:87" ht="14.25" customHeight="1" thickBot="1">
      <c r="G349" s="116"/>
      <c r="H349" s="214"/>
      <c r="J349" s="333"/>
      <c r="K349" s="217" t="s">
        <v>263</v>
      </c>
      <c r="L349" s="203" t="s">
        <v>240</v>
      </c>
      <c r="M349" s="229">
        <v>0.8</v>
      </c>
      <c r="N349" s="229">
        <v>0.8</v>
      </c>
      <c r="O349" s="229">
        <v>0.8</v>
      </c>
      <c r="P349" s="229">
        <v>0.8</v>
      </c>
      <c r="Q349" s="229">
        <v>0.8</v>
      </c>
      <c r="R349" s="229">
        <v>0.8</v>
      </c>
      <c r="S349" s="229">
        <v>0.8</v>
      </c>
      <c r="T349" s="229">
        <v>0.8</v>
      </c>
      <c r="U349" s="229">
        <v>0.8</v>
      </c>
      <c r="V349" s="229">
        <v>0.8</v>
      </c>
      <c r="W349" s="229">
        <v>0.8</v>
      </c>
      <c r="X349" s="229">
        <v>0.8</v>
      </c>
      <c r="Y349" s="229">
        <v>0.8</v>
      </c>
      <c r="Z349" s="229">
        <v>0.8</v>
      </c>
      <c r="AA349" s="229">
        <v>0.8</v>
      </c>
      <c r="AB349" s="229">
        <v>0.8</v>
      </c>
      <c r="AC349" s="229">
        <v>0.8</v>
      </c>
      <c r="AD349" s="229">
        <v>0.8</v>
      </c>
      <c r="AE349" s="229">
        <v>0.8</v>
      </c>
      <c r="AF349" s="229">
        <v>0.8</v>
      </c>
      <c r="AG349" s="229">
        <v>0.8</v>
      </c>
      <c r="AH349" s="229">
        <v>0.8</v>
      </c>
      <c r="AI349" s="229">
        <v>0.8</v>
      </c>
      <c r="AJ349" s="229">
        <v>0.8</v>
      </c>
      <c r="AK349" s="229">
        <v>0.8</v>
      </c>
      <c r="AL349" s="229">
        <v>0.8</v>
      </c>
      <c r="AM349" s="229">
        <v>0.8</v>
      </c>
      <c r="AN349" s="229">
        <v>0.8</v>
      </c>
      <c r="AO349" s="229">
        <v>0.8</v>
      </c>
      <c r="AP349" s="229">
        <v>0.8</v>
      </c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J349"/>
      <c r="BK349"/>
      <c r="BL349"/>
      <c r="BM349"/>
      <c r="BN349"/>
      <c r="BO349"/>
      <c r="BP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I349" s="96"/>
    </row>
    <row r="350" spans="7:87" ht="14.25" customHeight="1" thickTop="1">
      <c r="G350" s="116"/>
      <c r="H350" s="214"/>
      <c r="J350" s="333"/>
      <c r="K350" s="217" t="s">
        <v>264</v>
      </c>
      <c r="L350" s="203" t="s">
        <v>238</v>
      </c>
      <c r="M350" s="228">
        <v>0.8</v>
      </c>
      <c r="N350" s="228">
        <v>0.8</v>
      </c>
      <c r="O350" s="228">
        <v>0.8</v>
      </c>
      <c r="P350" s="228">
        <v>0.8</v>
      </c>
      <c r="Q350" s="228">
        <v>0.8</v>
      </c>
      <c r="R350" s="228">
        <v>0.8</v>
      </c>
      <c r="S350" s="228">
        <v>0.8</v>
      </c>
      <c r="T350" s="228">
        <v>0.8</v>
      </c>
      <c r="U350" s="228">
        <v>0.8</v>
      </c>
      <c r="V350" s="228">
        <v>0.8</v>
      </c>
      <c r="W350" s="228">
        <v>0.8</v>
      </c>
      <c r="X350" s="228">
        <v>0.8</v>
      </c>
      <c r="Y350" s="228">
        <v>0.8</v>
      </c>
      <c r="Z350" s="228">
        <v>0.8</v>
      </c>
      <c r="AA350" s="228">
        <v>0.8</v>
      </c>
      <c r="AB350" s="228">
        <v>0.8</v>
      </c>
      <c r="AC350" s="228">
        <v>0.8</v>
      </c>
      <c r="AD350" s="228">
        <v>0.8</v>
      </c>
      <c r="AE350" s="228">
        <v>0.8</v>
      </c>
      <c r="AF350" s="228">
        <v>0.8</v>
      </c>
      <c r="AG350" s="228">
        <v>0.8</v>
      </c>
      <c r="AH350" s="228">
        <v>0.8</v>
      </c>
      <c r="AI350" s="228">
        <v>0.8</v>
      </c>
      <c r="AJ350" s="228">
        <v>0.8</v>
      </c>
      <c r="AK350" s="228">
        <v>0.8</v>
      </c>
      <c r="AL350" s="228">
        <v>0.8</v>
      </c>
      <c r="AM350" s="228">
        <v>0.8</v>
      </c>
      <c r="AN350" s="228">
        <v>0.8</v>
      </c>
      <c r="AO350" s="228">
        <v>0.8</v>
      </c>
      <c r="AP350" s="228">
        <v>0.8</v>
      </c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J350"/>
      <c r="BK350"/>
      <c r="BL350"/>
      <c r="BM350"/>
      <c r="BN350"/>
      <c r="BO350"/>
      <c r="BP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I350" s="96"/>
    </row>
    <row r="351" spans="7:87" ht="14.25" customHeight="1">
      <c r="G351" s="116"/>
      <c r="H351" s="214"/>
      <c r="J351" s="333"/>
      <c r="K351" s="217" t="s">
        <v>264</v>
      </c>
      <c r="L351" s="203" t="s">
        <v>239</v>
      </c>
      <c r="M351" s="228">
        <v>0.8</v>
      </c>
      <c r="N351" s="228">
        <v>0.8</v>
      </c>
      <c r="O351" s="228">
        <v>0.8</v>
      </c>
      <c r="P351" s="228">
        <v>0.8</v>
      </c>
      <c r="Q351" s="228">
        <v>0.8</v>
      </c>
      <c r="R351" s="228">
        <v>0.8</v>
      </c>
      <c r="S351" s="228">
        <v>0.8</v>
      </c>
      <c r="T351" s="228">
        <v>0.8</v>
      </c>
      <c r="U351" s="228">
        <v>0.8</v>
      </c>
      <c r="V351" s="228">
        <v>0.8</v>
      </c>
      <c r="W351" s="228">
        <v>0.8</v>
      </c>
      <c r="X351" s="228">
        <v>0.8</v>
      </c>
      <c r="Y351" s="228">
        <v>0.8</v>
      </c>
      <c r="Z351" s="228">
        <v>0.8</v>
      </c>
      <c r="AA351" s="228">
        <v>0.8</v>
      </c>
      <c r="AB351" s="228">
        <v>0.8</v>
      </c>
      <c r="AC351" s="228">
        <v>0.8</v>
      </c>
      <c r="AD351" s="228">
        <v>0.8</v>
      </c>
      <c r="AE351" s="228">
        <v>0.8</v>
      </c>
      <c r="AF351" s="228">
        <v>0.8</v>
      </c>
      <c r="AG351" s="228">
        <v>0.8</v>
      </c>
      <c r="AH351" s="228">
        <v>0.8</v>
      </c>
      <c r="AI351" s="228">
        <v>0.8</v>
      </c>
      <c r="AJ351" s="228">
        <v>0.8</v>
      </c>
      <c r="AK351" s="228">
        <v>0.8</v>
      </c>
      <c r="AL351" s="228">
        <v>0.8</v>
      </c>
      <c r="AM351" s="228">
        <v>0.8</v>
      </c>
      <c r="AN351" s="228">
        <v>0.8</v>
      </c>
      <c r="AO351" s="228">
        <v>0.8</v>
      </c>
      <c r="AP351" s="228">
        <v>0.8</v>
      </c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J351"/>
      <c r="BK351"/>
      <c r="BL351"/>
      <c r="BM351"/>
      <c r="BN351"/>
      <c r="BO351"/>
      <c r="BP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I351" s="96"/>
    </row>
    <row r="352" spans="7:87" ht="14.25" customHeight="1" thickBot="1">
      <c r="G352" s="116"/>
      <c r="H352" s="214"/>
      <c r="J352" s="333"/>
      <c r="K352" s="217" t="s">
        <v>264</v>
      </c>
      <c r="L352" s="203" t="s">
        <v>240</v>
      </c>
      <c r="M352" s="229">
        <v>0.8</v>
      </c>
      <c r="N352" s="229">
        <v>0.8</v>
      </c>
      <c r="O352" s="229">
        <v>0.8</v>
      </c>
      <c r="P352" s="229">
        <v>0.8</v>
      </c>
      <c r="Q352" s="229">
        <v>0.8</v>
      </c>
      <c r="R352" s="229">
        <v>0.8</v>
      </c>
      <c r="S352" s="229">
        <v>0.8</v>
      </c>
      <c r="T352" s="229">
        <v>0.8</v>
      </c>
      <c r="U352" s="229">
        <v>0.8</v>
      </c>
      <c r="V352" s="229">
        <v>0.8</v>
      </c>
      <c r="W352" s="229">
        <v>0.8</v>
      </c>
      <c r="X352" s="229">
        <v>0.8</v>
      </c>
      <c r="Y352" s="229">
        <v>0.8</v>
      </c>
      <c r="Z352" s="229">
        <v>0.8</v>
      </c>
      <c r="AA352" s="229">
        <v>0.8</v>
      </c>
      <c r="AB352" s="229">
        <v>0.8</v>
      </c>
      <c r="AC352" s="229">
        <v>0.8</v>
      </c>
      <c r="AD352" s="229">
        <v>0.8</v>
      </c>
      <c r="AE352" s="229">
        <v>0.8</v>
      </c>
      <c r="AF352" s="229">
        <v>0.8</v>
      </c>
      <c r="AG352" s="229">
        <v>0.8</v>
      </c>
      <c r="AH352" s="229">
        <v>0.8</v>
      </c>
      <c r="AI352" s="229">
        <v>0.8</v>
      </c>
      <c r="AJ352" s="229">
        <v>0.8</v>
      </c>
      <c r="AK352" s="229">
        <v>0.8</v>
      </c>
      <c r="AL352" s="229">
        <v>0.8</v>
      </c>
      <c r="AM352" s="229">
        <v>0.8</v>
      </c>
      <c r="AN352" s="229">
        <v>0.8</v>
      </c>
      <c r="AO352" s="229">
        <v>0.8</v>
      </c>
      <c r="AP352" s="229">
        <v>0.8</v>
      </c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J352"/>
      <c r="BK352"/>
      <c r="BL352"/>
      <c r="BM352"/>
      <c r="BN352"/>
      <c r="BO352"/>
      <c r="BP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I352" s="96"/>
    </row>
    <row r="353" spans="7:87" ht="14.25" customHeight="1" thickTop="1">
      <c r="G353" s="116"/>
      <c r="H353" s="214"/>
      <c r="J353" s="333"/>
      <c r="K353" s="217" t="s">
        <v>265</v>
      </c>
      <c r="L353" s="203" t="s">
        <v>238</v>
      </c>
      <c r="M353" s="228">
        <v>0.8</v>
      </c>
      <c r="N353" s="228">
        <v>0.8</v>
      </c>
      <c r="O353" s="228">
        <v>0.8</v>
      </c>
      <c r="P353" s="228">
        <v>0.8</v>
      </c>
      <c r="Q353" s="228">
        <v>0.8</v>
      </c>
      <c r="R353" s="228">
        <v>0.8</v>
      </c>
      <c r="S353" s="228">
        <v>0.8</v>
      </c>
      <c r="T353" s="228">
        <v>0.8</v>
      </c>
      <c r="U353" s="228">
        <v>0.8</v>
      </c>
      <c r="V353" s="228">
        <v>0.8</v>
      </c>
      <c r="W353" s="228">
        <v>0.8</v>
      </c>
      <c r="X353" s="228">
        <v>0.8</v>
      </c>
      <c r="Y353" s="228">
        <v>0.8</v>
      </c>
      <c r="Z353" s="228">
        <v>0.8</v>
      </c>
      <c r="AA353" s="228">
        <v>0.8</v>
      </c>
      <c r="AB353" s="228">
        <v>0.8</v>
      </c>
      <c r="AC353" s="228">
        <v>0.8</v>
      </c>
      <c r="AD353" s="228">
        <v>0.8</v>
      </c>
      <c r="AE353" s="228">
        <v>0.8</v>
      </c>
      <c r="AF353" s="228">
        <v>0.8</v>
      </c>
      <c r="AG353" s="228">
        <v>0.8</v>
      </c>
      <c r="AH353" s="228">
        <v>0.8</v>
      </c>
      <c r="AI353" s="228">
        <v>0.8</v>
      </c>
      <c r="AJ353" s="228">
        <v>0.8</v>
      </c>
      <c r="AK353" s="228">
        <v>0.8</v>
      </c>
      <c r="AL353" s="228">
        <v>0.8</v>
      </c>
      <c r="AM353" s="228">
        <v>0.8</v>
      </c>
      <c r="AN353" s="228">
        <v>0.8</v>
      </c>
      <c r="AO353" s="228">
        <v>0.8</v>
      </c>
      <c r="AP353" s="228">
        <v>0.8</v>
      </c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J353"/>
      <c r="BK353"/>
      <c r="BL353"/>
      <c r="BM353"/>
      <c r="BN353"/>
      <c r="BO353"/>
      <c r="BP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I353" s="96"/>
    </row>
    <row r="354" spans="7:87" ht="14.25" customHeight="1">
      <c r="G354" s="116"/>
      <c r="H354" s="214"/>
      <c r="J354" s="333"/>
      <c r="K354" s="217" t="s">
        <v>265</v>
      </c>
      <c r="L354" s="203" t="s">
        <v>239</v>
      </c>
      <c r="M354" s="228">
        <v>0.8</v>
      </c>
      <c r="N354" s="228">
        <v>0.8</v>
      </c>
      <c r="O354" s="228">
        <v>0.8</v>
      </c>
      <c r="P354" s="228">
        <v>0.8</v>
      </c>
      <c r="Q354" s="228">
        <v>0.8</v>
      </c>
      <c r="R354" s="228">
        <v>0.8</v>
      </c>
      <c r="S354" s="228">
        <v>0.8</v>
      </c>
      <c r="T354" s="228">
        <v>0.8</v>
      </c>
      <c r="U354" s="228">
        <v>0.8</v>
      </c>
      <c r="V354" s="228">
        <v>0.8</v>
      </c>
      <c r="W354" s="228">
        <v>0.8</v>
      </c>
      <c r="X354" s="228">
        <v>0.8</v>
      </c>
      <c r="Y354" s="228">
        <v>0.8</v>
      </c>
      <c r="Z354" s="228">
        <v>0.8</v>
      </c>
      <c r="AA354" s="228">
        <v>0.8</v>
      </c>
      <c r="AB354" s="228">
        <v>0.8</v>
      </c>
      <c r="AC354" s="228">
        <v>0.8</v>
      </c>
      <c r="AD354" s="228">
        <v>0.8</v>
      </c>
      <c r="AE354" s="228">
        <v>0.8</v>
      </c>
      <c r="AF354" s="228">
        <v>0.8</v>
      </c>
      <c r="AG354" s="228">
        <v>0.8</v>
      </c>
      <c r="AH354" s="228">
        <v>0.8</v>
      </c>
      <c r="AI354" s="228">
        <v>0.8</v>
      </c>
      <c r="AJ354" s="228">
        <v>0.8</v>
      </c>
      <c r="AK354" s="228">
        <v>0.8</v>
      </c>
      <c r="AL354" s="228">
        <v>0.8</v>
      </c>
      <c r="AM354" s="228">
        <v>0.8</v>
      </c>
      <c r="AN354" s="228">
        <v>0.8</v>
      </c>
      <c r="AO354" s="228">
        <v>0.8</v>
      </c>
      <c r="AP354" s="228">
        <v>0.8</v>
      </c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J354"/>
      <c r="BK354"/>
      <c r="BL354"/>
      <c r="BM354"/>
      <c r="BN354"/>
      <c r="BO354"/>
      <c r="BP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I354" s="96"/>
    </row>
    <row r="355" spans="7:87" ht="14.25" customHeight="1" thickBot="1">
      <c r="G355" s="116"/>
      <c r="H355" s="214"/>
      <c r="J355" s="333"/>
      <c r="K355" s="217" t="s">
        <v>265</v>
      </c>
      <c r="L355" s="203" t="s">
        <v>240</v>
      </c>
      <c r="M355" s="229">
        <v>0.8</v>
      </c>
      <c r="N355" s="229">
        <v>0.8</v>
      </c>
      <c r="O355" s="229">
        <v>0.8</v>
      </c>
      <c r="P355" s="229">
        <v>0.8</v>
      </c>
      <c r="Q355" s="229">
        <v>0.8</v>
      </c>
      <c r="R355" s="229">
        <v>0.8</v>
      </c>
      <c r="S355" s="229">
        <v>0.8</v>
      </c>
      <c r="T355" s="229">
        <v>0.8</v>
      </c>
      <c r="U355" s="229">
        <v>0.8</v>
      </c>
      <c r="V355" s="229">
        <v>0.8</v>
      </c>
      <c r="W355" s="229">
        <v>0.8</v>
      </c>
      <c r="X355" s="229">
        <v>0.8</v>
      </c>
      <c r="Y355" s="229">
        <v>0.8</v>
      </c>
      <c r="Z355" s="229">
        <v>0.8</v>
      </c>
      <c r="AA355" s="229">
        <v>0.8</v>
      </c>
      <c r="AB355" s="229">
        <v>0.8</v>
      </c>
      <c r="AC355" s="229">
        <v>0.8</v>
      </c>
      <c r="AD355" s="229">
        <v>0.8</v>
      </c>
      <c r="AE355" s="229">
        <v>0.8</v>
      </c>
      <c r="AF355" s="229">
        <v>0.8</v>
      </c>
      <c r="AG355" s="229">
        <v>0.8</v>
      </c>
      <c r="AH355" s="229">
        <v>0.8</v>
      </c>
      <c r="AI355" s="229">
        <v>0.8</v>
      </c>
      <c r="AJ355" s="229">
        <v>0.8</v>
      </c>
      <c r="AK355" s="229">
        <v>0.8</v>
      </c>
      <c r="AL355" s="229">
        <v>0.8</v>
      </c>
      <c r="AM355" s="229">
        <v>0.8</v>
      </c>
      <c r="AN355" s="229">
        <v>0.8</v>
      </c>
      <c r="AO355" s="229">
        <v>0.8</v>
      </c>
      <c r="AP355" s="229">
        <v>0.8</v>
      </c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J355"/>
      <c r="BK355"/>
      <c r="BL355"/>
      <c r="BM355"/>
      <c r="BN355"/>
      <c r="BO355"/>
      <c r="BP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I355" s="96"/>
    </row>
    <row r="356" spans="7:87" ht="14.25" customHeight="1" thickTop="1">
      <c r="G356" s="116"/>
      <c r="H356" s="214"/>
      <c r="J356" s="333"/>
      <c r="K356" s="217" t="s">
        <v>266</v>
      </c>
      <c r="L356" s="203" t="s">
        <v>238</v>
      </c>
      <c r="M356" s="228">
        <v>0.8</v>
      </c>
      <c r="N356" s="228">
        <v>0.8</v>
      </c>
      <c r="O356" s="228">
        <v>0.8</v>
      </c>
      <c r="P356" s="228">
        <v>0.8</v>
      </c>
      <c r="Q356" s="228">
        <v>0.8</v>
      </c>
      <c r="R356" s="228">
        <v>0.8</v>
      </c>
      <c r="S356" s="228">
        <v>0.8</v>
      </c>
      <c r="T356" s="228">
        <v>0.8</v>
      </c>
      <c r="U356" s="228">
        <v>0.8</v>
      </c>
      <c r="V356" s="228">
        <v>0.8</v>
      </c>
      <c r="W356" s="228">
        <v>0.8</v>
      </c>
      <c r="X356" s="228">
        <v>0.8</v>
      </c>
      <c r="Y356" s="228">
        <v>0.8</v>
      </c>
      <c r="Z356" s="228">
        <v>0.8</v>
      </c>
      <c r="AA356" s="228">
        <v>0.8</v>
      </c>
      <c r="AB356" s="228">
        <v>0.8</v>
      </c>
      <c r="AC356" s="228">
        <v>0.8</v>
      </c>
      <c r="AD356" s="228">
        <v>0.8</v>
      </c>
      <c r="AE356" s="228">
        <v>0.8</v>
      </c>
      <c r="AF356" s="228">
        <v>0.8</v>
      </c>
      <c r="AG356" s="228">
        <v>0.8</v>
      </c>
      <c r="AH356" s="228">
        <v>0.8</v>
      </c>
      <c r="AI356" s="228">
        <v>0.8</v>
      </c>
      <c r="AJ356" s="228">
        <v>0.8</v>
      </c>
      <c r="AK356" s="228">
        <v>0.8</v>
      </c>
      <c r="AL356" s="228">
        <v>0.8</v>
      </c>
      <c r="AM356" s="228">
        <v>0.8</v>
      </c>
      <c r="AN356" s="228">
        <v>0.8</v>
      </c>
      <c r="AO356" s="228">
        <v>0.8</v>
      </c>
      <c r="AP356" s="228">
        <v>0.8</v>
      </c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J356"/>
      <c r="BK356"/>
      <c r="BL356"/>
      <c r="BM356"/>
      <c r="BN356"/>
      <c r="BO356"/>
      <c r="BP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I356" s="96"/>
    </row>
    <row r="357" spans="7:87" ht="14.25" customHeight="1">
      <c r="G357" s="116"/>
      <c r="H357" s="214"/>
      <c r="J357" s="333"/>
      <c r="K357" s="217" t="s">
        <v>266</v>
      </c>
      <c r="L357" s="203" t="s">
        <v>239</v>
      </c>
      <c r="M357" s="228">
        <v>0.8</v>
      </c>
      <c r="N357" s="228">
        <v>0.8</v>
      </c>
      <c r="O357" s="228">
        <v>0.8</v>
      </c>
      <c r="P357" s="228">
        <v>0.8</v>
      </c>
      <c r="Q357" s="228">
        <v>0.8</v>
      </c>
      <c r="R357" s="228">
        <v>0.8</v>
      </c>
      <c r="S357" s="228">
        <v>0.8</v>
      </c>
      <c r="T357" s="228">
        <v>0.8</v>
      </c>
      <c r="U357" s="228">
        <v>0.8</v>
      </c>
      <c r="V357" s="228">
        <v>0.8</v>
      </c>
      <c r="W357" s="228">
        <v>0.8</v>
      </c>
      <c r="X357" s="228">
        <v>0.8</v>
      </c>
      <c r="Y357" s="228">
        <v>0.8</v>
      </c>
      <c r="Z357" s="228">
        <v>0.8</v>
      </c>
      <c r="AA357" s="228">
        <v>0.8</v>
      </c>
      <c r="AB357" s="228">
        <v>0.8</v>
      </c>
      <c r="AC357" s="228">
        <v>0.8</v>
      </c>
      <c r="AD357" s="228">
        <v>0.8</v>
      </c>
      <c r="AE357" s="228">
        <v>0.8</v>
      </c>
      <c r="AF357" s="228">
        <v>0.8</v>
      </c>
      <c r="AG357" s="228">
        <v>0.8</v>
      </c>
      <c r="AH357" s="228">
        <v>0.8</v>
      </c>
      <c r="AI357" s="228">
        <v>0.8</v>
      </c>
      <c r="AJ357" s="228">
        <v>0.8</v>
      </c>
      <c r="AK357" s="228">
        <v>0.8</v>
      </c>
      <c r="AL357" s="228">
        <v>0.8</v>
      </c>
      <c r="AM357" s="228">
        <v>0.8</v>
      </c>
      <c r="AN357" s="228">
        <v>0.8</v>
      </c>
      <c r="AO357" s="228">
        <v>0.8</v>
      </c>
      <c r="AP357" s="228">
        <v>0.8</v>
      </c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J357"/>
      <c r="BK357"/>
      <c r="BL357"/>
      <c r="BM357"/>
      <c r="BN357"/>
      <c r="BO357"/>
      <c r="BP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I357" s="96"/>
    </row>
    <row r="358" spans="7:87" ht="14.25" customHeight="1" thickBot="1">
      <c r="G358" s="116"/>
      <c r="H358" s="214"/>
      <c r="J358" s="333"/>
      <c r="K358" s="217" t="s">
        <v>266</v>
      </c>
      <c r="L358" s="203" t="s">
        <v>240</v>
      </c>
      <c r="M358" s="229">
        <v>0.8</v>
      </c>
      <c r="N358" s="229">
        <v>0.8</v>
      </c>
      <c r="O358" s="229">
        <v>0.8</v>
      </c>
      <c r="P358" s="229">
        <v>0.8</v>
      </c>
      <c r="Q358" s="229">
        <v>0.8</v>
      </c>
      <c r="R358" s="229">
        <v>0.8</v>
      </c>
      <c r="S358" s="229">
        <v>0.8</v>
      </c>
      <c r="T358" s="229">
        <v>0.8</v>
      </c>
      <c r="U358" s="229">
        <v>0.8</v>
      </c>
      <c r="V358" s="229">
        <v>0.8</v>
      </c>
      <c r="W358" s="229">
        <v>0.8</v>
      </c>
      <c r="X358" s="229">
        <v>0.8</v>
      </c>
      <c r="Y358" s="229">
        <v>0.8</v>
      </c>
      <c r="Z358" s="229">
        <v>0.8</v>
      </c>
      <c r="AA358" s="229">
        <v>0.8</v>
      </c>
      <c r="AB358" s="229">
        <v>0.8</v>
      </c>
      <c r="AC358" s="229">
        <v>0.8</v>
      </c>
      <c r="AD358" s="229">
        <v>0.8</v>
      </c>
      <c r="AE358" s="229">
        <v>0.8</v>
      </c>
      <c r="AF358" s="229">
        <v>0.8</v>
      </c>
      <c r="AG358" s="229">
        <v>0.8</v>
      </c>
      <c r="AH358" s="229">
        <v>0.8</v>
      </c>
      <c r="AI358" s="229">
        <v>0.8</v>
      </c>
      <c r="AJ358" s="229">
        <v>0.8</v>
      </c>
      <c r="AK358" s="229">
        <v>0.8</v>
      </c>
      <c r="AL358" s="229">
        <v>0.8</v>
      </c>
      <c r="AM358" s="229">
        <v>0.8</v>
      </c>
      <c r="AN358" s="229">
        <v>0.8</v>
      </c>
      <c r="AO358" s="229">
        <v>0.8</v>
      </c>
      <c r="AP358" s="229">
        <v>0.8</v>
      </c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J358"/>
      <c r="BK358"/>
      <c r="BL358"/>
      <c r="BM358"/>
      <c r="BN358"/>
      <c r="BO358"/>
      <c r="BP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I358" s="96"/>
    </row>
    <row r="359" spans="7:87" ht="14.25" customHeight="1" thickTop="1">
      <c r="G359" s="116"/>
      <c r="H359" s="214"/>
      <c r="J359" s="333"/>
      <c r="K359" s="217" t="s">
        <v>267</v>
      </c>
      <c r="L359" s="203" t="s">
        <v>238</v>
      </c>
      <c r="M359" s="228">
        <v>0.8</v>
      </c>
      <c r="N359" s="228">
        <v>0.8</v>
      </c>
      <c r="O359" s="228">
        <v>0.8</v>
      </c>
      <c r="P359" s="228">
        <v>0.8</v>
      </c>
      <c r="Q359" s="228">
        <v>0.8</v>
      </c>
      <c r="R359" s="228">
        <v>0.8</v>
      </c>
      <c r="S359" s="228">
        <v>0.8</v>
      </c>
      <c r="T359" s="228">
        <v>0.8</v>
      </c>
      <c r="U359" s="228">
        <v>0.8</v>
      </c>
      <c r="V359" s="228">
        <v>0.8</v>
      </c>
      <c r="W359" s="228">
        <v>0.8</v>
      </c>
      <c r="X359" s="228">
        <v>0.8</v>
      </c>
      <c r="Y359" s="228">
        <v>0.8</v>
      </c>
      <c r="Z359" s="228">
        <v>0.8</v>
      </c>
      <c r="AA359" s="228">
        <v>0.8</v>
      </c>
      <c r="AB359" s="228">
        <v>0.8</v>
      </c>
      <c r="AC359" s="228">
        <v>0.8</v>
      </c>
      <c r="AD359" s="228">
        <v>0.8</v>
      </c>
      <c r="AE359" s="228">
        <v>0.8</v>
      </c>
      <c r="AF359" s="228">
        <v>0.8</v>
      </c>
      <c r="AG359" s="228">
        <v>0.8</v>
      </c>
      <c r="AH359" s="228">
        <v>0.8</v>
      </c>
      <c r="AI359" s="228">
        <v>0.8</v>
      </c>
      <c r="AJ359" s="228">
        <v>0.8</v>
      </c>
      <c r="AK359" s="228">
        <v>0.8</v>
      </c>
      <c r="AL359" s="228">
        <v>0.8</v>
      </c>
      <c r="AM359" s="228">
        <v>0.8</v>
      </c>
      <c r="AN359" s="228">
        <v>0.8</v>
      </c>
      <c r="AO359" s="228">
        <v>0.8</v>
      </c>
      <c r="AP359" s="228">
        <v>0.8</v>
      </c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J359"/>
      <c r="BK359"/>
      <c r="BL359"/>
      <c r="BM359"/>
      <c r="BN359"/>
      <c r="BO359"/>
      <c r="BP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I359" s="96"/>
    </row>
    <row r="360" spans="7:87" ht="14.25" customHeight="1">
      <c r="G360" s="116"/>
      <c r="H360" s="214"/>
      <c r="J360" s="333"/>
      <c r="K360" s="217" t="s">
        <v>267</v>
      </c>
      <c r="L360" s="203" t="s">
        <v>239</v>
      </c>
      <c r="M360" s="228">
        <v>0.8</v>
      </c>
      <c r="N360" s="228">
        <v>0.8</v>
      </c>
      <c r="O360" s="228">
        <v>0.8</v>
      </c>
      <c r="P360" s="228">
        <v>0.8</v>
      </c>
      <c r="Q360" s="228">
        <v>0.8</v>
      </c>
      <c r="R360" s="228">
        <v>0.8</v>
      </c>
      <c r="S360" s="228">
        <v>0.8</v>
      </c>
      <c r="T360" s="228">
        <v>0.8</v>
      </c>
      <c r="U360" s="228">
        <v>0.8</v>
      </c>
      <c r="V360" s="228">
        <v>0.8</v>
      </c>
      <c r="W360" s="228">
        <v>0.8</v>
      </c>
      <c r="X360" s="228">
        <v>0.8</v>
      </c>
      <c r="Y360" s="228">
        <v>0.8</v>
      </c>
      <c r="Z360" s="228">
        <v>0.8</v>
      </c>
      <c r="AA360" s="228">
        <v>0.8</v>
      </c>
      <c r="AB360" s="228">
        <v>0.8</v>
      </c>
      <c r="AC360" s="228">
        <v>0.8</v>
      </c>
      <c r="AD360" s="228">
        <v>0.8</v>
      </c>
      <c r="AE360" s="228">
        <v>0.8</v>
      </c>
      <c r="AF360" s="228">
        <v>0.8</v>
      </c>
      <c r="AG360" s="228">
        <v>0.8</v>
      </c>
      <c r="AH360" s="228">
        <v>0.8</v>
      </c>
      <c r="AI360" s="228">
        <v>0.8</v>
      </c>
      <c r="AJ360" s="228">
        <v>0.8</v>
      </c>
      <c r="AK360" s="228">
        <v>0.8</v>
      </c>
      <c r="AL360" s="228">
        <v>0.8</v>
      </c>
      <c r="AM360" s="228">
        <v>0.8</v>
      </c>
      <c r="AN360" s="228">
        <v>0.8</v>
      </c>
      <c r="AO360" s="228">
        <v>0.8</v>
      </c>
      <c r="AP360" s="228">
        <v>0.8</v>
      </c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J360"/>
      <c r="BK360"/>
      <c r="BL360"/>
      <c r="BM360"/>
      <c r="BN360"/>
      <c r="BO360"/>
      <c r="BP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I360" s="96"/>
    </row>
    <row r="361" spans="7:87" ht="14.25" customHeight="1" thickBot="1">
      <c r="G361" s="116"/>
      <c r="H361" s="214"/>
      <c r="J361" s="333"/>
      <c r="K361" s="217" t="s">
        <v>267</v>
      </c>
      <c r="L361" s="203" t="s">
        <v>240</v>
      </c>
      <c r="M361" s="229">
        <v>0.8</v>
      </c>
      <c r="N361" s="229">
        <v>0.8</v>
      </c>
      <c r="O361" s="229">
        <v>0.8</v>
      </c>
      <c r="P361" s="229">
        <v>0.8</v>
      </c>
      <c r="Q361" s="229">
        <v>0.8</v>
      </c>
      <c r="R361" s="229">
        <v>0.8</v>
      </c>
      <c r="S361" s="229">
        <v>0.8</v>
      </c>
      <c r="T361" s="229">
        <v>0.8</v>
      </c>
      <c r="U361" s="229">
        <v>0.8</v>
      </c>
      <c r="V361" s="229">
        <v>0.8</v>
      </c>
      <c r="W361" s="229">
        <v>0.8</v>
      </c>
      <c r="X361" s="229">
        <v>0.8</v>
      </c>
      <c r="Y361" s="229">
        <v>0.8</v>
      </c>
      <c r="Z361" s="229">
        <v>0.8</v>
      </c>
      <c r="AA361" s="229">
        <v>0.8</v>
      </c>
      <c r="AB361" s="229">
        <v>0.8</v>
      </c>
      <c r="AC361" s="229">
        <v>0.8</v>
      </c>
      <c r="AD361" s="229">
        <v>0.8</v>
      </c>
      <c r="AE361" s="229">
        <v>0.8</v>
      </c>
      <c r="AF361" s="229">
        <v>0.8</v>
      </c>
      <c r="AG361" s="229">
        <v>0.8</v>
      </c>
      <c r="AH361" s="229">
        <v>0.8</v>
      </c>
      <c r="AI361" s="229">
        <v>0.8</v>
      </c>
      <c r="AJ361" s="229">
        <v>0.8</v>
      </c>
      <c r="AK361" s="229">
        <v>0.8</v>
      </c>
      <c r="AL361" s="229">
        <v>0.8</v>
      </c>
      <c r="AM361" s="229">
        <v>0.8</v>
      </c>
      <c r="AN361" s="229">
        <v>0.8</v>
      </c>
      <c r="AO361" s="229">
        <v>0.8</v>
      </c>
      <c r="AP361" s="229">
        <v>0.8</v>
      </c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J361"/>
      <c r="BK361"/>
      <c r="BL361"/>
      <c r="BM361"/>
      <c r="BN361"/>
      <c r="BO361"/>
      <c r="BP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I361" s="96"/>
    </row>
    <row r="362" spans="7:87" ht="14.25" customHeight="1" thickTop="1">
      <c r="G362" s="116"/>
      <c r="H362" s="214"/>
      <c r="J362" s="333"/>
      <c r="K362" s="217" t="s">
        <v>268</v>
      </c>
      <c r="L362" s="203" t="s">
        <v>238</v>
      </c>
      <c r="M362" s="228">
        <v>0.8</v>
      </c>
      <c r="N362" s="228">
        <v>0.8</v>
      </c>
      <c r="O362" s="228">
        <v>0.8</v>
      </c>
      <c r="P362" s="228">
        <v>0.8</v>
      </c>
      <c r="Q362" s="228">
        <v>0.8</v>
      </c>
      <c r="R362" s="228">
        <v>0.8</v>
      </c>
      <c r="S362" s="228">
        <v>0.8</v>
      </c>
      <c r="T362" s="228">
        <v>0.8</v>
      </c>
      <c r="U362" s="228">
        <v>0.8</v>
      </c>
      <c r="V362" s="228">
        <v>0.8</v>
      </c>
      <c r="W362" s="228">
        <v>0.8</v>
      </c>
      <c r="X362" s="228">
        <v>0.8</v>
      </c>
      <c r="Y362" s="228">
        <v>0.8</v>
      </c>
      <c r="Z362" s="228">
        <v>0.8</v>
      </c>
      <c r="AA362" s="228">
        <v>0.8</v>
      </c>
      <c r="AB362" s="228">
        <v>0.8</v>
      </c>
      <c r="AC362" s="228">
        <v>0.8</v>
      </c>
      <c r="AD362" s="228">
        <v>0.8</v>
      </c>
      <c r="AE362" s="228">
        <v>0.8</v>
      </c>
      <c r="AF362" s="228">
        <v>0.8</v>
      </c>
      <c r="AG362" s="228">
        <v>0.8</v>
      </c>
      <c r="AH362" s="228">
        <v>0.8</v>
      </c>
      <c r="AI362" s="228">
        <v>0.8</v>
      </c>
      <c r="AJ362" s="228">
        <v>0.8</v>
      </c>
      <c r="AK362" s="228">
        <v>0.8</v>
      </c>
      <c r="AL362" s="228">
        <v>0.8</v>
      </c>
      <c r="AM362" s="228">
        <v>0.8</v>
      </c>
      <c r="AN362" s="228">
        <v>0.8</v>
      </c>
      <c r="AO362" s="228">
        <v>0.8</v>
      </c>
      <c r="AP362" s="228">
        <v>0.8</v>
      </c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J362"/>
      <c r="BK362"/>
      <c r="BL362"/>
      <c r="BM362"/>
      <c r="BN362"/>
      <c r="BO362"/>
      <c r="BP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I362" s="96"/>
    </row>
    <row r="363" spans="7:87" ht="14.25" customHeight="1">
      <c r="G363" s="116"/>
      <c r="H363" s="214"/>
      <c r="J363" s="333"/>
      <c r="K363" s="217" t="s">
        <v>268</v>
      </c>
      <c r="L363" s="203" t="s">
        <v>239</v>
      </c>
      <c r="M363" s="228">
        <v>0.8</v>
      </c>
      <c r="N363" s="228">
        <v>0.8</v>
      </c>
      <c r="O363" s="228">
        <v>0.8</v>
      </c>
      <c r="P363" s="228">
        <v>0.8</v>
      </c>
      <c r="Q363" s="228">
        <v>0.8</v>
      </c>
      <c r="R363" s="228">
        <v>0.8</v>
      </c>
      <c r="S363" s="228">
        <v>0.8</v>
      </c>
      <c r="T363" s="228">
        <v>0.8</v>
      </c>
      <c r="U363" s="228">
        <v>0.8</v>
      </c>
      <c r="V363" s="228">
        <v>0.8</v>
      </c>
      <c r="W363" s="228">
        <v>0.8</v>
      </c>
      <c r="X363" s="228">
        <v>0.8</v>
      </c>
      <c r="Y363" s="228">
        <v>0.8</v>
      </c>
      <c r="Z363" s="228">
        <v>0.8</v>
      </c>
      <c r="AA363" s="228">
        <v>0.8</v>
      </c>
      <c r="AB363" s="228">
        <v>0.8</v>
      </c>
      <c r="AC363" s="228">
        <v>0.8</v>
      </c>
      <c r="AD363" s="228">
        <v>0.8</v>
      </c>
      <c r="AE363" s="228">
        <v>0.8</v>
      </c>
      <c r="AF363" s="228">
        <v>0.8</v>
      </c>
      <c r="AG363" s="228">
        <v>0.8</v>
      </c>
      <c r="AH363" s="228">
        <v>0.8</v>
      </c>
      <c r="AI363" s="228">
        <v>0.8</v>
      </c>
      <c r="AJ363" s="228">
        <v>0.8</v>
      </c>
      <c r="AK363" s="228">
        <v>0.8</v>
      </c>
      <c r="AL363" s="228">
        <v>0.8</v>
      </c>
      <c r="AM363" s="228">
        <v>0.8</v>
      </c>
      <c r="AN363" s="228">
        <v>0.8</v>
      </c>
      <c r="AO363" s="228">
        <v>0.8</v>
      </c>
      <c r="AP363" s="228">
        <v>0.8</v>
      </c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J363"/>
      <c r="BK363"/>
      <c r="BL363"/>
      <c r="BM363"/>
      <c r="BN363"/>
      <c r="BO363"/>
      <c r="BP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I363" s="96"/>
    </row>
    <row r="364" spans="7:87" ht="14.25" customHeight="1" thickBot="1">
      <c r="G364" s="116"/>
      <c r="H364" s="214"/>
      <c r="J364" s="333"/>
      <c r="K364" s="217" t="s">
        <v>268</v>
      </c>
      <c r="L364" s="203" t="s">
        <v>240</v>
      </c>
      <c r="M364" s="229">
        <v>0.8</v>
      </c>
      <c r="N364" s="229">
        <v>0.8</v>
      </c>
      <c r="O364" s="229">
        <v>0.8</v>
      </c>
      <c r="P364" s="229">
        <v>0.8</v>
      </c>
      <c r="Q364" s="229">
        <v>0.8</v>
      </c>
      <c r="R364" s="229">
        <v>0.8</v>
      </c>
      <c r="S364" s="229">
        <v>0.8</v>
      </c>
      <c r="T364" s="229">
        <v>0.8</v>
      </c>
      <c r="U364" s="229">
        <v>0.8</v>
      </c>
      <c r="V364" s="229">
        <v>0.8</v>
      </c>
      <c r="W364" s="229">
        <v>0.8</v>
      </c>
      <c r="X364" s="229">
        <v>0.8</v>
      </c>
      <c r="Y364" s="229">
        <v>0.8</v>
      </c>
      <c r="Z364" s="229">
        <v>0.8</v>
      </c>
      <c r="AA364" s="229">
        <v>0.8</v>
      </c>
      <c r="AB364" s="229">
        <v>0.8</v>
      </c>
      <c r="AC364" s="229">
        <v>0.8</v>
      </c>
      <c r="AD364" s="229">
        <v>0.8</v>
      </c>
      <c r="AE364" s="229">
        <v>0.8</v>
      </c>
      <c r="AF364" s="229">
        <v>0.8</v>
      </c>
      <c r="AG364" s="229">
        <v>0.8</v>
      </c>
      <c r="AH364" s="229">
        <v>0.8</v>
      </c>
      <c r="AI364" s="229">
        <v>0.8</v>
      </c>
      <c r="AJ364" s="229">
        <v>0.8</v>
      </c>
      <c r="AK364" s="229">
        <v>0.8</v>
      </c>
      <c r="AL364" s="229">
        <v>0.8</v>
      </c>
      <c r="AM364" s="229">
        <v>0.8</v>
      </c>
      <c r="AN364" s="229">
        <v>0.8</v>
      </c>
      <c r="AO364" s="229">
        <v>0.8</v>
      </c>
      <c r="AP364" s="229">
        <v>0.8</v>
      </c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J364"/>
      <c r="BK364"/>
      <c r="BL364"/>
      <c r="BM364"/>
      <c r="BN364"/>
      <c r="BO364"/>
      <c r="BP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I364" s="96"/>
    </row>
    <row r="365" spans="7:87" ht="14.25" customHeight="1" thickTop="1" thickBot="1">
      <c r="G365" s="116"/>
      <c r="H365" s="230"/>
      <c r="I365" s="230"/>
      <c r="J365" s="230"/>
      <c r="K365" s="230"/>
      <c r="L365" s="230"/>
      <c r="M365" s="230"/>
      <c r="N365" s="230"/>
      <c r="O365" s="230"/>
      <c r="P365" s="230"/>
      <c r="Q365" s="230"/>
      <c r="R365" s="230"/>
      <c r="S365" s="230"/>
      <c r="T365" s="230"/>
      <c r="U365" s="230"/>
      <c r="V365" s="230"/>
      <c r="W365" s="230"/>
      <c r="X365" s="230"/>
      <c r="Y365" s="230"/>
      <c r="Z365" s="230"/>
      <c r="AA365" s="230"/>
      <c r="AB365" s="230"/>
      <c r="AC365" s="230"/>
      <c r="AD365" s="230"/>
      <c r="AE365" s="230"/>
      <c r="AF365" s="230"/>
      <c r="AG365" s="230"/>
      <c r="AH365" s="230"/>
      <c r="AI365" s="230"/>
      <c r="AJ365" s="230"/>
      <c r="AK365" s="230"/>
      <c r="AL365" s="230"/>
      <c r="AM365" s="230"/>
      <c r="AN365" s="230"/>
      <c r="AO365" s="230"/>
      <c r="AP365" s="230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J365"/>
      <c r="BK365"/>
      <c r="BL365"/>
      <c r="BM365"/>
      <c r="BN365"/>
      <c r="BO365"/>
      <c r="BP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I365" s="96"/>
    </row>
    <row r="366" spans="7:87" ht="14.25" customHeight="1">
      <c r="G366" s="116"/>
      <c r="H366" s="231"/>
      <c r="I366" s="231"/>
      <c r="J366" s="231"/>
      <c r="K366" s="231"/>
      <c r="L366" s="231"/>
      <c r="M366" s="231"/>
      <c r="N366" s="231"/>
      <c r="O366" s="231"/>
      <c r="P366" s="231"/>
      <c r="Q366" s="231"/>
      <c r="R366" s="231"/>
      <c r="S366" s="231"/>
      <c r="T366" s="231"/>
      <c r="U366" s="231"/>
      <c r="V366" s="231"/>
      <c r="W366" s="231"/>
      <c r="X366" s="231"/>
      <c r="Y366" s="231"/>
      <c r="Z366" s="231"/>
      <c r="AA366" s="231"/>
      <c r="AB366" s="231"/>
      <c r="AC366" s="231"/>
      <c r="AD366" s="231"/>
      <c r="AE366" s="231"/>
      <c r="AF366" s="231"/>
      <c r="AG366" s="231"/>
      <c r="AH366" s="231"/>
      <c r="AI366" s="231"/>
      <c r="AJ366" s="231"/>
      <c r="AK366" s="231"/>
      <c r="AL366" s="231"/>
      <c r="AM366" s="231"/>
      <c r="AN366" s="231"/>
      <c r="AO366" s="231"/>
      <c r="AP366" s="231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J366"/>
      <c r="BK366"/>
      <c r="BL366"/>
      <c r="BM366"/>
      <c r="BN366"/>
      <c r="BO366"/>
      <c r="BP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I366" s="96"/>
    </row>
    <row r="367" spans="7:87" ht="14.25" customHeight="1">
      <c r="G367" s="116"/>
      <c r="J367" s="173"/>
      <c r="M367" s="202">
        <v>2021</v>
      </c>
      <c r="N367" s="202">
        <v>2022</v>
      </c>
      <c r="O367" s="202">
        <v>2023</v>
      </c>
      <c r="P367" s="202">
        <v>2024</v>
      </c>
      <c r="Q367" s="202">
        <v>2025</v>
      </c>
      <c r="R367" s="202">
        <v>2026</v>
      </c>
      <c r="S367" s="202">
        <v>2027</v>
      </c>
      <c r="T367" s="202">
        <v>2028</v>
      </c>
      <c r="U367" s="202">
        <v>2029</v>
      </c>
      <c r="V367" s="202">
        <v>2030</v>
      </c>
      <c r="W367" s="202">
        <v>2031</v>
      </c>
      <c r="X367" s="202">
        <v>2032</v>
      </c>
      <c r="Y367" s="202">
        <v>2033</v>
      </c>
      <c r="Z367" s="202">
        <v>2034</v>
      </c>
      <c r="AA367" s="202">
        <v>2035</v>
      </c>
      <c r="AB367" s="202">
        <v>2036</v>
      </c>
      <c r="AC367" s="202">
        <v>2037</v>
      </c>
      <c r="AD367" s="202">
        <v>2038</v>
      </c>
      <c r="AE367" s="202">
        <v>2039</v>
      </c>
      <c r="AF367" s="202">
        <v>2040</v>
      </c>
      <c r="AG367" s="202">
        <v>2041</v>
      </c>
      <c r="AH367" s="202">
        <v>2042</v>
      </c>
      <c r="AI367" s="202">
        <v>2043</v>
      </c>
      <c r="AJ367" s="202">
        <v>2044</v>
      </c>
      <c r="AK367" s="202">
        <v>2045</v>
      </c>
      <c r="AL367" s="202">
        <v>2046</v>
      </c>
      <c r="AM367" s="202">
        <v>2047</v>
      </c>
      <c r="AN367" s="202">
        <v>2048</v>
      </c>
      <c r="AO367" s="202">
        <v>2049</v>
      </c>
      <c r="AP367" s="202">
        <v>2050</v>
      </c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J367"/>
      <c r="BK367"/>
      <c r="BL367"/>
      <c r="BM367"/>
      <c r="BN367"/>
      <c r="BO367"/>
      <c r="BP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I367" s="96"/>
    </row>
    <row r="368" spans="7:87" ht="14.25" customHeight="1">
      <c r="G368" s="116"/>
      <c r="H368" s="349" t="s">
        <v>274</v>
      </c>
      <c r="J368" s="332" t="s">
        <v>275</v>
      </c>
      <c r="K368" s="215" t="s">
        <v>254</v>
      </c>
      <c r="L368" s="203" t="s">
        <v>238</v>
      </c>
      <c r="M368" s="233">
        <v>0</v>
      </c>
      <c r="N368" s="233">
        <v>0</v>
      </c>
      <c r="O368" s="233">
        <v>0</v>
      </c>
      <c r="P368" s="233">
        <v>0</v>
      </c>
      <c r="Q368" s="233">
        <v>0</v>
      </c>
      <c r="R368" s="233">
        <v>0</v>
      </c>
      <c r="S368" s="233">
        <v>0</v>
      </c>
      <c r="T368" s="233">
        <v>0</v>
      </c>
      <c r="U368" s="233">
        <v>0</v>
      </c>
      <c r="V368" s="233">
        <v>0</v>
      </c>
      <c r="W368" s="233">
        <v>0</v>
      </c>
      <c r="X368" s="233">
        <v>0</v>
      </c>
      <c r="Y368" s="233">
        <v>0</v>
      </c>
      <c r="Z368" s="233">
        <v>0</v>
      </c>
      <c r="AA368" s="233">
        <v>0</v>
      </c>
      <c r="AB368" s="233">
        <v>0</v>
      </c>
      <c r="AC368" s="233">
        <v>0</v>
      </c>
      <c r="AD368" s="233">
        <v>0</v>
      </c>
      <c r="AE368" s="233">
        <v>0</v>
      </c>
      <c r="AF368" s="233">
        <v>0</v>
      </c>
      <c r="AG368" s="233">
        <v>0</v>
      </c>
      <c r="AH368" s="233">
        <v>0</v>
      </c>
      <c r="AI368" s="233">
        <v>0</v>
      </c>
      <c r="AJ368" s="233">
        <v>0</v>
      </c>
      <c r="AK368" s="233">
        <v>0</v>
      </c>
      <c r="AL368" s="233">
        <v>0</v>
      </c>
      <c r="AM368" s="233">
        <v>0</v>
      </c>
      <c r="AN368" s="233">
        <v>0</v>
      </c>
      <c r="AO368" s="233">
        <v>0</v>
      </c>
      <c r="AP368" s="233">
        <v>0</v>
      </c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J368"/>
      <c r="BK368"/>
      <c r="BL368"/>
      <c r="BM368"/>
      <c r="BN368"/>
      <c r="BO368"/>
      <c r="BP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I368" s="96"/>
    </row>
    <row r="369" spans="7:87" ht="14.25" customHeight="1">
      <c r="G369" s="116"/>
      <c r="H369" s="349"/>
      <c r="J369" s="333"/>
      <c r="K369" s="217" t="s">
        <v>254</v>
      </c>
      <c r="L369" s="203" t="s">
        <v>239</v>
      </c>
      <c r="M369" s="233">
        <v>0</v>
      </c>
      <c r="N369" s="233">
        <v>0</v>
      </c>
      <c r="O369" s="233">
        <v>0</v>
      </c>
      <c r="P369" s="233">
        <v>0</v>
      </c>
      <c r="Q369" s="233">
        <v>0</v>
      </c>
      <c r="R369" s="233">
        <v>0</v>
      </c>
      <c r="S369" s="233">
        <v>0</v>
      </c>
      <c r="T369" s="233">
        <v>0</v>
      </c>
      <c r="U369" s="233">
        <v>0</v>
      </c>
      <c r="V369" s="233">
        <v>0</v>
      </c>
      <c r="W369" s="233">
        <v>0</v>
      </c>
      <c r="X369" s="233">
        <v>0</v>
      </c>
      <c r="Y369" s="233">
        <v>0</v>
      </c>
      <c r="Z369" s="233">
        <v>0</v>
      </c>
      <c r="AA369" s="233">
        <v>0</v>
      </c>
      <c r="AB369" s="233">
        <v>0</v>
      </c>
      <c r="AC369" s="233">
        <v>0</v>
      </c>
      <c r="AD369" s="233">
        <v>0</v>
      </c>
      <c r="AE369" s="233">
        <v>0</v>
      </c>
      <c r="AF369" s="233">
        <v>0</v>
      </c>
      <c r="AG369" s="233">
        <v>0</v>
      </c>
      <c r="AH369" s="233">
        <v>0</v>
      </c>
      <c r="AI369" s="233">
        <v>0</v>
      </c>
      <c r="AJ369" s="233">
        <v>0</v>
      </c>
      <c r="AK369" s="233">
        <v>0</v>
      </c>
      <c r="AL369" s="233">
        <v>0</v>
      </c>
      <c r="AM369" s="233">
        <v>0</v>
      </c>
      <c r="AN369" s="233">
        <v>0</v>
      </c>
      <c r="AO369" s="233">
        <v>0</v>
      </c>
      <c r="AP369" s="233">
        <v>0</v>
      </c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J369"/>
      <c r="BK369"/>
      <c r="BL369"/>
      <c r="BM369"/>
      <c r="BN369"/>
      <c r="BO369"/>
      <c r="BP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I369" s="96"/>
    </row>
    <row r="370" spans="7:87" ht="14.25" customHeight="1" thickBot="1">
      <c r="G370" s="116"/>
      <c r="H370" s="349"/>
      <c r="J370" s="333"/>
      <c r="K370" s="217" t="s">
        <v>254</v>
      </c>
      <c r="L370" s="203" t="s">
        <v>240</v>
      </c>
      <c r="M370" s="234">
        <v>0</v>
      </c>
      <c r="N370" s="234">
        <v>0</v>
      </c>
      <c r="O370" s="234">
        <v>0</v>
      </c>
      <c r="P370" s="234">
        <v>0</v>
      </c>
      <c r="Q370" s="234">
        <v>0</v>
      </c>
      <c r="R370" s="234">
        <v>0</v>
      </c>
      <c r="S370" s="234">
        <v>0</v>
      </c>
      <c r="T370" s="234">
        <v>0</v>
      </c>
      <c r="U370" s="234">
        <v>0</v>
      </c>
      <c r="V370" s="234">
        <v>0</v>
      </c>
      <c r="W370" s="234">
        <v>0</v>
      </c>
      <c r="X370" s="234">
        <v>0</v>
      </c>
      <c r="Y370" s="234">
        <v>0</v>
      </c>
      <c r="Z370" s="234">
        <v>0</v>
      </c>
      <c r="AA370" s="234">
        <v>0</v>
      </c>
      <c r="AB370" s="234">
        <v>0</v>
      </c>
      <c r="AC370" s="234">
        <v>0</v>
      </c>
      <c r="AD370" s="234">
        <v>0</v>
      </c>
      <c r="AE370" s="234">
        <v>0</v>
      </c>
      <c r="AF370" s="234">
        <v>0</v>
      </c>
      <c r="AG370" s="234">
        <v>0</v>
      </c>
      <c r="AH370" s="234">
        <v>0</v>
      </c>
      <c r="AI370" s="234">
        <v>0</v>
      </c>
      <c r="AJ370" s="234">
        <v>0</v>
      </c>
      <c r="AK370" s="234">
        <v>0</v>
      </c>
      <c r="AL370" s="234">
        <v>0</v>
      </c>
      <c r="AM370" s="234">
        <v>0</v>
      </c>
      <c r="AN370" s="234">
        <v>0</v>
      </c>
      <c r="AO370" s="234">
        <v>0</v>
      </c>
      <c r="AP370" s="234">
        <v>0</v>
      </c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J370"/>
      <c r="BK370"/>
      <c r="BL370"/>
      <c r="BM370"/>
      <c r="BN370"/>
      <c r="BO370"/>
      <c r="BP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I370" s="96"/>
    </row>
    <row r="371" spans="7:87" ht="14.25" customHeight="1" thickTop="1">
      <c r="G371" s="116"/>
      <c r="H371" s="349"/>
      <c r="J371" s="333"/>
      <c r="K371" s="217" t="s">
        <v>255</v>
      </c>
      <c r="L371" s="203" t="s">
        <v>238</v>
      </c>
      <c r="M371" s="233">
        <v>0</v>
      </c>
      <c r="N371" s="233">
        <v>0</v>
      </c>
      <c r="O371" s="233">
        <v>0</v>
      </c>
      <c r="P371" s="233">
        <v>0</v>
      </c>
      <c r="Q371" s="233">
        <v>0</v>
      </c>
      <c r="R371" s="233">
        <v>0</v>
      </c>
      <c r="S371" s="233">
        <v>0</v>
      </c>
      <c r="T371" s="233">
        <v>0</v>
      </c>
      <c r="U371" s="233">
        <v>0</v>
      </c>
      <c r="V371" s="233">
        <v>0</v>
      </c>
      <c r="W371" s="233">
        <v>0</v>
      </c>
      <c r="X371" s="233">
        <v>0</v>
      </c>
      <c r="Y371" s="233">
        <v>0</v>
      </c>
      <c r="Z371" s="233">
        <v>0</v>
      </c>
      <c r="AA371" s="233">
        <v>0</v>
      </c>
      <c r="AB371" s="233">
        <v>0</v>
      </c>
      <c r="AC371" s="233">
        <v>0</v>
      </c>
      <c r="AD371" s="233">
        <v>0</v>
      </c>
      <c r="AE371" s="233">
        <v>0</v>
      </c>
      <c r="AF371" s="233">
        <v>0</v>
      </c>
      <c r="AG371" s="233">
        <v>0</v>
      </c>
      <c r="AH371" s="233">
        <v>0</v>
      </c>
      <c r="AI371" s="233">
        <v>0</v>
      </c>
      <c r="AJ371" s="233">
        <v>0</v>
      </c>
      <c r="AK371" s="233">
        <v>0</v>
      </c>
      <c r="AL371" s="233">
        <v>0</v>
      </c>
      <c r="AM371" s="233">
        <v>0</v>
      </c>
      <c r="AN371" s="233">
        <v>0</v>
      </c>
      <c r="AO371" s="233">
        <v>0</v>
      </c>
      <c r="AP371" s="233">
        <v>0</v>
      </c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J371"/>
      <c r="BK371"/>
      <c r="BL371"/>
      <c r="BM371"/>
      <c r="BN371"/>
      <c r="BO371"/>
      <c r="BP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I371" s="96"/>
    </row>
    <row r="372" spans="7:87" ht="14.25" customHeight="1">
      <c r="G372" s="116"/>
      <c r="H372" s="349"/>
      <c r="J372" s="333"/>
      <c r="K372" s="217" t="s">
        <v>255</v>
      </c>
      <c r="L372" s="203" t="s">
        <v>239</v>
      </c>
      <c r="M372" s="233">
        <v>0</v>
      </c>
      <c r="N372" s="233">
        <v>0</v>
      </c>
      <c r="O372" s="233">
        <v>0</v>
      </c>
      <c r="P372" s="233">
        <v>0</v>
      </c>
      <c r="Q372" s="233">
        <v>0</v>
      </c>
      <c r="R372" s="233">
        <v>0</v>
      </c>
      <c r="S372" s="233">
        <v>0</v>
      </c>
      <c r="T372" s="233">
        <v>0</v>
      </c>
      <c r="U372" s="233">
        <v>0</v>
      </c>
      <c r="V372" s="233">
        <v>0</v>
      </c>
      <c r="W372" s="233">
        <v>0</v>
      </c>
      <c r="X372" s="233">
        <v>0</v>
      </c>
      <c r="Y372" s="233">
        <v>0</v>
      </c>
      <c r="Z372" s="233">
        <v>0</v>
      </c>
      <c r="AA372" s="233">
        <v>0</v>
      </c>
      <c r="AB372" s="233">
        <v>0</v>
      </c>
      <c r="AC372" s="233">
        <v>0</v>
      </c>
      <c r="AD372" s="233">
        <v>0</v>
      </c>
      <c r="AE372" s="233">
        <v>0</v>
      </c>
      <c r="AF372" s="233">
        <v>0</v>
      </c>
      <c r="AG372" s="233">
        <v>0</v>
      </c>
      <c r="AH372" s="233">
        <v>0</v>
      </c>
      <c r="AI372" s="233">
        <v>0</v>
      </c>
      <c r="AJ372" s="233">
        <v>0</v>
      </c>
      <c r="AK372" s="233">
        <v>0</v>
      </c>
      <c r="AL372" s="233">
        <v>0</v>
      </c>
      <c r="AM372" s="233">
        <v>0</v>
      </c>
      <c r="AN372" s="233">
        <v>0</v>
      </c>
      <c r="AO372" s="233">
        <v>0</v>
      </c>
      <c r="AP372" s="233">
        <v>0</v>
      </c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J372"/>
      <c r="BK372"/>
      <c r="BL372"/>
      <c r="BM372"/>
      <c r="BN372"/>
      <c r="BO372"/>
      <c r="BP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I372" s="96"/>
    </row>
    <row r="373" spans="7:87" ht="14.25" customHeight="1" thickBot="1">
      <c r="G373" s="116"/>
      <c r="H373" s="349"/>
      <c r="J373" s="333"/>
      <c r="K373" s="217" t="s">
        <v>255</v>
      </c>
      <c r="L373" s="203" t="s">
        <v>240</v>
      </c>
      <c r="M373" s="234">
        <v>0</v>
      </c>
      <c r="N373" s="234">
        <v>0</v>
      </c>
      <c r="O373" s="234">
        <v>0</v>
      </c>
      <c r="P373" s="234">
        <v>0</v>
      </c>
      <c r="Q373" s="234">
        <v>0</v>
      </c>
      <c r="R373" s="234">
        <v>0</v>
      </c>
      <c r="S373" s="234">
        <v>0</v>
      </c>
      <c r="T373" s="234">
        <v>0</v>
      </c>
      <c r="U373" s="234">
        <v>0</v>
      </c>
      <c r="V373" s="234">
        <v>0</v>
      </c>
      <c r="W373" s="234">
        <v>0</v>
      </c>
      <c r="X373" s="234">
        <v>0</v>
      </c>
      <c r="Y373" s="234">
        <v>0</v>
      </c>
      <c r="Z373" s="234">
        <v>0</v>
      </c>
      <c r="AA373" s="234">
        <v>0</v>
      </c>
      <c r="AB373" s="234">
        <v>0</v>
      </c>
      <c r="AC373" s="234">
        <v>0</v>
      </c>
      <c r="AD373" s="234">
        <v>0</v>
      </c>
      <c r="AE373" s="234">
        <v>0</v>
      </c>
      <c r="AF373" s="234">
        <v>0</v>
      </c>
      <c r="AG373" s="234">
        <v>0</v>
      </c>
      <c r="AH373" s="234">
        <v>0</v>
      </c>
      <c r="AI373" s="234">
        <v>0</v>
      </c>
      <c r="AJ373" s="234">
        <v>0</v>
      </c>
      <c r="AK373" s="234">
        <v>0</v>
      </c>
      <c r="AL373" s="234">
        <v>0</v>
      </c>
      <c r="AM373" s="234">
        <v>0</v>
      </c>
      <c r="AN373" s="234">
        <v>0</v>
      </c>
      <c r="AO373" s="234">
        <v>0</v>
      </c>
      <c r="AP373" s="234">
        <v>0</v>
      </c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J373"/>
      <c r="BK373"/>
      <c r="BL373"/>
      <c r="BM373"/>
      <c r="BN373"/>
      <c r="BO373"/>
      <c r="BP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I373" s="96"/>
    </row>
    <row r="374" spans="7:87" ht="14.25" customHeight="1" thickTop="1">
      <c r="G374" s="116"/>
      <c r="H374" s="349"/>
      <c r="J374" s="333"/>
      <c r="K374" s="217" t="s">
        <v>256</v>
      </c>
      <c r="L374" s="203" t="s">
        <v>238</v>
      </c>
      <c r="M374" s="233">
        <v>0</v>
      </c>
      <c r="N374" s="233">
        <v>0</v>
      </c>
      <c r="O374" s="233">
        <v>0</v>
      </c>
      <c r="P374" s="233">
        <v>0</v>
      </c>
      <c r="Q374" s="233">
        <v>0</v>
      </c>
      <c r="R374" s="233">
        <v>0</v>
      </c>
      <c r="S374" s="233">
        <v>0</v>
      </c>
      <c r="T374" s="233">
        <v>0</v>
      </c>
      <c r="U374" s="233">
        <v>0</v>
      </c>
      <c r="V374" s="233">
        <v>0</v>
      </c>
      <c r="W374" s="233">
        <v>0</v>
      </c>
      <c r="X374" s="233">
        <v>0</v>
      </c>
      <c r="Y374" s="233">
        <v>0</v>
      </c>
      <c r="Z374" s="233">
        <v>0</v>
      </c>
      <c r="AA374" s="233">
        <v>0</v>
      </c>
      <c r="AB374" s="233">
        <v>0</v>
      </c>
      <c r="AC374" s="233">
        <v>0</v>
      </c>
      <c r="AD374" s="233">
        <v>0</v>
      </c>
      <c r="AE374" s="233">
        <v>0</v>
      </c>
      <c r="AF374" s="233">
        <v>0</v>
      </c>
      <c r="AG374" s="233">
        <v>0</v>
      </c>
      <c r="AH374" s="233">
        <v>0</v>
      </c>
      <c r="AI374" s="233">
        <v>0</v>
      </c>
      <c r="AJ374" s="233">
        <v>0</v>
      </c>
      <c r="AK374" s="233">
        <v>0</v>
      </c>
      <c r="AL374" s="233">
        <v>0</v>
      </c>
      <c r="AM374" s="233">
        <v>0</v>
      </c>
      <c r="AN374" s="233">
        <v>0</v>
      </c>
      <c r="AO374" s="233">
        <v>0</v>
      </c>
      <c r="AP374" s="233">
        <v>0</v>
      </c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J374"/>
      <c r="BK374"/>
      <c r="BL374"/>
      <c r="BM374"/>
      <c r="BN374"/>
      <c r="BO374"/>
      <c r="BP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I374" s="96"/>
    </row>
    <row r="375" spans="7:87" ht="14.25" customHeight="1">
      <c r="G375" s="116"/>
      <c r="H375" s="349"/>
      <c r="J375" s="333"/>
      <c r="K375" s="217" t="s">
        <v>256</v>
      </c>
      <c r="L375" s="203" t="s">
        <v>239</v>
      </c>
      <c r="M375" s="233">
        <v>0</v>
      </c>
      <c r="N375" s="233">
        <v>0</v>
      </c>
      <c r="O375" s="233">
        <v>0</v>
      </c>
      <c r="P375" s="233">
        <v>0</v>
      </c>
      <c r="Q375" s="233">
        <v>0</v>
      </c>
      <c r="R375" s="233">
        <v>0</v>
      </c>
      <c r="S375" s="233">
        <v>0</v>
      </c>
      <c r="T375" s="233">
        <v>0</v>
      </c>
      <c r="U375" s="233">
        <v>0</v>
      </c>
      <c r="V375" s="233">
        <v>0</v>
      </c>
      <c r="W375" s="233">
        <v>0</v>
      </c>
      <c r="X375" s="233">
        <v>0</v>
      </c>
      <c r="Y375" s="233">
        <v>0</v>
      </c>
      <c r="Z375" s="233">
        <v>0</v>
      </c>
      <c r="AA375" s="233">
        <v>0</v>
      </c>
      <c r="AB375" s="233">
        <v>0</v>
      </c>
      <c r="AC375" s="233">
        <v>0</v>
      </c>
      <c r="AD375" s="233">
        <v>0</v>
      </c>
      <c r="AE375" s="233">
        <v>0</v>
      </c>
      <c r="AF375" s="233">
        <v>0</v>
      </c>
      <c r="AG375" s="233">
        <v>0</v>
      </c>
      <c r="AH375" s="233">
        <v>0</v>
      </c>
      <c r="AI375" s="233">
        <v>0</v>
      </c>
      <c r="AJ375" s="233">
        <v>0</v>
      </c>
      <c r="AK375" s="233">
        <v>0</v>
      </c>
      <c r="AL375" s="233">
        <v>0</v>
      </c>
      <c r="AM375" s="233">
        <v>0</v>
      </c>
      <c r="AN375" s="233">
        <v>0</v>
      </c>
      <c r="AO375" s="233">
        <v>0</v>
      </c>
      <c r="AP375" s="233">
        <v>0</v>
      </c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J375"/>
      <c r="BK375"/>
      <c r="BL375"/>
      <c r="BM375"/>
      <c r="BN375"/>
      <c r="BO375"/>
      <c r="BP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I375" s="96"/>
    </row>
    <row r="376" spans="7:87" ht="14.25" customHeight="1" thickBot="1">
      <c r="G376" s="116"/>
      <c r="H376" s="349"/>
      <c r="J376" s="333"/>
      <c r="K376" s="217" t="s">
        <v>256</v>
      </c>
      <c r="L376" s="203" t="s">
        <v>240</v>
      </c>
      <c r="M376" s="234">
        <v>0</v>
      </c>
      <c r="N376" s="234">
        <v>0</v>
      </c>
      <c r="O376" s="234">
        <v>0</v>
      </c>
      <c r="P376" s="234">
        <v>0</v>
      </c>
      <c r="Q376" s="234">
        <v>0</v>
      </c>
      <c r="R376" s="234">
        <v>0</v>
      </c>
      <c r="S376" s="234">
        <v>0</v>
      </c>
      <c r="T376" s="234">
        <v>0</v>
      </c>
      <c r="U376" s="234">
        <v>0</v>
      </c>
      <c r="V376" s="234">
        <v>0</v>
      </c>
      <c r="W376" s="234">
        <v>0</v>
      </c>
      <c r="X376" s="234">
        <v>0</v>
      </c>
      <c r="Y376" s="234">
        <v>0</v>
      </c>
      <c r="Z376" s="234">
        <v>0</v>
      </c>
      <c r="AA376" s="234">
        <v>0</v>
      </c>
      <c r="AB376" s="234">
        <v>0</v>
      </c>
      <c r="AC376" s="234">
        <v>0</v>
      </c>
      <c r="AD376" s="234">
        <v>0</v>
      </c>
      <c r="AE376" s="234">
        <v>0</v>
      </c>
      <c r="AF376" s="234">
        <v>0</v>
      </c>
      <c r="AG376" s="234">
        <v>0</v>
      </c>
      <c r="AH376" s="234">
        <v>0</v>
      </c>
      <c r="AI376" s="234">
        <v>0</v>
      </c>
      <c r="AJ376" s="234">
        <v>0</v>
      </c>
      <c r="AK376" s="234">
        <v>0</v>
      </c>
      <c r="AL376" s="234">
        <v>0</v>
      </c>
      <c r="AM376" s="234">
        <v>0</v>
      </c>
      <c r="AN376" s="234">
        <v>0</v>
      </c>
      <c r="AO376" s="234">
        <v>0</v>
      </c>
      <c r="AP376" s="234">
        <v>0</v>
      </c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J376"/>
      <c r="BK376"/>
      <c r="BL376"/>
      <c r="BM376"/>
      <c r="BN376"/>
      <c r="BO376"/>
      <c r="BP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I376" s="96"/>
    </row>
    <row r="377" spans="7:87" ht="14.25" customHeight="1" thickTop="1">
      <c r="G377" s="116"/>
      <c r="H377" s="349"/>
      <c r="J377" s="333"/>
      <c r="K377" s="217" t="s">
        <v>257</v>
      </c>
      <c r="L377" s="203" t="s">
        <v>238</v>
      </c>
      <c r="M377" s="233">
        <v>0</v>
      </c>
      <c r="N377" s="233">
        <v>0</v>
      </c>
      <c r="O377" s="233">
        <v>0</v>
      </c>
      <c r="P377" s="233">
        <v>0</v>
      </c>
      <c r="Q377" s="233">
        <v>0</v>
      </c>
      <c r="R377" s="233">
        <v>0</v>
      </c>
      <c r="S377" s="233">
        <v>0</v>
      </c>
      <c r="T377" s="233">
        <v>0</v>
      </c>
      <c r="U377" s="233">
        <v>0</v>
      </c>
      <c r="V377" s="233">
        <v>0</v>
      </c>
      <c r="W377" s="233">
        <v>0</v>
      </c>
      <c r="X377" s="233">
        <v>0</v>
      </c>
      <c r="Y377" s="233">
        <v>0</v>
      </c>
      <c r="Z377" s="233">
        <v>0</v>
      </c>
      <c r="AA377" s="233">
        <v>0</v>
      </c>
      <c r="AB377" s="233">
        <v>0</v>
      </c>
      <c r="AC377" s="233">
        <v>0</v>
      </c>
      <c r="AD377" s="233">
        <v>0</v>
      </c>
      <c r="AE377" s="233">
        <v>0</v>
      </c>
      <c r="AF377" s="233">
        <v>0</v>
      </c>
      <c r="AG377" s="233">
        <v>0</v>
      </c>
      <c r="AH377" s="233">
        <v>0</v>
      </c>
      <c r="AI377" s="233">
        <v>0</v>
      </c>
      <c r="AJ377" s="233">
        <v>0</v>
      </c>
      <c r="AK377" s="233">
        <v>0</v>
      </c>
      <c r="AL377" s="233">
        <v>0</v>
      </c>
      <c r="AM377" s="233">
        <v>0</v>
      </c>
      <c r="AN377" s="233">
        <v>0</v>
      </c>
      <c r="AO377" s="233">
        <v>0</v>
      </c>
      <c r="AP377" s="233">
        <v>0</v>
      </c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J377"/>
      <c r="BK377"/>
      <c r="BL377"/>
      <c r="BM377"/>
      <c r="BN377"/>
      <c r="BO377"/>
      <c r="BP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I377" s="96"/>
    </row>
    <row r="378" spans="7:87" ht="14.25" customHeight="1">
      <c r="G378" s="116"/>
      <c r="H378" s="349"/>
      <c r="J378" s="333"/>
      <c r="K378" s="217" t="s">
        <v>257</v>
      </c>
      <c r="L378" s="203" t="s">
        <v>239</v>
      </c>
      <c r="M378" s="233">
        <v>0</v>
      </c>
      <c r="N378" s="233">
        <v>0</v>
      </c>
      <c r="O378" s="233">
        <v>0</v>
      </c>
      <c r="P378" s="233">
        <v>0</v>
      </c>
      <c r="Q378" s="233">
        <v>0</v>
      </c>
      <c r="R378" s="233">
        <v>0</v>
      </c>
      <c r="S378" s="233">
        <v>0</v>
      </c>
      <c r="T378" s="233">
        <v>0</v>
      </c>
      <c r="U378" s="233">
        <v>0</v>
      </c>
      <c r="V378" s="233">
        <v>0</v>
      </c>
      <c r="W378" s="233">
        <v>0</v>
      </c>
      <c r="X378" s="233">
        <v>0</v>
      </c>
      <c r="Y378" s="233">
        <v>0</v>
      </c>
      <c r="Z378" s="233">
        <v>0</v>
      </c>
      <c r="AA378" s="233">
        <v>0</v>
      </c>
      <c r="AB378" s="233">
        <v>0</v>
      </c>
      <c r="AC378" s="233">
        <v>0</v>
      </c>
      <c r="AD378" s="233">
        <v>0</v>
      </c>
      <c r="AE378" s="233">
        <v>0</v>
      </c>
      <c r="AF378" s="233">
        <v>0</v>
      </c>
      <c r="AG378" s="233">
        <v>0</v>
      </c>
      <c r="AH378" s="233">
        <v>0</v>
      </c>
      <c r="AI378" s="233">
        <v>0</v>
      </c>
      <c r="AJ378" s="233">
        <v>0</v>
      </c>
      <c r="AK378" s="233">
        <v>0</v>
      </c>
      <c r="AL378" s="233">
        <v>0</v>
      </c>
      <c r="AM378" s="233">
        <v>0</v>
      </c>
      <c r="AN378" s="233">
        <v>0</v>
      </c>
      <c r="AO378" s="233">
        <v>0</v>
      </c>
      <c r="AP378" s="233">
        <v>0</v>
      </c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J378"/>
      <c r="BK378"/>
      <c r="BL378"/>
      <c r="BM378"/>
      <c r="BN378"/>
      <c r="BO378"/>
      <c r="BP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I378" s="96"/>
    </row>
    <row r="379" spans="7:87" ht="14.25" customHeight="1" thickBot="1">
      <c r="G379" s="116"/>
      <c r="H379" s="349"/>
      <c r="J379" s="333"/>
      <c r="K379" s="217" t="s">
        <v>257</v>
      </c>
      <c r="L379" s="203" t="s">
        <v>240</v>
      </c>
      <c r="M379" s="234">
        <v>0</v>
      </c>
      <c r="N379" s="234">
        <v>0</v>
      </c>
      <c r="O379" s="234">
        <v>0</v>
      </c>
      <c r="P379" s="234">
        <v>0</v>
      </c>
      <c r="Q379" s="234">
        <v>0</v>
      </c>
      <c r="R379" s="234">
        <v>0</v>
      </c>
      <c r="S379" s="234">
        <v>0</v>
      </c>
      <c r="T379" s="234">
        <v>0</v>
      </c>
      <c r="U379" s="234">
        <v>0</v>
      </c>
      <c r="V379" s="234">
        <v>0</v>
      </c>
      <c r="W379" s="234">
        <v>0</v>
      </c>
      <c r="X379" s="234">
        <v>0</v>
      </c>
      <c r="Y379" s="234">
        <v>0</v>
      </c>
      <c r="Z379" s="234">
        <v>0</v>
      </c>
      <c r="AA379" s="234">
        <v>0</v>
      </c>
      <c r="AB379" s="234">
        <v>0</v>
      </c>
      <c r="AC379" s="234">
        <v>0</v>
      </c>
      <c r="AD379" s="234">
        <v>0</v>
      </c>
      <c r="AE379" s="234">
        <v>0</v>
      </c>
      <c r="AF379" s="234">
        <v>0</v>
      </c>
      <c r="AG379" s="234">
        <v>0</v>
      </c>
      <c r="AH379" s="234">
        <v>0</v>
      </c>
      <c r="AI379" s="234">
        <v>0</v>
      </c>
      <c r="AJ379" s="234">
        <v>0</v>
      </c>
      <c r="AK379" s="234">
        <v>0</v>
      </c>
      <c r="AL379" s="234">
        <v>0</v>
      </c>
      <c r="AM379" s="234">
        <v>0</v>
      </c>
      <c r="AN379" s="234">
        <v>0</v>
      </c>
      <c r="AO379" s="234">
        <v>0</v>
      </c>
      <c r="AP379" s="234">
        <v>0</v>
      </c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J379"/>
      <c r="BK379"/>
      <c r="BL379"/>
      <c r="BM379"/>
      <c r="BN379"/>
      <c r="BO379"/>
      <c r="BP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I379" s="96"/>
    </row>
    <row r="380" spans="7:87" ht="14.25" customHeight="1" thickTop="1">
      <c r="G380" s="116"/>
      <c r="H380" s="349"/>
      <c r="J380" s="333"/>
      <c r="K380" s="217" t="s">
        <v>258</v>
      </c>
      <c r="L380" s="203" t="s">
        <v>238</v>
      </c>
      <c r="M380" s="233">
        <v>0</v>
      </c>
      <c r="N380" s="233">
        <v>0</v>
      </c>
      <c r="O380" s="233">
        <v>0</v>
      </c>
      <c r="P380" s="233">
        <v>0</v>
      </c>
      <c r="Q380" s="233">
        <v>0</v>
      </c>
      <c r="R380" s="233">
        <v>0</v>
      </c>
      <c r="S380" s="233">
        <v>0</v>
      </c>
      <c r="T380" s="233">
        <v>0</v>
      </c>
      <c r="U380" s="233">
        <v>0</v>
      </c>
      <c r="V380" s="233">
        <v>0</v>
      </c>
      <c r="W380" s="233">
        <v>0</v>
      </c>
      <c r="X380" s="233">
        <v>0</v>
      </c>
      <c r="Y380" s="233">
        <v>0</v>
      </c>
      <c r="Z380" s="233">
        <v>0</v>
      </c>
      <c r="AA380" s="233">
        <v>0</v>
      </c>
      <c r="AB380" s="233">
        <v>0</v>
      </c>
      <c r="AC380" s="233">
        <v>0</v>
      </c>
      <c r="AD380" s="233">
        <v>0</v>
      </c>
      <c r="AE380" s="233">
        <v>0</v>
      </c>
      <c r="AF380" s="233">
        <v>0</v>
      </c>
      <c r="AG380" s="233">
        <v>0</v>
      </c>
      <c r="AH380" s="233">
        <v>0</v>
      </c>
      <c r="AI380" s="233">
        <v>0</v>
      </c>
      <c r="AJ380" s="233">
        <v>0</v>
      </c>
      <c r="AK380" s="233">
        <v>0</v>
      </c>
      <c r="AL380" s="233">
        <v>0</v>
      </c>
      <c r="AM380" s="233">
        <v>0</v>
      </c>
      <c r="AN380" s="233">
        <v>0</v>
      </c>
      <c r="AO380" s="233">
        <v>0</v>
      </c>
      <c r="AP380" s="233">
        <v>0</v>
      </c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J380"/>
      <c r="BK380"/>
      <c r="BL380"/>
      <c r="BM380"/>
      <c r="BN380"/>
      <c r="BO380"/>
      <c r="BP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I380" s="96"/>
    </row>
    <row r="381" spans="7:87" ht="14.25" customHeight="1">
      <c r="G381" s="116"/>
      <c r="H381" s="349"/>
      <c r="J381" s="333"/>
      <c r="K381" s="217" t="s">
        <v>258</v>
      </c>
      <c r="L381" s="203" t="s">
        <v>239</v>
      </c>
      <c r="M381" s="233">
        <v>0</v>
      </c>
      <c r="N381" s="233">
        <v>0</v>
      </c>
      <c r="O381" s="233">
        <v>0</v>
      </c>
      <c r="P381" s="233">
        <v>0</v>
      </c>
      <c r="Q381" s="233">
        <v>0</v>
      </c>
      <c r="R381" s="233">
        <v>0</v>
      </c>
      <c r="S381" s="233">
        <v>0</v>
      </c>
      <c r="T381" s="233">
        <v>0</v>
      </c>
      <c r="U381" s="233">
        <v>0</v>
      </c>
      <c r="V381" s="233">
        <v>0</v>
      </c>
      <c r="W381" s="233">
        <v>0</v>
      </c>
      <c r="X381" s="233">
        <v>0</v>
      </c>
      <c r="Y381" s="233">
        <v>0</v>
      </c>
      <c r="Z381" s="233">
        <v>0</v>
      </c>
      <c r="AA381" s="233">
        <v>0</v>
      </c>
      <c r="AB381" s="233">
        <v>0</v>
      </c>
      <c r="AC381" s="233">
        <v>0</v>
      </c>
      <c r="AD381" s="233">
        <v>0</v>
      </c>
      <c r="AE381" s="233">
        <v>0</v>
      </c>
      <c r="AF381" s="233">
        <v>0</v>
      </c>
      <c r="AG381" s="233">
        <v>0</v>
      </c>
      <c r="AH381" s="233">
        <v>0</v>
      </c>
      <c r="AI381" s="233">
        <v>0</v>
      </c>
      <c r="AJ381" s="233">
        <v>0</v>
      </c>
      <c r="AK381" s="233">
        <v>0</v>
      </c>
      <c r="AL381" s="233">
        <v>0</v>
      </c>
      <c r="AM381" s="233">
        <v>0</v>
      </c>
      <c r="AN381" s="233">
        <v>0</v>
      </c>
      <c r="AO381" s="233">
        <v>0</v>
      </c>
      <c r="AP381" s="233">
        <v>0</v>
      </c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J381"/>
      <c r="BK381"/>
      <c r="BL381"/>
      <c r="BM381"/>
      <c r="BN381"/>
      <c r="BO381"/>
      <c r="BP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I381" s="96"/>
    </row>
    <row r="382" spans="7:87" ht="14.25" customHeight="1" thickBot="1">
      <c r="G382" s="116"/>
      <c r="H382" s="349"/>
      <c r="J382" s="333"/>
      <c r="K382" s="217" t="s">
        <v>258</v>
      </c>
      <c r="L382" s="203" t="s">
        <v>240</v>
      </c>
      <c r="M382" s="234">
        <v>0</v>
      </c>
      <c r="N382" s="234">
        <v>0</v>
      </c>
      <c r="O382" s="234">
        <v>0</v>
      </c>
      <c r="P382" s="234">
        <v>0</v>
      </c>
      <c r="Q382" s="234">
        <v>0</v>
      </c>
      <c r="R382" s="234">
        <v>0</v>
      </c>
      <c r="S382" s="234">
        <v>0</v>
      </c>
      <c r="T382" s="234">
        <v>0</v>
      </c>
      <c r="U382" s="234">
        <v>0</v>
      </c>
      <c r="V382" s="234">
        <v>0</v>
      </c>
      <c r="W382" s="234">
        <v>0</v>
      </c>
      <c r="X382" s="234">
        <v>0</v>
      </c>
      <c r="Y382" s="234">
        <v>0</v>
      </c>
      <c r="Z382" s="234">
        <v>0</v>
      </c>
      <c r="AA382" s="234">
        <v>0</v>
      </c>
      <c r="AB382" s="234">
        <v>0</v>
      </c>
      <c r="AC382" s="234">
        <v>0</v>
      </c>
      <c r="AD382" s="234">
        <v>0</v>
      </c>
      <c r="AE382" s="234">
        <v>0</v>
      </c>
      <c r="AF382" s="234">
        <v>0</v>
      </c>
      <c r="AG382" s="234">
        <v>0</v>
      </c>
      <c r="AH382" s="234">
        <v>0</v>
      </c>
      <c r="AI382" s="234">
        <v>0</v>
      </c>
      <c r="AJ382" s="234">
        <v>0</v>
      </c>
      <c r="AK382" s="234">
        <v>0</v>
      </c>
      <c r="AL382" s="234">
        <v>0</v>
      </c>
      <c r="AM382" s="234">
        <v>0</v>
      </c>
      <c r="AN382" s="234">
        <v>0</v>
      </c>
      <c r="AO382" s="234">
        <v>0</v>
      </c>
      <c r="AP382" s="234">
        <v>0</v>
      </c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J382"/>
      <c r="BK382"/>
      <c r="BL382"/>
      <c r="BM382"/>
      <c r="BN382"/>
      <c r="BO382"/>
      <c r="BP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I382" s="96"/>
    </row>
    <row r="383" spans="7:87" ht="14.25" customHeight="1" thickTop="1">
      <c r="G383" s="116"/>
      <c r="H383" s="349"/>
      <c r="J383" s="333"/>
      <c r="K383" s="217" t="s">
        <v>259</v>
      </c>
      <c r="L383" s="203" t="s">
        <v>238</v>
      </c>
      <c r="M383" s="233">
        <v>0</v>
      </c>
      <c r="N383" s="233">
        <v>0</v>
      </c>
      <c r="O383" s="233">
        <v>0</v>
      </c>
      <c r="P383" s="233">
        <v>0</v>
      </c>
      <c r="Q383" s="233">
        <v>0</v>
      </c>
      <c r="R383" s="233">
        <v>0</v>
      </c>
      <c r="S383" s="233">
        <v>0</v>
      </c>
      <c r="T383" s="233">
        <v>0</v>
      </c>
      <c r="U383" s="233">
        <v>0</v>
      </c>
      <c r="V383" s="233">
        <v>0</v>
      </c>
      <c r="W383" s="233">
        <v>0</v>
      </c>
      <c r="X383" s="233">
        <v>0</v>
      </c>
      <c r="Y383" s="233">
        <v>0</v>
      </c>
      <c r="Z383" s="233">
        <v>0</v>
      </c>
      <c r="AA383" s="233">
        <v>0</v>
      </c>
      <c r="AB383" s="233">
        <v>0</v>
      </c>
      <c r="AC383" s="233">
        <v>0</v>
      </c>
      <c r="AD383" s="233">
        <v>0</v>
      </c>
      <c r="AE383" s="233">
        <v>0</v>
      </c>
      <c r="AF383" s="233">
        <v>0</v>
      </c>
      <c r="AG383" s="233">
        <v>0</v>
      </c>
      <c r="AH383" s="233">
        <v>0</v>
      </c>
      <c r="AI383" s="233">
        <v>0</v>
      </c>
      <c r="AJ383" s="233">
        <v>0</v>
      </c>
      <c r="AK383" s="233">
        <v>0</v>
      </c>
      <c r="AL383" s="233">
        <v>0</v>
      </c>
      <c r="AM383" s="233">
        <v>0</v>
      </c>
      <c r="AN383" s="233">
        <v>0</v>
      </c>
      <c r="AO383" s="233">
        <v>0</v>
      </c>
      <c r="AP383" s="233">
        <v>0</v>
      </c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J383"/>
      <c r="BK383"/>
      <c r="BL383"/>
      <c r="BM383"/>
      <c r="BN383"/>
      <c r="BO383"/>
      <c r="BP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I383" s="96"/>
    </row>
    <row r="384" spans="7:87" ht="14.25" customHeight="1">
      <c r="G384" s="116"/>
      <c r="H384" s="349"/>
      <c r="J384" s="333"/>
      <c r="K384" s="217" t="s">
        <v>259</v>
      </c>
      <c r="L384" s="203" t="s">
        <v>239</v>
      </c>
      <c r="M384" s="233">
        <v>0</v>
      </c>
      <c r="N384" s="233">
        <v>0</v>
      </c>
      <c r="O384" s="233">
        <v>0</v>
      </c>
      <c r="P384" s="233">
        <v>0</v>
      </c>
      <c r="Q384" s="233">
        <v>0</v>
      </c>
      <c r="R384" s="233">
        <v>0</v>
      </c>
      <c r="S384" s="233">
        <v>0</v>
      </c>
      <c r="T384" s="233">
        <v>0</v>
      </c>
      <c r="U384" s="233">
        <v>0</v>
      </c>
      <c r="V384" s="233">
        <v>0</v>
      </c>
      <c r="W384" s="233">
        <v>0</v>
      </c>
      <c r="X384" s="233">
        <v>0</v>
      </c>
      <c r="Y384" s="233">
        <v>0</v>
      </c>
      <c r="Z384" s="233">
        <v>0</v>
      </c>
      <c r="AA384" s="233">
        <v>0</v>
      </c>
      <c r="AB384" s="233">
        <v>0</v>
      </c>
      <c r="AC384" s="233">
        <v>0</v>
      </c>
      <c r="AD384" s="233">
        <v>0</v>
      </c>
      <c r="AE384" s="233">
        <v>0</v>
      </c>
      <c r="AF384" s="233">
        <v>0</v>
      </c>
      <c r="AG384" s="233">
        <v>0</v>
      </c>
      <c r="AH384" s="233">
        <v>0</v>
      </c>
      <c r="AI384" s="233">
        <v>0</v>
      </c>
      <c r="AJ384" s="233">
        <v>0</v>
      </c>
      <c r="AK384" s="233">
        <v>0</v>
      </c>
      <c r="AL384" s="233">
        <v>0</v>
      </c>
      <c r="AM384" s="233">
        <v>0</v>
      </c>
      <c r="AN384" s="233">
        <v>0</v>
      </c>
      <c r="AO384" s="233">
        <v>0</v>
      </c>
      <c r="AP384" s="233">
        <v>0</v>
      </c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J384"/>
      <c r="BK384"/>
      <c r="BL384"/>
      <c r="BM384"/>
      <c r="BN384"/>
      <c r="BO384"/>
      <c r="BP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I384" s="96"/>
    </row>
    <row r="385" spans="7:87" ht="14.25" customHeight="1" thickBot="1">
      <c r="G385" s="116"/>
      <c r="H385" s="349"/>
      <c r="J385" s="333"/>
      <c r="K385" s="217" t="s">
        <v>259</v>
      </c>
      <c r="L385" s="203" t="s">
        <v>240</v>
      </c>
      <c r="M385" s="234">
        <v>0</v>
      </c>
      <c r="N385" s="234">
        <v>0</v>
      </c>
      <c r="O385" s="234">
        <v>0</v>
      </c>
      <c r="P385" s="234">
        <v>0</v>
      </c>
      <c r="Q385" s="234">
        <v>0</v>
      </c>
      <c r="R385" s="234">
        <v>0</v>
      </c>
      <c r="S385" s="234">
        <v>0</v>
      </c>
      <c r="T385" s="234">
        <v>0</v>
      </c>
      <c r="U385" s="234">
        <v>0</v>
      </c>
      <c r="V385" s="234">
        <v>0</v>
      </c>
      <c r="W385" s="234">
        <v>0</v>
      </c>
      <c r="X385" s="234">
        <v>0</v>
      </c>
      <c r="Y385" s="234">
        <v>0</v>
      </c>
      <c r="Z385" s="234">
        <v>0</v>
      </c>
      <c r="AA385" s="234">
        <v>0</v>
      </c>
      <c r="AB385" s="234">
        <v>0</v>
      </c>
      <c r="AC385" s="234">
        <v>0</v>
      </c>
      <c r="AD385" s="234">
        <v>0</v>
      </c>
      <c r="AE385" s="234">
        <v>0</v>
      </c>
      <c r="AF385" s="234">
        <v>0</v>
      </c>
      <c r="AG385" s="234">
        <v>0</v>
      </c>
      <c r="AH385" s="234">
        <v>0</v>
      </c>
      <c r="AI385" s="234">
        <v>0</v>
      </c>
      <c r="AJ385" s="234">
        <v>0</v>
      </c>
      <c r="AK385" s="234">
        <v>0</v>
      </c>
      <c r="AL385" s="234">
        <v>0</v>
      </c>
      <c r="AM385" s="234">
        <v>0</v>
      </c>
      <c r="AN385" s="234">
        <v>0</v>
      </c>
      <c r="AO385" s="234">
        <v>0</v>
      </c>
      <c r="AP385" s="234">
        <v>0</v>
      </c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J385"/>
      <c r="BK385"/>
      <c r="BL385"/>
      <c r="BM385"/>
      <c r="BN385"/>
      <c r="BO385"/>
      <c r="BP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I385" s="96"/>
    </row>
    <row r="386" spans="7:87" ht="14.25" customHeight="1" thickTop="1">
      <c r="G386" s="116"/>
      <c r="H386" s="349"/>
      <c r="J386" s="333"/>
      <c r="K386" s="217" t="s">
        <v>260</v>
      </c>
      <c r="L386" s="203" t="s">
        <v>238</v>
      </c>
      <c r="M386" s="233">
        <v>0</v>
      </c>
      <c r="N386" s="233">
        <v>0</v>
      </c>
      <c r="O386" s="233">
        <v>0</v>
      </c>
      <c r="P386" s="233">
        <v>0</v>
      </c>
      <c r="Q386" s="233">
        <v>0</v>
      </c>
      <c r="R386" s="233">
        <v>0</v>
      </c>
      <c r="S386" s="233">
        <v>0</v>
      </c>
      <c r="T386" s="233">
        <v>0</v>
      </c>
      <c r="U386" s="233">
        <v>0</v>
      </c>
      <c r="V386" s="233">
        <v>0</v>
      </c>
      <c r="W386" s="233">
        <v>0</v>
      </c>
      <c r="X386" s="233">
        <v>0</v>
      </c>
      <c r="Y386" s="233">
        <v>0</v>
      </c>
      <c r="Z386" s="233">
        <v>0</v>
      </c>
      <c r="AA386" s="233">
        <v>0</v>
      </c>
      <c r="AB386" s="233">
        <v>0</v>
      </c>
      <c r="AC386" s="233">
        <v>0</v>
      </c>
      <c r="AD386" s="233">
        <v>0</v>
      </c>
      <c r="AE386" s="233">
        <v>0</v>
      </c>
      <c r="AF386" s="233">
        <v>0</v>
      </c>
      <c r="AG386" s="233">
        <v>0</v>
      </c>
      <c r="AH386" s="233">
        <v>0</v>
      </c>
      <c r="AI386" s="233">
        <v>0</v>
      </c>
      <c r="AJ386" s="233">
        <v>0</v>
      </c>
      <c r="AK386" s="233">
        <v>0</v>
      </c>
      <c r="AL386" s="233">
        <v>0</v>
      </c>
      <c r="AM386" s="233">
        <v>0</v>
      </c>
      <c r="AN386" s="233">
        <v>0</v>
      </c>
      <c r="AO386" s="233">
        <v>0</v>
      </c>
      <c r="AP386" s="233">
        <v>0</v>
      </c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J386"/>
      <c r="BK386"/>
      <c r="BL386"/>
      <c r="BM386"/>
      <c r="BN386"/>
      <c r="BO386"/>
      <c r="BP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I386" s="96"/>
    </row>
    <row r="387" spans="7:87" ht="14.25" customHeight="1">
      <c r="G387" s="116"/>
      <c r="H387" s="349"/>
      <c r="J387" s="333"/>
      <c r="K387" s="217" t="s">
        <v>260</v>
      </c>
      <c r="L387" s="203" t="s">
        <v>239</v>
      </c>
      <c r="M387" s="233">
        <v>0</v>
      </c>
      <c r="N387" s="233">
        <v>0</v>
      </c>
      <c r="O387" s="233">
        <v>0</v>
      </c>
      <c r="P387" s="233">
        <v>0</v>
      </c>
      <c r="Q387" s="233">
        <v>0</v>
      </c>
      <c r="R387" s="233">
        <v>0</v>
      </c>
      <c r="S387" s="233">
        <v>0</v>
      </c>
      <c r="T387" s="233">
        <v>0</v>
      </c>
      <c r="U387" s="233">
        <v>0</v>
      </c>
      <c r="V387" s="233">
        <v>0</v>
      </c>
      <c r="W387" s="233">
        <v>0</v>
      </c>
      <c r="X387" s="233">
        <v>0</v>
      </c>
      <c r="Y387" s="233">
        <v>0</v>
      </c>
      <c r="Z387" s="233">
        <v>0</v>
      </c>
      <c r="AA387" s="233">
        <v>0</v>
      </c>
      <c r="AB387" s="233">
        <v>0</v>
      </c>
      <c r="AC387" s="233">
        <v>0</v>
      </c>
      <c r="AD387" s="233">
        <v>0</v>
      </c>
      <c r="AE387" s="233">
        <v>0</v>
      </c>
      <c r="AF387" s="233">
        <v>0</v>
      </c>
      <c r="AG387" s="233">
        <v>0</v>
      </c>
      <c r="AH387" s="233">
        <v>0</v>
      </c>
      <c r="AI387" s="233">
        <v>0</v>
      </c>
      <c r="AJ387" s="233">
        <v>0</v>
      </c>
      <c r="AK387" s="233">
        <v>0</v>
      </c>
      <c r="AL387" s="233">
        <v>0</v>
      </c>
      <c r="AM387" s="233">
        <v>0</v>
      </c>
      <c r="AN387" s="233">
        <v>0</v>
      </c>
      <c r="AO387" s="233">
        <v>0</v>
      </c>
      <c r="AP387" s="233">
        <v>0</v>
      </c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J387"/>
      <c r="BK387"/>
      <c r="BL387"/>
      <c r="BM387"/>
      <c r="BN387"/>
      <c r="BO387"/>
      <c r="BP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I387" s="96"/>
    </row>
    <row r="388" spans="7:87" ht="14.25" customHeight="1" thickBot="1">
      <c r="G388" s="116"/>
      <c r="H388" s="349"/>
      <c r="J388" s="333"/>
      <c r="K388" s="217" t="s">
        <v>260</v>
      </c>
      <c r="L388" s="203" t="s">
        <v>240</v>
      </c>
      <c r="M388" s="234">
        <v>0</v>
      </c>
      <c r="N388" s="234">
        <v>0</v>
      </c>
      <c r="O388" s="234">
        <v>0</v>
      </c>
      <c r="P388" s="234">
        <v>0</v>
      </c>
      <c r="Q388" s="234">
        <v>0</v>
      </c>
      <c r="R388" s="234">
        <v>0</v>
      </c>
      <c r="S388" s="234">
        <v>0</v>
      </c>
      <c r="T388" s="234">
        <v>0</v>
      </c>
      <c r="U388" s="234">
        <v>0</v>
      </c>
      <c r="V388" s="234">
        <v>0</v>
      </c>
      <c r="W388" s="234">
        <v>0</v>
      </c>
      <c r="X388" s="234">
        <v>0</v>
      </c>
      <c r="Y388" s="234">
        <v>0</v>
      </c>
      <c r="Z388" s="234">
        <v>0</v>
      </c>
      <c r="AA388" s="234">
        <v>0</v>
      </c>
      <c r="AB388" s="234">
        <v>0</v>
      </c>
      <c r="AC388" s="234">
        <v>0</v>
      </c>
      <c r="AD388" s="234">
        <v>0</v>
      </c>
      <c r="AE388" s="234">
        <v>0</v>
      </c>
      <c r="AF388" s="234">
        <v>0</v>
      </c>
      <c r="AG388" s="234">
        <v>0</v>
      </c>
      <c r="AH388" s="234">
        <v>0</v>
      </c>
      <c r="AI388" s="234">
        <v>0</v>
      </c>
      <c r="AJ388" s="234">
        <v>0</v>
      </c>
      <c r="AK388" s="234">
        <v>0</v>
      </c>
      <c r="AL388" s="234">
        <v>0</v>
      </c>
      <c r="AM388" s="234">
        <v>0</v>
      </c>
      <c r="AN388" s="234">
        <v>0</v>
      </c>
      <c r="AO388" s="234">
        <v>0</v>
      </c>
      <c r="AP388" s="234">
        <v>0</v>
      </c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J388"/>
      <c r="BK388"/>
      <c r="BL388"/>
      <c r="BM388"/>
      <c r="BN388"/>
      <c r="BO388"/>
      <c r="BP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I388" s="96"/>
    </row>
    <row r="389" spans="7:87" ht="14.25" customHeight="1" thickTop="1">
      <c r="G389" s="116"/>
      <c r="H389" s="349"/>
      <c r="J389" s="333"/>
      <c r="K389" s="217" t="s">
        <v>261</v>
      </c>
      <c r="L389" s="203" t="s">
        <v>238</v>
      </c>
      <c r="M389" s="233">
        <v>0</v>
      </c>
      <c r="N389" s="233">
        <v>0</v>
      </c>
      <c r="O389" s="233">
        <v>0</v>
      </c>
      <c r="P389" s="233">
        <v>0</v>
      </c>
      <c r="Q389" s="233">
        <v>0</v>
      </c>
      <c r="R389" s="233">
        <v>0</v>
      </c>
      <c r="S389" s="233">
        <v>0</v>
      </c>
      <c r="T389" s="233">
        <v>0</v>
      </c>
      <c r="U389" s="233">
        <v>0</v>
      </c>
      <c r="V389" s="233">
        <v>0</v>
      </c>
      <c r="W389" s="233">
        <v>0</v>
      </c>
      <c r="X389" s="233">
        <v>0</v>
      </c>
      <c r="Y389" s="233">
        <v>0</v>
      </c>
      <c r="Z389" s="233">
        <v>0</v>
      </c>
      <c r="AA389" s="233">
        <v>0</v>
      </c>
      <c r="AB389" s="233">
        <v>0</v>
      </c>
      <c r="AC389" s="233">
        <v>0</v>
      </c>
      <c r="AD389" s="233">
        <v>0</v>
      </c>
      <c r="AE389" s="233">
        <v>0</v>
      </c>
      <c r="AF389" s="233">
        <v>0</v>
      </c>
      <c r="AG389" s="233">
        <v>0</v>
      </c>
      <c r="AH389" s="233">
        <v>0</v>
      </c>
      <c r="AI389" s="233">
        <v>0</v>
      </c>
      <c r="AJ389" s="233">
        <v>0</v>
      </c>
      <c r="AK389" s="233">
        <v>0</v>
      </c>
      <c r="AL389" s="233">
        <v>0</v>
      </c>
      <c r="AM389" s="233">
        <v>0</v>
      </c>
      <c r="AN389" s="233">
        <v>0</v>
      </c>
      <c r="AO389" s="233">
        <v>0</v>
      </c>
      <c r="AP389" s="233">
        <v>0</v>
      </c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J389"/>
      <c r="BK389"/>
      <c r="BL389"/>
      <c r="BM389"/>
      <c r="BN389"/>
      <c r="BO389"/>
      <c r="BP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I389" s="96"/>
    </row>
    <row r="390" spans="7:87" ht="14.25" customHeight="1">
      <c r="G390" s="116"/>
      <c r="H390" s="349"/>
      <c r="J390" s="333"/>
      <c r="K390" s="217" t="s">
        <v>261</v>
      </c>
      <c r="L390" s="203" t="s">
        <v>239</v>
      </c>
      <c r="M390" s="233">
        <v>0</v>
      </c>
      <c r="N390" s="233">
        <v>0</v>
      </c>
      <c r="O390" s="233">
        <v>0</v>
      </c>
      <c r="P390" s="233">
        <v>0</v>
      </c>
      <c r="Q390" s="233">
        <v>0</v>
      </c>
      <c r="R390" s="233">
        <v>0</v>
      </c>
      <c r="S390" s="233">
        <v>0</v>
      </c>
      <c r="T390" s="233">
        <v>0</v>
      </c>
      <c r="U390" s="233">
        <v>0</v>
      </c>
      <c r="V390" s="233">
        <v>0</v>
      </c>
      <c r="W390" s="233">
        <v>0</v>
      </c>
      <c r="X390" s="233">
        <v>0</v>
      </c>
      <c r="Y390" s="233">
        <v>0</v>
      </c>
      <c r="Z390" s="233">
        <v>0</v>
      </c>
      <c r="AA390" s="233">
        <v>0</v>
      </c>
      <c r="AB390" s="233">
        <v>0</v>
      </c>
      <c r="AC390" s="233">
        <v>0</v>
      </c>
      <c r="AD390" s="233">
        <v>0</v>
      </c>
      <c r="AE390" s="233">
        <v>0</v>
      </c>
      <c r="AF390" s="233">
        <v>0</v>
      </c>
      <c r="AG390" s="233">
        <v>0</v>
      </c>
      <c r="AH390" s="233">
        <v>0</v>
      </c>
      <c r="AI390" s="233">
        <v>0</v>
      </c>
      <c r="AJ390" s="233">
        <v>0</v>
      </c>
      <c r="AK390" s="233">
        <v>0</v>
      </c>
      <c r="AL390" s="233">
        <v>0</v>
      </c>
      <c r="AM390" s="233">
        <v>0</v>
      </c>
      <c r="AN390" s="233">
        <v>0</v>
      </c>
      <c r="AO390" s="233">
        <v>0</v>
      </c>
      <c r="AP390" s="233">
        <v>0</v>
      </c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J390"/>
      <c r="BK390"/>
      <c r="BL390"/>
      <c r="BM390"/>
      <c r="BN390"/>
      <c r="BO390"/>
      <c r="BP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I390" s="96"/>
    </row>
    <row r="391" spans="7:87" ht="14.25" customHeight="1" thickBot="1">
      <c r="G391" s="116"/>
      <c r="H391" s="349"/>
      <c r="J391" s="333"/>
      <c r="K391" s="217" t="s">
        <v>261</v>
      </c>
      <c r="L391" s="203" t="s">
        <v>240</v>
      </c>
      <c r="M391" s="234">
        <v>0</v>
      </c>
      <c r="N391" s="234">
        <v>0</v>
      </c>
      <c r="O391" s="234">
        <v>0</v>
      </c>
      <c r="P391" s="234">
        <v>0</v>
      </c>
      <c r="Q391" s="234">
        <v>0</v>
      </c>
      <c r="R391" s="234">
        <v>0</v>
      </c>
      <c r="S391" s="234">
        <v>0</v>
      </c>
      <c r="T391" s="234">
        <v>0</v>
      </c>
      <c r="U391" s="234">
        <v>0</v>
      </c>
      <c r="V391" s="234">
        <v>0</v>
      </c>
      <c r="W391" s="234">
        <v>0</v>
      </c>
      <c r="X391" s="234">
        <v>0</v>
      </c>
      <c r="Y391" s="234">
        <v>0</v>
      </c>
      <c r="Z391" s="234">
        <v>0</v>
      </c>
      <c r="AA391" s="234">
        <v>0</v>
      </c>
      <c r="AB391" s="234">
        <v>0</v>
      </c>
      <c r="AC391" s="234">
        <v>0</v>
      </c>
      <c r="AD391" s="234">
        <v>0</v>
      </c>
      <c r="AE391" s="234">
        <v>0</v>
      </c>
      <c r="AF391" s="234">
        <v>0</v>
      </c>
      <c r="AG391" s="234">
        <v>0</v>
      </c>
      <c r="AH391" s="234">
        <v>0</v>
      </c>
      <c r="AI391" s="234">
        <v>0</v>
      </c>
      <c r="AJ391" s="234">
        <v>0</v>
      </c>
      <c r="AK391" s="234">
        <v>0</v>
      </c>
      <c r="AL391" s="234">
        <v>0</v>
      </c>
      <c r="AM391" s="234">
        <v>0</v>
      </c>
      <c r="AN391" s="234">
        <v>0</v>
      </c>
      <c r="AO391" s="234">
        <v>0</v>
      </c>
      <c r="AP391" s="234">
        <v>0</v>
      </c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J391"/>
      <c r="BK391"/>
      <c r="BL391"/>
      <c r="BM391"/>
      <c r="BN391"/>
      <c r="BO391"/>
      <c r="BP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I391" s="96"/>
    </row>
    <row r="392" spans="7:87" ht="14.25" customHeight="1" thickTop="1">
      <c r="G392" s="116"/>
      <c r="H392" s="349"/>
      <c r="J392" s="333"/>
      <c r="K392" s="217" t="s">
        <v>262</v>
      </c>
      <c r="L392" s="203" t="s">
        <v>238</v>
      </c>
      <c r="M392" s="233">
        <v>0</v>
      </c>
      <c r="N392" s="233">
        <v>0</v>
      </c>
      <c r="O392" s="233">
        <v>0</v>
      </c>
      <c r="P392" s="233">
        <v>0</v>
      </c>
      <c r="Q392" s="233">
        <v>0</v>
      </c>
      <c r="R392" s="233">
        <v>0</v>
      </c>
      <c r="S392" s="233">
        <v>0</v>
      </c>
      <c r="T392" s="233">
        <v>0</v>
      </c>
      <c r="U392" s="233">
        <v>0</v>
      </c>
      <c r="V392" s="233">
        <v>0</v>
      </c>
      <c r="W392" s="233">
        <v>0</v>
      </c>
      <c r="X392" s="233">
        <v>0</v>
      </c>
      <c r="Y392" s="233">
        <v>0</v>
      </c>
      <c r="Z392" s="233">
        <v>0</v>
      </c>
      <c r="AA392" s="233">
        <v>0</v>
      </c>
      <c r="AB392" s="233">
        <v>0</v>
      </c>
      <c r="AC392" s="233">
        <v>0</v>
      </c>
      <c r="AD392" s="233">
        <v>0</v>
      </c>
      <c r="AE392" s="233">
        <v>0</v>
      </c>
      <c r="AF392" s="233">
        <v>0</v>
      </c>
      <c r="AG392" s="233">
        <v>0</v>
      </c>
      <c r="AH392" s="233">
        <v>0</v>
      </c>
      <c r="AI392" s="233">
        <v>0</v>
      </c>
      <c r="AJ392" s="233">
        <v>0</v>
      </c>
      <c r="AK392" s="233">
        <v>0</v>
      </c>
      <c r="AL392" s="233">
        <v>0</v>
      </c>
      <c r="AM392" s="233">
        <v>0</v>
      </c>
      <c r="AN392" s="233">
        <v>0</v>
      </c>
      <c r="AO392" s="233">
        <v>0</v>
      </c>
      <c r="AP392" s="233">
        <v>0</v>
      </c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J392"/>
      <c r="BK392"/>
      <c r="BL392"/>
      <c r="BM392"/>
      <c r="BN392"/>
      <c r="BO392"/>
      <c r="BP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I392" s="96"/>
    </row>
    <row r="393" spans="7:87" ht="14.25" customHeight="1">
      <c r="G393" s="116"/>
      <c r="H393" s="349"/>
      <c r="J393" s="333"/>
      <c r="K393" s="217" t="s">
        <v>262</v>
      </c>
      <c r="L393" s="203" t="s">
        <v>239</v>
      </c>
      <c r="M393" s="233">
        <v>0</v>
      </c>
      <c r="N393" s="233">
        <v>0</v>
      </c>
      <c r="O393" s="233">
        <v>0</v>
      </c>
      <c r="P393" s="233">
        <v>0</v>
      </c>
      <c r="Q393" s="233">
        <v>0</v>
      </c>
      <c r="R393" s="233">
        <v>0</v>
      </c>
      <c r="S393" s="233">
        <v>0</v>
      </c>
      <c r="T393" s="233">
        <v>0</v>
      </c>
      <c r="U393" s="233">
        <v>0</v>
      </c>
      <c r="V393" s="233">
        <v>0</v>
      </c>
      <c r="W393" s="233">
        <v>0</v>
      </c>
      <c r="X393" s="233">
        <v>0</v>
      </c>
      <c r="Y393" s="233">
        <v>0</v>
      </c>
      <c r="Z393" s="233">
        <v>0</v>
      </c>
      <c r="AA393" s="233">
        <v>0</v>
      </c>
      <c r="AB393" s="233">
        <v>0</v>
      </c>
      <c r="AC393" s="233">
        <v>0</v>
      </c>
      <c r="AD393" s="233">
        <v>0</v>
      </c>
      <c r="AE393" s="233">
        <v>0</v>
      </c>
      <c r="AF393" s="233">
        <v>0</v>
      </c>
      <c r="AG393" s="233">
        <v>0</v>
      </c>
      <c r="AH393" s="233">
        <v>0</v>
      </c>
      <c r="AI393" s="233">
        <v>0</v>
      </c>
      <c r="AJ393" s="233">
        <v>0</v>
      </c>
      <c r="AK393" s="233">
        <v>0</v>
      </c>
      <c r="AL393" s="233">
        <v>0</v>
      </c>
      <c r="AM393" s="233">
        <v>0</v>
      </c>
      <c r="AN393" s="233">
        <v>0</v>
      </c>
      <c r="AO393" s="233">
        <v>0</v>
      </c>
      <c r="AP393" s="233">
        <v>0</v>
      </c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J393"/>
      <c r="BK393"/>
      <c r="BL393"/>
      <c r="BM393"/>
      <c r="BN393"/>
      <c r="BO393"/>
      <c r="BP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I393" s="96"/>
    </row>
    <row r="394" spans="7:87" ht="14.25" customHeight="1" thickBot="1">
      <c r="G394" s="116"/>
      <c r="H394" s="349"/>
      <c r="J394" s="333"/>
      <c r="K394" s="217" t="s">
        <v>262</v>
      </c>
      <c r="L394" s="203" t="s">
        <v>240</v>
      </c>
      <c r="M394" s="234">
        <v>0</v>
      </c>
      <c r="N394" s="234">
        <v>0</v>
      </c>
      <c r="O394" s="234">
        <v>0</v>
      </c>
      <c r="P394" s="234">
        <v>0</v>
      </c>
      <c r="Q394" s="234">
        <v>0</v>
      </c>
      <c r="R394" s="234">
        <v>0</v>
      </c>
      <c r="S394" s="234">
        <v>0</v>
      </c>
      <c r="T394" s="234">
        <v>0</v>
      </c>
      <c r="U394" s="234">
        <v>0</v>
      </c>
      <c r="V394" s="234">
        <v>0</v>
      </c>
      <c r="W394" s="234">
        <v>0</v>
      </c>
      <c r="X394" s="234">
        <v>0</v>
      </c>
      <c r="Y394" s="234">
        <v>0</v>
      </c>
      <c r="Z394" s="234">
        <v>0</v>
      </c>
      <c r="AA394" s="234">
        <v>0</v>
      </c>
      <c r="AB394" s="234">
        <v>0</v>
      </c>
      <c r="AC394" s="234">
        <v>0</v>
      </c>
      <c r="AD394" s="234">
        <v>0</v>
      </c>
      <c r="AE394" s="234">
        <v>0</v>
      </c>
      <c r="AF394" s="234">
        <v>0</v>
      </c>
      <c r="AG394" s="234">
        <v>0</v>
      </c>
      <c r="AH394" s="234">
        <v>0</v>
      </c>
      <c r="AI394" s="234">
        <v>0</v>
      </c>
      <c r="AJ394" s="234">
        <v>0</v>
      </c>
      <c r="AK394" s="234">
        <v>0</v>
      </c>
      <c r="AL394" s="234">
        <v>0</v>
      </c>
      <c r="AM394" s="234">
        <v>0</v>
      </c>
      <c r="AN394" s="234">
        <v>0</v>
      </c>
      <c r="AO394" s="234">
        <v>0</v>
      </c>
      <c r="AP394" s="234">
        <v>0</v>
      </c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J394"/>
      <c r="BK394"/>
      <c r="BL394"/>
      <c r="BM394"/>
      <c r="BN394"/>
      <c r="BO394"/>
      <c r="BP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I394" s="96"/>
    </row>
    <row r="395" spans="7:87" ht="14.25" customHeight="1" thickTop="1">
      <c r="G395" s="116"/>
      <c r="H395" s="349"/>
      <c r="J395" s="333"/>
      <c r="K395" s="217" t="s">
        <v>263</v>
      </c>
      <c r="L395" s="203" t="s">
        <v>238</v>
      </c>
      <c r="M395" s="233">
        <v>0</v>
      </c>
      <c r="N395" s="233">
        <v>0</v>
      </c>
      <c r="O395" s="233">
        <v>0</v>
      </c>
      <c r="P395" s="233">
        <v>0</v>
      </c>
      <c r="Q395" s="233">
        <v>0</v>
      </c>
      <c r="R395" s="233">
        <v>0</v>
      </c>
      <c r="S395" s="233">
        <v>0</v>
      </c>
      <c r="T395" s="233">
        <v>0</v>
      </c>
      <c r="U395" s="233">
        <v>0</v>
      </c>
      <c r="V395" s="233">
        <v>0</v>
      </c>
      <c r="W395" s="233">
        <v>0</v>
      </c>
      <c r="X395" s="233">
        <v>0</v>
      </c>
      <c r="Y395" s="233">
        <v>0</v>
      </c>
      <c r="Z395" s="233">
        <v>0</v>
      </c>
      <c r="AA395" s="233">
        <v>0</v>
      </c>
      <c r="AB395" s="233">
        <v>0</v>
      </c>
      <c r="AC395" s="233">
        <v>0</v>
      </c>
      <c r="AD395" s="233">
        <v>0</v>
      </c>
      <c r="AE395" s="233">
        <v>0</v>
      </c>
      <c r="AF395" s="233">
        <v>0</v>
      </c>
      <c r="AG395" s="233">
        <v>0</v>
      </c>
      <c r="AH395" s="233">
        <v>0</v>
      </c>
      <c r="AI395" s="233">
        <v>0</v>
      </c>
      <c r="AJ395" s="233">
        <v>0</v>
      </c>
      <c r="AK395" s="233">
        <v>0</v>
      </c>
      <c r="AL395" s="233">
        <v>0</v>
      </c>
      <c r="AM395" s="233">
        <v>0</v>
      </c>
      <c r="AN395" s="233">
        <v>0</v>
      </c>
      <c r="AO395" s="233">
        <v>0</v>
      </c>
      <c r="AP395" s="233">
        <v>0</v>
      </c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J395"/>
      <c r="BK395"/>
      <c r="BL395"/>
      <c r="BM395"/>
      <c r="BN395"/>
      <c r="BO395"/>
      <c r="BP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I395" s="96"/>
    </row>
    <row r="396" spans="7:87" ht="14.25" customHeight="1">
      <c r="G396" s="116"/>
      <c r="H396" s="349"/>
      <c r="J396" s="333"/>
      <c r="K396" s="217" t="s">
        <v>263</v>
      </c>
      <c r="L396" s="203" t="s">
        <v>239</v>
      </c>
      <c r="M396" s="233">
        <v>0</v>
      </c>
      <c r="N396" s="233">
        <v>0</v>
      </c>
      <c r="O396" s="233">
        <v>0</v>
      </c>
      <c r="P396" s="233">
        <v>0</v>
      </c>
      <c r="Q396" s="233">
        <v>0</v>
      </c>
      <c r="R396" s="233">
        <v>0</v>
      </c>
      <c r="S396" s="233">
        <v>0</v>
      </c>
      <c r="T396" s="233">
        <v>0</v>
      </c>
      <c r="U396" s="233">
        <v>0</v>
      </c>
      <c r="V396" s="233">
        <v>0</v>
      </c>
      <c r="W396" s="233">
        <v>0</v>
      </c>
      <c r="X396" s="233">
        <v>0</v>
      </c>
      <c r="Y396" s="233">
        <v>0</v>
      </c>
      <c r="Z396" s="233">
        <v>0</v>
      </c>
      <c r="AA396" s="233">
        <v>0</v>
      </c>
      <c r="AB396" s="233">
        <v>0</v>
      </c>
      <c r="AC396" s="233">
        <v>0</v>
      </c>
      <c r="AD396" s="233">
        <v>0</v>
      </c>
      <c r="AE396" s="233">
        <v>0</v>
      </c>
      <c r="AF396" s="233">
        <v>0</v>
      </c>
      <c r="AG396" s="233">
        <v>0</v>
      </c>
      <c r="AH396" s="233">
        <v>0</v>
      </c>
      <c r="AI396" s="233">
        <v>0</v>
      </c>
      <c r="AJ396" s="233">
        <v>0</v>
      </c>
      <c r="AK396" s="233">
        <v>0</v>
      </c>
      <c r="AL396" s="233">
        <v>0</v>
      </c>
      <c r="AM396" s="233">
        <v>0</v>
      </c>
      <c r="AN396" s="233">
        <v>0</v>
      </c>
      <c r="AO396" s="233">
        <v>0</v>
      </c>
      <c r="AP396" s="233">
        <v>0</v>
      </c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J396"/>
      <c r="BK396"/>
      <c r="BL396"/>
      <c r="BM396"/>
      <c r="BN396"/>
      <c r="BO396"/>
      <c r="BP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I396" s="96"/>
    </row>
    <row r="397" spans="7:87" ht="14.25" customHeight="1" thickBot="1">
      <c r="G397" s="116"/>
      <c r="H397" s="349"/>
      <c r="J397" s="333"/>
      <c r="K397" s="217" t="s">
        <v>263</v>
      </c>
      <c r="L397" s="203" t="s">
        <v>240</v>
      </c>
      <c r="M397" s="234">
        <v>0</v>
      </c>
      <c r="N397" s="234">
        <v>0</v>
      </c>
      <c r="O397" s="234">
        <v>0</v>
      </c>
      <c r="P397" s="234">
        <v>0</v>
      </c>
      <c r="Q397" s="234">
        <v>0</v>
      </c>
      <c r="R397" s="234">
        <v>0</v>
      </c>
      <c r="S397" s="234">
        <v>0</v>
      </c>
      <c r="T397" s="234">
        <v>0</v>
      </c>
      <c r="U397" s="234">
        <v>0</v>
      </c>
      <c r="V397" s="234">
        <v>0</v>
      </c>
      <c r="W397" s="234">
        <v>0</v>
      </c>
      <c r="X397" s="234">
        <v>0</v>
      </c>
      <c r="Y397" s="234">
        <v>0</v>
      </c>
      <c r="Z397" s="234">
        <v>0</v>
      </c>
      <c r="AA397" s="234">
        <v>0</v>
      </c>
      <c r="AB397" s="234">
        <v>0</v>
      </c>
      <c r="AC397" s="234">
        <v>0</v>
      </c>
      <c r="AD397" s="234">
        <v>0</v>
      </c>
      <c r="AE397" s="234">
        <v>0</v>
      </c>
      <c r="AF397" s="234">
        <v>0</v>
      </c>
      <c r="AG397" s="234">
        <v>0</v>
      </c>
      <c r="AH397" s="234">
        <v>0</v>
      </c>
      <c r="AI397" s="234">
        <v>0</v>
      </c>
      <c r="AJ397" s="234">
        <v>0</v>
      </c>
      <c r="AK397" s="234">
        <v>0</v>
      </c>
      <c r="AL397" s="234">
        <v>0</v>
      </c>
      <c r="AM397" s="234">
        <v>0</v>
      </c>
      <c r="AN397" s="234">
        <v>0</v>
      </c>
      <c r="AO397" s="234">
        <v>0</v>
      </c>
      <c r="AP397" s="234">
        <v>0</v>
      </c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J397"/>
      <c r="BK397"/>
      <c r="BL397"/>
      <c r="BM397"/>
      <c r="BN397"/>
      <c r="BO397"/>
      <c r="BP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I397" s="96"/>
    </row>
    <row r="398" spans="7:87" ht="14.25" customHeight="1" thickTop="1">
      <c r="G398" s="116"/>
      <c r="H398" s="349"/>
      <c r="J398" s="333"/>
      <c r="K398" s="217" t="s">
        <v>264</v>
      </c>
      <c r="L398" s="203" t="s">
        <v>238</v>
      </c>
      <c r="M398" s="233">
        <v>0</v>
      </c>
      <c r="N398" s="233">
        <v>0</v>
      </c>
      <c r="O398" s="233">
        <v>0</v>
      </c>
      <c r="P398" s="233">
        <v>0</v>
      </c>
      <c r="Q398" s="233">
        <v>0</v>
      </c>
      <c r="R398" s="233">
        <v>0</v>
      </c>
      <c r="S398" s="233">
        <v>0</v>
      </c>
      <c r="T398" s="233">
        <v>0</v>
      </c>
      <c r="U398" s="233">
        <v>0</v>
      </c>
      <c r="V398" s="233">
        <v>0</v>
      </c>
      <c r="W398" s="233">
        <v>0</v>
      </c>
      <c r="X398" s="233">
        <v>0</v>
      </c>
      <c r="Y398" s="233">
        <v>0</v>
      </c>
      <c r="Z398" s="233">
        <v>0</v>
      </c>
      <c r="AA398" s="233">
        <v>0</v>
      </c>
      <c r="AB398" s="233">
        <v>0</v>
      </c>
      <c r="AC398" s="233">
        <v>0</v>
      </c>
      <c r="AD398" s="233">
        <v>0</v>
      </c>
      <c r="AE398" s="233">
        <v>0</v>
      </c>
      <c r="AF398" s="233">
        <v>0</v>
      </c>
      <c r="AG398" s="233">
        <v>0</v>
      </c>
      <c r="AH398" s="233">
        <v>0</v>
      </c>
      <c r="AI398" s="233">
        <v>0</v>
      </c>
      <c r="AJ398" s="233">
        <v>0</v>
      </c>
      <c r="AK398" s="233">
        <v>0</v>
      </c>
      <c r="AL398" s="233">
        <v>0</v>
      </c>
      <c r="AM398" s="233">
        <v>0</v>
      </c>
      <c r="AN398" s="233">
        <v>0</v>
      </c>
      <c r="AO398" s="233">
        <v>0</v>
      </c>
      <c r="AP398" s="233">
        <v>0</v>
      </c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J398"/>
      <c r="BK398"/>
      <c r="BL398"/>
      <c r="BM398"/>
      <c r="BN398"/>
      <c r="BO398"/>
      <c r="BP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I398" s="96"/>
    </row>
    <row r="399" spans="7:87" ht="14.25" customHeight="1">
      <c r="G399" s="116"/>
      <c r="H399" s="349"/>
      <c r="J399" s="333"/>
      <c r="K399" s="217" t="s">
        <v>264</v>
      </c>
      <c r="L399" s="203" t="s">
        <v>239</v>
      </c>
      <c r="M399" s="233">
        <v>0</v>
      </c>
      <c r="N399" s="233">
        <v>0</v>
      </c>
      <c r="O399" s="233">
        <v>0</v>
      </c>
      <c r="P399" s="233">
        <v>0</v>
      </c>
      <c r="Q399" s="233">
        <v>0</v>
      </c>
      <c r="R399" s="233">
        <v>0</v>
      </c>
      <c r="S399" s="233">
        <v>0</v>
      </c>
      <c r="T399" s="233">
        <v>0</v>
      </c>
      <c r="U399" s="233">
        <v>0</v>
      </c>
      <c r="V399" s="233">
        <v>0</v>
      </c>
      <c r="W399" s="233">
        <v>0</v>
      </c>
      <c r="X399" s="233">
        <v>0</v>
      </c>
      <c r="Y399" s="233">
        <v>0</v>
      </c>
      <c r="Z399" s="233">
        <v>0</v>
      </c>
      <c r="AA399" s="233">
        <v>0</v>
      </c>
      <c r="AB399" s="233">
        <v>0</v>
      </c>
      <c r="AC399" s="233">
        <v>0</v>
      </c>
      <c r="AD399" s="233">
        <v>0</v>
      </c>
      <c r="AE399" s="233">
        <v>0</v>
      </c>
      <c r="AF399" s="233">
        <v>0</v>
      </c>
      <c r="AG399" s="233">
        <v>0</v>
      </c>
      <c r="AH399" s="233">
        <v>0</v>
      </c>
      <c r="AI399" s="233">
        <v>0</v>
      </c>
      <c r="AJ399" s="233">
        <v>0</v>
      </c>
      <c r="AK399" s="233">
        <v>0</v>
      </c>
      <c r="AL399" s="233">
        <v>0</v>
      </c>
      <c r="AM399" s="233">
        <v>0</v>
      </c>
      <c r="AN399" s="233">
        <v>0</v>
      </c>
      <c r="AO399" s="233">
        <v>0</v>
      </c>
      <c r="AP399" s="233">
        <v>0</v>
      </c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J399"/>
      <c r="BK399"/>
      <c r="BL399"/>
      <c r="BM399"/>
      <c r="BN399"/>
      <c r="BO399"/>
      <c r="BP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I399" s="96"/>
    </row>
    <row r="400" spans="7:87" ht="14.25" customHeight="1" thickBot="1">
      <c r="G400" s="116"/>
      <c r="H400" s="349"/>
      <c r="J400" s="333"/>
      <c r="K400" s="217" t="s">
        <v>264</v>
      </c>
      <c r="L400" s="203" t="s">
        <v>240</v>
      </c>
      <c r="M400" s="234">
        <v>0</v>
      </c>
      <c r="N400" s="234">
        <v>0</v>
      </c>
      <c r="O400" s="234">
        <v>0</v>
      </c>
      <c r="P400" s="234">
        <v>0</v>
      </c>
      <c r="Q400" s="234">
        <v>0</v>
      </c>
      <c r="R400" s="234">
        <v>0</v>
      </c>
      <c r="S400" s="234">
        <v>0</v>
      </c>
      <c r="T400" s="234">
        <v>0</v>
      </c>
      <c r="U400" s="234">
        <v>0</v>
      </c>
      <c r="V400" s="234">
        <v>0</v>
      </c>
      <c r="W400" s="234">
        <v>0</v>
      </c>
      <c r="X400" s="234">
        <v>0</v>
      </c>
      <c r="Y400" s="234">
        <v>0</v>
      </c>
      <c r="Z400" s="234">
        <v>0</v>
      </c>
      <c r="AA400" s="234">
        <v>0</v>
      </c>
      <c r="AB400" s="234">
        <v>0</v>
      </c>
      <c r="AC400" s="234">
        <v>0</v>
      </c>
      <c r="AD400" s="234">
        <v>0</v>
      </c>
      <c r="AE400" s="234">
        <v>0</v>
      </c>
      <c r="AF400" s="234">
        <v>0</v>
      </c>
      <c r="AG400" s="234">
        <v>0</v>
      </c>
      <c r="AH400" s="234">
        <v>0</v>
      </c>
      <c r="AI400" s="234">
        <v>0</v>
      </c>
      <c r="AJ400" s="234">
        <v>0</v>
      </c>
      <c r="AK400" s="234">
        <v>0</v>
      </c>
      <c r="AL400" s="234">
        <v>0</v>
      </c>
      <c r="AM400" s="234">
        <v>0</v>
      </c>
      <c r="AN400" s="234">
        <v>0</v>
      </c>
      <c r="AO400" s="234">
        <v>0</v>
      </c>
      <c r="AP400" s="234">
        <v>0</v>
      </c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J400"/>
      <c r="BK400"/>
      <c r="BL400"/>
      <c r="BM400"/>
      <c r="BN400"/>
      <c r="BO400"/>
      <c r="BP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I400" s="96"/>
    </row>
    <row r="401" spans="7:87" ht="14.25" customHeight="1" thickTop="1">
      <c r="G401" s="116"/>
      <c r="H401" s="349"/>
      <c r="J401" s="333"/>
      <c r="K401" s="217" t="s">
        <v>265</v>
      </c>
      <c r="L401" s="203" t="s">
        <v>238</v>
      </c>
      <c r="M401" s="233">
        <v>0</v>
      </c>
      <c r="N401" s="233">
        <v>0</v>
      </c>
      <c r="O401" s="233">
        <v>0</v>
      </c>
      <c r="P401" s="233">
        <v>0</v>
      </c>
      <c r="Q401" s="233">
        <v>0</v>
      </c>
      <c r="R401" s="233">
        <v>0</v>
      </c>
      <c r="S401" s="233">
        <v>0</v>
      </c>
      <c r="T401" s="233">
        <v>0</v>
      </c>
      <c r="U401" s="233">
        <v>0</v>
      </c>
      <c r="V401" s="233">
        <v>0</v>
      </c>
      <c r="W401" s="233">
        <v>0</v>
      </c>
      <c r="X401" s="233">
        <v>0</v>
      </c>
      <c r="Y401" s="233">
        <v>0</v>
      </c>
      <c r="Z401" s="233">
        <v>0</v>
      </c>
      <c r="AA401" s="233">
        <v>0</v>
      </c>
      <c r="AB401" s="233">
        <v>0</v>
      </c>
      <c r="AC401" s="233">
        <v>0</v>
      </c>
      <c r="AD401" s="233">
        <v>0</v>
      </c>
      <c r="AE401" s="233">
        <v>0</v>
      </c>
      <c r="AF401" s="233">
        <v>0</v>
      </c>
      <c r="AG401" s="233">
        <v>0</v>
      </c>
      <c r="AH401" s="233">
        <v>0</v>
      </c>
      <c r="AI401" s="233">
        <v>0</v>
      </c>
      <c r="AJ401" s="233">
        <v>0</v>
      </c>
      <c r="AK401" s="233">
        <v>0</v>
      </c>
      <c r="AL401" s="233">
        <v>0</v>
      </c>
      <c r="AM401" s="233">
        <v>0</v>
      </c>
      <c r="AN401" s="233">
        <v>0</v>
      </c>
      <c r="AO401" s="233">
        <v>0</v>
      </c>
      <c r="AP401" s="233">
        <v>0</v>
      </c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J401"/>
      <c r="BK401"/>
      <c r="BL401"/>
      <c r="BM401"/>
      <c r="BN401"/>
      <c r="BO401"/>
      <c r="BP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I401" s="96"/>
    </row>
    <row r="402" spans="7:87" ht="14.25" customHeight="1">
      <c r="G402" s="116"/>
      <c r="H402" s="349"/>
      <c r="J402" s="333"/>
      <c r="K402" s="217" t="s">
        <v>265</v>
      </c>
      <c r="L402" s="203" t="s">
        <v>239</v>
      </c>
      <c r="M402" s="233">
        <v>0</v>
      </c>
      <c r="N402" s="233">
        <v>0</v>
      </c>
      <c r="O402" s="233">
        <v>0</v>
      </c>
      <c r="P402" s="233">
        <v>0</v>
      </c>
      <c r="Q402" s="233">
        <v>0</v>
      </c>
      <c r="R402" s="233">
        <v>0</v>
      </c>
      <c r="S402" s="233">
        <v>0</v>
      </c>
      <c r="T402" s="233">
        <v>0</v>
      </c>
      <c r="U402" s="233">
        <v>0</v>
      </c>
      <c r="V402" s="233">
        <v>0</v>
      </c>
      <c r="W402" s="233">
        <v>0</v>
      </c>
      <c r="X402" s="233">
        <v>0</v>
      </c>
      <c r="Y402" s="233">
        <v>0</v>
      </c>
      <c r="Z402" s="233">
        <v>0</v>
      </c>
      <c r="AA402" s="233">
        <v>0</v>
      </c>
      <c r="AB402" s="233">
        <v>0</v>
      </c>
      <c r="AC402" s="233">
        <v>0</v>
      </c>
      <c r="AD402" s="233">
        <v>0</v>
      </c>
      <c r="AE402" s="233">
        <v>0</v>
      </c>
      <c r="AF402" s="233">
        <v>0</v>
      </c>
      <c r="AG402" s="233">
        <v>0</v>
      </c>
      <c r="AH402" s="233">
        <v>0</v>
      </c>
      <c r="AI402" s="233">
        <v>0</v>
      </c>
      <c r="AJ402" s="233">
        <v>0</v>
      </c>
      <c r="AK402" s="233">
        <v>0</v>
      </c>
      <c r="AL402" s="233">
        <v>0</v>
      </c>
      <c r="AM402" s="233">
        <v>0</v>
      </c>
      <c r="AN402" s="233">
        <v>0</v>
      </c>
      <c r="AO402" s="233">
        <v>0</v>
      </c>
      <c r="AP402" s="233">
        <v>0</v>
      </c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J402"/>
      <c r="BK402"/>
      <c r="BL402"/>
      <c r="BM402"/>
      <c r="BN402"/>
      <c r="BO402"/>
      <c r="BP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I402" s="96"/>
    </row>
    <row r="403" spans="7:87" ht="14.25" customHeight="1" thickBot="1">
      <c r="G403" s="116"/>
      <c r="H403" s="349"/>
      <c r="J403" s="333"/>
      <c r="K403" s="217" t="s">
        <v>265</v>
      </c>
      <c r="L403" s="203" t="s">
        <v>240</v>
      </c>
      <c r="M403" s="234">
        <v>0</v>
      </c>
      <c r="N403" s="234">
        <v>0</v>
      </c>
      <c r="O403" s="234">
        <v>0</v>
      </c>
      <c r="P403" s="234">
        <v>0</v>
      </c>
      <c r="Q403" s="234">
        <v>0</v>
      </c>
      <c r="R403" s="234">
        <v>0</v>
      </c>
      <c r="S403" s="234">
        <v>0</v>
      </c>
      <c r="T403" s="234">
        <v>0</v>
      </c>
      <c r="U403" s="234">
        <v>0</v>
      </c>
      <c r="V403" s="234">
        <v>0</v>
      </c>
      <c r="W403" s="234">
        <v>0</v>
      </c>
      <c r="X403" s="234">
        <v>0</v>
      </c>
      <c r="Y403" s="234">
        <v>0</v>
      </c>
      <c r="Z403" s="234">
        <v>0</v>
      </c>
      <c r="AA403" s="234">
        <v>0</v>
      </c>
      <c r="AB403" s="234">
        <v>0</v>
      </c>
      <c r="AC403" s="234">
        <v>0</v>
      </c>
      <c r="AD403" s="234">
        <v>0</v>
      </c>
      <c r="AE403" s="234">
        <v>0</v>
      </c>
      <c r="AF403" s="234">
        <v>0</v>
      </c>
      <c r="AG403" s="234">
        <v>0</v>
      </c>
      <c r="AH403" s="234">
        <v>0</v>
      </c>
      <c r="AI403" s="234">
        <v>0</v>
      </c>
      <c r="AJ403" s="234">
        <v>0</v>
      </c>
      <c r="AK403" s="234">
        <v>0</v>
      </c>
      <c r="AL403" s="234">
        <v>0</v>
      </c>
      <c r="AM403" s="234">
        <v>0</v>
      </c>
      <c r="AN403" s="234">
        <v>0</v>
      </c>
      <c r="AO403" s="234">
        <v>0</v>
      </c>
      <c r="AP403" s="234">
        <v>0</v>
      </c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J403"/>
      <c r="BK403"/>
      <c r="BL403"/>
      <c r="BM403"/>
      <c r="BN403"/>
      <c r="BO403"/>
      <c r="BP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I403" s="96"/>
    </row>
    <row r="404" spans="7:87" ht="14.25" customHeight="1" thickTop="1">
      <c r="G404" s="116"/>
      <c r="H404" s="349"/>
      <c r="J404" s="333"/>
      <c r="K404" s="217" t="s">
        <v>266</v>
      </c>
      <c r="L404" s="203" t="s">
        <v>238</v>
      </c>
      <c r="M404" s="233">
        <v>0</v>
      </c>
      <c r="N404" s="233">
        <v>0</v>
      </c>
      <c r="O404" s="233">
        <v>0</v>
      </c>
      <c r="P404" s="233">
        <v>0</v>
      </c>
      <c r="Q404" s="233">
        <v>0</v>
      </c>
      <c r="R404" s="233">
        <v>0</v>
      </c>
      <c r="S404" s="233">
        <v>0</v>
      </c>
      <c r="T404" s="233">
        <v>0</v>
      </c>
      <c r="U404" s="233">
        <v>0</v>
      </c>
      <c r="V404" s="233">
        <v>0</v>
      </c>
      <c r="W404" s="233">
        <v>0</v>
      </c>
      <c r="X404" s="233">
        <v>0</v>
      </c>
      <c r="Y404" s="233">
        <v>0</v>
      </c>
      <c r="Z404" s="233">
        <v>0</v>
      </c>
      <c r="AA404" s="233">
        <v>0</v>
      </c>
      <c r="AB404" s="233">
        <v>0</v>
      </c>
      <c r="AC404" s="233">
        <v>0</v>
      </c>
      <c r="AD404" s="233">
        <v>0</v>
      </c>
      <c r="AE404" s="233">
        <v>0</v>
      </c>
      <c r="AF404" s="233">
        <v>0</v>
      </c>
      <c r="AG404" s="233">
        <v>0</v>
      </c>
      <c r="AH404" s="233">
        <v>0</v>
      </c>
      <c r="AI404" s="233">
        <v>0</v>
      </c>
      <c r="AJ404" s="233">
        <v>0</v>
      </c>
      <c r="AK404" s="233">
        <v>0</v>
      </c>
      <c r="AL404" s="233">
        <v>0</v>
      </c>
      <c r="AM404" s="233">
        <v>0</v>
      </c>
      <c r="AN404" s="233">
        <v>0</v>
      </c>
      <c r="AO404" s="233">
        <v>0</v>
      </c>
      <c r="AP404" s="233">
        <v>0</v>
      </c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J404"/>
      <c r="BK404"/>
      <c r="BL404"/>
      <c r="BM404"/>
      <c r="BN404"/>
      <c r="BO404"/>
      <c r="BP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I404" s="96"/>
    </row>
    <row r="405" spans="7:87" ht="14.25" customHeight="1">
      <c r="G405" s="116"/>
      <c r="H405" s="349"/>
      <c r="J405" s="333"/>
      <c r="K405" s="217" t="s">
        <v>266</v>
      </c>
      <c r="L405" s="203" t="s">
        <v>239</v>
      </c>
      <c r="M405" s="233">
        <v>0</v>
      </c>
      <c r="N405" s="233">
        <v>0</v>
      </c>
      <c r="O405" s="233">
        <v>0</v>
      </c>
      <c r="P405" s="233">
        <v>0</v>
      </c>
      <c r="Q405" s="233">
        <v>0</v>
      </c>
      <c r="R405" s="233">
        <v>0</v>
      </c>
      <c r="S405" s="233">
        <v>0</v>
      </c>
      <c r="T405" s="233">
        <v>0</v>
      </c>
      <c r="U405" s="233">
        <v>0</v>
      </c>
      <c r="V405" s="233">
        <v>0</v>
      </c>
      <c r="W405" s="233">
        <v>0</v>
      </c>
      <c r="X405" s="233">
        <v>0</v>
      </c>
      <c r="Y405" s="233">
        <v>0</v>
      </c>
      <c r="Z405" s="233">
        <v>0</v>
      </c>
      <c r="AA405" s="233">
        <v>0</v>
      </c>
      <c r="AB405" s="233">
        <v>0</v>
      </c>
      <c r="AC405" s="233">
        <v>0</v>
      </c>
      <c r="AD405" s="233">
        <v>0</v>
      </c>
      <c r="AE405" s="233">
        <v>0</v>
      </c>
      <c r="AF405" s="233">
        <v>0</v>
      </c>
      <c r="AG405" s="233">
        <v>0</v>
      </c>
      <c r="AH405" s="233">
        <v>0</v>
      </c>
      <c r="AI405" s="233">
        <v>0</v>
      </c>
      <c r="AJ405" s="233">
        <v>0</v>
      </c>
      <c r="AK405" s="233">
        <v>0</v>
      </c>
      <c r="AL405" s="233">
        <v>0</v>
      </c>
      <c r="AM405" s="233">
        <v>0</v>
      </c>
      <c r="AN405" s="233">
        <v>0</v>
      </c>
      <c r="AO405" s="233">
        <v>0</v>
      </c>
      <c r="AP405" s="233">
        <v>0</v>
      </c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J405"/>
      <c r="BK405"/>
      <c r="BL405"/>
      <c r="BM405"/>
      <c r="BN405"/>
      <c r="BO405"/>
      <c r="BP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I405" s="96"/>
    </row>
    <row r="406" spans="7:87" ht="14.25" customHeight="1" thickBot="1">
      <c r="G406" s="116"/>
      <c r="H406" s="349"/>
      <c r="J406" s="333"/>
      <c r="K406" s="217" t="s">
        <v>266</v>
      </c>
      <c r="L406" s="203" t="s">
        <v>240</v>
      </c>
      <c r="M406" s="234">
        <v>0</v>
      </c>
      <c r="N406" s="234">
        <v>0</v>
      </c>
      <c r="O406" s="234">
        <v>0</v>
      </c>
      <c r="P406" s="234">
        <v>0</v>
      </c>
      <c r="Q406" s="234">
        <v>0</v>
      </c>
      <c r="R406" s="234">
        <v>0</v>
      </c>
      <c r="S406" s="234">
        <v>0</v>
      </c>
      <c r="T406" s="234">
        <v>0</v>
      </c>
      <c r="U406" s="234">
        <v>0</v>
      </c>
      <c r="V406" s="234">
        <v>0</v>
      </c>
      <c r="W406" s="234">
        <v>0</v>
      </c>
      <c r="X406" s="234">
        <v>0</v>
      </c>
      <c r="Y406" s="234">
        <v>0</v>
      </c>
      <c r="Z406" s="234">
        <v>0</v>
      </c>
      <c r="AA406" s="234">
        <v>0</v>
      </c>
      <c r="AB406" s="234">
        <v>0</v>
      </c>
      <c r="AC406" s="234">
        <v>0</v>
      </c>
      <c r="AD406" s="234">
        <v>0</v>
      </c>
      <c r="AE406" s="234">
        <v>0</v>
      </c>
      <c r="AF406" s="234">
        <v>0</v>
      </c>
      <c r="AG406" s="234">
        <v>0</v>
      </c>
      <c r="AH406" s="234">
        <v>0</v>
      </c>
      <c r="AI406" s="234">
        <v>0</v>
      </c>
      <c r="AJ406" s="234">
        <v>0</v>
      </c>
      <c r="AK406" s="234">
        <v>0</v>
      </c>
      <c r="AL406" s="234">
        <v>0</v>
      </c>
      <c r="AM406" s="234">
        <v>0</v>
      </c>
      <c r="AN406" s="234">
        <v>0</v>
      </c>
      <c r="AO406" s="234">
        <v>0</v>
      </c>
      <c r="AP406" s="234">
        <v>0</v>
      </c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J406"/>
      <c r="BK406"/>
      <c r="BL406"/>
      <c r="BM406"/>
      <c r="BN406"/>
      <c r="BO406"/>
      <c r="BP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I406" s="96"/>
    </row>
    <row r="407" spans="7:87" ht="14.25" customHeight="1" thickTop="1">
      <c r="G407" s="116"/>
      <c r="H407" s="349"/>
      <c r="J407" s="333"/>
      <c r="K407" s="217" t="s">
        <v>267</v>
      </c>
      <c r="L407" s="203" t="s">
        <v>238</v>
      </c>
      <c r="M407" s="233">
        <v>0</v>
      </c>
      <c r="N407" s="233">
        <v>0</v>
      </c>
      <c r="O407" s="233">
        <v>0</v>
      </c>
      <c r="P407" s="233">
        <v>0</v>
      </c>
      <c r="Q407" s="233">
        <v>0</v>
      </c>
      <c r="R407" s="233">
        <v>0</v>
      </c>
      <c r="S407" s="233">
        <v>0</v>
      </c>
      <c r="T407" s="233">
        <v>0</v>
      </c>
      <c r="U407" s="233">
        <v>0</v>
      </c>
      <c r="V407" s="233">
        <v>0</v>
      </c>
      <c r="W407" s="233">
        <v>0</v>
      </c>
      <c r="X407" s="233">
        <v>0</v>
      </c>
      <c r="Y407" s="233">
        <v>0</v>
      </c>
      <c r="Z407" s="233">
        <v>0</v>
      </c>
      <c r="AA407" s="233">
        <v>0</v>
      </c>
      <c r="AB407" s="233">
        <v>0</v>
      </c>
      <c r="AC407" s="233">
        <v>0</v>
      </c>
      <c r="AD407" s="233">
        <v>0</v>
      </c>
      <c r="AE407" s="233">
        <v>0</v>
      </c>
      <c r="AF407" s="233">
        <v>0</v>
      </c>
      <c r="AG407" s="233">
        <v>0</v>
      </c>
      <c r="AH407" s="233">
        <v>0</v>
      </c>
      <c r="AI407" s="233">
        <v>0</v>
      </c>
      <c r="AJ407" s="233">
        <v>0</v>
      </c>
      <c r="AK407" s="233">
        <v>0</v>
      </c>
      <c r="AL407" s="233">
        <v>0</v>
      </c>
      <c r="AM407" s="233">
        <v>0</v>
      </c>
      <c r="AN407" s="233">
        <v>0</v>
      </c>
      <c r="AO407" s="233">
        <v>0</v>
      </c>
      <c r="AP407" s="233">
        <v>0</v>
      </c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J407"/>
      <c r="BK407"/>
      <c r="BL407"/>
      <c r="BM407"/>
      <c r="BN407"/>
      <c r="BO407"/>
      <c r="BP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I407" s="96"/>
    </row>
    <row r="408" spans="7:87" ht="14.25" customHeight="1">
      <c r="G408" s="116"/>
      <c r="H408" s="349"/>
      <c r="J408" s="333"/>
      <c r="K408" s="217" t="s">
        <v>267</v>
      </c>
      <c r="L408" s="203" t="s">
        <v>239</v>
      </c>
      <c r="M408" s="233">
        <v>0</v>
      </c>
      <c r="N408" s="233">
        <v>0</v>
      </c>
      <c r="O408" s="233">
        <v>0</v>
      </c>
      <c r="P408" s="233">
        <v>0</v>
      </c>
      <c r="Q408" s="233">
        <v>0</v>
      </c>
      <c r="R408" s="233">
        <v>0</v>
      </c>
      <c r="S408" s="233">
        <v>0</v>
      </c>
      <c r="T408" s="233">
        <v>0</v>
      </c>
      <c r="U408" s="233">
        <v>0</v>
      </c>
      <c r="V408" s="233">
        <v>0</v>
      </c>
      <c r="W408" s="233">
        <v>0</v>
      </c>
      <c r="X408" s="233">
        <v>0</v>
      </c>
      <c r="Y408" s="233">
        <v>0</v>
      </c>
      <c r="Z408" s="233">
        <v>0</v>
      </c>
      <c r="AA408" s="233">
        <v>0</v>
      </c>
      <c r="AB408" s="233">
        <v>0</v>
      </c>
      <c r="AC408" s="233">
        <v>0</v>
      </c>
      <c r="AD408" s="233">
        <v>0</v>
      </c>
      <c r="AE408" s="233">
        <v>0</v>
      </c>
      <c r="AF408" s="233">
        <v>0</v>
      </c>
      <c r="AG408" s="233">
        <v>0</v>
      </c>
      <c r="AH408" s="233">
        <v>0</v>
      </c>
      <c r="AI408" s="233">
        <v>0</v>
      </c>
      <c r="AJ408" s="233">
        <v>0</v>
      </c>
      <c r="AK408" s="233">
        <v>0</v>
      </c>
      <c r="AL408" s="233">
        <v>0</v>
      </c>
      <c r="AM408" s="233">
        <v>0</v>
      </c>
      <c r="AN408" s="233">
        <v>0</v>
      </c>
      <c r="AO408" s="233">
        <v>0</v>
      </c>
      <c r="AP408" s="233">
        <v>0</v>
      </c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J408"/>
      <c r="BK408"/>
      <c r="BL408"/>
      <c r="BM408"/>
      <c r="BN408"/>
      <c r="BO408"/>
      <c r="BP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I408" s="96"/>
    </row>
    <row r="409" spans="7:87" ht="14.25" customHeight="1" thickBot="1">
      <c r="G409" s="116"/>
      <c r="H409" s="349"/>
      <c r="J409" s="333"/>
      <c r="K409" s="217" t="s">
        <v>267</v>
      </c>
      <c r="L409" s="203" t="s">
        <v>240</v>
      </c>
      <c r="M409" s="234">
        <v>0</v>
      </c>
      <c r="N409" s="234">
        <v>0</v>
      </c>
      <c r="O409" s="234">
        <v>0</v>
      </c>
      <c r="P409" s="234">
        <v>0</v>
      </c>
      <c r="Q409" s="234">
        <v>0</v>
      </c>
      <c r="R409" s="234">
        <v>0</v>
      </c>
      <c r="S409" s="234">
        <v>0</v>
      </c>
      <c r="T409" s="234">
        <v>0</v>
      </c>
      <c r="U409" s="234">
        <v>0</v>
      </c>
      <c r="V409" s="234">
        <v>0</v>
      </c>
      <c r="W409" s="234">
        <v>0</v>
      </c>
      <c r="X409" s="234">
        <v>0</v>
      </c>
      <c r="Y409" s="234">
        <v>0</v>
      </c>
      <c r="Z409" s="234">
        <v>0</v>
      </c>
      <c r="AA409" s="234">
        <v>0</v>
      </c>
      <c r="AB409" s="234">
        <v>0</v>
      </c>
      <c r="AC409" s="234">
        <v>0</v>
      </c>
      <c r="AD409" s="234">
        <v>0</v>
      </c>
      <c r="AE409" s="234">
        <v>0</v>
      </c>
      <c r="AF409" s="234">
        <v>0</v>
      </c>
      <c r="AG409" s="234">
        <v>0</v>
      </c>
      <c r="AH409" s="234">
        <v>0</v>
      </c>
      <c r="AI409" s="234">
        <v>0</v>
      </c>
      <c r="AJ409" s="234">
        <v>0</v>
      </c>
      <c r="AK409" s="234">
        <v>0</v>
      </c>
      <c r="AL409" s="234">
        <v>0</v>
      </c>
      <c r="AM409" s="234">
        <v>0</v>
      </c>
      <c r="AN409" s="234">
        <v>0</v>
      </c>
      <c r="AO409" s="234">
        <v>0</v>
      </c>
      <c r="AP409" s="234">
        <v>0</v>
      </c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J409"/>
      <c r="BK409"/>
      <c r="BL409"/>
      <c r="BM409"/>
      <c r="BN409"/>
      <c r="BO409"/>
      <c r="BP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I409" s="96"/>
    </row>
    <row r="410" spans="7:87" ht="14.25" customHeight="1" thickTop="1">
      <c r="G410" s="116"/>
      <c r="H410" s="349"/>
      <c r="J410" s="333"/>
      <c r="K410" s="217" t="s">
        <v>268</v>
      </c>
      <c r="L410" s="203" t="s">
        <v>238</v>
      </c>
      <c r="M410" s="233">
        <v>0</v>
      </c>
      <c r="N410" s="233">
        <v>0</v>
      </c>
      <c r="O410" s="233">
        <v>0</v>
      </c>
      <c r="P410" s="233">
        <v>0</v>
      </c>
      <c r="Q410" s="233">
        <v>0</v>
      </c>
      <c r="R410" s="233">
        <v>0</v>
      </c>
      <c r="S410" s="233">
        <v>0</v>
      </c>
      <c r="T410" s="233">
        <v>0</v>
      </c>
      <c r="U410" s="233">
        <v>0</v>
      </c>
      <c r="V410" s="233">
        <v>0</v>
      </c>
      <c r="W410" s="233">
        <v>0</v>
      </c>
      <c r="X410" s="233">
        <v>0</v>
      </c>
      <c r="Y410" s="233">
        <v>0</v>
      </c>
      <c r="Z410" s="233">
        <v>0</v>
      </c>
      <c r="AA410" s="233">
        <v>0</v>
      </c>
      <c r="AB410" s="233">
        <v>0</v>
      </c>
      <c r="AC410" s="233">
        <v>0</v>
      </c>
      <c r="AD410" s="233">
        <v>0</v>
      </c>
      <c r="AE410" s="233">
        <v>0</v>
      </c>
      <c r="AF410" s="233">
        <v>0</v>
      </c>
      <c r="AG410" s="233">
        <v>0</v>
      </c>
      <c r="AH410" s="233">
        <v>0</v>
      </c>
      <c r="AI410" s="233">
        <v>0</v>
      </c>
      <c r="AJ410" s="233">
        <v>0</v>
      </c>
      <c r="AK410" s="233">
        <v>0</v>
      </c>
      <c r="AL410" s="233">
        <v>0</v>
      </c>
      <c r="AM410" s="233">
        <v>0</v>
      </c>
      <c r="AN410" s="233">
        <v>0</v>
      </c>
      <c r="AO410" s="233">
        <v>0</v>
      </c>
      <c r="AP410" s="233">
        <v>0</v>
      </c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J410"/>
      <c r="BK410"/>
      <c r="BL410"/>
      <c r="BM410"/>
      <c r="BN410"/>
      <c r="BO410"/>
      <c r="BP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I410" s="96"/>
    </row>
    <row r="411" spans="7:87" ht="14.25" customHeight="1">
      <c r="G411" s="116"/>
      <c r="H411" s="349"/>
      <c r="J411" s="333"/>
      <c r="K411" s="217" t="s">
        <v>268</v>
      </c>
      <c r="L411" s="203" t="s">
        <v>239</v>
      </c>
      <c r="M411" s="233">
        <v>0</v>
      </c>
      <c r="N411" s="233">
        <v>0</v>
      </c>
      <c r="O411" s="233">
        <v>0</v>
      </c>
      <c r="P411" s="233">
        <v>0</v>
      </c>
      <c r="Q411" s="233">
        <v>0</v>
      </c>
      <c r="R411" s="233">
        <v>0</v>
      </c>
      <c r="S411" s="233">
        <v>0</v>
      </c>
      <c r="T411" s="233">
        <v>0</v>
      </c>
      <c r="U411" s="233">
        <v>0</v>
      </c>
      <c r="V411" s="233">
        <v>0</v>
      </c>
      <c r="W411" s="233">
        <v>0</v>
      </c>
      <c r="X411" s="233">
        <v>0</v>
      </c>
      <c r="Y411" s="233">
        <v>0</v>
      </c>
      <c r="Z411" s="233">
        <v>0</v>
      </c>
      <c r="AA411" s="233">
        <v>0</v>
      </c>
      <c r="AB411" s="233">
        <v>0</v>
      </c>
      <c r="AC411" s="233">
        <v>0</v>
      </c>
      <c r="AD411" s="233">
        <v>0</v>
      </c>
      <c r="AE411" s="233">
        <v>0</v>
      </c>
      <c r="AF411" s="233">
        <v>0</v>
      </c>
      <c r="AG411" s="233">
        <v>0</v>
      </c>
      <c r="AH411" s="233">
        <v>0</v>
      </c>
      <c r="AI411" s="233">
        <v>0</v>
      </c>
      <c r="AJ411" s="233">
        <v>0</v>
      </c>
      <c r="AK411" s="233">
        <v>0</v>
      </c>
      <c r="AL411" s="233">
        <v>0</v>
      </c>
      <c r="AM411" s="233">
        <v>0</v>
      </c>
      <c r="AN411" s="233">
        <v>0</v>
      </c>
      <c r="AO411" s="233">
        <v>0</v>
      </c>
      <c r="AP411" s="233">
        <v>0</v>
      </c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J411"/>
      <c r="BK411"/>
      <c r="BL411"/>
      <c r="BM411"/>
      <c r="BN411"/>
      <c r="BO411"/>
      <c r="BP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I411" s="96"/>
    </row>
    <row r="412" spans="7:87" ht="14.25" customHeight="1" thickBot="1">
      <c r="G412" s="116"/>
      <c r="H412" s="232"/>
      <c r="J412" s="333"/>
      <c r="K412" s="217" t="s">
        <v>268</v>
      </c>
      <c r="L412" s="203" t="s">
        <v>240</v>
      </c>
      <c r="M412" s="234">
        <v>0</v>
      </c>
      <c r="N412" s="234">
        <v>0</v>
      </c>
      <c r="O412" s="234">
        <v>0</v>
      </c>
      <c r="P412" s="234">
        <v>0</v>
      </c>
      <c r="Q412" s="234">
        <v>0</v>
      </c>
      <c r="R412" s="234">
        <v>0</v>
      </c>
      <c r="S412" s="234">
        <v>0</v>
      </c>
      <c r="T412" s="234">
        <v>0</v>
      </c>
      <c r="U412" s="234">
        <v>0</v>
      </c>
      <c r="V412" s="234">
        <v>0</v>
      </c>
      <c r="W412" s="234">
        <v>0</v>
      </c>
      <c r="X412" s="234">
        <v>0</v>
      </c>
      <c r="Y412" s="234">
        <v>0</v>
      </c>
      <c r="Z412" s="234">
        <v>0</v>
      </c>
      <c r="AA412" s="234">
        <v>0</v>
      </c>
      <c r="AB412" s="234">
        <v>0</v>
      </c>
      <c r="AC412" s="234">
        <v>0</v>
      </c>
      <c r="AD412" s="234">
        <v>0</v>
      </c>
      <c r="AE412" s="234">
        <v>0</v>
      </c>
      <c r="AF412" s="234">
        <v>0</v>
      </c>
      <c r="AG412" s="234">
        <v>0</v>
      </c>
      <c r="AH412" s="234">
        <v>0</v>
      </c>
      <c r="AI412" s="234">
        <v>0</v>
      </c>
      <c r="AJ412" s="234">
        <v>0</v>
      </c>
      <c r="AK412" s="234">
        <v>0</v>
      </c>
      <c r="AL412" s="234">
        <v>0</v>
      </c>
      <c r="AM412" s="234">
        <v>0</v>
      </c>
      <c r="AN412" s="234">
        <v>0</v>
      </c>
      <c r="AO412" s="234">
        <v>0</v>
      </c>
      <c r="AP412" s="234">
        <v>0</v>
      </c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J412"/>
      <c r="BK412"/>
      <c r="BL412"/>
      <c r="BM412"/>
      <c r="BN412"/>
      <c r="BO412"/>
      <c r="BP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I412" s="96"/>
    </row>
    <row r="413" spans="7:87" ht="14.25" customHeight="1" thickTop="1" thickBot="1">
      <c r="G413" s="116"/>
      <c r="H413" s="230"/>
      <c r="I413" s="230"/>
      <c r="J413" s="230"/>
      <c r="K413" s="230"/>
      <c r="L413" s="230"/>
      <c r="M413" s="230"/>
      <c r="N413" s="230"/>
      <c r="O413" s="230"/>
      <c r="P413" s="230"/>
      <c r="Q413" s="230"/>
      <c r="R413" s="230"/>
      <c r="S413" s="230"/>
      <c r="T413" s="230"/>
      <c r="U413" s="230"/>
      <c r="V413" s="230"/>
      <c r="W413" s="230"/>
      <c r="X413" s="230"/>
      <c r="Y413" s="230"/>
      <c r="Z413" s="230"/>
      <c r="AA413" s="230"/>
      <c r="AB413" s="230"/>
      <c r="AC413" s="230"/>
      <c r="AD413" s="230"/>
      <c r="AE413" s="230"/>
      <c r="AF413" s="230"/>
      <c r="AG413" s="230"/>
      <c r="AH413" s="230"/>
      <c r="AI413" s="230"/>
      <c r="AJ413" s="230"/>
      <c r="AK413" s="230"/>
      <c r="AL413" s="230"/>
      <c r="AM413" s="230"/>
      <c r="AN413" s="230"/>
      <c r="AO413" s="230"/>
      <c r="AP413" s="230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J413"/>
      <c r="BK413"/>
      <c r="BL413"/>
      <c r="BM413"/>
      <c r="BN413"/>
      <c r="BO413"/>
      <c r="BP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I413" s="96"/>
    </row>
    <row r="414" spans="7:87" ht="14.25" customHeight="1">
      <c r="G414" s="116"/>
      <c r="H414" s="231"/>
      <c r="I414" s="231"/>
      <c r="J414" s="231"/>
      <c r="K414" s="231"/>
      <c r="L414" s="231"/>
      <c r="M414" s="231"/>
      <c r="N414" s="231"/>
      <c r="O414" s="231"/>
      <c r="P414" s="231"/>
      <c r="Q414" s="231"/>
      <c r="R414" s="231"/>
      <c r="S414" s="231"/>
      <c r="T414" s="231"/>
      <c r="U414" s="231"/>
      <c r="V414" s="231"/>
      <c r="W414" s="231"/>
      <c r="X414" s="231"/>
      <c r="Y414" s="231"/>
      <c r="Z414" s="231"/>
      <c r="AA414" s="231"/>
      <c r="AB414" s="231"/>
      <c r="AC414" s="231"/>
      <c r="AD414" s="231"/>
      <c r="AE414" s="231"/>
      <c r="AF414" s="231"/>
      <c r="AG414" s="231"/>
      <c r="AH414" s="231"/>
      <c r="AI414" s="231"/>
      <c r="AJ414" s="231"/>
      <c r="AK414" s="231"/>
      <c r="AL414" s="231"/>
      <c r="AM414" s="231"/>
      <c r="AN414" s="231"/>
      <c r="AO414" s="231"/>
      <c r="AP414" s="231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J414"/>
      <c r="BK414"/>
      <c r="BL414"/>
      <c r="BM414"/>
      <c r="BN414"/>
      <c r="BO414"/>
      <c r="BP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I414" s="96"/>
    </row>
    <row r="415" spans="7:87" ht="15.75" customHeight="1" thickBot="1">
      <c r="G415" s="116"/>
      <c r="M415" s="202">
        <v>2021</v>
      </c>
      <c r="N415" s="202">
        <v>2022</v>
      </c>
      <c r="O415" s="202">
        <v>2023</v>
      </c>
      <c r="P415" s="202">
        <v>2024</v>
      </c>
      <c r="Q415" s="202">
        <v>2025</v>
      </c>
      <c r="R415" s="202">
        <v>2026</v>
      </c>
      <c r="S415" s="202">
        <v>2027</v>
      </c>
      <c r="T415" s="202">
        <v>2028</v>
      </c>
      <c r="U415" s="202">
        <v>2029</v>
      </c>
      <c r="V415" s="202">
        <v>2030</v>
      </c>
      <c r="W415" s="202">
        <v>2031</v>
      </c>
      <c r="X415" s="202">
        <v>2032</v>
      </c>
      <c r="Y415" s="202">
        <v>2033</v>
      </c>
      <c r="Z415" s="202">
        <v>2034</v>
      </c>
      <c r="AA415" s="202">
        <v>2035</v>
      </c>
      <c r="AB415" s="202">
        <v>2036</v>
      </c>
      <c r="AC415" s="202">
        <v>2037</v>
      </c>
      <c r="AD415" s="202">
        <v>2038</v>
      </c>
      <c r="AE415" s="202">
        <v>2039</v>
      </c>
      <c r="AF415" s="202">
        <v>2040</v>
      </c>
      <c r="AG415" s="202">
        <v>2041</v>
      </c>
      <c r="AH415" s="202">
        <v>2042</v>
      </c>
      <c r="AI415" s="202">
        <v>2043</v>
      </c>
      <c r="AJ415" s="202">
        <v>2044</v>
      </c>
      <c r="AK415" s="202">
        <v>2045</v>
      </c>
      <c r="AL415" s="202">
        <v>2046</v>
      </c>
      <c r="AM415" s="202">
        <v>2047</v>
      </c>
      <c r="AN415" s="202">
        <v>2048</v>
      </c>
      <c r="AO415" s="202">
        <v>2049</v>
      </c>
      <c r="AP415" s="202">
        <v>2050</v>
      </c>
      <c r="BI415" s="96"/>
      <c r="BQ415" s="96"/>
      <c r="CI415" s="96"/>
    </row>
    <row r="416" spans="7:87" ht="14.25" customHeight="1" thickTop="1" thickBot="1">
      <c r="H416" s="235"/>
      <c r="J416" s="350" t="s">
        <v>276</v>
      </c>
      <c r="K416" s="105" t="s">
        <v>277</v>
      </c>
      <c r="L416" s="105" t="s">
        <v>238</v>
      </c>
      <c r="M416" s="236">
        <f t="shared" ref="M416:AP416" si="109">SUMPRODUCT($K$43:$K$45,M$420:M$422,$L$43:$L$45)+SUMPRODUCT($K$43:$K$45,M423:M425,$M$43:$M$45)</f>
        <v>1.0665637066202347</v>
      </c>
      <c r="N416" s="236">
        <f t="shared" si="109"/>
        <v>1.0665637066202347</v>
      </c>
      <c r="O416" s="236">
        <f t="shared" si="109"/>
        <v>1.0665637066202347</v>
      </c>
      <c r="P416" s="236">
        <f t="shared" si="109"/>
        <v>1.0665637066202347</v>
      </c>
      <c r="Q416" s="236">
        <f t="shared" si="109"/>
        <v>1.0665637066202347</v>
      </c>
      <c r="R416" s="236">
        <f t="shared" si="109"/>
        <v>1.0665637066202347</v>
      </c>
      <c r="S416" s="236">
        <f t="shared" si="109"/>
        <v>1.0665637066202347</v>
      </c>
      <c r="T416" s="236">
        <f t="shared" si="109"/>
        <v>1.0665637066202347</v>
      </c>
      <c r="U416" s="236">
        <f t="shared" si="109"/>
        <v>1.0665637066202347</v>
      </c>
      <c r="V416" s="236">
        <f t="shared" si="109"/>
        <v>1.0665637066202347</v>
      </c>
      <c r="W416" s="236">
        <f t="shared" si="109"/>
        <v>1.0665637066202347</v>
      </c>
      <c r="X416" s="236">
        <f t="shared" si="109"/>
        <v>1.0665637066202347</v>
      </c>
      <c r="Y416" s="236">
        <f t="shared" si="109"/>
        <v>1.0665637066202347</v>
      </c>
      <c r="Z416" s="236">
        <f t="shared" si="109"/>
        <v>1.0665637066202347</v>
      </c>
      <c r="AA416" s="236">
        <f t="shared" si="109"/>
        <v>1.0665637066202347</v>
      </c>
      <c r="AB416" s="236">
        <f t="shared" si="109"/>
        <v>1.0665637066202347</v>
      </c>
      <c r="AC416" s="236">
        <f t="shared" si="109"/>
        <v>1.0665637066202347</v>
      </c>
      <c r="AD416" s="236">
        <f t="shared" si="109"/>
        <v>1.0665637066202347</v>
      </c>
      <c r="AE416" s="236">
        <f t="shared" si="109"/>
        <v>1.0665637066202347</v>
      </c>
      <c r="AF416" s="236">
        <f t="shared" si="109"/>
        <v>1.0665637066202347</v>
      </c>
      <c r="AG416" s="236">
        <f t="shared" si="109"/>
        <v>1.0665637066202347</v>
      </c>
      <c r="AH416" s="236">
        <f t="shared" si="109"/>
        <v>1.0665637066202347</v>
      </c>
      <c r="AI416" s="236">
        <f t="shared" si="109"/>
        <v>1.0665637066202347</v>
      </c>
      <c r="AJ416" s="236">
        <f t="shared" si="109"/>
        <v>1.0665637066202347</v>
      </c>
      <c r="AK416" s="236">
        <f t="shared" si="109"/>
        <v>1.0665637066202347</v>
      </c>
      <c r="AL416" s="236">
        <f t="shared" si="109"/>
        <v>1.0665637066202347</v>
      </c>
      <c r="AM416" s="236">
        <f t="shared" si="109"/>
        <v>1.0665637066202347</v>
      </c>
      <c r="AN416" s="236">
        <f t="shared" si="109"/>
        <v>1.0665637066202347</v>
      </c>
      <c r="AO416" s="236">
        <f t="shared" si="109"/>
        <v>1.0665637066202347</v>
      </c>
      <c r="AP416" s="236">
        <f t="shared" si="109"/>
        <v>1.0665637066202347</v>
      </c>
      <c r="BI416" s="96"/>
      <c r="BQ416" s="96"/>
      <c r="CI416" s="96"/>
    </row>
    <row r="417" spans="8:89" ht="14.25" customHeight="1" thickTop="1" thickBot="1">
      <c r="H417" s="235"/>
      <c r="J417" s="351"/>
      <c r="K417" s="105" t="s">
        <v>277</v>
      </c>
      <c r="L417" s="105" t="s">
        <v>239</v>
      </c>
      <c r="M417" s="236">
        <f t="shared" ref="M417:AP417" si="110">SUMPRODUCT($K$43:$K$45,M$420:M$422,$L$43:$L$45)+SUMPRODUCT($K$43:$K$45,M426:M428,$M$43:$M$45)</f>
        <v>1.0665637066202347</v>
      </c>
      <c r="N417" s="236">
        <f t="shared" si="110"/>
        <v>1.0665637066202347</v>
      </c>
      <c r="O417" s="236">
        <f t="shared" si="110"/>
        <v>1.0665637066202347</v>
      </c>
      <c r="P417" s="236">
        <f t="shared" si="110"/>
        <v>1.0665637066202347</v>
      </c>
      <c r="Q417" s="236">
        <f t="shared" si="110"/>
        <v>1.0665637066202347</v>
      </c>
      <c r="R417" s="236">
        <f t="shared" si="110"/>
        <v>1.0665637066202347</v>
      </c>
      <c r="S417" s="236">
        <f t="shared" si="110"/>
        <v>1.0665637066202347</v>
      </c>
      <c r="T417" s="236">
        <f t="shared" si="110"/>
        <v>1.0665637066202347</v>
      </c>
      <c r="U417" s="236">
        <f t="shared" si="110"/>
        <v>1.0665637066202347</v>
      </c>
      <c r="V417" s="236">
        <f t="shared" si="110"/>
        <v>1.0665637066202347</v>
      </c>
      <c r="W417" s="236">
        <f t="shared" si="110"/>
        <v>1.0665637066202347</v>
      </c>
      <c r="X417" s="236">
        <f t="shared" si="110"/>
        <v>1.0665637066202347</v>
      </c>
      <c r="Y417" s="236">
        <f t="shared" si="110"/>
        <v>1.0665637066202347</v>
      </c>
      <c r="Z417" s="236">
        <f t="shared" si="110"/>
        <v>1.0665637066202347</v>
      </c>
      <c r="AA417" s="236">
        <f t="shared" si="110"/>
        <v>1.0665637066202347</v>
      </c>
      <c r="AB417" s="236">
        <f t="shared" si="110"/>
        <v>1.0665637066202347</v>
      </c>
      <c r="AC417" s="236">
        <f t="shared" si="110"/>
        <v>1.0665637066202347</v>
      </c>
      <c r="AD417" s="236">
        <f t="shared" si="110"/>
        <v>1.0665637066202347</v>
      </c>
      <c r="AE417" s="236">
        <f t="shared" si="110"/>
        <v>1.0665637066202347</v>
      </c>
      <c r="AF417" s="236">
        <f t="shared" si="110"/>
        <v>1.0665637066202347</v>
      </c>
      <c r="AG417" s="236">
        <f t="shared" si="110"/>
        <v>1.0665637066202347</v>
      </c>
      <c r="AH417" s="236">
        <f t="shared" si="110"/>
        <v>1.0665637066202347</v>
      </c>
      <c r="AI417" s="236">
        <f t="shared" si="110"/>
        <v>1.0665637066202347</v>
      </c>
      <c r="AJ417" s="236">
        <f t="shared" si="110"/>
        <v>1.0665637066202347</v>
      </c>
      <c r="AK417" s="236">
        <f t="shared" si="110"/>
        <v>1.0665637066202347</v>
      </c>
      <c r="AL417" s="236">
        <f t="shared" si="110"/>
        <v>1.0665637066202347</v>
      </c>
      <c r="AM417" s="236">
        <f t="shared" si="110"/>
        <v>1.0665637066202347</v>
      </c>
      <c r="AN417" s="236">
        <f t="shared" si="110"/>
        <v>1.0665637066202347</v>
      </c>
      <c r="AO417" s="236">
        <f t="shared" si="110"/>
        <v>1.0665637066202347</v>
      </c>
      <c r="AP417" s="236">
        <f t="shared" si="110"/>
        <v>1.0665637066202347</v>
      </c>
      <c r="BI417" s="96"/>
      <c r="BQ417" s="96"/>
      <c r="CI417" s="96"/>
    </row>
    <row r="418" spans="8:89" ht="14.25" customHeight="1" thickTop="1">
      <c r="H418" s="235"/>
      <c r="J418" s="351"/>
      <c r="K418" s="105" t="s">
        <v>277</v>
      </c>
      <c r="L418" s="105" t="s">
        <v>240</v>
      </c>
      <c r="M418" s="236">
        <f t="shared" ref="M418:AP418" si="111">SUMPRODUCT($K$43:$K$45,M$420:M$422,$L$43:$L$45)+SUMPRODUCT($K$43:$K$45,M429:M431,$M$43:$M$45)</f>
        <v>1.0665637066202347</v>
      </c>
      <c r="N418" s="236">
        <f t="shared" si="111"/>
        <v>1.0665637066202347</v>
      </c>
      <c r="O418" s="236">
        <f t="shared" si="111"/>
        <v>1.0665637066202347</v>
      </c>
      <c r="P418" s="236">
        <f t="shared" si="111"/>
        <v>1.0665637066202347</v>
      </c>
      <c r="Q418" s="236">
        <f t="shared" si="111"/>
        <v>1.0665637066202347</v>
      </c>
      <c r="R418" s="236">
        <f t="shared" si="111"/>
        <v>1.0665637066202347</v>
      </c>
      <c r="S418" s="236">
        <f t="shared" si="111"/>
        <v>1.0665637066202347</v>
      </c>
      <c r="T418" s="236">
        <f t="shared" si="111"/>
        <v>1.0665637066202347</v>
      </c>
      <c r="U418" s="236">
        <f t="shared" si="111"/>
        <v>1.0665637066202347</v>
      </c>
      <c r="V418" s="236">
        <f t="shared" si="111"/>
        <v>1.0665637066202347</v>
      </c>
      <c r="W418" s="236">
        <f t="shared" si="111"/>
        <v>1.0665637066202347</v>
      </c>
      <c r="X418" s="236">
        <f t="shared" si="111"/>
        <v>1.0665637066202347</v>
      </c>
      <c r="Y418" s="236">
        <f t="shared" si="111"/>
        <v>1.0665637066202347</v>
      </c>
      <c r="Z418" s="236">
        <f t="shared" si="111"/>
        <v>1.0665637066202347</v>
      </c>
      <c r="AA418" s="236">
        <f t="shared" si="111"/>
        <v>1.0665637066202347</v>
      </c>
      <c r="AB418" s="236">
        <f t="shared" si="111"/>
        <v>1.0665637066202347</v>
      </c>
      <c r="AC418" s="236">
        <f t="shared" si="111"/>
        <v>1.0665637066202347</v>
      </c>
      <c r="AD418" s="236">
        <f t="shared" si="111"/>
        <v>1.0665637066202347</v>
      </c>
      <c r="AE418" s="236">
        <f t="shared" si="111"/>
        <v>1.0665637066202347</v>
      </c>
      <c r="AF418" s="236">
        <f t="shared" si="111"/>
        <v>1.0665637066202347</v>
      </c>
      <c r="AG418" s="236">
        <f t="shared" si="111"/>
        <v>1.0665637066202347</v>
      </c>
      <c r="AH418" s="236">
        <f t="shared" si="111"/>
        <v>1.0665637066202347</v>
      </c>
      <c r="AI418" s="236">
        <f t="shared" si="111"/>
        <v>1.0665637066202347</v>
      </c>
      <c r="AJ418" s="236">
        <f t="shared" si="111"/>
        <v>1.0665637066202347</v>
      </c>
      <c r="AK418" s="236">
        <f t="shared" si="111"/>
        <v>1.0665637066202347</v>
      </c>
      <c r="AL418" s="236">
        <f t="shared" si="111"/>
        <v>1.0665637066202347</v>
      </c>
      <c r="AM418" s="236">
        <f t="shared" si="111"/>
        <v>1.0665637066202347</v>
      </c>
      <c r="AN418" s="236">
        <f t="shared" si="111"/>
        <v>1.0665637066202347</v>
      </c>
      <c r="AO418" s="236">
        <f t="shared" si="111"/>
        <v>1.0665637066202347</v>
      </c>
      <c r="AP418" s="236">
        <f t="shared" si="111"/>
        <v>1.0665637066202347</v>
      </c>
      <c r="BI418" s="96"/>
      <c r="BQ418" s="96"/>
      <c r="CI418" s="96"/>
    </row>
    <row r="419" spans="8:89" ht="14.25" customHeight="1" thickBot="1">
      <c r="H419" s="235"/>
      <c r="J419" s="237"/>
      <c r="BI419" s="96"/>
      <c r="BQ419" s="96"/>
      <c r="CI419" s="96"/>
    </row>
    <row r="420" spans="8:89" ht="14.25" customHeight="1" thickTop="1" thickBot="1">
      <c r="H420" s="235"/>
      <c r="J420" s="238"/>
      <c r="K420" s="105" t="s">
        <v>278</v>
      </c>
      <c r="L420" s="105" t="s">
        <v>106</v>
      </c>
      <c r="M420" s="236">
        <f t="shared" ref="M420:AP420" si="112">1+((1+M$55)^($J43+0.5)-1)</f>
        <v>1.03440804327886</v>
      </c>
      <c r="N420" s="236">
        <f t="shared" si="112"/>
        <v>1.03440804327886</v>
      </c>
      <c r="O420" s="236">
        <f t="shared" si="112"/>
        <v>1.03440804327886</v>
      </c>
      <c r="P420" s="236">
        <f t="shared" si="112"/>
        <v>1.03440804327886</v>
      </c>
      <c r="Q420" s="236">
        <f t="shared" si="112"/>
        <v>1.03440804327886</v>
      </c>
      <c r="R420" s="236">
        <f t="shared" si="112"/>
        <v>1.03440804327886</v>
      </c>
      <c r="S420" s="236">
        <f t="shared" si="112"/>
        <v>1.03440804327886</v>
      </c>
      <c r="T420" s="236">
        <f t="shared" si="112"/>
        <v>1.03440804327886</v>
      </c>
      <c r="U420" s="236">
        <f t="shared" si="112"/>
        <v>1.03440804327886</v>
      </c>
      <c r="V420" s="236">
        <f t="shared" si="112"/>
        <v>1.03440804327886</v>
      </c>
      <c r="W420" s="236">
        <f t="shared" si="112"/>
        <v>1.03440804327886</v>
      </c>
      <c r="X420" s="236">
        <f t="shared" si="112"/>
        <v>1.03440804327886</v>
      </c>
      <c r="Y420" s="236">
        <f t="shared" si="112"/>
        <v>1.03440804327886</v>
      </c>
      <c r="Z420" s="236">
        <f t="shared" si="112"/>
        <v>1.03440804327886</v>
      </c>
      <c r="AA420" s="236">
        <f t="shared" si="112"/>
        <v>1.03440804327886</v>
      </c>
      <c r="AB420" s="236">
        <f t="shared" si="112"/>
        <v>1.03440804327886</v>
      </c>
      <c r="AC420" s="236">
        <f t="shared" si="112"/>
        <v>1.03440804327886</v>
      </c>
      <c r="AD420" s="236">
        <f t="shared" si="112"/>
        <v>1.03440804327886</v>
      </c>
      <c r="AE420" s="236">
        <f t="shared" si="112"/>
        <v>1.03440804327886</v>
      </c>
      <c r="AF420" s="236">
        <f t="shared" si="112"/>
        <v>1.03440804327886</v>
      </c>
      <c r="AG420" s="236">
        <f t="shared" si="112"/>
        <v>1.03440804327886</v>
      </c>
      <c r="AH420" s="236">
        <f t="shared" si="112"/>
        <v>1.03440804327886</v>
      </c>
      <c r="AI420" s="236">
        <f t="shared" si="112"/>
        <v>1.03440804327886</v>
      </c>
      <c r="AJ420" s="236">
        <f t="shared" si="112"/>
        <v>1.03440804327886</v>
      </c>
      <c r="AK420" s="236">
        <f t="shared" si="112"/>
        <v>1.03440804327886</v>
      </c>
      <c r="AL420" s="236">
        <f t="shared" si="112"/>
        <v>1.03440804327886</v>
      </c>
      <c r="AM420" s="236">
        <f t="shared" si="112"/>
        <v>1.03440804327886</v>
      </c>
      <c r="AN420" s="236">
        <f t="shared" si="112"/>
        <v>1.03440804327886</v>
      </c>
      <c r="AO420" s="236">
        <f t="shared" si="112"/>
        <v>1.03440804327886</v>
      </c>
      <c r="AP420" s="236">
        <f t="shared" si="112"/>
        <v>1.03440804327886</v>
      </c>
      <c r="BI420" s="96"/>
      <c r="BQ420" s="96"/>
      <c r="CI420" s="96"/>
    </row>
    <row r="421" spans="8:89" ht="14.25" customHeight="1" thickTop="1" thickBot="1">
      <c r="H421" s="235"/>
      <c r="J421" s="238"/>
      <c r="K421" s="105" t="s">
        <v>279</v>
      </c>
      <c r="L421" s="105" t="s">
        <v>106</v>
      </c>
      <c r="M421" s="236">
        <f t="shared" ref="M421:AP421" si="113">1+((1+M$55)^($J44+0.5)-1)</f>
        <v>1.1068166063083804</v>
      </c>
      <c r="N421" s="236">
        <f t="shared" si="113"/>
        <v>1.1068166063083804</v>
      </c>
      <c r="O421" s="236">
        <f t="shared" si="113"/>
        <v>1.1068166063083804</v>
      </c>
      <c r="P421" s="236">
        <f t="shared" si="113"/>
        <v>1.1068166063083804</v>
      </c>
      <c r="Q421" s="236">
        <f t="shared" si="113"/>
        <v>1.1068166063083804</v>
      </c>
      <c r="R421" s="236">
        <f t="shared" si="113"/>
        <v>1.1068166063083804</v>
      </c>
      <c r="S421" s="236">
        <f t="shared" si="113"/>
        <v>1.1068166063083804</v>
      </c>
      <c r="T421" s="236">
        <f t="shared" si="113"/>
        <v>1.1068166063083804</v>
      </c>
      <c r="U421" s="236">
        <f t="shared" si="113"/>
        <v>1.1068166063083804</v>
      </c>
      <c r="V421" s="236">
        <f t="shared" si="113"/>
        <v>1.1068166063083804</v>
      </c>
      <c r="W421" s="236">
        <f t="shared" si="113"/>
        <v>1.1068166063083804</v>
      </c>
      <c r="X421" s="236">
        <f t="shared" si="113"/>
        <v>1.1068166063083804</v>
      </c>
      <c r="Y421" s="236">
        <f t="shared" si="113"/>
        <v>1.1068166063083804</v>
      </c>
      <c r="Z421" s="236">
        <f t="shared" si="113"/>
        <v>1.1068166063083804</v>
      </c>
      <c r="AA421" s="236">
        <f t="shared" si="113"/>
        <v>1.1068166063083804</v>
      </c>
      <c r="AB421" s="236">
        <f t="shared" si="113"/>
        <v>1.1068166063083804</v>
      </c>
      <c r="AC421" s="236">
        <f t="shared" si="113"/>
        <v>1.1068166063083804</v>
      </c>
      <c r="AD421" s="236">
        <f t="shared" si="113"/>
        <v>1.1068166063083804</v>
      </c>
      <c r="AE421" s="236">
        <f t="shared" si="113"/>
        <v>1.1068166063083804</v>
      </c>
      <c r="AF421" s="236">
        <f t="shared" si="113"/>
        <v>1.1068166063083804</v>
      </c>
      <c r="AG421" s="236">
        <f t="shared" si="113"/>
        <v>1.1068166063083804</v>
      </c>
      <c r="AH421" s="236">
        <f t="shared" si="113"/>
        <v>1.1068166063083804</v>
      </c>
      <c r="AI421" s="236">
        <f t="shared" si="113"/>
        <v>1.1068166063083804</v>
      </c>
      <c r="AJ421" s="236">
        <f t="shared" si="113"/>
        <v>1.1068166063083804</v>
      </c>
      <c r="AK421" s="236">
        <f t="shared" si="113"/>
        <v>1.1068166063083804</v>
      </c>
      <c r="AL421" s="236">
        <f t="shared" si="113"/>
        <v>1.1068166063083804</v>
      </c>
      <c r="AM421" s="236">
        <f t="shared" si="113"/>
        <v>1.1068166063083804</v>
      </c>
      <c r="AN421" s="236">
        <f t="shared" si="113"/>
        <v>1.1068166063083804</v>
      </c>
      <c r="AO421" s="236">
        <f t="shared" si="113"/>
        <v>1.1068166063083804</v>
      </c>
      <c r="AP421" s="236">
        <f t="shared" si="113"/>
        <v>1.1068166063083804</v>
      </c>
      <c r="BI421" s="96"/>
      <c r="BQ421" s="96"/>
      <c r="CI421" s="96"/>
    </row>
    <row r="422" spans="8:89" ht="13.5" customHeight="1" thickTop="1" thickBot="1">
      <c r="H422" s="235"/>
      <c r="J422" s="238"/>
      <c r="K422" s="105" t="s">
        <v>280</v>
      </c>
      <c r="L422" s="105" t="s">
        <v>106</v>
      </c>
      <c r="M422" s="236">
        <f t="shared" ref="M422:AP422" si="114">1+((1+M$55)^($J45+0.5)-1)</f>
        <v>1.1842937687499671</v>
      </c>
      <c r="N422" s="236">
        <f t="shared" si="114"/>
        <v>1.1842937687499671</v>
      </c>
      <c r="O422" s="236">
        <f t="shared" si="114"/>
        <v>1.1842937687499671</v>
      </c>
      <c r="P422" s="236">
        <f t="shared" si="114"/>
        <v>1.1842937687499671</v>
      </c>
      <c r="Q422" s="236">
        <f t="shared" si="114"/>
        <v>1.1842937687499671</v>
      </c>
      <c r="R422" s="236">
        <f t="shared" si="114"/>
        <v>1.1842937687499671</v>
      </c>
      <c r="S422" s="236">
        <f t="shared" si="114"/>
        <v>1.1842937687499671</v>
      </c>
      <c r="T422" s="236">
        <f t="shared" si="114"/>
        <v>1.1842937687499671</v>
      </c>
      <c r="U422" s="236">
        <f t="shared" si="114"/>
        <v>1.1842937687499671</v>
      </c>
      <c r="V422" s="236">
        <f t="shared" si="114"/>
        <v>1.1842937687499671</v>
      </c>
      <c r="W422" s="236">
        <f t="shared" si="114"/>
        <v>1.1842937687499671</v>
      </c>
      <c r="X422" s="236">
        <f t="shared" si="114"/>
        <v>1.1842937687499671</v>
      </c>
      <c r="Y422" s="236">
        <f t="shared" si="114"/>
        <v>1.1842937687499671</v>
      </c>
      <c r="Z422" s="236">
        <f t="shared" si="114"/>
        <v>1.1842937687499671</v>
      </c>
      <c r="AA422" s="236">
        <f t="shared" si="114"/>
        <v>1.1842937687499671</v>
      </c>
      <c r="AB422" s="236">
        <f t="shared" si="114"/>
        <v>1.1842937687499671</v>
      </c>
      <c r="AC422" s="236">
        <f t="shared" si="114"/>
        <v>1.1842937687499671</v>
      </c>
      <c r="AD422" s="236">
        <f t="shared" si="114"/>
        <v>1.1842937687499671</v>
      </c>
      <c r="AE422" s="236">
        <f t="shared" si="114"/>
        <v>1.1842937687499671</v>
      </c>
      <c r="AF422" s="236">
        <f t="shared" si="114"/>
        <v>1.1842937687499671</v>
      </c>
      <c r="AG422" s="236">
        <f t="shared" si="114"/>
        <v>1.1842937687499671</v>
      </c>
      <c r="AH422" s="236">
        <f t="shared" si="114"/>
        <v>1.1842937687499671</v>
      </c>
      <c r="AI422" s="236">
        <f t="shared" si="114"/>
        <v>1.1842937687499671</v>
      </c>
      <c r="AJ422" s="236">
        <f t="shared" si="114"/>
        <v>1.1842937687499671</v>
      </c>
      <c r="AK422" s="236">
        <f t="shared" si="114"/>
        <v>1.1842937687499671</v>
      </c>
      <c r="AL422" s="236">
        <f t="shared" si="114"/>
        <v>1.1842937687499671</v>
      </c>
      <c r="AM422" s="236">
        <f t="shared" si="114"/>
        <v>1.1842937687499671</v>
      </c>
      <c r="AN422" s="236">
        <f t="shared" si="114"/>
        <v>1.1842937687499671</v>
      </c>
      <c r="AO422" s="236">
        <f t="shared" si="114"/>
        <v>1.1842937687499671</v>
      </c>
      <c r="AP422" s="236">
        <f t="shared" si="114"/>
        <v>1.1842937687499671</v>
      </c>
      <c r="BI422" s="96"/>
      <c r="BQ422" s="96"/>
      <c r="CI422" s="96"/>
    </row>
    <row r="423" spans="8:89" ht="14.25" customHeight="1" thickTop="1" thickBot="1">
      <c r="H423" s="235"/>
      <c r="J423" s="238"/>
      <c r="K423" s="105" t="s">
        <v>281</v>
      </c>
      <c r="L423" s="105" t="s">
        <v>238</v>
      </c>
      <c r="M423" s="236">
        <f t="shared" ref="M423:AP423" si="115">1+((1+(M$56+$O$39))^($J43+0.5)-1)</f>
        <v>1.0630145812734648</v>
      </c>
      <c r="N423" s="236">
        <f t="shared" si="115"/>
        <v>1.0630145812734648</v>
      </c>
      <c r="O423" s="236">
        <f t="shared" si="115"/>
        <v>1.0630145812734648</v>
      </c>
      <c r="P423" s="236">
        <f t="shared" si="115"/>
        <v>1.0630145812734648</v>
      </c>
      <c r="Q423" s="236">
        <f t="shared" si="115"/>
        <v>1.0630145812734648</v>
      </c>
      <c r="R423" s="236">
        <f t="shared" si="115"/>
        <v>1.0630145812734648</v>
      </c>
      <c r="S423" s="236">
        <f t="shared" si="115"/>
        <v>1.0630145812734648</v>
      </c>
      <c r="T423" s="236">
        <f t="shared" si="115"/>
        <v>1.0630145812734648</v>
      </c>
      <c r="U423" s="236">
        <f t="shared" si="115"/>
        <v>1.0630145812734648</v>
      </c>
      <c r="V423" s="236">
        <f t="shared" si="115"/>
        <v>1.0630145812734648</v>
      </c>
      <c r="W423" s="236">
        <f t="shared" si="115"/>
        <v>1.0630145812734648</v>
      </c>
      <c r="X423" s="236">
        <f t="shared" si="115"/>
        <v>1.0630145812734648</v>
      </c>
      <c r="Y423" s="236">
        <f t="shared" si="115"/>
        <v>1.0630145812734648</v>
      </c>
      <c r="Z423" s="236">
        <f t="shared" si="115"/>
        <v>1.0630145812734648</v>
      </c>
      <c r="AA423" s="236">
        <f t="shared" si="115"/>
        <v>1.0630145812734648</v>
      </c>
      <c r="AB423" s="236">
        <f t="shared" si="115"/>
        <v>1.0630145812734648</v>
      </c>
      <c r="AC423" s="236">
        <f t="shared" si="115"/>
        <v>1.0630145812734648</v>
      </c>
      <c r="AD423" s="236">
        <f t="shared" si="115"/>
        <v>1.0630145812734648</v>
      </c>
      <c r="AE423" s="236">
        <f t="shared" si="115"/>
        <v>1.0630145812734648</v>
      </c>
      <c r="AF423" s="236">
        <f t="shared" si="115"/>
        <v>1.0630145812734648</v>
      </c>
      <c r="AG423" s="236">
        <f t="shared" si="115"/>
        <v>1.0630145812734648</v>
      </c>
      <c r="AH423" s="236">
        <f t="shared" si="115"/>
        <v>1.0630145812734648</v>
      </c>
      <c r="AI423" s="236">
        <f t="shared" si="115"/>
        <v>1.0630145812734648</v>
      </c>
      <c r="AJ423" s="236">
        <f t="shared" si="115"/>
        <v>1.0630145812734648</v>
      </c>
      <c r="AK423" s="236">
        <f t="shared" si="115"/>
        <v>1.0630145812734648</v>
      </c>
      <c r="AL423" s="236">
        <f t="shared" si="115"/>
        <v>1.0630145812734648</v>
      </c>
      <c r="AM423" s="236">
        <f t="shared" si="115"/>
        <v>1.0630145812734648</v>
      </c>
      <c r="AN423" s="236">
        <f t="shared" si="115"/>
        <v>1.0630145812734648</v>
      </c>
      <c r="AO423" s="236">
        <f t="shared" si="115"/>
        <v>1.0630145812734648</v>
      </c>
      <c r="AP423" s="236">
        <f t="shared" si="115"/>
        <v>1.0630145812734648</v>
      </c>
      <c r="BI423" s="96"/>
      <c r="BQ423" s="96"/>
      <c r="CI423" s="96"/>
    </row>
    <row r="424" spans="8:89" ht="14.25" customHeight="1" thickTop="1" thickBot="1">
      <c r="H424" s="235"/>
      <c r="J424" s="238"/>
      <c r="K424" s="105" t="s">
        <v>282</v>
      </c>
      <c r="L424" s="105" t="s">
        <v>238</v>
      </c>
      <c r="M424" s="236">
        <f t="shared" ref="M424:AP424" si="116">1+((1+(M$56+$O$39))^($J44+0.5)-1)</f>
        <v>1.2012064768390152</v>
      </c>
      <c r="N424" s="236">
        <f t="shared" si="116"/>
        <v>1.2012064768390152</v>
      </c>
      <c r="O424" s="236">
        <f t="shared" si="116"/>
        <v>1.2012064768390152</v>
      </c>
      <c r="P424" s="236">
        <f t="shared" si="116"/>
        <v>1.2012064768390152</v>
      </c>
      <c r="Q424" s="236">
        <f t="shared" si="116"/>
        <v>1.2012064768390152</v>
      </c>
      <c r="R424" s="236">
        <f t="shared" si="116"/>
        <v>1.2012064768390152</v>
      </c>
      <c r="S424" s="236">
        <f t="shared" si="116"/>
        <v>1.2012064768390152</v>
      </c>
      <c r="T424" s="236">
        <f t="shared" si="116"/>
        <v>1.2012064768390152</v>
      </c>
      <c r="U424" s="236">
        <f t="shared" si="116"/>
        <v>1.2012064768390152</v>
      </c>
      <c r="V424" s="236">
        <f t="shared" si="116"/>
        <v>1.2012064768390152</v>
      </c>
      <c r="W424" s="236">
        <f t="shared" si="116"/>
        <v>1.2012064768390152</v>
      </c>
      <c r="X424" s="236">
        <f t="shared" si="116"/>
        <v>1.2012064768390152</v>
      </c>
      <c r="Y424" s="236">
        <f t="shared" si="116"/>
        <v>1.2012064768390152</v>
      </c>
      <c r="Z424" s="236">
        <f t="shared" si="116"/>
        <v>1.2012064768390152</v>
      </c>
      <c r="AA424" s="236">
        <f t="shared" si="116"/>
        <v>1.2012064768390152</v>
      </c>
      <c r="AB424" s="236">
        <f t="shared" si="116"/>
        <v>1.2012064768390152</v>
      </c>
      <c r="AC424" s="236">
        <f t="shared" si="116"/>
        <v>1.2012064768390152</v>
      </c>
      <c r="AD424" s="236">
        <f t="shared" si="116"/>
        <v>1.2012064768390152</v>
      </c>
      <c r="AE424" s="236">
        <f t="shared" si="116"/>
        <v>1.2012064768390152</v>
      </c>
      <c r="AF424" s="236">
        <f t="shared" si="116"/>
        <v>1.2012064768390152</v>
      </c>
      <c r="AG424" s="236">
        <f t="shared" si="116"/>
        <v>1.2012064768390152</v>
      </c>
      <c r="AH424" s="236">
        <f t="shared" si="116"/>
        <v>1.2012064768390152</v>
      </c>
      <c r="AI424" s="236">
        <f t="shared" si="116"/>
        <v>1.2012064768390152</v>
      </c>
      <c r="AJ424" s="236">
        <f t="shared" si="116"/>
        <v>1.2012064768390152</v>
      </c>
      <c r="AK424" s="236">
        <f t="shared" si="116"/>
        <v>1.2012064768390152</v>
      </c>
      <c r="AL424" s="236">
        <f t="shared" si="116"/>
        <v>1.2012064768390152</v>
      </c>
      <c r="AM424" s="236">
        <f t="shared" si="116"/>
        <v>1.2012064768390152</v>
      </c>
      <c r="AN424" s="236">
        <f t="shared" si="116"/>
        <v>1.2012064768390152</v>
      </c>
      <c r="AO424" s="236">
        <f t="shared" si="116"/>
        <v>1.2012064768390152</v>
      </c>
      <c r="AP424" s="236">
        <f t="shared" si="116"/>
        <v>1.2012064768390152</v>
      </c>
      <c r="BI424" s="96"/>
      <c r="BQ424" s="96"/>
      <c r="CI424" s="96"/>
    </row>
    <row r="425" spans="8:89" ht="14.25" customHeight="1" thickTop="1" thickBot="1">
      <c r="H425" s="235"/>
      <c r="J425" s="238"/>
      <c r="K425" s="105" t="s">
        <v>283</v>
      </c>
      <c r="L425" s="105" t="s">
        <v>238</v>
      </c>
      <c r="M425" s="236">
        <f t="shared" ref="M425:AP425" si="117">1+((1+(M$56+$O$39))^($J45+0.5)-1)</f>
        <v>1.3573633188280871</v>
      </c>
      <c r="N425" s="236">
        <f t="shared" si="117"/>
        <v>1.3573633188280871</v>
      </c>
      <c r="O425" s="236">
        <f t="shared" si="117"/>
        <v>1.3573633188280871</v>
      </c>
      <c r="P425" s="236">
        <f t="shared" si="117"/>
        <v>1.3573633188280871</v>
      </c>
      <c r="Q425" s="236">
        <f t="shared" si="117"/>
        <v>1.3573633188280871</v>
      </c>
      <c r="R425" s="236">
        <f t="shared" si="117"/>
        <v>1.3573633188280871</v>
      </c>
      <c r="S425" s="236">
        <f t="shared" si="117"/>
        <v>1.3573633188280871</v>
      </c>
      <c r="T425" s="236">
        <f t="shared" si="117"/>
        <v>1.3573633188280871</v>
      </c>
      <c r="U425" s="236">
        <f t="shared" si="117"/>
        <v>1.3573633188280871</v>
      </c>
      <c r="V425" s="236">
        <f t="shared" si="117"/>
        <v>1.3573633188280871</v>
      </c>
      <c r="W425" s="236">
        <f t="shared" si="117"/>
        <v>1.3573633188280871</v>
      </c>
      <c r="X425" s="236">
        <f t="shared" si="117"/>
        <v>1.3573633188280871</v>
      </c>
      <c r="Y425" s="236">
        <f t="shared" si="117"/>
        <v>1.3573633188280871</v>
      </c>
      <c r="Z425" s="236">
        <f t="shared" si="117"/>
        <v>1.3573633188280871</v>
      </c>
      <c r="AA425" s="236">
        <f t="shared" si="117"/>
        <v>1.3573633188280871</v>
      </c>
      <c r="AB425" s="236">
        <f t="shared" si="117"/>
        <v>1.3573633188280871</v>
      </c>
      <c r="AC425" s="236">
        <f t="shared" si="117"/>
        <v>1.3573633188280871</v>
      </c>
      <c r="AD425" s="236">
        <f t="shared" si="117"/>
        <v>1.3573633188280871</v>
      </c>
      <c r="AE425" s="236">
        <f t="shared" si="117"/>
        <v>1.3573633188280871</v>
      </c>
      <c r="AF425" s="236">
        <f t="shared" si="117"/>
        <v>1.3573633188280871</v>
      </c>
      <c r="AG425" s="236">
        <f t="shared" si="117"/>
        <v>1.3573633188280871</v>
      </c>
      <c r="AH425" s="236">
        <f t="shared" si="117"/>
        <v>1.3573633188280871</v>
      </c>
      <c r="AI425" s="236">
        <f t="shared" si="117"/>
        <v>1.3573633188280871</v>
      </c>
      <c r="AJ425" s="236">
        <f t="shared" si="117"/>
        <v>1.3573633188280871</v>
      </c>
      <c r="AK425" s="236">
        <f t="shared" si="117"/>
        <v>1.3573633188280871</v>
      </c>
      <c r="AL425" s="236">
        <f t="shared" si="117"/>
        <v>1.3573633188280871</v>
      </c>
      <c r="AM425" s="236">
        <f t="shared" si="117"/>
        <v>1.3573633188280871</v>
      </c>
      <c r="AN425" s="236">
        <f t="shared" si="117"/>
        <v>1.3573633188280871</v>
      </c>
      <c r="AO425" s="236">
        <f t="shared" si="117"/>
        <v>1.3573633188280871</v>
      </c>
      <c r="AP425" s="236">
        <f t="shared" si="117"/>
        <v>1.3573633188280871</v>
      </c>
      <c r="BI425" s="96"/>
      <c r="BQ425" s="96"/>
      <c r="CI425" s="96"/>
    </row>
    <row r="426" spans="8:89" ht="14.25" customHeight="1" thickTop="1" thickBot="1">
      <c r="H426" s="235"/>
      <c r="J426" s="238"/>
      <c r="K426" s="105" t="s">
        <v>281</v>
      </c>
      <c r="L426" s="105" t="s">
        <v>239</v>
      </c>
      <c r="M426" s="236">
        <f t="shared" ref="M426:AP426" si="118">1+((1+(M$57+$O$39))^($J43+0.5)-1)</f>
        <v>1.0630145812734648</v>
      </c>
      <c r="N426" s="236">
        <f t="shared" si="118"/>
        <v>1.0630145812734648</v>
      </c>
      <c r="O426" s="236">
        <f t="shared" si="118"/>
        <v>1.0630145812734648</v>
      </c>
      <c r="P426" s="236">
        <f t="shared" si="118"/>
        <v>1.0630145812734648</v>
      </c>
      <c r="Q426" s="236">
        <f t="shared" si="118"/>
        <v>1.0630145812734648</v>
      </c>
      <c r="R426" s="236">
        <f t="shared" si="118"/>
        <v>1.0630145812734648</v>
      </c>
      <c r="S426" s="236">
        <f t="shared" si="118"/>
        <v>1.0630145812734648</v>
      </c>
      <c r="T426" s="236">
        <f t="shared" si="118"/>
        <v>1.0630145812734648</v>
      </c>
      <c r="U426" s="236">
        <f t="shared" si="118"/>
        <v>1.0630145812734648</v>
      </c>
      <c r="V426" s="236">
        <f t="shared" si="118"/>
        <v>1.0630145812734648</v>
      </c>
      <c r="W426" s="236">
        <f t="shared" si="118"/>
        <v>1.0630145812734648</v>
      </c>
      <c r="X426" s="236">
        <f t="shared" si="118"/>
        <v>1.0630145812734648</v>
      </c>
      <c r="Y426" s="236">
        <f t="shared" si="118"/>
        <v>1.0630145812734648</v>
      </c>
      <c r="Z426" s="236">
        <f t="shared" si="118"/>
        <v>1.0630145812734648</v>
      </c>
      <c r="AA426" s="236">
        <f t="shared" si="118"/>
        <v>1.0630145812734648</v>
      </c>
      <c r="AB426" s="236">
        <f t="shared" si="118"/>
        <v>1.0630145812734648</v>
      </c>
      <c r="AC426" s="236">
        <f t="shared" si="118"/>
        <v>1.0630145812734648</v>
      </c>
      <c r="AD426" s="236">
        <f t="shared" si="118"/>
        <v>1.0630145812734648</v>
      </c>
      <c r="AE426" s="236">
        <f t="shared" si="118"/>
        <v>1.0630145812734648</v>
      </c>
      <c r="AF426" s="236">
        <f t="shared" si="118"/>
        <v>1.0630145812734648</v>
      </c>
      <c r="AG426" s="236">
        <f t="shared" si="118"/>
        <v>1.0630145812734648</v>
      </c>
      <c r="AH426" s="236">
        <f t="shared" si="118"/>
        <v>1.0630145812734648</v>
      </c>
      <c r="AI426" s="236">
        <f t="shared" si="118"/>
        <v>1.0630145812734648</v>
      </c>
      <c r="AJ426" s="236">
        <f t="shared" si="118"/>
        <v>1.0630145812734648</v>
      </c>
      <c r="AK426" s="236">
        <f t="shared" si="118"/>
        <v>1.0630145812734648</v>
      </c>
      <c r="AL426" s="236">
        <f t="shared" si="118"/>
        <v>1.0630145812734648</v>
      </c>
      <c r="AM426" s="236">
        <f t="shared" si="118"/>
        <v>1.0630145812734648</v>
      </c>
      <c r="AN426" s="236">
        <f t="shared" si="118"/>
        <v>1.0630145812734648</v>
      </c>
      <c r="AO426" s="236">
        <f t="shared" si="118"/>
        <v>1.0630145812734648</v>
      </c>
      <c r="AP426" s="236">
        <f t="shared" si="118"/>
        <v>1.0630145812734648</v>
      </c>
      <c r="BI426" s="96"/>
      <c r="BQ426" s="96"/>
      <c r="CI426" s="96"/>
    </row>
    <row r="427" spans="8:89" ht="14.25" customHeight="1" thickTop="1" thickBot="1">
      <c r="H427" s="235"/>
      <c r="J427" s="238"/>
      <c r="K427" s="105" t="s">
        <v>282</v>
      </c>
      <c r="L427" s="105" t="s">
        <v>239</v>
      </c>
      <c r="M427" s="236">
        <f t="shared" ref="M427:AP427" si="119">1+((1+(M$57+$O$39))^($J44+0.5)-1)</f>
        <v>1.2012064768390152</v>
      </c>
      <c r="N427" s="236">
        <f t="shared" si="119"/>
        <v>1.2012064768390152</v>
      </c>
      <c r="O427" s="236">
        <f t="shared" si="119"/>
        <v>1.2012064768390152</v>
      </c>
      <c r="P427" s="236">
        <f t="shared" si="119"/>
        <v>1.2012064768390152</v>
      </c>
      <c r="Q427" s="236">
        <f t="shared" si="119"/>
        <v>1.2012064768390152</v>
      </c>
      <c r="R427" s="236">
        <f t="shared" si="119"/>
        <v>1.2012064768390152</v>
      </c>
      <c r="S427" s="236">
        <f t="shared" si="119"/>
        <v>1.2012064768390152</v>
      </c>
      <c r="T427" s="236">
        <f t="shared" si="119"/>
        <v>1.2012064768390152</v>
      </c>
      <c r="U427" s="236">
        <f t="shared" si="119"/>
        <v>1.2012064768390152</v>
      </c>
      <c r="V427" s="236">
        <f t="shared" si="119"/>
        <v>1.2012064768390152</v>
      </c>
      <c r="W427" s="236">
        <f t="shared" si="119"/>
        <v>1.2012064768390152</v>
      </c>
      <c r="X427" s="236">
        <f t="shared" si="119"/>
        <v>1.2012064768390152</v>
      </c>
      <c r="Y427" s="236">
        <f t="shared" si="119"/>
        <v>1.2012064768390152</v>
      </c>
      <c r="Z427" s="236">
        <f t="shared" si="119"/>
        <v>1.2012064768390152</v>
      </c>
      <c r="AA427" s="236">
        <f t="shared" si="119"/>
        <v>1.2012064768390152</v>
      </c>
      <c r="AB427" s="236">
        <f t="shared" si="119"/>
        <v>1.2012064768390152</v>
      </c>
      <c r="AC427" s="236">
        <f t="shared" si="119"/>
        <v>1.2012064768390152</v>
      </c>
      <c r="AD427" s="236">
        <f t="shared" si="119"/>
        <v>1.2012064768390152</v>
      </c>
      <c r="AE427" s="236">
        <f t="shared" si="119"/>
        <v>1.2012064768390152</v>
      </c>
      <c r="AF427" s="236">
        <f t="shared" si="119"/>
        <v>1.2012064768390152</v>
      </c>
      <c r="AG427" s="236">
        <f t="shared" si="119"/>
        <v>1.2012064768390152</v>
      </c>
      <c r="AH427" s="236">
        <f t="shared" si="119"/>
        <v>1.2012064768390152</v>
      </c>
      <c r="AI427" s="236">
        <f t="shared" si="119"/>
        <v>1.2012064768390152</v>
      </c>
      <c r="AJ427" s="236">
        <f t="shared" si="119"/>
        <v>1.2012064768390152</v>
      </c>
      <c r="AK427" s="236">
        <f t="shared" si="119"/>
        <v>1.2012064768390152</v>
      </c>
      <c r="AL427" s="236">
        <f t="shared" si="119"/>
        <v>1.2012064768390152</v>
      </c>
      <c r="AM427" s="236">
        <f t="shared" si="119"/>
        <v>1.2012064768390152</v>
      </c>
      <c r="AN427" s="236">
        <f t="shared" si="119"/>
        <v>1.2012064768390152</v>
      </c>
      <c r="AO427" s="236">
        <f t="shared" si="119"/>
        <v>1.2012064768390152</v>
      </c>
      <c r="AP427" s="236">
        <f t="shared" si="119"/>
        <v>1.2012064768390152</v>
      </c>
      <c r="BI427" s="96"/>
      <c r="BQ427" s="96"/>
      <c r="CI427" s="96"/>
    </row>
    <row r="428" spans="8:89" ht="14.25" customHeight="1" thickTop="1" thickBot="1">
      <c r="H428" s="235"/>
      <c r="J428" s="238"/>
      <c r="K428" s="105" t="s">
        <v>283</v>
      </c>
      <c r="L428" s="105" t="s">
        <v>239</v>
      </c>
      <c r="M428" s="236">
        <f t="shared" ref="M428:AP428" si="120">1+((1+(M$57+$O$39))^($J45+0.5)-1)</f>
        <v>1.3573633188280871</v>
      </c>
      <c r="N428" s="236">
        <f t="shared" si="120"/>
        <v>1.3573633188280871</v>
      </c>
      <c r="O428" s="236">
        <f t="shared" si="120"/>
        <v>1.3573633188280871</v>
      </c>
      <c r="P428" s="236">
        <f t="shared" si="120"/>
        <v>1.3573633188280871</v>
      </c>
      <c r="Q428" s="236">
        <f t="shared" si="120"/>
        <v>1.3573633188280871</v>
      </c>
      <c r="R428" s="236">
        <f t="shared" si="120"/>
        <v>1.3573633188280871</v>
      </c>
      <c r="S428" s="236">
        <f t="shared" si="120"/>
        <v>1.3573633188280871</v>
      </c>
      <c r="T428" s="236">
        <f t="shared" si="120"/>
        <v>1.3573633188280871</v>
      </c>
      <c r="U428" s="236">
        <f t="shared" si="120"/>
        <v>1.3573633188280871</v>
      </c>
      <c r="V428" s="236">
        <f t="shared" si="120"/>
        <v>1.3573633188280871</v>
      </c>
      <c r="W428" s="236">
        <f t="shared" si="120"/>
        <v>1.3573633188280871</v>
      </c>
      <c r="X428" s="236">
        <f t="shared" si="120"/>
        <v>1.3573633188280871</v>
      </c>
      <c r="Y428" s="236">
        <f t="shared" si="120"/>
        <v>1.3573633188280871</v>
      </c>
      <c r="Z428" s="236">
        <f t="shared" si="120"/>
        <v>1.3573633188280871</v>
      </c>
      <c r="AA428" s="236">
        <f t="shared" si="120"/>
        <v>1.3573633188280871</v>
      </c>
      <c r="AB428" s="236">
        <f t="shared" si="120"/>
        <v>1.3573633188280871</v>
      </c>
      <c r="AC428" s="236">
        <f t="shared" si="120"/>
        <v>1.3573633188280871</v>
      </c>
      <c r="AD428" s="236">
        <f t="shared" si="120"/>
        <v>1.3573633188280871</v>
      </c>
      <c r="AE428" s="236">
        <f t="shared" si="120"/>
        <v>1.3573633188280871</v>
      </c>
      <c r="AF428" s="236">
        <f t="shared" si="120"/>
        <v>1.3573633188280871</v>
      </c>
      <c r="AG428" s="236">
        <f t="shared" si="120"/>
        <v>1.3573633188280871</v>
      </c>
      <c r="AH428" s="236">
        <f t="shared" si="120"/>
        <v>1.3573633188280871</v>
      </c>
      <c r="AI428" s="236">
        <f t="shared" si="120"/>
        <v>1.3573633188280871</v>
      </c>
      <c r="AJ428" s="236">
        <f t="shared" si="120"/>
        <v>1.3573633188280871</v>
      </c>
      <c r="AK428" s="236">
        <f t="shared" si="120"/>
        <v>1.3573633188280871</v>
      </c>
      <c r="AL428" s="236">
        <f t="shared" si="120"/>
        <v>1.3573633188280871</v>
      </c>
      <c r="AM428" s="236">
        <f t="shared" si="120"/>
        <v>1.3573633188280871</v>
      </c>
      <c r="AN428" s="236">
        <f t="shared" si="120"/>
        <v>1.3573633188280871</v>
      </c>
      <c r="AO428" s="236">
        <f t="shared" si="120"/>
        <v>1.3573633188280871</v>
      </c>
      <c r="AP428" s="236">
        <f t="shared" si="120"/>
        <v>1.3573633188280871</v>
      </c>
      <c r="BI428" s="96"/>
      <c r="BQ428" s="96"/>
      <c r="CI428" s="96"/>
    </row>
    <row r="429" spans="8:89" ht="14.25" customHeight="1" thickTop="1" thickBot="1">
      <c r="H429" s="235"/>
      <c r="J429" s="238"/>
      <c r="K429" s="105" t="s">
        <v>281</v>
      </c>
      <c r="L429" s="105" t="s">
        <v>240</v>
      </c>
      <c r="M429" s="236">
        <f t="shared" ref="M429:AP429" si="121">1+((1+(M$58+$O$39))^($J43+0.5)-1)</f>
        <v>1.0630145812734648</v>
      </c>
      <c r="N429" s="236">
        <f t="shared" si="121"/>
        <v>1.0630145812734648</v>
      </c>
      <c r="O429" s="236">
        <f t="shared" si="121"/>
        <v>1.0630145812734648</v>
      </c>
      <c r="P429" s="236">
        <f t="shared" si="121"/>
        <v>1.0630145812734648</v>
      </c>
      <c r="Q429" s="236">
        <f t="shared" si="121"/>
        <v>1.0630145812734648</v>
      </c>
      <c r="R429" s="236">
        <f t="shared" si="121"/>
        <v>1.0630145812734648</v>
      </c>
      <c r="S429" s="236">
        <f t="shared" si="121"/>
        <v>1.0630145812734648</v>
      </c>
      <c r="T429" s="236">
        <f t="shared" si="121"/>
        <v>1.0630145812734648</v>
      </c>
      <c r="U429" s="236">
        <f t="shared" si="121"/>
        <v>1.0630145812734648</v>
      </c>
      <c r="V429" s="236">
        <f t="shared" si="121"/>
        <v>1.0630145812734648</v>
      </c>
      <c r="W429" s="236">
        <f t="shared" si="121"/>
        <v>1.0630145812734648</v>
      </c>
      <c r="X429" s="236">
        <f t="shared" si="121"/>
        <v>1.0630145812734648</v>
      </c>
      <c r="Y429" s="236">
        <f t="shared" si="121"/>
        <v>1.0630145812734648</v>
      </c>
      <c r="Z429" s="236">
        <f t="shared" si="121"/>
        <v>1.0630145812734648</v>
      </c>
      <c r="AA429" s="236">
        <f t="shared" si="121"/>
        <v>1.0630145812734648</v>
      </c>
      <c r="AB429" s="236">
        <f t="shared" si="121"/>
        <v>1.0630145812734648</v>
      </c>
      <c r="AC429" s="236">
        <f t="shared" si="121"/>
        <v>1.0630145812734648</v>
      </c>
      <c r="AD429" s="236">
        <f t="shared" si="121"/>
        <v>1.0630145812734648</v>
      </c>
      <c r="AE429" s="236">
        <f t="shared" si="121"/>
        <v>1.0630145812734648</v>
      </c>
      <c r="AF429" s="236">
        <f t="shared" si="121"/>
        <v>1.0630145812734648</v>
      </c>
      <c r="AG429" s="236">
        <f t="shared" si="121"/>
        <v>1.0630145812734648</v>
      </c>
      <c r="AH429" s="236">
        <f t="shared" si="121"/>
        <v>1.0630145812734648</v>
      </c>
      <c r="AI429" s="236">
        <f t="shared" si="121"/>
        <v>1.0630145812734648</v>
      </c>
      <c r="AJ429" s="236">
        <f t="shared" si="121"/>
        <v>1.0630145812734648</v>
      </c>
      <c r="AK429" s="236">
        <f t="shared" si="121"/>
        <v>1.0630145812734648</v>
      </c>
      <c r="AL429" s="236">
        <f t="shared" si="121"/>
        <v>1.0630145812734648</v>
      </c>
      <c r="AM429" s="236">
        <f t="shared" si="121"/>
        <v>1.0630145812734648</v>
      </c>
      <c r="AN429" s="236">
        <f t="shared" si="121"/>
        <v>1.0630145812734648</v>
      </c>
      <c r="AO429" s="236">
        <f t="shared" si="121"/>
        <v>1.0630145812734648</v>
      </c>
      <c r="AP429" s="236">
        <f t="shared" si="121"/>
        <v>1.0630145812734648</v>
      </c>
      <c r="BI429" s="96"/>
      <c r="BQ429" s="96"/>
      <c r="CI429" s="96"/>
    </row>
    <row r="430" spans="8:89" ht="14.25" customHeight="1" thickTop="1" thickBot="1">
      <c r="H430" s="235"/>
      <c r="J430" s="238"/>
      <c r="K430" s="105" t="s">
        <v>282</v>
      </c>
      <c r="L430" s="105" t="s">
        <v>240</v>
      </c>
      <c r="M430" s="236">
        <f t="shared" ref="M430:AP430" si="122">1+((1+(M$58+$O$39))^($J44+0.5)-1)</f>
        <v>1.2012064768390152</v>
      </c>
      <c r="N430" s="236">
        <f t="shared" si="122"/>
        <v>1.2012064768390152</v>
      </c>
      <c r="O430" s="236">
        <f t="shared" si="122"/>
        <v>1.2012064768390152</v>
      </c>
      <c r="P430" s="236">
        <f t="shared" si="122"/>
        <v>1.2012064768390152</v>
      </c>
      <c r="Q430" s="236">
        <f t="shared" si="122"/>
        <v>1.2012064768390152</v>
      </c>
      <c r="R430" s="236">
        <f t="shared" si="122"/>
        <v>1.2012064768390152</v>
      </c>
      <c r="S430" s="236">
        <f t="shared" si="122"/>
        <v>1.2012064768390152</v>
      </c>
      <c r="T430" s="236">
        <f t="shared" si="122"/>
        <v>1.2012064768390152</v>
      </c>
      <c r="U430" s="236">
        <f t="shared" si="122"/>
        <v>1.2012064768390152</v>
      </c>
      <c r="V430" s="236">
        <f t="shared" si="122"/>
        <v>1.2012064768390152</v>
      </c>
      <c r="W430" s="236">
        <f t="shared" si="122"/>
        <v>1.2012064768390152</v>
      </c>
      <c r="X430" s="236">
        <f t="shared" si="122"/>
        <v>1.2012064768390152</v>
      </c>
      <c r="Y430" s="236">
        <f t="shared" si="122"/>
        <v>1.2012064768390152</v>
      </c>
      <c r="Z430" s="236">
        <f t="shared" si="122"/>
        <v>1.2012064768390152</v>
      </c>
      <c r="AA430" s="236">
        <f t="shared" si="122"/>
        <v>1.2012064768390152</v>
      </c>
      <c r="AB430" s="236">
        <f t="shared" si="122"/>
        <v>1.2012064768390152</v>
      </c>
      <c r="AC430" s="236">
        <f t="shared" si="122"/>
        <v>1.2012064768390152</v>
      </c>
      <c r="AD430" s="236">
        <f t="shared" si="122"/>
        <v>1.2012064768390152</v>
      </c>
      <c r="AE430" s="236">
        <f t="shared" si="122"/>
        <v>1.2012064768390152</v>
      </c>
      <c r="AF430" s="236">
        <f t="shared" si="122"/>
        <v>1.2012064768390152</v>
      </c>
      <c r="AG430" s="236">
        <f t="shared" si="122"/>
        <v>1.2012064768390152</v>
      </c>
      <c r="AH430" s="236">
        <f t="shared" si="122"/>
        <v>1.2012064768390152</v>
      </c>
      <c r="AI430" s="236">
        <f t="shared" si="122"/>
        <v>1.2012064768390152</v>
      </c>
      <c r="AJ430" s="236">
        <f t="shared" si="122"/>
        <v>1.2012064768390152</v>
      </c>
      <c r="AK430" s="236">
        <f t="shared" si="122"/>
        <v>1.2012064768390152</v>
      </c>
      <c r="AL430" s="236">
        <f t="shared" si="122"/>
        <v>1.2012064768390152</v>
      </c>
      <c r="AM430" s="236">
        <f t="shared" si="122"/>
        <v>1.2012064768390152</v>
      </c>
      <c r="AN430" s="236">
        <f t="shared" si="122"/>
        <v>1.2012064768390152</v>
      </c>
      <c r="AO430" s="236">
        <f t="shared" si="122"/>
        <v>1.2012064768390152</v>
      </c>
      <c r="AP430" s="236">
        <f t="shared" si="122"/>
        <v>1.2012064768390152</v>
      </c>
      <c r="BI430" s="96"/>
      <c r="BQ430" s="96"/>
      <c r="CI430" s="96"/>
    </row>
    <row r="431" spans="8:89" ht="14.25" customHeight="1" thickTop="1">
      <c r="H431" s="235"/>
      <c r="J431" s="238"/>
      <c r="K431" s="105" t="s">
        <v>283</v>
      </c>
      <c r="L431" s="105" t="s">
        <v>240</v>
      </c>
      <c r="M431" s="236">
        <f t="shared" ref="M431:AP431" si="123">1+((1+(M$58+$O$39))^($J45+0.5)-1)</f>
        <v>1.3573633188280871</v>
      </c>
      <c r="N431" s="236">
        <f t="shared" si="123"/>
        <v>1.3573633188280871</v>
      </c>
      <c r="O431" s="236">
        <f t="shared" si="123"/>
        <v>1.3573633188280871</v>
      </c>
      <c r="P431" s="236">
        <f t="shared" si="123"/>
        <v>1.3573633188280871</v>
      </c>
      <c r="Q431" s="236">
        <f t="shared" si="123"/>
        <v>1.3573633188280871</v>
      </c>
      <c r="R431" s="236">
        <f t="shared" si="123"/>
        <v>1.3573633188280871</v>
      </c>
      <c r="S431" s="236">
        <f t="shared" si="123"/>
        <v>1.3573633188280871</v>
      </c>
      <c r="T431" s="236">
        <f t="shared" si="123"/>
        <v>1.3573633188280871</v>
      </c>
      <c r="U431" s="236">
        <f t="shared" si="123"/>
        <v>1.3573633188280871</v>
      </c>
      <c r="V431" s="236">
        <f t="shared" si="123"/>
        <v>1.3573633188280871</v>
      </c>
      <c r="W431" s="236">
        <f t="shared" si="123"/>
        <v>1.3573633188280871</v>
      </c>
      <c r="X431" s="236">
        <f t="shared" si="123"/>
        <v>1.3573633188280871</v>
      </c>
      <c r="Y431" s="236">
        <f t="shared" si="123"/>
        <v>1.3573633188280871</v>
      </c>
      <c r="Z431" s="236">
        <f t="shared" si="123"/>
        <v>1.3573633188280871</v>
      </c>
      <c r="AA431" s="236">
        <f t="shared" si="123"/>
        <v>1.3573633188280871</v>
      </c>
      <c r="AB431" s="236">
        <f t="shared" si="123"/>
        <v>1.3573633188280871</v>
      </c>
      <c r="AC431" s="236">
        <f t="shared" si="123"/>
        <v>1.3573633188280871</v>
      </c>
      <c r="AD431" s="236">
        <f t="shared" si="123"/>
        <v>1.3573633188280871</v>
      </c>
      <c r="AE431" s="236">
        <f t="shared" si="123"/>
        <v>1.3573633188280871</v>
      </c>
      <c r="AF431" s="236">
        <f t="shared" si="123"/>
        <v>1.3573633188280871</v>
      </c>
      <c r="AG431" s="236">
        <f t="shared" si="123"/>
        <v>1.3573633188280871</v>
      </c>
      <c r="AH431" s="236">
        <f t="shared" si="123"/>
        <v>1.3573633188280871</v>
      </c>
      <c r="AI431" s="236">
        <f t="shared" si="123"/>
        <v>1.3573633188280871</v>
      </c>
      <c r="AJ431" s="236">
        <f t="shared" si="123"/>
        <v>1.3573633188280871</v>
      </c>
      <c r="AK431" s="236">
        <f t="shared" si="123"/>
        <v>1.3573633188280871</v>
      </c>
      <c r="AL431" s="236">
        <f t="shared" si="123"/>
        <v>1.3573633188280871</v>
      </c>
      <c r="AM431" s="236">
        <f t="shared" si="123"/>
        <v>1.3573633188280871</v>
      </c>
      <c r="AN431" s="236">
        <f t="shared" si="123"/>
        <v>1.3573633188280871</v>
      </c>
      <c r="AO431" s="236">
        <f t="shared" si="123"/>
        <v>1.3573633188280871</v>
      </c>
      <c r="AP431" s="236">
        <f t="shared" si="123"/>
        <v>1.3573633188280871</v>
      </c>
      <c r="BI431" s="96"/>
      <c r="BQ431" s="96"/>
      <c r="CI431" s="96"/>
    </row>
    <row r="432" spans="8:89" ht="14.25" customHeight="1">
      <c r="AZ432"/>
      <c r="BA432"/>
      <c r="BB432"/>
      <c r="BC432"/>
      <c r="BD432"/>
      <c r="BE432"/>
      <c r="BF432"/>
      <c r="BG432"/>
      <c r="BH432"/>
      <c r="BJ432"/>
      <c r="BK432"/>
      <c r="BL432"/>
      <c r="BM432"/>
      <c r="BN432"/>
      <c r="BO432"/>
      <c r="BP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J432"/>
      <c r="CK432"/>
    </row>
    <row r="433" spans="3:87" ht="14.25" customHeight="1">
      <c r="BI433" s="96"/>
      <c r="BQ433" s="96"/>
      <c r="CI433" s="96"/>
    </row>
    <row r="434" spans="3:87" ht="14.25" customHeight="1">
      <c r="C434" s="112" t="s">
        <v>162</v>
      </c>
      <c r="G434" s="306" t="s">
        <v>284</v>
      </c>
      <c r="H434" s="306"/>
      <c r="I434" s="306"/>
      <c r="J434" s="306"/>
      <c r="K434" s="306"/>
      <c r="L434" s="306"/>
      <c r="M434" s="306"/>
      <c r="N434" s="306"/>
      <c r="O434" s="306"/>
      <c r="P434" s="306"/>
      <c r="Q434" s="306"/>
      <c r="R434" s="306"/>
      <c r="S434" s="306"/>
      <c r="T434" s="306"/>
      <c r="U434" s="306"/>
      <c r="V434" s="239"/>
      <c r="W434" s="239"/>
      <c r="X434" s="239"/>
      <c r="Y434" s="239"/>
      <c r="Z434" s="239"/>
      <c r="AA434" s="114"/>
      <c r="AB434" s="114"/>
      <c r="BI434" s="96"/>
      <c r="BQ434" s="96"/>
      <c r="CI434" s="96"/>
    </row>
    <row r="435" spans="3:87" ht="14.25" customHeight="1" thickBot="1">
      <c r="K435" s="240"/>
      <c r="L435" s="240"/>
      <c r="M435" s="240"/>
      <c r="N435" s="240"/>
      <c r="O435" s="240"/>
      <c r="P435" s="240"/>
      <c r="Q435" s="240"/>
      <c r="R435" s="240"/>
      <c r="BI435" s="96"/>
      <c r="BQ435" s="96"/>
      <c r="CI435" s="96"/>
    </row>
    <row r="436" spans="3:87" ht="14.25" customHeight="1">
      <c r="H436" s="241" t="s">
        <v>285</v>
      </c>
      <c r="I436" s="242"/>
      <c r="J436" s="242"/>
      <c r="K436" s="243"/>
      <c r="L436" s="357" t="s">
        <v>286</v>
      </c>
      <c r="M436" s="358"/>
      <c r="N436" s="358"/>
      <c r="O436" s="358"/>
      <c r="P436" s="359"/>
      <c r="Q436" s="244" t="s">
        <v>287</v>
      </c>
      <c r="R436" s="245" t="s">
        <v>288</v>
      </c>
      <c r="S436" s="246"/>
      <c r="T436" s="246"/>
      <c r="U436" s="246"/>
      <c r="V436" s="246"/>
      <c r="W436" s="246"/>
      <c r="X436" s="246"/>
      <c r="Y436" s="246"/>
      <c r="Z436" s="246"/>
      <c r="AA436" s="247"/>
      <c r="BH436"/>
      <c r="BI436" s="96"/>
      <c r="BP436"/>
      <c r="BQ436" s="96"/>
      <c r="CH436"/>
      <c r="CI436" s="96"/>
    </row>
    <row r="437" spans="3:87" ht="27.75" customHeight="1">
      <c r="H437" s="352" t="s">
        <v>289</v>
      </c>
      <c r="I437" s="353"/>
      <c r="J437" s="353"/>
      <c r="K437" s="354"/>
      <c r="L437" s="355" t="s">
        <v>290</v>
      </c>
      <c r="M437" s="356"/>
      <c r="N437" s="356"/>
      <c r="O437" s="356"/>
      <c r="P437" s="356"/>
      <c r="Q437" s="250" t="s">
        <v>291</v>
      </c>
      <c r="R437" s="250" t="s">
        <v>291</v>
      </c>
      <c r="S437" s="251"/>
      <c r="T437" s="251"/>
      <c r="U437" s="251"/>
      <c r="V437" s="251"/>
      <c r="W437" s="251"/>
      <c r="X437" s="251"/>
      <c r="Y437" s="251"/>
      <c r="Z437" s="251"/>
      <c r="AA437" s="252"/>
      <c r="BH437"/>
      <c r="BI437" s="96"/>
      <c r="BP437"/>
      <c r="BQ437" s="96"/>
      <c r="CH437"/>
      <c r="CI437" s="96"/>
    </row>
    <row r="438" spans="3:87" ht="27.75" customHeight="1">
      <c r="H438" s="352" t="s">
        <v>270</v>
      </c>
      <c r="I438" s="353"/>
      <c r="J438" s="353"/>
      <c r="K438" s="354"/>
      <c r="L438" s="355" t="s">
        <v>290</v>
      </c>
      <c r="M438" s="356"/>
      <c r="N438" s="356"/>
      <c r="O438" s="356"/>
      <c r="P438" s="356"/>
      <c r="Q438" s="250">
        <v>2020</v>
      </c>
      <c r="R438" s="253">
        <v>1.0469802288156225</v>
      </c>
      <c r="S438" s="251"/>
      <c r="T438" s="251"/>
      <c r="U438" s="251"/>
      <c r="V438" s="251"/>
      <c r="W438" s="251"/>
      <c r="X438" s="251"/>
      <c r="Y438" s="251"/>
      <c r="Z438" s="251"/>
      <c r="AA438" s="252"/>
      <c r="BH438"/>
      <c r="BI438" s="96"/>
      <c r="BP438"/>
      <c r="BQ438" s="96"/>
      <c r="CH438"/>
      <c r="CI438" s="96"/>
    </row>
    <row r="439" spans="3:87" ht="28.5" customHeight="1">
      <c r="H439" s="352" t="s">
        <v>292</v>
      </c>
      <c r="I439" s="353"/>
      <c r="J439" s="353"/>
      <c r="K439" s="354"/>
      <c r="L439" s="355" t="s">
        <v>293</v>
      </c>
      <c r="M439" s="356"/>
      <c r="N439" s="356"/>
      <c r="O439" s="356"/>
      <c r="P439" s="356"/>
      <c r="Q439" s="250">
        <v>2020</v>
      </c>
      <c r="R439" s="253">
        <v>1.0469802288156225</v>
      </c>
      <c r="S439" s="254"/>
      <c r="T439" s="254"/>
      <c r="U439" s="254"/>
      <c r="V439" s="254"/>
      <c r="W439" s="254"/>
      <c r="X439" s="254"/>
      <c r="Y439" s="254"/>
      <c r="Z439" s="254"/>
      <c r="AA439" s="255"/>
      <c r="BH439"/>
      <c r="BI439" s="96"/>
      <c r="BP439"/>
      <c r="BQ439" s="96"/>
      <c r="CH439"/>
      <c r="CI439" s="96"/>
    </row>
    <row r="440" spans="3:87" ht="28.5" customHeight="1">
      <c r="H440" s="352" t="s">
        <v>294</v>
      </c>
      <c r="I440" s="353"/>
      <c r="J440" s="353"/>
      <c r="K440" s="354"/>
      <c r="L440" s="355" t="s">
        <v>293</v>
      </c>
      <c r="M440" s="356"/>
      <c r="N440" s="356"/>
      <c r="O440" s="356"/>
      <c r="P440" s="356"/>
      <c r="Q440" s="250">
        <v>2020</v>
      </c>
      <c r="R440" s="253">
        <v>1.0469802288156225</v>
      </c>
      <c r="S440" s="254"/>
      <c r="T440" s="254"/>
      <c r="U440" s="254"/>
      <c r="V440" s="254"/>
      <c r="W440" s="254"/>
      <c r="X440" s="254"/>
      <c r="Y440" s="254"/>
      <c r="Z440" s="254"/>
      <c r="AA440" s="255"/>
      <c r="BH440"/>
      <c r="BI440" s="96"/>
      <c r="BP440"/>
      <c r="BQ440" s="96"/>
      <c r="CH440"/>
      <c r="CI440" s="96"/>
    </row>
    <row r="441" spans="3:87" ht="29.25" customHeight="1">
      <c r="H441" s="352" t="s">
        <v>295</v>
      </c>
      <c r="I441" s="353"/>
      <c r="J441" s="353"/>
      <c r="K441" s="354"/>
      <c r="L441" s="355" t="s">
        <v>290</v>
      </c>
      <c r="M441" s="356"/>
      <c r="N441" s="356"/>
      <c r="O441" s="356"/>
      <c r="P441" s="356"/>
      <c r="Q441" s="250">
        <v>2020</v>
      </c>
      <c r="R441" s="253">
        <v>1.0469802288156225</v>
      </c>
      <c r="S441" s="251"/>
      <c r="T441" s="251"/>
      <c r="U441" s="251"/>
      <c r="V441" s="251"/>
      <c r="W441" s="251"/>
      <c r="X441" s="251"/>
      <c r="Y441" s="251"/>
      <c r="Z441" s="251"/>
      <c r="AA441" s="252"/>
      <c r="BH441"/>
      <c r="BI441" s="96"/>
      <c r="BP441"/>
      <c r="BQ441" s="96"/>
      <c r="CH441"/>
      <c r="CI441" s="96"/>
    </row>
    <row r="442" spans="3:87" ht="14.25" customHeight="1" thickBot="1">
      <c r="H442" s="364" t="s">
        <v>296</v>
      </c>
      <c r="I442" s="365"/>
      <c r="J442" s="365"/>
      <c r="K442" s="366"/>
      <c r="L442" s="367" t="s">
        <v>293</v>
      </c>
      <c r="M442" s="368"/>
      <c r="N442" s="368"/>
      <c r="O442" s="368"/>
      <c r="P442" s="368"/>
      <c r="Q442" s="250" t="s">
        <v>291</v>
      </c>
      <c r="R442" s="250" t="s">
        <v>291</v>
      </c>
      <c r="S442" s="256"/>
      <c r="T442" s="257"/>
      <c r="U442" s="257"/>
      <c r="V442" s="257"/>
      <c r="W442" s="257"/>
      <c r="X442" s="257"/>
      <c r="Y442" s="257"/>
      <c r="Z442" s="257"/>
      <c r="AA442" s="258"/>
      <c r="BH442"/>
      <c r="BI442" s="96"/>
      <c r="BP442"/>
      <c r="BQ442" s="96"/>
      <c r="CH442"/>
      <c r="CI442" s="96"/>
    </row>
    <row r="443" spans="3:87" ht="14.25" customHeight="1" thickBot="1">
      <c r="H443" s="369"/>
      <c r="I443" s="369"/>
      <c r="J443" s="369"/>
      <c r="K443" s="369"/>
      <c r="L443" s="259"/>
      <c r="M443" s="259"/>
      <c r="N443" s="259"/>
      <c r="O443" s="259"/>
      <c r="P443" s="259"/>
      <c r="Q443" s="259"/>
      <c r="R443" s="259"/>
      <c r="S443" s="104"/>
      <c r="T443" s="104"/>
      <c r="U443" s="104"/>
      <c r="V443" s="104"/>
      <c r="W443" s="104"/>
      <c r="X443" s="104"/>
      <c r="Y443" s="104"/>
      <c r="Z443" s="104"/>
      <c r="AA443" s="104"/>
      <c r="BH443"/>
      <c r="BI443" s="96"/>
      <c r="BP443"/>
      <c r="BQ443" s="96"/>
      <c r="CH443"/>
      <c r="CI443" s="96"/>
    </row>
    <row r="444" spans="3:87" ht="14.25" customHeight="1">
      <c r="H444" s="370" t="s">
        <v>297</v>
      </c>
      <c r="I444" s="371"/>
      <c r="J444" s="371"/>
      <c r="K444" s="371"/>
      <c r="L444" s="357" t="s">
        <v>286</v>
      </c>
      <c r="M444" s="358"/>
      <c r="N444" s="358"/>
      <c r="O444" s="358"/>
      <c r="P444" s="359"/>
      <c r="Q444" s="244" t="s">
        <v>287</v>
      </c>
      <c r="R444" s="245" t="s">
        <v>288</v>
      </c>
      <c r="S444" s="260"/>
      <c r="T444" s="260"/>
      <c r="U444" s="260"/>
      <c r="V444" s="260"/>
      <c r="W444" s="260"/>
      <c r="X444" s="260"/>
      <c r="Y444" s="260"/>
      <c r="Z444" s="260"/>
      <c r="AA444" s="261"/>
      <c r="BH444"/>
      <c r="BI444" s="96"/>
      <c r="BP444"/>
      <c r="BQ444" s="96"/>
      <c r="CH444"/>
      <c r="CI444" s="96"/>
    </row>
    <row r="445" spans="3:87" ht="14.25" customHeight="1">
      <c r="H445" s="352" t="s">
        <v>270</v>
      </c>
      <c r="I445" s="353"/>
      <c r="J445" s="353"/>
      <c r="K445" s="354"/>
      <c r="L445" s="362" t="s">
        <v>298</v>
      </c>
      <c r="M445" s="363"/>
      <c r="N445" s="363"/>
      <c r="O445" s="363"/>
      <c r="P445" s="363"/>
      <c r="Q445" s="250" t="s">
        <v>291</v>
      </c>
      <c r="R445" s="250" t="s">
        <v>291</v>
      </c>
      <c r="S445" s="262" t="s">
        <v>299</v>
      </c>
      <c r="T445" s="254"/>
      <c r="U445" s="254"/>
      <c r="V445" s="254"/>
      <c r="W445" s="254"/>
      <c r="X445" s="254"/>
      <c r="Y445" s="254"/>
      <c r="Z445" s="254"/>
      <c r="AA445" s="255"/>
      <c r="BH445"/>
      <c r="BI445" s="96"/>
      <c r="BP445"/>
      <c r="BQ445" s="96"/>
      <c r="CH445"/>
      <c r="CI445" s="96"/>
    </row>
    <row r="446" spans="3:87" ht="14.25" customHeight="1">
      <c r="H446" s="263" t="s">
        <v>300</v>
      </c>
      <c r="I446" s="264"/>
      <c r="J446" s="264"/>
      <c r="K446" s="264"/>
      <c r="L446" s="264"/>
      <c r="M446" s="264"/>
      <c r="O446" s="265"/>
      <c r="P446" s="265"/>
      <c r="Q446" s="248"/>
      <c r="R446" s="249"/>
      <c r="S446" s="248"/>
      <c r="T446" s="266"/>
      <c r="U446" s="248"/>
      <c r="V446" s="248"/>
      <c r="W446" s="248"/>
      <c r="X446" s="248"/>
      <c r="Y446" s="248"/>
      <c r="Z446" s="248"/>
      <c r="AA446" s="248"/>
      <c r="AB446" s="249"/>
      <c r="BI446" s="96"/>
      <c r="BQ446" s="96"/>
      <c r="CI446" s="96"/>
    </row>
    <row r="447" spans="3:87" ht="14.25" customHeight="1">
      <c r="H447" s="352" t="s">
        <v>292</v>
      </c>
      <c r="I447" s="353"/>
      <c r="J447" s="353"/>
      <c r="K447" s="354"/>
      <c r="L447" s="360" t="s">
        <v>291</v>
      </c>
      <c r="M447" s="361"/>
      <c r="N447" s="361"/>
      <c r="O447" s="361"/>
      <c r="P447" s="361"/>
      <c r="Q447" s="250" t="s">
        <v>291</v>
      </c>
      <c r="R447" s="250" t="s">
        <v>291</v>
      </c>
      <c r="S447" s="251"/>
      <c r="T447" s="251"/>
      <c r="U447" s="251"/>
      <c r="V447" s="251"/>
      <c r="W447" s="251"/>
      <c r="X447" s="251"/>
      <c r="Y447" s="251"/>
      <c r="Z447" s="251"/>
      <c r="AA447" s="252"/>
      <c r="BH447"/>
      <c r="BI447" s="96"/>
      <c r="BP447"/>
      <c r="BQ447" s="96"/>
      <c r="CH447"/>
      <c r="CI447" s="96"/>
    </row>
    <row r="448" spans="3:87" ht="14.25" customHeight="1">
      <c r="H448" s="352" t="s">
        <v>294</v>
      </c>
      <c r="I448" s="353"/>
      <c r="J448" s="353"/>
      <c r="K448" s="354"/>
      <c r="L448" s="360" t="s">
        <v>291</v>
      </c>
      <c r="M448" s="361"/>
      <c r="N448" s="361"/>
      <c r="O448" s="361"/>
      <c r="P448" s="361"/>
      <c r="Q448" s="250" t="s">
        <v>291</v>
      </c>
      <c r="R448" s="250" t="s">
        <v>291</v>
      </c>
      <c r="S448" s="251"/>
      <c r="T448" s="251"/>
      <c r="U448" s="251"/>
      <c r="V448" s="251"/>
      <c r="W448" s="251"/>
      <c r="X448" s="251"/>
      <c r="Y448" s="251"/>
      <c r="Z448" s="251"/>
      <c r="AA448" s="252"/>
      <c r="BH448"/>
      <c r="BI448" s="96"/>
      <c r="BP448"/>
      <c r="BQ448" s="96"/>
      <c r="CH448"/>
      <c r="CI448" s="96"/>
    </row>
    <row r="449" spans="8:87" ht="14.25" customHeight="1">
      <c r="H449" s="352" t="s">
        <v>301</v>
      </c>
      <c r="I449" s="353"/>
      <c r="J449" s="353"/>
      <c r="K449" s="354"/>
      <c r="L449" s="360" t="s">
        <v>291</v>
      </c>
      <c r="M449" s="361"/>
      <c r="N449" s="361"/>
      <c r="O449" s="361"/>
      <c r="P449" s="361"/>
      <c r="Q449" s="250" t="s">
        <v>291</v>
      </c>
      <c r="R449" s="250" t="s">
        <v>291</v>
      </c>
      <c r="S449" s="251"/>
      <c r="T449" s="251"/>
      <c r="U449" s="251"/>
      <c r="V449" s="251"/>
      <c r="W449" s="251"/>
      <c r="X449" s="251"/>
      <c r="Y449" s="251"/>
      <c r="Z449" s="251"/>
      <c r="AA449" s="252"/>
      <c r="BH449"/>
      <c r="BI449" s="96"/>
      <c r="BP449"/>
      <c r="BQ449" s="96"/>
      <c r="CH449"/>
      <c r="CI449" s="96"/>
    </row>
    <row r="450" spans="8:87" ht="14.25" customHeight="1" thickBot="1">
      <c r="H450" s="364" t="s">
        <v>296</v>
      </c>
      <c r="I450" s="365"/>
      <c r="J450" s="365"/>
      <c r="K450" s="366"/>
      <c r="L450" s="372" t="s">
        <v>291</v>
      </c>
      <c r="M450" s="373"/>
      <c r="N450" s="373"/>
      <c r="O450" s="373"/>
      <c r="P450" s="373"/>
      <c r="Q450" s="267" t="s">
        <v>291</v>
      </c>
      <c r="R450" s="268" t="s">
        <v>291</v>
      </c>
      <c r="S450" s="269"/>
      <c r="T450" s="269"/>
      <c r="U450" s="269"/>
      <c r="V450" s="269"/>
      <c r="W450" s="269"/>
      <c r="X450" s="269"/>
      <c r="Y450" s="269"/>
      <c r="Z450" s="269"/>
      <c r="AA450" s="270"/>
      <c r="BH450"/>
      <c r="BI450" s="96"/>
      <c r="BP450"/>
      <c r="BQ450" s="96"/>
      <c r="CH450"/>
      <c r="CI450" s="96"/>
    </row>
    <row r="544" s="96" customFormat="1" ht="14.25" customHeight="1"/>
    <row r="545" s="96" customFormat="1" ht="14.25" customHeight="1"/>
    <row r="546" s="96" customFormat="1" ht="14.25" customHeight="1"/>
    <row r="547" s="96" customFormat="1" ht="14.25" customHeight="1"/>
    <row r="548" s="96" customFormat="1" ht="14.25" customHeight="1"/>
    <row r="549" s="96" customFormat="1" ht="14.25" customHeight="1"/>
    <row r="550" s="96" customFormat="1" ht="14.25" customHeight="1"/>
    <row r="551" s="96" customFormat="1" ht="14.25" customHeight="1"/>
    <row r="552" s="96" customFormat="1" ht="14.25" customHeight="1"/>
    <row r="553" s="96" customFormat="1" ht="14.25" customHeight="1"/>
    <row r="554" s="96" customFormat="1" ht="14.25" customHeight="1"/>
    <row r="555" s="96" customFormat="1" ht="14.25" customHeight="1"/>
    <row r="556" s="96" customFormat="1" ht="14.25" customHeight="1"/>
    <row r="557" s="96" customFormat="1" ht="14.25" customHeight="1"/>
    <row r="558" s="96" customFormat="1" ht="14.25" customHeight="1"/>
    <row r="559" s="96" customFormat="1" ht="14.25" customHeight="1"/>
    <row r="560" s="96" customFormat="1" ht="14.25" customHeight="1"/>
    <row r="561" s="96" customFormat="1" ht="14.25" customHeight="1"/>
    <row r="562" s="96" customFormat="1" ht="14.25" customHeight="1"/>
    <row r="563" s="96" customFormat="1" ht="14.25" customHeight="1"/>
    <row r="564" s="96" customFormat="1" ht="14.25" customHeight="1"/>
    <row r="565" s="96" customFormat="1" ht="14.25" customHeight="1"/>
    <row r="566" s="96" customFormat="1" ht="14.25" customHeight="1"/>
    <row r="567" s="96" customFormat="1" ht="14.25" customHeight="1"/>
    <row r="568" s="96" customFormat="1" ht="14.25" customHeight="1"/>
    <row r="569" s="96" customFormat="1" ht="14.25" customHeight="1"/>
    <row r="570" s="96" customFormat="1" ht="14.25" customHeight="1"/>
    <row r="571" s="96" customFormat="1" ht="14.25" customHeight="1"/>
    <row r="572" s="96" customFormat="1" ht="14.25" customHeight="1"/>
  </sheetData>
  <mergeCells count="60">
    <mergeCell ref="H448:K448"/>
    <mergeCell ref="L448:P448"/>
    <mergeCell ref="H449:K449"/>
    <mergeCell ref="L449:P449"/>
    <mergeCell ref="H450:K450"/>
    <mergeCell ref="L450:P450"/>
    <mergeCell ref="H442:K442"/>
    <mergeCell ref="L442:P442"/>
    <mergeCell ref="H443:K443"/>
    <mergeCell ref="H444:K444"/>
    <mergeCell ref="L444:P444"/>
    <mergeCell ref="G434:U434"/>
    <mergeCell ref="H437:K437"/>
    <mergeCell ref="L437:P437"/>
    <mergeCell ref="L436:P436"/>
    <mergeCell ref="H447:K447"/>
    <mergeCell ref="L447:P447"/>
    <mergeCell ref="H440:K440"/>
    <mergeCell ref="L440:P440"/>
    <mergeCell ref="H441:K441"/>
    <mergeCell ref="L441:P441"/>
    <mergeCell ref="H445:K445"/>
    <mergeCell ref="L445:P445"/>
    <mergeCell ref="H438:K438"/>
    <mergeCell ref="L438:P438"/>
    <mergeCell ref="H439:K439"/>
    <mergeCell ref="L439:P439"/>
    <mergeCell ref="M41:M42"/>
    <mergeCell ref="J48:J77"/>
    <mergeCell ref="H368:H411"/>
    <mergeCell ref="J368:J412"/>
    <mergeCell ref="J416:J418"/>
    <mergeCell ref="J320:J364"/>
    <mergeCell ref="H84:H284"/>
    <mergeCell ref="J85:J129"/>
    <mergeCell ref="J132:J176"/>
    <mergeCell ref="J179:J223"/>
    <mergeCell ref="J226:J270"/>
    <mergeCell ref="J273:J317"/>
    <mergeCell ref="V18:X18"/>
    <mergeCell ref="Y18:AA18"/>
    <mergeCell ref="AB18:AD18"/>
    <mergeCell ref="AE18:AG18"/>
    <mergeCell ref="J19:J34"/>
    <mergeCell ref="G82:U82"/>
    <mergeCell ref="A1:H1"/>
    <mergeCell ref="U4:U5"/>
    <mergeCell ref="G7:U7"/>
    <mergeCell ref="H9:U9"/>
    <mergeCell ref="H11:H34"/>
    <mergeCell ref="J11:K11"/>
    <mergeCell ref="L11:Q11"/>
    <mergeCell ref="J13:Q13"/>
    <mergeCell ref="S18:U18"/>
    <mergeCell ref="H36:H77"/>
    <mergeCell ref="J36:O36"/>
    <mergeCell ref="J37:N37"/>
    <mergeCell ref="J39:N39"/>
    <mergeCell ref="J40:K40"/>
    <mergeCell ref="L41:L42"/>
  </mergeCells>
  <hyperlinks>
    <hyperlink ref="M1" r:id="rId1" display="https://atb.nrel.gov/electricity/2022/pumped-storage_hydropower" xr:uid="{1F0337D8-914E-4BE5-9496-33996962FB72}"/>
    <hyperlink ref="L445:P445" r:id="rId2" display="Hydropower Vision (DOE 2016)" xr:uid="{A7FE9F95-2EA6-4A35-ACEB-7D954C4B4F2F}"/>
    <hyperlink ref="L439:P439" r:id="rId3" display="Mongird, K., V. Viswanathan, J. Alam, C. Vartanian, V. Sprenkle, R. Baxter. (2020). 2020 Grid Energy Storage Technology Cost and Performance Assessment. DOE/PA-0204. USDOE" xr:uid="{F1EE56AD-AA19-4856-AE25-0038AC6A8CE8}"/>
    <hyperlink ref="L440:P440" r:id="rId4" display="Mongird, K., V. Viswanathan, J. Alam, C. Vartanian, V. Sprenkle, R. Baxter. (2020). 2020 Grid Energy Storage Technology Cost and Performance Assessment. DOE/PA-0204. USDOE" xr:uid="{D9211D72-2B3B-4B52-AB63-65D3C3B36575}"/>
    <hyperlink ref="L442:P442" r:id="rId5" display="Mongird, K., V. Viswanathan, J. Alam, C. Vartanian, V. Sprenkle, R. Baxter. (2020). 2020 Grid Energy Storage Technology Cost and Performance Assessment. DOE/PA-0204. USDOE" xr:uid="{885F2EF1-C640-451B-82C9-5C29FB7BB103}"/>
    <hyperlink ref="L441:P441" r:id="rId6" display="Rosenlieb, E., Heimiller, D. (2022). Closed Loop Pumped Storage Hydropower Resource Assessment for the United States. NREL/TP-6A20-81277. with updates as described at https://www.nrel.gov/gis/psh-supply-curves.html " xr:uid="{30CED377-9A1D-4982-97F8-3ECA60ACE33C}"/>
    <hyperlink ref="L438:P438" r:id="rId7" display="Rosenlieb, E., Heimiller, D. (2022). Closed Loop Pumped Storage Hydropower Resource Assessment for the United States. NREL/TP-6A20-81277. with updates as described at https://www.nrel.gov/gis/psh-supply-curves.html " xr:uid="{05D8511A-E2F4-4BAA-A998-A82A61ABFECD}"/>
    <hyperlink ref="L437:P437" r:id="rId8" display="Rosenlieb, E., Heimiller, D. (2022). Closed Loop Pumped Storage Hydropower Resource Assessment for the United States. NREL/TP-6A20-81277. with updates as described at https://www.nrel.gov/gis/psh-supply-curves.html " xr:uid="{F72C09D7-822E-4541-BD75-344403D4600F}"/>
  </hyperlinks>
  <pageMargins left="0.7" right="0.7" top="0.75" bottom="0.75" header="0.3" footer="0.3"/>
  <pageSetup orientation="portrait" r:id="rId9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 2 7 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 T a b l e 1 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 T a b l e 1 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 C o l u m n s \ C o l u m n 5 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 C o l u m n s \ C o l u m n 6 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 C o l u m n s \ C o l u m n 7 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 C o l u m n s \ C o l u m n 8 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 C o l u m n s \ C o l u m n 9 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 C o l u m n s \ C o l u m n 1 1 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 C o l u m n s \ C o l u m n 1 2 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 C o l u m n s \ C o l u m n 1 3 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 C o l u m n s \ C o l u m n 1 4 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3.xml>��< ? x m l   v e r s i o n = " 1 . 0 "   e n c o d i n g = " u t f - 1 6 " ? > < D a t a M a s h u p   s q m i d = " b c 8 5 b 0 b 7 - 2 6 9 2 - 4 8 5 c - 8 c 5 8 - 4 3 6 0 9 f a 2 e 5 d 7 "   x m l n s = " h t t p : / / s c h e m a s . m i c r o s o f t . c o m / D a t a M a s h u p " > A A A A A B g D A A B Q S w M E F A A C A A g A H Y 5 7 U F r u w 3 m o A A A A + A A A A B I A H A B D b 2 5 m a W c v U G F j a 2 F n Z S 5 4 b W w g o h g A K K A U A A A A A A A A A A A A A A A A A A A A A A A A A A A A h Y / B C o I w H I d f R X Z 3 m 2 Y o 8 n d C H b o k B E F 0 H X P p S G e 4 2 X y 3 D j 1 S r 5 B Q V r e O v 4 / v 8 P 0 e t z v k Y 9 t 4 V 9 k b 1 e k M B Z g i T 2 r R l U p X G R r s y U 9 Q z m D H x Z l X 0 p t k b d L R l B m q r b 2 k h D j n s F v g r q 9 I S G l A j s V 2 L 2 r Z c v S R 1 X / Z V 9 p Y r o V E D A 6 v G B b i O M H L O K I 4 S g I g M 4 Z C 6 a 8 S T s W Y A v m B s B 4 a O / S S S e 1 v V k D m C e T 9 g j 0 B U E s D B B Q A A g A I A B 2 O e 1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d j n t Q K I p H u A 4 A A A A R A A A A E w A c A E Z v c m 1 1 b G F z L 1 N l Y 3 R p b 2 4 x L m 0 g o h g A K K A U A A A A A A A A A A A A A A A A A A A A A A A A A A A A K 0 5 N L s n M z 1 M I h t C G 1 g B Q S w E C L Q A U A A I A C A A d j n t Q W u 7 D e a g A A A D 4 A A A A E g A A A A A A A A A A A A A A A A A A A A A A Q 2 9 u Z m l n L 1 B h Y 2 t h Z 2 U u e G 1 s U E s B A i 0 A F A A C A A g A H Y 5 7 U A / K 6 a u k A A A A 6 Q A A A B M A A A A A A A A A A A A A A A A A 9 A A A A F t D b 2 5 0 Z W 5 0 X 1 R 5 c G V z X S 5 4 b W x Q S w E C L Q A U A A I A C A A d j n t Q K I p H u A 4 A A A A R A A A A E w A A A A A A A A A A A A A A A A D l A Q A A R m 9 y b X V s Y X M v U 2 V j d G l v b j E u b V B L B Q Y A A A A A A w A D A M I A A A B A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/ i L G s q m 0 U + 9 P j I p 3 Q 7 i y w A A A A A C A A A A A A A Q Z g A A A A E A A C A A A A B 9 0 J 8 x H f D w 2 x R Z a 1 Z 3 n 6 5 i h z z V G y x f 5 F 4 I v A 2 D t F D X I g A A A A A O g A A A A A I A A C A A A A B K U N v H m V R l H J k W I 2 J 8 r X e G q S P V 1 d f 8 K m / J T o 7 z N B a 3 q V A A A A C Y G b Y V L f 0 9 7 S p + D 7 1 B 2 G h C 1 v / g S H L 4 f B t q w u M S 0 J j L T H J e S f k p 0 a Q 7 A C 5 4 1 D F 9 Y W o x v K F 5 1 i / j n s g e 8 T H R K a Y o j L l + x Q q N k M E G I U 4 K L Z 8 P s U A A A A A R V 6 o Y d c R i W b 2 V b u Q K S 4 l U Z X / S F 8 M y T l g P l O s k V w U B 2 K X p b l X a M 8 e K 1 s f Q q 9 e g A p v x 2 c 5 s w b O G T i 9 Q J b P M N 5 d 7 < / D a t a M a s h u p > 
</file>

<file path=customXml/itemProps1.xml><?xml version="1.0" encoding="utf-8"?>
<ds:datastoreItem xmlns:ds="http://schemas.openxmlformats.org/officeDocument/2006/customXml" ds:itemID="{CE32DE80-2199-4C99-AF32-E93399C0ED2A}">
  <ds:schemaRefs/>
</ds:datastoreItem>
</file>

<file path=customXml/itemProps2.xml><?xml version="1.0" encoding="utf-8"?>
<ds:datastoreItem xmlns:ds="http://schemas.openxmlformats.org/officeDocument/2006/customXml" ds:itemID="{A22D8834-52FE-42A4-AB42-688C1A94FFEA}">
  <ds:schemaRefs/>
</ds:datastoreItem>
</file>

<file path=customXml/itemProps3.xml><?xml version="1.0" encoding="utf-8"?>
<ds:datastoreItem xmlns:ds="http://schemas.openxmlformats.org/officeDocument/2006/customXml" ds:itemID="{CACCEF97-EEE8-48A4-BC6C-073BC67A63F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Legend</vt:lpstr>
      <vt:lpstr>Key inputs</vt:lpstr>
      <vt:lpstr>NT_Batteries</vt:lpstr>
      <vt:lpstr>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E4SMA S.r.l.</dc:creator>
  <cp:lastModifiedBy>E4SMA-10 Server</cp:lastModifiedBy>
  <dcterms:created xsi:type="dcterms:W3CDTF">2015-06-05T18:19:34Z</dcterms:created>
  <dcterms:modified xsi:type="dcterms:W3CDTF">2025-06-30T14:13:03Z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511486232280731</vt:r8>
  </property>
</Properties>
</file>