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Veda\Veda_models\E4SMA-User2\OMNIA\SuppXls\"/>
    </mc:Choice>
  </mc:AlternateContent>
  <xr:revisionPtr revIDLastSave="0" documentId="13_ncr:1_{4E75EA5F-3902-45F4-9E00-EA40F4B0B751}" xr6:coauthVersionLast="47" xr6:coauthVersionMax="47" xr10:uidLastSave="{00000000-0000-0000-0000-000000000000}"/>
  <bookViews>
    <workbookView xWindow="-120" yWindow="-120" windowWidth="29040" windowHeight="15840" activeTab="2" xr2:uid="{C6D110EE-612D-41F2-A2F8-D2788CA90763}"/>
  </bookViews>
  <sheets>
    <sheet name="Legend" sheetId="1" r:id="rId1"/>
    <sheet name="LOG" sheetId="6" r:id="rId2"/>
    <sheet name="UC_Renewables" sheetId="2" r:id="rId3"/>
    <sheet name="UC_Nuclear" sheetId="5" r:id="rId4"/>
    <sheet name="AFA control thermal" sheetId="3" r:id="rId5"/>
    <sheet name="AFA control chp" sheetId="4" r:id="rId6"/>
  </sheets>
  <definedNames>
    <definedName name="__123Graph_A" localSheetId="5" hidden="1">#REF!</definedName>
    <definedName name="__123Graph_A" localSheetId="4" hidden="1">#REF!</definedName>
    <definedName name="__123Graph_A" hidden="1">#REF!</definedName>
    <definedName name="__123Graph_B" localSheetId="5" hidden="1">#REF!</definedName>
    <definedName name="__123Graph_B" localSheetId="4" hidden="1">#REF!</definedName>
    <definedName name="__123Graph_B" hidden="1">#REF!</definedName>
    <definedName name="__123Graph_C" localSheetId="5" hidden="1">#REF!</definedName>
    <definedName name="__123Graph_C" localSheetId="4" hidden="1">#REF!</definedName>
    <definedName name="__123Graph_C" hidden="1">#REF!</definedName>
    <definedName name="__123Graph_D" hidden="1">#REF!</definedName>
    <definedName name="__123Graph_E" hidden="1">#REF!</definedName>
    <definedName name="__123Graph_X" hidden="1">#REF!</definedName>
    <definedName name="_1__123Graph_ACHART_4" localSheetId="0" hidden="1">#REF!</definedName>
    <definedName name="_1__123Graph_ACHART_4"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2__123Graph_XCHART_3" localSheetId="0" hidden="1">#REF!</definedName>
    <definedName name="_2__123Graph_XCHART_3" hidden="1">#REF!</definedName>
    <definedName name="_3__123Graph_XCHART_4"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AMO_UniqueIdentifier" hidden="1">"'0777fe52-7234-4cf2-bc23-eda151c2f48f'"</definedName>
    <definedName name="_com8"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4"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5" hidden="1">{#N/A,#N/A,FALSE,"Aging Summary";#N/A,#N/A,FALSE,"Ratio Analysis";#N/A,#N/A,FALSE,"Test 120 Day Accts";#N/A,#N/A,FALSE,"Tickmarks"}</definedName>
    <definedName name="_dc1" localSheetId="4" hidden="1">{#N/A,#N/A,FALSE,"Aging Summary";#N/A,#N/A,FALSE,"Ratio Analysis";#N/A,#N/A,FALSE,"Test 120 Day Accts";#N/A,#N/A,FALSE,"Tickmarks"}</definedName>
    <definedName name="_dc1" localSheetId="0" hidden="1">{#N/A,#N/A,FALSE,"Aging Summary";#N/A,#N/A,FALSE,"Ratio Analysis";#N/A,#N/A,FALSE,"Test 120 Day Accts";#N/A,#N/A,FALSE,"Tickmarks"}</definedName>
    <definedName name="_dc1" localSheetId="1" hidden="1">{#N/A,#N/A,FALSE,"Aging Summary";#N/A,#N/A,FALSE,"Ratio Analysis";#N/A,#N/A,FALSE,"Test 120 Day Accts";#N/A,#N/A,FALSE,"Tickmarks"}</definedName>
    <definedName name="_dc1" hidden="1">{#N/A,#N/A,FALSE,"Aging Summary";#N/A,#N/A,FALSE,"Ratio Analysis";#N/A,#N/A,FALSE,"Test 120 Day Accts";#N/A,#N/A,FALSE,"Tickmarks"}</definedName>
    <definedName name="_ffd1" localSheetId="5" hidden="1">{"Valuation_Common",#N/A,FALSE,"Valuation"}</definedName>
    <definedName name="_ffd1" localSheetId="4" hidden="1">{"Valuation_Common",#N/A,FALSE,"Valuation"}</definedName>
    <definedName name="_ffd1" localSheetId="0" hidden="1">{"Valuation_Common",#N/A,FALSE,"Valuation"}</definedName>
    <definedName name="_ffd1" localSheetId="1" hidden="1">{"Valuation_Common",#N/A,FALSE,"Valuation"}</definedName>
    <definedName name="_ffd1" hidden="1">{"Valuation_Common",#N/A,FALSE,"Valuation"}</definedName>
    <definedName name="_Fin1" localSheetId="5" hidden="1">{"Valuation_Common",#N/A,FALSE,"Valuation"}</definedName>
    <definedName name="_Fin1" localSheetId="4" hidden="1">{"Valuation_Common",#N/A,FALSE,"Valuation"}</definedName>
    <definedName name="_Fin1" localSheetId="0" hidden="1">{"Valuation_Common",#N/A,FALSE,"Valuation"}</definedName>
    <definedName name="_Fin1" localSheetId="1" hidden="1">{"Valuation_Common",#N/A,FALSE,"Valuation"}</definedName>
    <definedName name="_Fin1" hidden="1">{"Valuation_Common",#N/A,FALSE,"Valuation"}</definedName>
    <definedName name="_GP2" localSheetId="5" hidden="1">{"'eb011 a1 GDP per capita in PPS'!$I$55:$K$76","'eb011 a1 GDP per capita in PPS'!$M$3:$W$24"}</definedName>
    <definedName name="_GP2" localSheetId="4" hidden="1">{"'eb011 a1 GDP per capita in PPS'!$I$55:$K$76","'eb011 a1 GDP per capita in PPS'!$M$3:$W$24"}</definedName>
    <definedName name="_GP2" localSheetId="0" hidden="1">{"'eb011 a1 GDP per capita in PPS'!$I$55:$K$76","'eb011 a1 GDP per capita in PPS'!$M$3:$W$24"}</definedName>
    <definedName name="_GP2" localSheetId="1" hidden="1">{"'eb011 a1 GDP per capita in PPS'!$I$55:$K$76","'eb011 a1 GDP per capita in PPS'!$M$3:$W$24"}</definedName>
    <definedName name="_GP2" hidden="1">{"'eb011 a1 GDP per capita in PPS'!$I$55:$K$76","'eb011 a1 GDP per capita in PPS'!$M$3:$W$24"}</definedName>
    <definedName name="_GP3" localSheetId="5" hidden="1">{"'eb011 a1 GDP per capita in PPS'!$I$55:$K$76","'eb011 a1 GDP per capita in PPS'!$M$3:$W$24"}</definedName>
    <definedName name="_GP3" localSheetId="4" hidden="1">{"'eb011 a1 GDP per capita in PPS'!$I$55:$K$76","'eb011 a1 GDP per capita in PPS'!$M$3:$W$24"}</definedName>
    <definedName name="_GP3" localSheetId="0" hidden="1">{"'eb011 a1 GDP per capita in PPS'!$I$55:$K$76","'eb011 a1 GDP per capita in PPS'!$M$3:$W$24"}</definedName>
    <definedName name="_GP3" localSheetId="1" hidden="1">{"'eb011 a1 GDP per capita in PPS'!$I$55:$K$76","'eb011 a1 GDP per capita in PPS'!$M$3:$W$24"}</definedName>
    <definedName name="_GP3" hidden="1">{"'eb011 a1 GDP per capita in PPS'!$I$55:$K$76","'eb011 a1 GDP per capita in PPS'!$M$3:$W$24"}</definedName>
    <definedName name="_ir024" localSheetId="5" hidden="1">{"'eb011 a1 GDP per capita in PPS'!$I$55:$K$76","'eb011 a1 GDP per capita in PPS'!$M$3:$W$24"}</definedName>
    <definedName name="_ir024" localSheetId="4" hidden="1">{"'eb011 a1 GDP per capita in PPS'!$I$55:$K$76","'eb011 a1 GDP per capita in PPS'!$M$3:$W$24"}</definedName>
    <definedName name="_ir024" localSheetId="0" hidden="1">{"'eb011 a1 GDP per capita in PPS'!$I$55:$K$76","'eb011 a1 GDP per capita in PPS'!$M$3:$W$24"}</definedName>
    <definedName name="_ir024" localSheetId="1"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5" hidden="1">{"glc1",#N/A,FALSE,"GLC";"glc2",#N/A,FALSE,"GLC";"glc3",#N/A,FALSE,"GLC";"glc4",#N/A,FALSE,"GLC";"glc5",#N/A,FALSE,"GLC"}</definedName>
    <definedName name="_wrn2" localSheetId="4" hidden="1">{"glc1",#N/A,FALSE,"GLC";"glc2",#N/A,FALSE,"GLC";"glc3",#N/A,FALSE,"GLC";"glc4",#N/A,FALSE,"GLC";"glc5",#N/A,FALSE,"GLC"}</definedName>
    <definedName name="_wrn2" localSheetId="0" hidden="1">{"glc1",#N/A,FALSE,"GLC";"glc2",#N/A,FALSE,"GLC";"glc3",#N/A,FALSE,"GLC";"glc4",#N/A,FALSE,"GLC";"glc5",#N/A,FALSE,"GLC"}</definedName>
    <definedName name="_wrn2" localSheetId="1" hidden="1">{"glc1",#N/A,FALSE,"GLC";"glc2",#N/A,FALSE,"GLC";"glc3",#N/A,FALSE,"GLC";"glc4",#N/A,FALSE,"GLC";"glc5",#N/A,FALSE,"GLC"}</definedName>
    <definedName name="_wrn2" hidden="1">{"glc1",#N/A,FALSE,"GLC";"glc2",#N/A,FALSE,"GLC";"glc3",#N/A,FALSE,"GLC";"glc4",#N/A,FALSE,"GLC";"glc5",#N/A,FALSE,"GLC"}</definedName>
    <definedName name="_wrn22" localSheetId="5" hidden="1">{"glc1",#N/A,FALSE,"GLC";"glc2",#N/A,FALSE,"GLC";"glc3",#N/A,FALSE,"GLC";"glc4",#N/A,FALSE,"GLC";"glc5",#N/A,FALSE,"GLC"}</definedName>
    <definedName name="_wrn22" localSheetId="4" hidden="1">{"glc1",#N/A,FALSE,"GLC";"glc2",#N/A,FALSE,"GLC";"glc3",#N/A,FALSE,"GLC";"glc4",#N/A,FALSE,"GLC";"glc5",#N/A,FALSE,"GLC"}</definedName>
    <definedName name="_wrn22" localSheetId="0" hidden="1">{"glc1",#N/A,FALSE,"GLC";"glc2",#N/A,FALSE,"GLC";"glc3",#N/A,FALSE,"GLC";"glc4",#N/A,FALSE,"GLC";"glc5",#N/A,FALSE,"GLC"}</definedName>
    <definedName name="_wrn22" localSheetId="1" hidden="1">{"glc1",#N/A,FALSE,"GLC";"glc2",#N/A,FALSE,"GLC";"glc3",#N/A,FALSE,"GLC";"glc4",#N/A,FALSE,"GLC";"glc5",#N/A,FALSE,"GLC"}</definedName>
    <definedName name="_wrn22" hidden="1">{"glc1",#N/A,FALSE,"GLC";"glc2",#N/A,FALSE,"GLC";"glc3",#N/A,FALSE,"GLC";"glc4",#N/A,FALSE,"GLC";"glc5",#N/A,FALSE,"GLC"}</definedName>
    <definedName name="_wrn222" localSheetId="5" hidden="1">{"glc1",#N/A,FALSE,"GLC";"glc2",#N/A,FALSE,"GLC";"glc3",#N/A,FALSE,"GLC";"glc4",#N/A,FALSE,"GLC";"glc5",#N/A,FALSE,"GLC"}</definedName>
    <definedName name="_wrn222" localSheetId="4" hidden="1">{"glc1",#N/A,FALSE,"GLC";"glc2",#N/A,FALSE,"GLC";"glc3",#N/A,FALSE,"GLC";"glc4",#N/A,FALSE,"GLC";"glc5",#N/A,FALSE,"GLC"}</definedName>
    <definedName name="_wrn222" localSheetId="0" hidden="1">{"glc1",#N/A,FALSE,"GLC";"glc2",#N/A,FALSE,"GLC";"glc3",#N/A,FALSE,"GLC";"glc4",#N/A,FALSE,"GLC";"glc5",#N/A,FALSE,"GLC"}</definedName>
    <definedName name="_wrn222" localSheetId="1" hidden="1">{"glc1",#N/A,FALSE,"GLC";"glc2",#N/A,FALSE,"GLC";"glc3",#N/A,FALSE,"GLC";"glc4",#N/A,FALSE,"GLC";"glc5",#N/A,FALSE,"GLC"}</definedName>
    <definedName name="_wrn222" hidden="1">{"glc1",#N/A,FALSE,"GLC";"glc2",#N/A,FALSE,"GLC";"glc3",#N/A,FALSE,"GLC";"glc4",#N/A,FALSE,"GLC";"glc5",#N/A,FALSE,"GLC"}</definedName>
    <definedName name="_wrn2222" localSheetId="5" hidden="1">{"glc1",#N/A,FALSE,"GLC";"glc2",#N/A,FALSE,"GLC";"glc3",#N/A,FALSE,"GLC";"glc4",#N/A,FALSE,"GLC";"glc5",#N/A,FALSE,"GLC"}</definedName>
    <definedName name="_wrn2222" localSheetId="4" hidden="1">{"glc1",#N/A,FALSE,"GLC";"glc2",#N/A,FALSE,"GLC";"glc3",#N/A,FALSE,"GLC";"glc4",#N/A,FALSE,"GLC";"glc5",#N/A,FALSE,"GLC"}</definedName>
    <definedName name="_wrn2222" localSheetId="0" hidden="1">{"glc1",#N/A,FALSE,"GLC";"glc2",#N/A,FALSE,"GLC";"glc3",#N/A,FALSE,"GLC";"glc4",#N/A,FALSE,"GLC";"glc5",#N/A,FALSE,"GLC"}</definedName>
    <definedName name="_wrn2222" localSheetId="1" hidden="1">{"glc1",#N/A,FALSE,"GLC";"glc2",#N/A,FALSE,"GLC";"glc3",#N/A,FALSE,"GLC";"glc4",#N/A,FALSE,"GLC";"glc5",#N/A,FALSE,"GLC"}</definedName>
    <definedName name="_wrn2222" hidden="1">{"glc1",#N/A,FALSE,"GLC";"glc2",#N/A,FALSE,"GLC";"glc3",#N/A,FALSE,"GLC";"glc4",#N/A,FALSE,"GLC";"glc5",#N/A,FALSE,"GLC"}</definedName>
    <definedName name="_wrn23" localSheetId="5" hidden="1">{"glc1",#N/A,FALSE,"GLC";"glc2",#N/A,FALSE,"GLC";"glc3",#N/A,FALSE,"GLC";"glc4",#N/A,FALSE,"GLC";"glc5",#N/A,FALSE,"GLC"}</definedName>
    <definedName name="_wrn23" localSheetId="4" hidden="1">{"glc1",#N/A,FALSE,"GLC";"glc2",#N/A,FALSE,"GLC";"glc3",#N/A,FALSE,"GLC";"glc4",#N/A,FALSE,"GLC";"glc5",#N/A,FALSE,"GLC"}</definedName>
    <definedName name="_wrn23" localSheetId="0" hidden="1">{"glc1",#N/A,FALSE,"GLC";"glc2",#N/A,FALSE,"GLC";"glc3",#N/A,FALSE,"GLC";"glc4",#N/A,FALSE,"GLC";"glc5",#N/A,FALSE,"GLC"}</definedName>
    <definedName name="_wrn23" localSheetId="1" hidden="1">{"glc1",#N/A,FALSE,"GLC";"glc2",#N/A,FALSE,"GLC";"glc3",#N/A,FALSE,"GLC";"glc4",#N/A,FALSE,"GLC";"glc5",#N/A,FALSE,"GLC"}</definedName>
    <definedName name="_wrn23" hidden="1">{"glc1",#N/A,FALSE,"GLC";"glc2",#N/A,FALSE,"GLC";"glc3",#N/A,FALSE,"GLC";"glc4",#N/A,FALSE,"GLC";"glc5",#N/A,FALSE,"GLC"}</definedName>
    <definedName name="aa"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b"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LPH1" hidden="1">#REF!</definedName>
    <definedName name="BLPH2" hidden="1">#REF!</definedName>
    <definedName name="ciao" localSheetId="5" hidden="1">{#N/A,#N/A,FALSE,"Aging Summary";#N/A,#N/A,FALSE,"Ratio Analysis";#N/A,#N/A,FALSE,"Test 120 Day Accts";#N/A,#N/A,FALSE,"Tickmarks"}</definedName>
    <definedName name="ciao" localSheetId="4" hidden="1">{#N/A,#N/A,FALSE,"Aging Summary";#N/A,#N/A,FALSE,"Ratio Analysis";#N/A,#N/A,FALSE,"Test 120 Day Accts";#N/A,#N/A,FALSE,"Tickmarks"}</definedName>
    <definedName name="ciao" localSheetId="0" hidden="1">{#N/A,#N/A,FALSE,"Aging Summary";#N/A,#N/A,FALSE,"Ratio Analysis";#N/A,#N/A,FALSE,"Test 120 Day Accts";#N/A,#N/A,FALSE,"Tickmarks"}</definedName>
    <definedName name="ciao" localSheetId="1" hidden="1">{#N/A,#N/A,FALSE,"Aging Summary";#N/A,#N/A,FALSE,"Ratio Analysis";#N/A,#N/A,FALSE,"Test 120 Day Accts";#N/A,#N/A,FALSE,"Tickmarks"}</definedName>
    <definedName name="ciao" hidden="1">{#N/A,#N/A,FALSE,"Aging Summary";#N/A,#N/A,FALSE,"Ratio Analysis";#N/A,#N/A,FALSE,"Test 120 Day Accts";#N/A,#N/A,FALSE,"Tickmarks"}</definedName>
    <definedName name="compex7"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4"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5" hidden="1">{#N/A,#N/A,FALSE,"Aging Summary";#N/A,#N/A,FALSE,"Ratio Analysis";#N/A,#N/A,FALSE,"Test 120 Day Accts";#N/A,#N/A,FALSE,"Tickmarks"}</definedName>
    <definedName name="complex" localSheetId="4" hidden="1">{#N/A,#N/A,FALSE,"Aging Summary";#N/A,#N/A,FALSE,"Ratio Analysis";#N/A,#N/A,FALSE,"Test 120 Day Accts";#N/A,#N/A,FALSE,"Tickmarks"}</definedName>
    <definedName name="complex" localSheetId="0" hidden="1">{#N/A,#N/A,FALSE,"Aging Summary";#N/A,#N/A,FALSE,"Ratio Analysis";#N/A,#N/A,FALSE,"Test 120 Day Accts";#N/A,#N/A,FALSE,"Tickmarks"}</definedName>
    <definedName name="complex" localSheetId="1"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5" hidden="1">{#N/A,#N/A,FALSE,"Aging Summary";#N/A,#N/A,FALSE,"Ratio Analysis";#N/A,#N/A,FALSE,"Test 120 Day Accts";#N/A,#N/A,FALSE,"Tickmarks"}</definedName>
    <definedName name="complex2" localSheetId="4" hidden="1">{#N/A,#N/A,FALSE,"Aging Summary";#N/A,#N/A,FALSE,"Ratio Analysis";#N/A,#N/A,FALSE,"Test 120 Day Accts";#N/A,#N/A,FALSE,"Tickmarks"}</definedName>
    <definedName name="complex2" localSheetId="0" hidden="1">{#N/A,#N/A,FALSE,"Aging Summary";#N/A,#N/A,FALSE,"Ratio Analysis";#N/A,#N/A,FALSE,"Test 120 Day Accts";#N/A,#N/A,FALSE,"Tickmarks"}</definedName>
    <definedName name="complex2" localSheetId="1"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5" hidden="1">{"assets",#N/A,FALSE,"historicBS";"liab",#N/A,FALSE,"historicBS";"is",#N/A,FALSE,"historicIS";"ratios",#N/A,FALSE,"ratios"}</definedName>
    <definedName name="complex3" localSheetId="4" hidden="1">{"assets",#N/A,FALSE,"historicBS";"liab",#N/A,FALSE,"historicBS";"is",#N/A,FALSE,"historicIS";"ratios",#N/A,FALSE,"ratios"}</definedName>
    <definedName name="complex3" localSheetId="0" hidden="1">{"assets",#N/A,FALSE,"historicBS";"liab",#N/A,FALSE,"historicBS";"is",#N/A,FALSE,"historicIS";"ratios",#N/A,FALSE,"ratios"}</definedName>
    <definedName name="complex3" localSheetId="1" hidden="1">{"assets",#N/A,FALSE,"historicBS";"liab",#N/A,FALSE,"historicBS";"is",#N/A,FALSE,"historicIS";"ratios",#N/A,FALSE,"ratios"}</definedName>
    <definedName name="complex3" hidden="1">{"assets",#N/A,FALSE,"historicBS";"liab",#N/A,FALSE,"historicBS";"is",#N/A,FALSE,"historicIS";"ratios",#N/A,FALSE,"ratios"}</definedName>
    <definedName name="complex4" localSheetId="5" hidden="1">{"assets",#N/A,FALSE,"historicBS";"liab",#N/A,FALSE,"historicBS";"is",#N/A,FALSE,"historicIS";"ratios",#N/A,FALSE,"ratios"}</definedName>
    <definedName name="complex4" localSheetId="4" hidden="1">{"assets",#N/A,FALSE,"historicBS";"liab",#N/A,FALSE,"historicBS";"is",#N/A,FALSE,"historicIS";"ratios",#N/A,FALSE,"ratios"}</definedName>
    <definedName name="complex4" localSheetId="0" hidden="1">{"assets",#N/A,FALSE,"historicBS";"liab",#N/A,FALSE,"historicBS";"is",#N/A,FALSE,"historicIS";"ratios",#N/A,FALSE,"ratios"}</definedName>
    <definedName name="complex4" localSheetId="1" hidden="1">{"assets",#N/A,FALSE,"historicBS";"liab",#N/A,FALSE,"historicBS";"is",#N/A,FALSE,"historicIS";"ratios",#N/A,FALSE,"ratios"}</definedName>
    <definedName name="complex4" hidden="1">{"assets",#N/A,FALSE,"historicBS";"liab",#N/A,FALSE,"historicBS";"is",#N/A,FALSE,"historicIS";"ratios",#N/A,FALSE,"ratios"}</definedName>
    <definedName name="complex5" localSheetId="5" hidden="1">{"glcbs",#N/A,FALSE,"GLCBS";"glccsbs",#N/A,FALSE,"GLCCSBS";"glcis",#N/A,FALSE,"GLCIS";"glccsis",#N/A,FALSE,"GLCCSIS";"glcrat1",#N/A,FALSE,"GLC-ratios1"}</definedName>
    <definedName name="complex5" localSheetId="4" hidden="1">{"glcbs",#N/A,FALSE,"GLCBS";"glccsbs",#N/A,FALSE,"GLCCSBS";"glcis",#N/A,FALSE,"GLCIS";"glccsis",#N/A,FALSE,"GLCCSIS";"glcrat1",#N/A,FALSE,"GLC-ratios1"}</definedName>
    <definedName name="complex5" localSheetId="0" hidden="1">{"glcbs",#N/A,FALSE,"GLCBS";"glccsbs",#N/A,FALSE,"GLCCSBS";"glcis",#N/A,FALSE,"GLCIS";"glccsis",#N/A,FALSE,"GLCCSIS";"glcrat1",#N/A,FALSE,"GLC-ratios1"}</definedName>
    <definedName name="complex5" localSheetId="1"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5" hidden="1">{"glc1",#N/A,FALSE,"GLC";"glc2",#N/A,FALSE,"GLC";"glc3",#N/A,FALSE,"GLC";"glc4",#N/A,FALSE,"GLC";"glc5",#N/A,FALSE,"GLC"}</definedName>
    <definedName name="complex6" localSheetId="4" hidden="1">{"glc1",#N/A,FALSE,"GLC";"glc2",#N/A,FALSE,"GLC";"glc3",#N/A,FALSE,"GLC";"glc4",#N/A,FALSE,"GLC";"glc5",#N/A,FALSE,"GLC"}</definedName>
    <definedName name="complex6" localSheetId="0" hidden="1">{"glc1",#N/A,FALSE,"GLC";"glc2",#N/A,FALSE,"GLC";"glc3",#N/A,FALSE,"GLC";"glc4",#N/A,FALSE,"GLC";"glc5",#N/A,FALSE,"GLC"}</definedName>
    <definedName name="complex6" localSheetId="1" hidden="1">{"glc1",#N/A,FALSE,"GLC";"glc2",#N/A,FALSE,"GLC";"glc3",#N/A,FALSE,"GLC";"glc4",#N/A,FALSE,"GLC";"glc5",#N/A,FALSE,"GLC"}</definedName>
    <definedName name="complex6" hidden="1">{"glc1",#N/A,FALSE,"GLC";"glc2",#N/A,FALSE,"GLC";"glc3",#N/A,FALSE,"GLC";"glc4",#N/A,FALSE,"GLC";"glc5",#N/A,FALSE,"GLC"}</definedName>
    <definedName name="complex8" localSheetId="5" hidden="1">{"Valuation_Common",#N/A,FALSE,"Valuation"}</definedName>
    <definedName name="complex8" localSheetId="4" hidden="1">{"Valuation_Common",#N/A,FALSE,"Valuation"}</definedName>
    <definedName name="complex8" localSheetId="0" hidden="1">{"Valuation_Common",#N/A,FALSE,"Valuation"}</definedName>
    <definedName name="complex8" localSheetId="1" hidden="1">{"Valuation_Common",#N/A,FALSE,"Valuation"}</definedName>
    <definedName name="complex8" hidden="1">{"Valuation_Common",#N/A,FALSE,"Valuation"}</definedName>
    <definedName name="ddddddd"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4"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localSheetId="5" hidden="1">{"Valuation_Common",#N/A,FALSE,"Valuation"}</definedName>
    <definedName name="Discl" localSheetId="4" hidden="1">{"Valuation_Common",#N/A,FALSE,"Valuation"}</definedName>
    <definedName name="Discl" localSheetId="0" hidden="1">{"Valuation_Common",#N/A,FALSE,"Valuation"}</definedName>
    <definedName name="Discl" localSheetId="1" hidden="1">{"Valuation_Common",#N/A,FALSE,"Valuation"}</definedName>
    <definedName name="Discl" hidden="1">{"Valuation_Common",#N/A,FALSE,"Valuation"}</definedName>
    <definedName name="Discl1" localSheetId="5" hidden="1">{"Valuation_Common",#N/A,FALSE,"Valuation"}</definedName>
    <definedName name="Discl1" localSheetId="4" hidden="1">{"Valuation_Common",#N/A,FALSE,"Valuation"}</definedName>
    <definedName name="Discl1" localSheetId="0" hidden="1">{"Valuation_Common",#N/A,FALSE,"Valuation"}</definedName>
    <definedName name="Discl1" localSheetId="1" hidden="1">{"Valuation_Common",#N/A,FALSE,"Valuation"}</definedName>
    <definedName name="Discl1" hidden="1">{"Valuation_Common",#N/A,FALSE,"Valuation"}</definedName>
    <definedName name="e" hidden="1">#REF!</definedName>
    <definedName name="ee" hidden="1">#REF!</definedName>
    <definedName name="ele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localSheetId="5" hidden="1">{"Valuation_Common",#N/A,FALSE,"Valuation"}</definedName>
    <definedName name="ffd" localSheetId="4" hidden="1">{"Valuation_Common",#N/A,FALSE,"Valuation"}</definedName>
    <definedName name="ffd" localSheetId="0" hidden="1">{"Valuation_Common",#N/A,FALSE,"Valuation"}</definedName>
    <definedName name="ffd" localSheetId="1" hidden="1">{"Valuation_Common",#N/A,FALSE,"Valuation"}</definedName>
    <definedName name="ffd" hidden="1">{"Valuation_Common",#N/A,FALSE,"Valuation"}</definedName>
    <definedName name="Fin" localSheetId="5" hidden="1">{"Valuation_Common",#N/A,FALSE,"Valuation"}</definedName>
    <definedName name="Fin" localSheetId="4" hidden="1">{"Valuation_Common",#N/A,FALSE,"Valuation"}</definedName>
    <definedName name="Fin" localSheetId="0" hidden="1">{"Valuation_Common",#N/A,FALSE,"Valuation"}</definedName>
    <definedName name="Fin" localSheetId="1" hidden="1">{"Valuation_Common",#N/A,FALSE,"Valuation"}</definedName>
    <definedName name="Fin" hidden="1">{"Valuation_Common",#N/A,FALSE,"Valuation"}</definedName>
    <definedName name="Finance" localSheetId="5" hidden="1">{"Valuation_Common",#N/A,FALSE,"Valuation"}</definedName>
    <definedName name="Finance" localSheetId="4" hidden="1">{"Valuation_Common",#N/A,FALSE,"Valuation"}</definedName>
    <definedName name="Finance" localSheetId="0" hidden="1">{"Valuation_Common",#N/A,FALSE,"Valuation"}</definedName>
    <definedName name="Finance" localSheetId="1" hidden="1">{"Valuation_Common",#N/A,FALSE,"Valuation"}</definedName>
    <definedName name="Finance" hidden="1">{"Valuation_Common",#N/A,FALSE,"Valuation"}</definedName>
    <definedName name="Finance1" localSheetId="5" hidden="1">{"Valuation_Common",#N/A,FALSE,"Valuation"}</definedName>
    <definedName name="Finance1" localSheetId="4" hidden="1">{"Valuation_Common",#N/A,FALSE,"Valuation"}</definedName>
    <definedName name="Finance1" localSheetId="0" hidden="1">{"Valuation_Common",#N/A,FALSE,"Valuation"}</definedName>
    <definedName name="Finance1" localSheetId="1" hidden="1">{"Valuation_Common",#N/A,FALSE,"Valuation"}</definedName>
    <definedName name="Finance1" hidden="1">{"Valuation_Common",#N/A,FALSE,"Valuation"}</definedName>
    <definedName name="HTML_CodePage" hidden="1">1252</definedName>
    <definedName name="HTML_Control" localSheetId="5" hidden="1">{"'eb011 a1 GDP per capita in PPS'!$I$55:$K$76","'eb011 a1 GDP per capita in PPS'!$M$3:$W$24"}</definedName>
    <definedName name="HTML_Control" localSheetId="4" hidden="1">{"'eb011 a1 GDP per capita in PPS'!$I$55:$K$76","'eb011 a1 GDP per capita in PPS'!$M$3:$W$24"}</definedName>
    <definedName name="HTML_Control" localSheetId="0" hidden="1">{"'eb011 a1 GDP per capita in PPS'!$I$55:$K$76","'eb011 a1 GDP per capita in PPS'!$M$3:$W$24"}</definedName>
    <definedName name="HTML_Control" localSheetId="1"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5" hidden="1">{#N/A,#N/A,FALSE,"Aging Summary";#N/A,#N/A,FALSE,"Ratio Analysis";#N/A,#N/A,FALSE,"Test 120 Day Accts";#N/A,#N/A,FALSE,"Tickmarks"}</definedName>
    <definedName name="Index2" localSheetId="4" hidden="1">{#N/A,#N/A,FALSE,"Aging Summary";#N/A,#N/A,FALSE,"Ratio Analysis";#N/A,#N/A,FALSE,"Test 120 Day Accts";#N/A,#N/A,FALSE,"Tickmarks"}</definedName>
    <definedName name="Index2" localSheetId="0" hidden="1">{#N/A,#N/A,FALSE,"Aging Summary";#N/A,#N/A,FALSE,"Ratio Analysis";#N/A,#N/A,FALSE,"Test 120 Day Accts";#N/A,#N/A,FALSE,"Tickmarks"}</definedName>
    <definedName name="Index2" localSheetId="1" hidden="1">{#N/A,#N/A,FALSE,"Aging Summary";#N/A,#N/A,FALSE,"Ratio Analysis";#N/A,#N/A,FALSE,"Test 120 Day Accts";#N/A,#N/A,FALSE,"Tickmarks"}</definedName>
    <definedName name="Index2" hidden="1">{#N/A,#N/A,FALSE,"Aging Summary";#N/A,#N/A,FALSE,"Ratio Analysis";#N/A,#N/A,FALSE,"Test 120 Day Accts";#N/A,#N/A,FALSE,"Tickmarks"}</definedName>
    <definedName name="Index22" localSheetId="5" hidden="1">{#N/A,#N/A,FALSE,"Aging Summary";#N/A,#N/A,FALSE,"Ratio Analysis";#N/A,#N/A,FALSE,"Test 120 Day Accts";#N/A,#N/A,FALSE,"Tickmarks"}</definedName>
    <definedName name="Index22" localSheetId="4" hidden="1">{#N/A,#N/A,FALSE,"Aging Summary";#N/A,#N/A,FALSE,"Ratio Analysis";#N/A,#N/A,FALSE,"Test 120 Day Accts";#N/A,#N/A,FALSE,"Tickmarks"}</definedName>
    <definedName name="Index22" localSheetId="0" hidden="1">{#N/A,#N/A,FALSE,"Aging Summary";#N/A,#N/A,FALSE,"Ratio Analysis";#N/A,#N/A,FALSE,"Test 120 Day Accts";#N/A,#N/A,FALSE,"Tickmarks"}</definedName>
    <definedName name="Index22" localSheetId="1"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localSheetId="5" hidden="1">#REF!</definedName>
    <definedName name="Scenario_Setup_hblp" localSheetId="4" hidden="1">#REF!</definedName>
    <definedName name="Scenario_Setup_hblp" hidden="1">#REF!</definedName>
    <definedName name="table6"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5" hidden="1">{"glc1",#N/A,FALSE,"GLC";"glc2",#N/A,FALSE,"GLC";"glc3",#N/A,FALSE,"GLC";"glc4",#N/A,FALSE,"GLC";"glc5",#N/A,FALSE,"GLC"}</definedName>
    <definedName name="wrn" localSheetId="4" hidden="1">{"glc1",#N/A,FALSE,"GLC";"glc2",#N/A,FALSE,"GLC";"glc3",#N/A,FALSE,"GLC";"glc4",#N/A,FALSE,"GLC";"glc5",#N/A,FALSE,"GLC"}</definedName>
    <definedName name="wrn" localSheetId="0" hidden="1">{"glc1",#N/A,FALSE,"GLC";"glc2",#N/A,FALSE,"GLC";"glc3",#N/A,FALSE,"GLC";"glc4",#N/A,FALSE,"GLC";"glc5",#N/A,FALSE,"GLC"}</definedName>
    <definedName name="wrn" localSheetId="1" hidden="1">{"glc1",#N/A,FALSE,"GLC";"glc2",#N/A,FALSE,"GLC";"glc3",#N/A,FALSE,"GLC";"glc4",#N/A,FALSE,"GLC";"glc5",#N/A,FALSE,"GLC"}</definedName>
    <definedName name="wrn" hidden="1">{"glc1",#N/A,FALSE,"GLC";"glc2",#N/A,FALSE,"GLC";"glc3",#N/A,FALSE,"GLC";"glc4",#N/A,FALSE,"GLC";"glc5",#N/A,FALSE,"GLC"}</definedName>
    <definedName name="wrn.Aging._.and._.Trend._.Analysis." localSheetId="5" hidden="1">{#N/A,#N/A,FALSE,"Aging Summary";#N/A,#N/A,FALSE,"Ratio Analysis";#N/A,#N/A,FALSE,"Test 120 Day Accts";#N/A,#N/A,FALSE,"Tickmarks"}</definedName>
    <definedName name="wrn.Aging._.and._.Trend._.Analysis." localSheetId="4" hidden="1">{#N/A,#N/A,FALSE,"Aging Summary";#N/A,#N/A,FALSE,"Ratio Analysis";#N/A,#N/A,FALSE,"Test 120 Day Accts";#N/A,#N/A,FALSE,"Tickmarks"}</definedName>
    <definedName name="wrn.Aging._.and._.Trend._.Analysis." localSheetId="0"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5" hidden="1">{#N/A,#N/A,FALSE,"Aging Summary";#N/A,#N/A,FALSE,"Ratio Analysis";#N/A,#N/A,FALSE,"Test 120 Day Accts";#N/A,#N/A,FALSE,"Tickmarks"}</definedName>
    <definedName name="wrn.Aging.and._Trend._.Analysis.2" localSheetId="4" hidden="1">{#N/A,#N/A,FALSE,"Aging Summary";#N/A,#N/A,FALSE,"Ratio Analysis";#N/A,#N/A,FALSE,"Test 120 Day Accts";#N/A,#N/A,FALSE,"Tickmarks"}</definedName>
    <definedName name="wrn.Aging.and._Trend._.Analysis.2" localSheetId="0" hidden="1">{#N/A,#N/A,FALSE,"Aging Summary";#N/A,#N/A,FALSE,"Ratio Analysis";#N/A,#N/A,FALSE,"Test 120 Day Accts";#N/A,#N/A,FALSE,"Tickmarks"}</definedName>
    <definedName name="wrn.Aging.and._Trend._.Analysis.2" localSheetId="1"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5" hidden="1">{"assets",#N/A,FALSE,"historicBS";"liab",#N/A,FALSE,"historicBS";"is",#N/A,FALSE,"historicIS";"ratios",#N/A,FALSE,"ratios"}</definedName>
    <definedName name="wrn.basicfin." localSheetId="4" hidden="1">{"assets",#N/A,FALSE,"historicBS";"liab",#N/A,FALSE,"historicBS";"is",#N/A,FALSE,"historicIS";"ratios",#N/A,FALSE,"ratios"}</definedName>
    <definedName name="wrn.basicfin." localSheetId="0" hidden="1">{"assets",#N/A,FALSE,"historicBS";"liab",#N/A,FALSE,"historicBS";"is",#N/A,FALSE,"historicIS";"ratios",#N/A,FALSE,"ratios"}</definedName>
    <definedName name="wrn.basicfin." localSheetId="1" hidden="1">{"assets",#N/A,FALSE,"historicBS";"liab",#N/A,FALSE,"historicBS";"is",#N/A,FALSE,"historicIS";"ratios",#N/A,FALSE,"ratios"}</definedName>
    <definedName name="wrn.basicfin." hidden="1">{"assets",#N/A,FALSE,"historicBS";"liab",#N/A,FALSE,"historicBS";"is",#N/A,FALSE,"historicIS";"ratios",#N/A,FALSE,"ratios"}</definedName>
    <definedName name="wrn.basicfin.2" localSheetId="5" hidden="1">{"assets",#N/A,FALSE,"historicBS";"liab",#N/A,FALSE,"historicBS";"is",#N/A,FALSE,"historicIS";"ratios",#N/A,FALSE,"ratios"}</definedName>
    <definedName name="wrn.basicfin.2" localSheetId="4" hidden="1">{"assets",#N/A,FALSE,"historicBS";"liab",#N/A,FALSE,"historicBS";"is",#N/A,FALSE,"historicIS";"ratios",#N/A,FALSE,"ratios"}</definedName>
    <definedName name="wrn.basicfin.2" localSheetId="0" hidden="1">{"assets",#N/A,FALSE,"historicBS";"liab",#N/A,FALSE,"historicBS";"is",#N/A,FALSE,"historicIS";"ratios",#N/A,FALSE,"ratios"}</definedName>
    <definedName name="wrn.basicfin.2" localSheetId="1" hidden="1">{"assets",#N/A,FALSE,"historicBS";"liab",#N/A,FALSE,"historicBS";"is",#N/A,FALSE,"historicIS";"ratios",#N/A,FALSE,"ratios"}</definedName>
    <definedName name="wrn.basicfin.2" hidden="1">{"assets",#N/A,FALSE,"historicBS";"liab",#N/A,FALSE,"historicBS";"is",#N/A,FALSE,"historicIS";"ratios",#N/A,FALSE,"ratios"}</definedName>
    <definedName name="wrn.Coal._.Questionnaire." localSheetId="5"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4"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5" hidden="1">{"glcbs",#N/A,FALSE,"GLCBS";"glccsbs",#N/A,FALSE,"GLCCSBS";"glcis",#N/A,FALSE,"GLCIS";"glccsis",#N/A,FALSE,"GLCCSIS";"glcrat1",#N/A,FALSE,"GLC-ratios1"}</definedName>
    <definedName name="wrn.glc." localSheetId="4" hidden="1">{"glcbs",#N/A,FALSE,"GLCBS";"glccsbs",#N/A,FALSE,"GLCCSBS";"glcis",#N/A,FALSE,"GLCIS";"glccsis",#N/A,FALSE,"GLCCSIS";"glcrat1",#N/A,FALSE,"GLC-ratios1"}</definedName>
    <definedName name="wrn.glc." localSheetId="0" hidden="1">{"glcbs",#N/A,FALSE,"GLCBS";"glccsbs",#N/A,FALSE,"GLCCSBS";"glcis",#N/A,FALSE,"GLCIS";"glccsis",#N/A,FALSE,"GLCCSIS";"glcrat1",#N/A,FALSE,"GLC-ratios1"}</definedName>
    <definedName name="wrn.glc." localSheetId="1"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5" hidden="1">{"glc1",#N/A,FALSE,"GLC";"glc2",#N/A,FALSE,"GLC";"glc3",#N/A,FALSE,"GLC";"glc4",#N/A,FALSE,"GLC";"glc5",#N/A,FALSE,"GLC"}</definedName>
    <definedName name="wrn.glcpromonte." localSheetId="4" hidden="1">{"glc1",#N/A,FALSE,"GLC";"glc2",#N/A,FALSE,"GLC";"glc3",#N/A,FALSE,"GLC";"glc4",#N/A,FALSE,"GLC";"glc5",#N/A,FALSE,"GLC"}</definedName>
    <definedName name="wrn.glcpromonte." localSheetId="0" hidden="1">{"glc1",#N/A,FALSE,"GLC";"glc2",#N/A,FALSE,"GLC";"glc3",#N/A,FALSE,"GLC";"glc4",#N/A,FALSE,"GLC";"glc5",#N/A,FALSE,"GLC"}</definedName>
    <definedName name="wrn.glcpromonte." localSheetId="1" hidden="1">{"glc1",#N/A,FALSE,"GLC";"glc2",#N/A,FALSE,"GLC";"glc3",#N/A,FALSE,"GLC";"glc4",#N/A,FALSE,"GLC";"glc5",#N/A,FALSE,"GLC"}</definedName>
    <definedName name="wrn.glcpromonte." hidden="1">{"glc1",#N/A,FALSE,"GLC";"glc2",#N/A,FALSE,"GLC";"glc3",#N/A,FALSE,"GLC";"glc4",#N/A,FALSE,"GLC";"glc5",#N/A,FALSE,"GLC"}</definedName>
    <definedName name="wrn.print."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4"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5" hidden="1">{"Valuation_Common",#N/A,FALSE,"Valuation"}</definedName>
    <definedName name="wrn.test." localSheetId="4" hidden="1">{"Valuation_Common",#N/A,FALSE,"Valuation"}</definedName>
    <definedName name="wrn.test." localSheetId="0" hidden="1">{"Valuation_Common",#N/A,FALSE,"Valuation"}</definedName>
    <definedName name="wrn.test." localSheetId="1" hidden="1">{"Valuation_Common",#N/A,FALSE,"Valuation"}</definedName>
    <definedName name="wrn.test." hidden="1">{"Valuation_Common",#N/A,FALSE,"Valuation"}</definedName>
    <definedName name="xxxxx" hidden="1">#REF!</definedName>
    <definedName name="вввввввв"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4"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5" hidden="1">{#N/A,#N/A,FALSE,"Aging Summary";#N/A,#N/A,FALSE,"Ratio Analysis";#N/A,#N/A,FALSE,"Test 120 Day Accts";#N/A,#N/A,FALSE,"Tickmarks"}</definedName>
    <definedName name="вс" localSheetId="4" hidden="1">{#N/A,#N/A,FALSE,"Aging Summary";#N/A,#N/A,FALSE,"Ratio Analysis";#N/A,#N/A,FALSE,"Test 120 Day Accts";#N/A,#N/A,FALSE,"Tickmarks"}</definedName>
    <definedName name="вс" localSheetId="0" hidden="1">{#N/A,#N/A,FALSE,"Aging Summary";#N/A,#N/A,FALSE,"Ratio Analysis";#N/A,#N/A,FALSE,"Test 120 Day Accts";#N/A,#N/A,FALSE,"Tickmarks"}</definedName>
    <definedName name="вс" localSheetId="1" hidden="1">{#N/A,#N/A,FALSE,"Aging Summary";#N/A,#N/A,FALSE,"Ratio Analysis";#N/A,#N/A,FALSE,"Test 120 Day Accts";#N/A,#N/A,FALSE,"Tickmarks"}</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5" l="1"/>
  <c r="J31" i="5"/>
  <c r="J32" i="5"/>
  <c r="J33" i="5"/>
  <c r="J34" i="5"/>
  <c r="J35" i="5"/>
  <c r="J36" i="5"/>
  <c r="J10" i="5"/>
  <c r="J11" i="5"/>
  <c r="J12" i="5"/>
  <c r="J13" i="5"/>
  <c r="J14" i="5"/>
  <c r="J15" i="5"/>
  <c r="J16" i="5"/>
  <c r="J17" i="5"/>
  <c r="J18" i="5"/>
  <c r="J19" i="5"/>
  <c r="J20" i="5"/>
  <c r="J21" i="5"/>
  <c r="J22" i="5"/>
  <c r="J23" i="5"/>
  <c r="J24" i="5"/>
  <c r="J25" i="5"/>
  <c r="J26" i="5"/>
  <c r="J27" i="5"/>
  <c r="J28" i="5"/>
  <c r="J29" i="5"/>
  <c r="J9" i="5"/>
  <c r="L65" i="2"/>
  <c r="M65" i="2" s="1"/>
  <c r="N65" i="2" s="1"/>
  <c r="O65" i="2" s="1"/>
  <c r="P65" i="2" s="1"/>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AG45" i="3"/>
  <c r="AF45" i="3"/>
  <c r="AE45" i="3"/>
  <c r="AD45" i="3"/>
  <c r="AC45" i="3"/>
  <c r="AB45" i="3"/>
  <c r="AA45" i="3"/>
  <c r="Z45" i="3"/>
  <c r="Y45" i="3"/>
  <c r="X45" i="3"/>
  <c r="W45" i="3"/>
  <c r="V45" i="3"/>
  <c r="U45" i="3"/>
  <c r="T45" i="3"/>
  <c r="S45" i="3"/>
  <c r="R45" i="3"/>
  <c r="Q45" i="3"/>
  <c r="P45" i="3"/>
  <c r="O45" i="3"/>
  <c r="N45" i="3"/>
  <c r="M45" i="3"/>
  <c r="L45" i="3"/>
  <c r="K45" i="3"/>
  <c r="J45" i="3"/>
  <c r="I45" i="3"/>
  <c r="H45" i="3"/>
  <c r="G45" i="3"/>
  <c r="F45"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F41"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F40"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L10" i="2"/>
  <c r="M10" i="2" s="1"/>
  <c r="N10" i="2" s="1"/>
  <c r="O10" i="2" s="1"/>
  <c r="P10" i="2" s="1"/>
  <c r="L11" i="2"/>
  <c r="M11" i="2" s="1"/>
  <c r="N11" i="2" s="1"/>
  <c r="O11" i="2" s="1"/>
  <c r="P11" i="2" s="1"/>
  <c r="L12" i="2"/>
  <c r="M12" i="2" s="1"/>
  <c r="N12" i="2" s="1"/>
  <c r="O12" i="2" s="1"/>
  <c r="P12" i="2" s="1"/>
  <c r="L13" i="2"/>
  <c r="M13" i="2" s="1"/>
  <c r="N13" i="2" s="1"/>
  <c r="O13" i="2" s="1"/>
  <c r="P13" i="2" s="1"/>
  <c r="L14" i="2"/>
  <c r="M14" i="2" s="1"/>
  <c r="N14" i="2" s="1"/>
  <c r="O14" i="2" s="1"/>
  <c r="P14" i="2" s="1"/>
  <c r="L15" i="2"/>
  <c r="M15" i="2" s="1"/>
  <c r="N15" i="2" s="1"/>
  <c r="O15" i="2" s="1"/>
  <c r="P15" i="2" s="1"/>
  <c r="L16" i="2"/>
  <c r="M16" i="2" s="1"/>
  <c r="N16" i="2" s="1"/>
  <c r="O16" i="2" s="1"/>
  <c r="P16" i="2" s="1"/>
  <c r="L17" i="2"/>
  <c r="M17" i="2" s="1"/>
  <c r="N17" i="2" s="1"/>
  <c r="O17" i="2" s="1"/>
  <c r="P17" i="2" s="1"/>
  <c r="L18" i="2"/>
  <c r="M18" i="2" s="1"/>
  <c r="N18" i="2" s="1"/>
  <c r="O18" i="2" s="1"/>
  <c r="P18" i="2" s="1"/>
  <c r="L19" i="2"/>
  <c r="M19" i="2" s="1"/>
  <c r="N19" i="2" s="1"/>
  <c r="O19" i="2" s="1"/>
  <c r="P19" i="2" s="1"/>
  <c r="L20" i="2"/>
  <c r="M20" i="2" s="1"/>
  <c r="N20" i="2" s="1"/>
  <c r="O20" i="2" s="1"/>
  <c r="P20" i="2" s="1"/>
  <c r="L21" i="2"/>
  <c r="M21" i="2" s="1"/>
  <c r="N21" i="2" s="1"/>
  <c r="O21" i="2" s="1"/>
  <c r="P21" i="2" s="1"/>
  <c r="L22" i="2"/>
  <c r="M22" i="2" s="1"/>
  <c r="N22" i="2" s="1"/>
  <c r="O22" i="2" s="1"/>
  <c r="P22" i="2" s="1"/>
  <c r="L23" i="2"/>
  <c r="M23" i="2" s="1"/>
  <c r="N23" i="2" s="1"/>
  <c r="O23" i="2" s="1"/>
  <c r="P23" i="2" s="1"/>
  <c r="L24" i="2"/>
  <c r="M24" i="2" s="1"/>
  <c r="N24" i="2" s="1"/>
  <c r="O24" i="2" s="1"/>
  <c r="P24" i="2" s="1"/>
  <c r="L25" i="2"/>
  <c r="M25" i="2" s="1"/>
  <c r="N25" i="2" s="1"/>
  <c r="O25" i="2" s="1"/>
  <c r="P25" i="2" s="1"/>
  <c r="L26" i="2"/>
  <c r="M26" i="2" s="1"/>
  <c r="N26" i="2" s="1"/>
  <c r="O26" i="2" s="1"/>
  <c r="P26" i="2" s="1"/>
  <c r="L27" i="2"/>
  <c r="M27" i="2" s="1"/>
  <c r="N27" i="2" s="1"/>
  <c r="O27" i="2" s="1"/>
  <c r="P27" i="2" s="1"/>
  <c r="L28" i="2"/>
  <c r="M28" i="2" s="1"/>
  <c r="N28" i="2" s="1"/>
  <c r="O28" i="2" s="1"/>
  <c r="P28" i="2" s="1"/>
  <c r="L29" i="2"/>
  <c r="M29" i="2" s="1"/>
  <c r="N29" i="2" s="1"/>
  <c r="O29" i="2" s="1"/>
  <c r="P29" i="2" s="1"/>
  <c r="L30" i="2"/>
  <c r="M30" i="2" s="1"/>
  <c r="N30" i="2" s="1"/>
  <c r="O30" i="2" s="1"/>
  <c r="P30" i="2" s="1"/>
  <c r="L31" i="2"/>
  <c r="M31" i="2" s="1"/>
  <c r="N31" i="2" s="1"/>
  <c r="O31" i="2" s="1"/>
  <c r="P31" i="2" s="1"/>
  <c r="L32" i="2"/>
  <c r="M32" i="2" s="1"/>
  <c r="N32" i="2" s="1"/>
  <c r="O32" i="2" s="1"/>
  <c r="P32" i="2" s="1"/>
  <c r="L33" i="2"/>
  <c r="M33" i="2" s="1"/>
  <c r="N33" i="2" s="1"/>
  <c r="O33" i="2" s="1"/>
  <c r="P33" i="2" s="1"/>
  <c r="L34" i="2"/>
  <c r="M34" i="2" s="1"/>
  <c r="N34" i="2" s="1"/>
  <c r="O34" i="2" s="1"/>
  <c r="P34" i="2" s="1"/>
  <c r="L35" i="2"/>
  <c r="M35" i="2" s="1"/>
  <c r="N35" i="2" s="1"/>
  <c r="O35" i="2" s="1"/>
  <c r="P35" i="2" s="1"/>
  <c r="L36" i="2"/>
  <c r="M36" i="2" s="1"/>
  <c r="N36" i="2" s="1"/>
  <c r="O36" i="2" s="1"/>
  <c r="P36" i="2" s="1"/>
  <c r="L37" i="2"/>
  <c r="M37" i="2" s="1"/>
  <c r="N37" i="2" s="1"/>
  <c r="O37" i="2" s="1"/>
  <c r="P37" i="2" s="1"/>
  <c r="L38" i="2"/>
  <c r="M38" i="2" s="1"/>
  <c r="N38" i="2" s="1"/>
  <c r="O38" i="2" s="1"/>
  <c r="P38" i="2" s="1"/>
  <c r="L39" i="2"/>
  <c r="M39" i="2" s="1"/>
  <c r="N39" i="2" s="1"/>
  <c r="O39" i="2" s="1"/>
  <c r="P39" i="2" s="1"/>
  <c r="L40" i="2"/>
  <c r="M40" i="2" s="1"/>
  <c r="N40" i="2" s="1"/>
  <c r="O40" i="2" s="1"/>
  <c r="P40" i="2" s="1"/>
  <c r="L41" i="2"/>
  <c r="M41" i="2" s="1"/>
  <c r="N41" i="2" s="1"/>
  <c r="O41" i="2" s="1"/>
  <c r="P41" i="2" s="1"/>
  <c r="L42" i="2"/>
  <c r="M42" i="2" s="1"/>
  <c r="N42" i="2" s="1"/>
  <c r="O42" i="2" s="1"/>
  <c r="P42" i="2" s="1"/>
  <c r="L43" i="2"/>
  <c r="M43" i="2" s="1"/>
  <c r="N43" i="2" s="1"/>
  <c r="O43" i="2" s="1"/>
  <c r="P43" i="2" s="1"/>
  <c r="L44" i="2"/>
  <c r="M44" i="2" s="1"/>
  <c r="N44" i="2" s="1"/>
  <c r="O44" i="2" s="1"/>
  <c r="P44" i="2" s="1"/>
  <c r="L45" i="2"/>
  <c r="M45" i="2" s="1"/>
  <c r="N45" i="2" s="1"/>
  <c r="O45" i="2" s="1"/>
  <c r="P45" i="2" s="1"/>
  <c r="L46" i="2"/>
  <c r="M46" i="2" s="1"/>
  <c r="N46" i="2" s="1"/>
  <c r="O46" i="2" s="1"/>
  <c r="P46" i="2" s="1"/>
  <c r="L47" i="2"/>
  <c r="M47" i="2" s="1"/>
  <c r="N47" i="2" s="1"/>
  <c r="O47" i="2" s="1"/>
  <c r="P47" i="2" s="1"/>
  <c r="L48" i="2"/>
  <c r="M48" i="2" s="1"/>
  <c r="N48" i="2" s="1"/>
  <c r="O48" i="2" s="1"/>
  <c r="P48" i="2" s="1"/>
  <c r="L49" i="2"/>
  <c r="M49" i="2" s="1"/>
  <c r="N49" i="2" s="1"/>
  <c r="O49" i="2" s="1"/>
  <c r="P49" i="2" s="1"/>
  <c r="L50" i="2"/>
  <c r="M50" i="2" s="1"/>
  <c r="N50" i="2" s="1"/>
  <c r="O50" i="2" s="1"/>
  <c r="P50" i="2" s="1"/>
  <c r="L51" i="2"/>
  <c r="M51" i="2" s="1"/>
  <c r="N51" i="2" s="1"/>
  <c r="O51" i="2" s="1"/>
  <c r="P51" i="2" s="1"/>
  <c r="L52" i="2"/>
  <c r="M52" i="2" s="1"/>
  <c r="N52" i="2" s="1"/>
  <c r="O52" i="2" s="1"/>
  <c r="P52" i="2" s="1"/>
  <c r="L53" i="2"/>
  <c r="M53" i="2" s="1"/>
  <c r="N53" i="2" s="1"/>
  <c r="O53" i="2" s="1"/>
  <c r="P53" i="2" s="1"/>
  <c r="L54" i="2"/>
  <c r="M54" i="2" s="1"/>
  <c r="N54" i="2" s="1"/>
  <c r="O54" i="2" s="1"/>
  <c r="P54" i="2" s="1"/>
  <c r="L55" i="2"/>
  <c r="M55" i="2" s="1"/>
  <c r="N55" i="2" s="1"/>
  <c r="O55" i="2" s="1"/>
  <c r="P55" i="2" s="1"/>
  <c r="L56" i="2"/>
  <c r="M56" i="2" s="1"/>
  <c r="N56" i="2" s="1"/>
  <c r="O56" i="2" s="1"/>
  <c r="P56" i="2" s="1"/>
  <c r="L57" i="2"/>
  <c r="M57" i="2" s="1"/>
  <c r="N57" i="2" s="1"/>
  <c r="O57" i="2" s="1"/>
  <c r="P57" i="2" s="1"/>
  <c r="L58" i="2"/>
  <c r="M58" i="2" s="1"/>
  <c r="N58" i="2" s="1"/>
  <c r="O58" i="2" s="1"/>
  <c r="P58" i="2" s="1"/>
  <c r="L59" i="2"/>
  <c r="M59" i="2" s="1"/>
  <c r="N59" i="2" s="1"/>
  <c r="O59" i="2" s="1"/>
  <c r="P59" i="2" s="1"/>
  <c r="L60" i="2"/>
  <c r="M60" i="2" s="1"/>
  <c r="N60" i="2" s="1"/>
  <c r="O60" i="2" s="1"/>
  <c r="P60" i="2" s="1"/>
  <c r="L61" i="2"/>
  <c r="M61" i="2" s="1"/>
  <c r="N61" i="2" s="1"/>
  <c r="O61" i="2" s="1"/>
  <c r="P61" i="2" s="1"/>
  <c r="L62" i="2"/>
  <c r="M62" i="2" s="1"/>
  <c r="N62" i="2" s="1"/>
  <c r="O62" i="2" s="1"/>
  <c r="P62" i="2" s="1"/>
  <c r="L63" i="2"/>
  <c r="M63" i="2" s="1"/>
  <c r="N63" i="2" s="1"/>
  <c r="O63" i="2" s="1"/>
  <c r="P63" i="2" s="1"/>
  <c r="L64" i="2"/>
  <c r="M64" i="2" s="1"/>
  <c r="N64" i="2" s="1"/>
  <c r="O64" i="2" s="1"/>
  <c r="P64" i="2" s="1"/>
  <c r="L66" i="2"/>
  <c r="M66" i="2" s="1"/>
  <c r="N66" i="2" s="1"/>
  <c r="O66" i="2" s="1"/>
  <c r="P66" i="2" s="1"/>
  <c r="L67" i="2"/>
  <c r="M67" i="2" s="1"/>
  <c r="N67" i="2" s="1"/>
  <c r="O67" i="2" s="1"/>
  <c r="P67" i="2" s="1"/>
  <c r="L68" i="2"/>
  <c r="M68" i="2" s="1"/>
  <c r="N68" i="2" s="1"/>
  <c r="O68" i="2" s="1"/>
  <c r="P68" i="2" s="1"/>
  <c r="L69" i="2"/>
  <c r="M69" i="2" s="1"/>
  <c r="N69" i="2" s="1"/>
  <c r="O69" i="2" s="1"/>
  <c r="P69" i="2" s="1"/>
  <c r="L70" i="2"/>
  <c r="M70" i="2" s="1"/>
  <c r="N70" i="2" s="1"/>
  <c r="O70" i="2" s="1"/>
  <c r="P70" i="2" s="1"/>
  <c r="L71" i="2"/>
  <c r="M71" i="2" s="1"/>
  <c r="N71" i="2" s="1"/>
  <c r="O71" i="2" s="1"/>
  <c r="P71" i="2" s="1"/>
  <c r="L72" i="2"/>
  <c r="M72" i="2" s="1"/>
  <c r="N72" i="2" s="1"/>
  <c r="O72" i="2" s="1"/>
  <c r="P72" i="2" s="1"/>
  <c r="L73" i="2"/>
  <c r="M73" i="2" s="1"/>
  <c r="N73" i="2" s="1"/>
  <c r="O73" i="2" s="1"/>
  <c r="P73" i="2" s="1"/>
  <c r="L74" i="2"/>
  <c r="M74" i="2" s="1"/>
  <c r="N74" i="2" s="1"/>
  <c r="O74" i="2" s="1"/>
  <c r="P74" i="2" s="1"/>
  <c r="L75" i="2"/>
  <c r="M75" i="2" s="1"/>
  <c r="N75" i="2" s="1"/>
  <c r="O75" i="2" s="1"/>
  <c r="P75" i="2" s="1"/>
  <c r="L76" i="2"/>
  <c r="M76" i="2" s="1"/>
  <c r="N76" i="2" s="1"/>
  <c r="O76" i="2" s="1"/>
  <c r="P76" i="2" s="1"/>
  <c r="L77" i="2"/>
  <c r="M77" i="2" s="1"/>
  <c r="N77" i="2" s="1"/>
  <c r="O77" i="2" s="1"/>
  <c r="P77" i="2" s="1"/>
  <c r="L78" i="2"/>
  <c r="M78" i="2" s="1"/>
  <c r="N78" i="2" s="1"/>
  <c r="O78" i="2" s="1"/>
  <c r="P78" i="2" s="1"/>
  <c r="L79" i="2"/>
  <c r="M79" i="2" s="1"/>
  <c r="N79" i="2" s="1"/>
  <c r="O79" i="2" s="1"/>
  <c r="P79" i="2" s="1"/>
  <c r="L80" i="2"/>
  <c r="M80" i="2" s="1"/>
  <c r="N80" i="2" s="1"/>
  <c r="O80" i="2" s="1"/>
  <c r="P80" i="2" s="1"/>
  <c r="L81" i="2"/>
  <c r="M81" i="2" s="1"/>
  <c r="N81" i="2" s="1"/>
  <c r="O81" i="2" s="1"/>
  <c r="P81" i="2" s="1"/>
  <c r="L82" i="2"/>
  <c r="M82" i="2" s="1"/>
  <c r="N82" i="2" s="1"/>
  <c r="O82" i="2" s="1"/>
  <c r="P82" i="2" s="1"/>
  <c r="L83" i="2"/>
  <c r="M83" i="2" s="1"/>
  <c r="N83" i="2" s="1"/>
  <c r="O83" i="2" s="1"/>
  <c r="P83" i="2" s="1"/>
  <c r="L84" i="2"/>
  <c r="M84" i="2" s="1"/>
  <c r="N84" i="2" s="1"/>
  <c r="O84" i="2" s="1"/>
  <c r="P84" i="2" s="1"/>
  <c r="L85" i="2"/>
  <c r="M85" i="2" s="1"/>
  <c r="N85" i="2" s="1"/>
  <c r="O85" i="2" s="1"/>
  <c r="P85" i="2" s="1"/>
  <c r="L86" i="2"/>
  <c r="M86" i="2" s="1"/>
  <c r="N86" i="2" s="1"/>
  <c r="O86" i="2" s="1"/>
  <c r="P86" i="2" s="1"/>
  <c r="L87" i="2"/>
  <c r="M87" i="2" s="1"/>
  <c r="N87" i="2" s="1"/>
  <c r="O87" i="2" s="1"/>
  <c r="P87" i="2" s="1"/>
  <c r="L88" i="2"/>
  <c r="M88" i="2" s="1"/>
  <c r="N88" i="2" s="1"/>
  <c r="O88" i="2" s="1"/>
  <c r="P88" i="2" s="1"/>
  <c r="L89" i="2"/>
  <c r="M89" i="2" s="1"/>
  <c r="N89" i="2" s="1"/>
  <c r="O89" i="2" s="1"/>
  <c r="P89" i="2" s="1"/>
  <c r="L90" i="2"/>
  <c r="L91" i="2"/>
  <c r="M91" i="2" s="1"/>
  <c r="N91" i="2" s="1"/>
  <c r="O91" i="2" s="1"/>
  <c r="P91" i="2" s="1"/>
  <c r="L92" i="2"/>
  <c r="M92" i="2" s="1"/>
  <c r="N92" i="2" s="1"/>
  <c r="O92" i="2" s="1"/>
  <c r="P92" i="2" s="1"/>
  <c r="L9" i="2"/>
  <c r="M9" i="2" s="1"/>
  <c r="N9" i="2" s="1"/>
  <c r="O9" i="2" s="1"/>
  <c r="P9" i="2" s="1"/>
  <c r="M90" i="2" l="1"/>
  <c r="N90" i="2" s="1"/>
  <c r="O90" i="2" s="1"/>
  <c r="P9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E4SMA-User2</author>
  </authors>
  <commentList>
    <comment ref="J8" authorId="0" shapeId="0" xr:uid="{D32E66A6-CA42-429E-8C3A-A9DF74E3461D}">
      <text>
        <r>
          <rPr>
            <b/>
            <sz val="9"/>
            <color indexed="81"/>
            <rFont val="Tahoma"/>
            <family val="2"/>
          </rPr>
          <t>E4SMA-User2:</t>
        </r>
        <r>
          <rPr>
            <sz val="9"/>
            <color indexed="81"/>
            <rFont val="Tahoma"/>
            <family val="2"/>
          </rPr>
          <t xml:space="preserve">
Calibrated according IRENA data (https://pxweb.irena.org/pxweb/en/IRENASTAT/IRENASTAT__Power%20Capacity%20and%20Generation/
)</t>
        </r>
      </text>
    </comment>
  </commentList>
</comments>
</file>

<file path=xl/sharedStrings.xml><?xml version="1.0" encoding="utf-8"?>
<sst xmlns="http://schemas.openxmlformats.org/spreadsheetml/2006/main" count="1995" uniqueCount="204">
  <si>
    <t>Document type:</t>
  </si>
  <si>
    <t>Scenario file (Scen)</t>
  </si>
  <si>
    <t>Sector:</t>
  </si>
  <si>
    <t>Base-year:</t>
  </si>
  <si>
    <t>Original developer:</t>
  </si>
  <si>
    <t>Description:</t>
  </si>
  <si>
    <t>Model repository:</t>
  </si>
  <si>
    <t>Licence:</t>
  </si>
  <si>
    <t>Cell colour legend</t>
  </si>
  <si>
    <t>aaa</t>
  </si>
  <si>
    <t>Model input</t>
  </si>
  <si>
    <t>Model input based on own assumptions</t>
  </si>
  <si>
    <t>Calculated value (not recommended to directly modify)</t>
  </si>
  <si>
    <t>`</t>
  </si>
  <si>
    <t>Tab colour legend</t>
  </si>
  <si>
    <t>VEDA-TIMES data input tables</t>
  </si>
  <si>
    <t>Elaborations and other assumptions</t>
  </si>
  <si>
    <t>External data sources</t>
  </si>
  <si>
    <t>Model regions</t>
  </si>
  <si>
    <t>Description</t>
  </si>
  <si>
    <t>List of countries</t>
  </si>
  <si>
    <t>AFE</t>
  </si>
  <si>
    <t>Eastern Africa</t>
  </si>
  <si>
    <t>Ethiopia, Kenya, Sudan, Mauritius, Eritrea, South Sudan, Burundi, Comoros, Djibouti, Madagascar, Reunion, Rwanda, Somalia, Uganda, Seychelles, United Republic of Tanzania</t>
  </si>
  <si>
    <t>AFN</t>
  </si>
  <si>
    <t>Northern Africa</t>
  </si>
  <si>
    <t>Egypt, Algeria, Morocco, Libya, Tunisia</t>
  </si>
  <si>
    <t>AFW</t>
  </si>
  <si>
    <t>Western Africa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</si>
  <si>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</si>
  <si>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AFZ</t>
  </si>
  <si>
    <t>Southern Africa</t>
  </si>
  <si>
    <t>Angola, Mozambique, Zimbabwe, Zambia, Botswana, Namibia, South Africa, Eswatini, Lesotho</t>
  </si>
  <si>
    <t>ANZ</t>
  </si>
  <si>
    <t>Australia and New Zealand</t>
  </si>
  <si>
    <t>Australia, New Zealand</t>
  </si>
  <si>
    <t>ASC</t>
  </si>
  <si>
    <t>Central Asia</t>
  </si>
  <si>
    <t>Kazakhstan, Uzbekistan, Turkmenistan, Azerbaijan, Mongolia, Georgia, Kyrgyzstan, Armenia, Tajikistan, Afghanistan</t>
  </si>
  <si>
    <t>ASE</t>
  </si>
  <si>
    <t>Southeast Asia</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</si>
  <si>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</si>
  <si>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ASO</t>
  </si>
  <si>
    <t>South Asia</t>
  </si>
  <si>
    <t>Bangladesh, Nepal, Sri Lanka, Pakistan, Bhutan, Maldives</t>
  </si>
  <si>
    <t>BRA</t>
  </si>
  <si>
    <t>Brazil</t>
  </si>
  <si>
    <t>CAN</t>
  </si>
  <si>
    <t>Canada</t>
  </si>
  <si>
    <t>CHL</t>
  </si>
  <si>
    <t>Chile</t>
  </si>
  <si>
    <t>CHN</t>
  </si>
  <si>
    <t>China</t>
  </si>
  <si>
    <t>ENE</t>
  </si>
  <si>
    <t>Non-EU Eastern Europe</t>
  </si>
  <si>
    <t>Ukraine, Belarus, Serbia, Bosnia and Herzegovina, Republic of Moldova, Republic of North Macedonia, Kosovo, Albania, Montenegro</t>
  </si>
  <si>
    <t>ENW</t>
  </si>
  <si>
    <t>Non-EU Western Europe</t>
  </si>
  <si>
    <t>Norway-Svalbard and Jan Mayen Islands, Switzerland-Liechtenstein, Iceland, United Kingdom of Great Britain and Northern Ireland, Gibraltar, Saint Helena, Liechtenstein</t>
  </si>
  <si>
    <t>EUE</t>
  </si>
  <si>
    <t>Eastern Europe Union</t>
  </si>
  <si>
    <t>Poland, Czechia, Romania, Hungary, Bulgaria, Slovakia, Croatia, Lithuania, Slovenia, Estonia, Latvia</t>
  </si>
  <si>
    <t>EUM</t>
  </si>
  <si>
    <t>Mediterranean- Europe Union</t>
  </si>
  <si>
    <t>France-Monaco, Italy-San Marino, Spain, Greece, Portugal, Cyprus, Malta</t>
  </si>
  <si>
    <t>EUW</t>
  </si>
  <si>
    <t>Western Europe Union</t>
  </si>
  <si>
    <t>Germany, Netherlands, Belgium, Sweden, Austria, Finland, Denmark, Ireland, Luxembourg, Greenland, Faroe Islands, Andorra</t>
  </si>
  <si>
    <t>IDN</t>
  </si>
  <si>
    <t>Indonesia, Philippines, Vietnam</t>
  </si>
  <si>
    <t>Indonesia, Philippines, Viet Nam</t>
  </si>
  <si>
    <t>IND</t>
  </si>
  <si>
    <t>India</t>
  </si>
  <si>
    <t>JPN</t>
  </si>
  <si>
    <t>Japan</t>
  </si>
  <si>
    <t>LAM</t>
  </si>
  <si>
    <t>Latin America</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</si>
  <si>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</si>
  <si>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MDA</t>
  </si>
  <si>
    <t>Mediterranean Asia</t>
  </si>
  <si>
    <t>Turkey, Israel, Syrian Arab Republic, Jordan, Lebanon, State of Palestine</t>
  </si>
  <si>
    <t>MEA</t>
  </si>
  <si>
    <t>Middle East (Gulf States)</t>
  </si>
  <si>
    <t>Iran (Islamic Republic of), Saudi Arabia, United Arab Emirates, Iraq, Qatar, Kuwait, Oman, Bahrain, Yemen</t>
  </si>
  <si>
    <t>MEX</t>
  </si>
  <si>
    <t>Mexico</t>
  </si>
  <si>
    <t>NIG</t>
  </si>
  <si>
    <t>Nigeria</t>
  </si>
  <si>
    <t>RUS</t>
  </si>
  <si>
    <t>Russia Federation</t>
  </si>
  <si>
    <t>SKT</t>
  </si>
  <si>
    <t>South Korea, Taiwan</t>
  </si>
  <si>
    <t>Taiwan, Republic of Korea</t>
  </si>
  <si>
    <t>USA</t>
  </si>
  <si>
    <t>United States</t>
  </si>
  <si>
    <t>~UC_Sets: T_E</t>
  </si>
  <si>
    <t>~UC_T:UC_RHSRT</t>
  </si>
  <si>
    <t>UC_N</t>
  </si>
  <si>
    <t>UC_DESC</t>
  </si>
  <si>
    <t>Pset_PN</t>
  </si>
  <si>
    <t>Pset_Set</t>
  </si>
  <si>
    <t>LimType</t>
  </si>
  <si>
    <t>Region</t>
  </si>
  <si>
    <t>UC_CAP</t>
  </si>
  <si>
    <t xml:space="preserve">Max solar plant growth trajectory </t>
  </si>
  <si>
    <t>P_SOL</t>
  </si>
  <si>
    <t>UP</t>
  </si>
  <si>
    <t xml:space="preserve">Max wind onshore plant growth trajectory </t>
  </si>
  <si>
    <t>P_WIN-ON</t>
  </si>
  <si>
    <t>P_WIN-OF</t>
  </si>
  <si>
    <t>OMNIA_Solar_growth_Global</t>
  </si>
  <si>
    <t>OMNIA_Wind_onshore_growth_Global</t>
  </si>
  <si>
    <t>OMNIA_Wind_offshore_growth_Global</t>
  </si>
  <si>
    <t>~UC_Sets: R_E: AFE,AFN,AFW,AFZ,ANZ,ASC,ASE,ASO,BRA,CAN,CHL,CHN,ENE,ENW,EUE,EUM,EUW,IDN,IND,JPN,LAM,MDA,MEA,MEX,NIG,RUS,SKT,USA</t>
  </si>
  <si>
    <t>Availability factors</t>
  </si>
  <si>
    <t>~TFM_INS</t>
  </si>
  <si>
    <t>TechName</t>
  </si>
  <si>
    <t>*Technology Description</t>
  </si>
  <si>
    <t>Attribute</t>
  </si>
  <si>
    <t>Year</t>
  </si>
  <si>
    <t>*Technology Name</t>
  </si>
  <si>
    <t>Availability factor</t>
  </si>
  <si>
    <t>Sign of the equation</t>
  </si>
  <si>
    <t>year</t>
  </si>
  <si>
    <t>P-C-THE-GP_COA00</t>
  </si>
  <si>
    <t>PWR Thermal electricity plant Centralized: Coal Generic Plant - Existing</t>
  </si>
  <si>
    <t>NCAP_AFA</t>
  </si>
  <si>
    <t>LO</t>
  </si>
  <si>
    <t/>
  </si>
  <si>
    <t>P-C-THE-GP_COL00</t>
  </si>
  <si>
    <t>PWR Thermal electricity plant Centralized: Lignite Generic Plant - Existing</t>
  </si>
  <si>
    <t>P-C-THE-GP_GAS00</t>
  </si>
  <si>
    <t>PWR Thermal electricity plant Centralized: Natural gas Generic Plant - Existing</t>
  </si>
  <si>
    <t>P-C-THE-GP_GAM00</t>
  </si>
  <si>
    <t>PWR Thermal electricity plant Centralized: Manufactured gas Generic Plant - Existing</t>
  </si>
  <si>
    <t>P-C-THE-GP_BIO00</t>
  </si>
  <si>
    <t>PWR Thermal electricity plant Centralized: Solid biofuels Generic Plant - Existing</t>
  </si>
  <si>
    <t>P-C-THE-GP_NUC00</t>
  </si>
  <si>
    <t>PWR Thermal electricity plant Centralized: Nuclear Generic Plant - Existing</t>
  </si>
  <si>
    <t>P-D-THE-GP_COA00</t>
  </si>
  <si>
    <t>PWR Thermal electricity plant Decentralized: Coal Generic Plant - Existing</t>
  </si>
  <si>
    <t>P-D-THE-GP_COL00</t>
  </si>
  <si>
    <t>PWR Thermal electricity plant Decentralized: Lignite Generic Plant - Existing</t>
  </si>
  <si>
    <t>P-D-THE-GP_GAS00</t>
  </si>
  <si>
    <t>PWR Thermal electricity plant Decentralized: Natural gas Generic Plant - Existing</t>
  </si>
  <si>
    <t>P-D-THE-GP_GAM00</t>
  </si>
  <si>
    <t>PWR Thermal electricity plant Decentralized: Manufactured gas Generic Plant - Existing</t>
  </si>
  <si>
    <t>P-D-THE-GP_BIO00</t>
  </si>
  <si>
    <t>PWR Thermal electricity plant Decentralized: Solid biofuels Generic Plant - Existing</t>
  </si>
  <si>
    <t>P-D-THE-GP_NUC00</t>
  </si>
  <si>
    <t>PWR Thermal electricity plant Decentralized: Nuclear Generic Plant - Existing</t>
  </si>
  <si>
    <t>P-D-THE-GP_GEO00</t>
  </si>
  <si>
    <t>PWR Thermal electricity plant Decentralized: Geothermal Generic Plant - Existing</t>
  </si>
  <si>
    <t>P-C-CHP-GP_COA00</t>
  </si>
  <si>
    <t>PWR Combined heat &amp; power Centralized: Coal Generic Plant - Existing</t>
  </si>
  <si>
    <t>P-C-CHP-GP_COL00</t>
  </si>
  <si>
    <t>PWR Combined heat &amp; power Centralized: Lignite Generic Plant - Existing</t>
  </si>
  <si>
    <t>P-C-CHP-GP_GAS00</t>
  </si>
  <si>
    <t>PWR Combined heat &amp; power Centralized: Natural gas Generic Plant - Existing</t>
  </si>
  <si>
    <t>P-C-CHP-GP_GAM00</t>
  </si>
  <si>
    <t>PWR Combined heat &amp; power Centralized: Manufactured gas Generic Plant - Existing</t>
  </si>
  <si>
    <t>P-C-CHP-GP_BIO00</t>
  </si>
  <si>
    <t>PWR Combined heat &amp; power Centralized: Solid biofuels Generic Plant - Existing</t>
  </si>
  <si>
    <t>P-C-CHP-GP_NUC00</t>
  </si>
  <si>
    <t>PWR Combined heat &amp; power Centralized: Nuclear Generic Plant - Existing</t>
  </si>
  <si>
    <t>P-D-CHP-GP_COA00</t>
  </si>
  <si>
    <t>PWR Combined heat &amp; power Decentralized: Coal Generic Plant - Existing</t>
  </si>
  <si>
    <t>P-D-CHP-GP_COL00</t>
  </si>
  <si>
    <t>PWR Combined heat &amp; power Decentralized: Lignite Generic Plant - Existing</t>
  </si>
  <si>
    <t>P-D-CHP-GP_GAS00</t>
  </si>
  <si>
    <t>PWR Combined heat &amp; power Decentralized: Natural gas Generic Plant - Existing</t>
  </si>
  <si>
    <t>P-D-CHP-GP_GAM00</t>
  </si>
  <si>
    <t>PWR Combined heat &amp; power Decentralized: Manufactured gas Generic Plant - Existing</t>
  </si>
  <si>
    <t>P-D-CHP-GP_BIO00</t>
  </si>
  <si>
    <t>PWR Combined heat &amp; power Decentralized: Solid biofuels Generic Plant - Existing</t>
  </si>
  <si>
    <t>P-D-CHP-GP_NUC00</t>
  </si>
  <si>
    <t>PWR Combined heat &amp; power Decentralized: Nuclear Generic Plant - Existing</t>
  </si>
  <si>
    <t>Sol</t>
  </si>
  <si>
    <t>Winon</t>
  </si>
  <si>
    <t>Winof</t>
  </si>
  <si>
    <t>P_NUC</t>
  </si>
  <si>
    <t>OMNIA_Nuclear_Replacement_Global</t>
  </si>
  <si>
    <t>Nuclear plant replacement</t>
  </si>
  <si>
    <t>Hypothesis on lower bound to avoiod problems with low existing capacities</t>
  </si>
  <si>
    <t>OMNIA model</t>
  </si>
  <si>
    <t>Region:</t>
  </si>
  <si>
    <t>Global</t>
  </si>
  <si>
    <t>Power</t>
  </si>
  <si>
    <t>E4SMA</t>
  </si>
  <si>
    <t>Version:</t>
  </si>
  <si>
    <t>Date:</t>
  </si>
  <si>
    <t>This template controls the power sector behaviour</t>
  </si>
  <si>
    <t>CC BY-NC-SA 4.0 (unless specified otherwise)</t>
  </si>
  <si>
    <t>https://creativecommons.org/licenses/by-nc-sa/4.0/</t>
  </si>
  <si>
    <t xml:space="preserve">Max wind offshore plant growth trajectory </t>
  </si>
  <si>
    <t>LOG TABLE</t>
  </si>
  <si>
    <t>Date</t>
  </si>
  <si>
    <t>TAB</t>
  </si>
  <si>
    <t>CELL(s)</t>
  </si>
  <si>
    <t>Description of the change</t>
  </si>
  <si>
    <t>UC_Renewables</t>
  </si>
  <si>
    <t>Added constraints for periods beyond 2030</t>
  </si>
  <si>
    <t>UC_Nuclear</t>
  </si>
  <si>
    <t>Added constraints for replacing existing nuclear capacities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</si>
</sst>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b/>
      <u/>
      <sz val="11"/>
      <name val="Calibri"/>
      <family val="2"/>
      <scheme val="minor"/>
    </font>
    <font>
      <sz val="11"/>
      <name val="Calibri"/>
      <family val="2"/>
      <scheme val="minor"/>
    </font>
    <font>
      <sz val="10"/>
      <name val="Arial"/>
      <family val="2"/>
    </font>
    <font>
      <sz val="10"/>
      <color theme="1"/>
      <name val="Calibri"/>
      <family val="2"/>
      <scheme val="minor"/>
    </font>
    <font>
      <sz val="10"/>
      <name val="Calibri"/>
      <family val="2"/>
      <scheme val="minor"/>
    </font>
    <font>
      <u/>
      <sz val="10"/>
      <color theme="10"/>
      <name val="Arial"/>
      <family val="2"/>
    </font>
    <font>
      <b/>
      <sz val="14"/>
      <color theme="0"/>
      <name val="Calibri"/>
      <family val="2"/>
      <scheme val="minor"/>
    </font>
    <font>
      <b/>
      <sz val="11"/>
      <color rgb="FFFF0000"/>
      <name val="Calibri"/>
      <family val="2"/>
      <scheme val="minor"/>
    </font>
    <font>
      <sz val="8"/>
      <name val="Arial"/>
      <family val="2"/>
    </font>
    <font>
      <i/>
      <sz val="11"/>
      <color theme="1"/>
      <name val="Calibri"/>
      <family val="2"/>
      <scheme val="minor"/>
    </font>
    <font>
      <b/>
      <sz val="14"/>
      <color theme="1"/>
      <name val="Calibri"/>
      <family val="2"/>
      <scheme val="minor"/>
    </font>
    <font>
      <sz val="11"/>
      <color rgb="FF000000"/>
      <name val="Calibri"/>
      <family val="2"/>
    </font>
    <font>
      <sz val="11"/>
      <name val="Calibri"/>
      <family val="2"/>
    </font>
    <font>
      <b/>
      <sz val="11"/>
      <color rgb="FF0000FF"/>
      <name val="Calibri"/>
      <family val="2"/>
      <scheme val="minor"/>
    </font>
    <font>
      <sz val="11"/>
      <color rgb="FF000000"/>
      <name val="Calibri"/>
      <family val="2"/>
      <scheme val="minor"/>
    </font>
    <font>
      <b/>
      <sz val="11"/>
      <color rgb="FFFFFFFF"/>
      <name val="Calibri"/>
      <family val="2"/>
      <scheme val="minor"/>
    </font>
    <font>
      <sz val="11"/>
      <color indexed="8"/>
      <name val="Calibri"/>
      <family val="2"/>
    </font>
    <font>
      <sz val="11"/>
      <color rgb="FFFF0000"/>
      <name val="Calibri"/>
      <family val="2"/>
      <scheme val="minor"/>
    </font>
    <font>
      <b/>
      <sz val="16"/>
      <color theme="1"/>
      <name val="Calibri"/>
      <family val="2"/>
      <scheme val="minor"/>
    </font>
    <font>
      <b/>
      <sz val="11"/>
      <color indexed="12"/>
      <name val="Calibri"/>
      <family val="2"/>
      <scheme val="minor"/>
    </font>
    <font>
      <sz val="11"/>
      <color theme="1"/>
      <name val="Calibri"/>
      <family val="2"/>
      <scheme val="minor"/>
    </font>
    <font>
      <b/>
      <sz val="24"/>
      <color theme="0"/>
      <name val="Calibri"/>
      <family val="2"/>
      <scheme val="minor"/>
    </font>
    <font>
      <sz val="9"/>
      <color indexed="81"/>
      <name val="Tahoma"/>
      <family val="2"/>
    </font>
    <font>
      <b/>
      <sz val="9"/>
      <color indexed="81"/>
      <name val="Tahoma"/>
      <family val="2"/>
    </font>
    <font>
      <sz val="12"/>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44546A"/>
        <bgColor rgb="FF000000"/>
      </patternFill>
    </fill>
    <fill>
      <patternFill patternType="solid">
        <fgColor theme="0" tint="-4.9989318521683403E-2"/>
        <bgColor indexed="64"/>
      </patternFill>
    </fill>
  </fills>
  <borders count="20">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0"/>
      </top>
      <bottom style="medium">
        <color theme="0"/>
      </bottom>
      <diagonal/>
    </border>
    <border>
      <left/>
      <right/>
      <top style="medium">
        <color theme="0"/>
      </top>
      <bottom/>
      <diagonal/>
    </border>
    <border>
      <left/>
      <right/>
      <top style="thin">
        <color rgb="FFFFFFFF"/>
      </top>
      <bottom style="medium">
        <color rgb="FFFFFFFF"/>
      </bottom>
      <diagonal/>
    </border>
    <border>
      <left/>
      <right/>
      <top/>
      <bottom style="thin">
        <color indexed="64"/>
      </bottom>
      <diagonal/>
    </border>
    <border>
      <left/>
      <right/>
      <top style="thin">
        <color indexed="64"/>
      </top>
      <bottom/>
      <diagonal/>
    </border>
    <border>
      <left/>
      <right/>
      <top style="medium">
        <color rgb="FFFFFFFF"/>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style="thin">
        <color indexed="64"/>
      </left>
      <right/>
      <top style="thin">
        <color auto="1"/>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s>
  <cellStyleXfs count="23">
    <xf numFmtId="0" fontId="0" fillId="0" borderId="0"/>
    <xf numFmtId="0" fontId="1" fillId="0" borderId="0"/>
    <xf numFmtId="0" fontId="1" fillId="0" borderId="0"/>
    <xf numFmtId="0" fontId="1" fillId="0" borderId="0"/>
    <xf numFmtId="0" fontId="8" fillId="0" borderId="0"/>
    <xf numFmtId="0" fontId="8" fillId="0" borderId="0"/>
    <xf numFmtId="0" fontId="4" fillId="0" borderId="0" applyNumberFormat="0" applyFill="0" applyBorder="0" applyAlignment="0" applyProtection="0"/>
    <xf numFmtId="0" fontId="8" fillId="0" borderId="0"/>
    <xf numFmtId="0" fontId="11" fillId="0" borderId="0" applyNumberFormat="0" applyFill="0" applyBorder="0" applyAlignment="0" applyProtection="0"/>
    <xf numFmtId="0" fontId="1" fillId="0" borderId="0"/>
    <xf numFmtId="0" fontId="14" fillId="0" borderId="0"/>
    <xf numFmtId="0" fontId="1" fillId="0" borderId="0"/>
    <xf numFmtId="0" fontId="1" fillId="0" borderId="0"/>
    <xf numFmtId="0" fontId="22" fillId="0" borderId="0"/>
    <xf numFmtId="0" fontId="1" fillId="0" borderId="0"/>
    <xf numFmtId="0" fontId="17" fillId="0" borderId="0" applyNumberFormat="0" applyBorder="0" applyAlignment="0"/>
    <xf numFmtId="0" fontId="8" fillId="0" borderId="0"/>
    <xf numFmtId="9" fontId="1" fillId="0" borderId="0" applyFont="0" applyFill="0" applyBorder="0" applyAlignment="0" applyProtection="0"/>
    <xf numFmtId="0" fontId="26" fillId="0" borderId="0"/>
    <xf numFmtId="0" fontId="1" fillId="0" borderId="0"/>
    <xf numFmtId="0" fontId="4" fillId="0" borderId="0" applyNumberFormat="0" applyFill="0" applyBorder="0" applyAlignment="0" applyProtection="0"/>
    <xf numFmtId="0" fontId="1" fillId="0" borderId="0"/>
    <xf numFmtId="0" fontId="30" fillId="0" borderId="0"/>
  </cellStyleXfs>
  <cellXfs count="119">
    <xf numFmtId="0" fontId="0" fillId="0" borderId="0" xfId="0"/>
    <xf numFmtId="0" fontId="1" fillId="0" borderId="0" xfId="2" applyAlignment="1">
      <alignment vertical="center"/>
    </xf>
    <xf numFmtId="0" fontId="6" fillId="3" borderId="0" xfId="3" applyFont="1" applyFill="1" applyAlignment="1">
      <alignment vertical="top"/>
    </xf>
    <xf numFmtId="0" fontId="7" fillId="0" borderId="0" xfId="2" applyFont="1" applyAlignment="1">
      <alignment horizontal="left" vertical="center"/>
    </xf>
    <xf numFmtId="0" fontId="6" fillId="3" borderId="0" xfId="4" applyFont="1" applyFill="1" applyAlignment="1">
      <alignment vertical="center"/>
    </xf>
    <xf numFmtId="14" fontId="1" fillId="0" borderId="0" xfId="2" applyNumberFormat="1" applyAlignment="1">
      <alignment horizontal="left" vertical="center"/>
    </xf>
    <xf numFmtId="0" fontId="6" fillId="3" borderId="0" xfId="5" applyFont="1" applyFill="1" applyAlignment="1">
      <alignment vertical="center"/>
    </xf>
    <xf numFmtId="14" fontId="0" fillId="3" borderId="0" xfId="0" applyNumberFormat="1" applyFill="1" applyAlignment="1">
      <alignment horizontal="left" vertical="center"/>
    </xf>
    <xf numFmtId="0" fontId="1" fillId="0" borderId="0" xfId="1" applyAlignment="1">
      <alignment vertical="center"/>
    </xf>
    <xf numFmtId="0" fontId="4" fillId="0" borderId="0" xfId="6" applyAlignment="1">
      <alignment vertical="center"/>
    </xf>
    <xf numFmtId="0" fontId="9" fillId="3" borderId="0" xfId="5" applyFont="1" applyFill="1" applyAlignment="1">
      <alignment vertical="center"/>
    </xf>
    <xf numFmtId="0" fontId="9" fillId="0" borderId="0" xfId="2" applyFont="1" applyAlignment="1">
      <alignment vertical="center"/>
    </xf>
    <xf numFmtId="0" fontId="12" fillId="2" borderId="2" xfId="7" applyFont="1" applyFill="1" applyBorder="1" applyAlignment="1">
      <alignment vertical="center"/>
    </xf>
    <xf numFmtId="0" fontId="12" fillId="2" borderId="1" xfId="7" applyFont="1" applyFill="1" applyBorder="1" applyAlignment="1">
      <alignment vertical="center"/>
    </xf>
    <xf numFmtId="0" fontId="12" fillId="2" borderId="3" xfId="7" applyFont="1" applyFill="1" applyBorder="1" applyAlignment="1">
      <alignment vertical="center"/>
    </xf>
    <xf numFmtId="0" fontId="7" fillId="4" borderId="4" xfId="7" applyFont="1" applyFill="1" applyBorder="1" applyAlignment="1">
      <alignment vertical="center"/>
    </xf>
    <xf numFmtId="0" fontId="13" fillId="4" borderId="4" xfId="7" applyFont="1" applyFill="1" applyBorder="1" applyAlignment="1">
      <alignment vertical="center"/>
    </xf>
    <xf numFmtId="0" fontId="7" fillId="0" borderId="5" xfId="7" applyFont="1" applyBorder="1" applyAlignment="1">
      <alignment vertical="center"/>
    </xf>
    <xf numFmtId="0" fontId="10" fillId="0" borderId="0" xfId="7" applyFont="1" applyAlignment="1">
      <alignment vertical="center"/>
    </xf>
    <xf numFmtId="0" fontId="7" fillId="5" borderId="6" xfId="10" applyFont="1" applyFill="1" applyBorder="1" applyAlignment="1">
      <alignment vertical="center"/>
    </xf>
    <xf numFmtId="0" fontId="3" fillId="0" borderId="0" xfId="2" applyFont="1"/>
    <xf numFmtId="0" fontId="1" fillId="0" borderId="0" xfId="2"/>
    <xf numFmtId="0" fontId="7" fillId="6" borderId="6" xfId="10" applyFont="1" applyFill="1" applyBorder="1" applyAlignment="1">
      <alignment vertical="center"/>
    </xf>
    <xf numFmtId="0" fontId="15" fillId="0" borderId="0" xfId="2" applyFont="1" applyAlignment="1">
      <alignment horizontal="right"/>
    </xf>
    <xf numFmtId="14" fontId="1" fillId="0" borderId="0" xfId="2" applyNumberFormat="1" applyAlignment="1">
      <alignment horizontal="left"/>
    </xf>
    <xf numFmtId="0" fontId="7" fillId="7" borderId="5" xfId="10" applyFont="1" applyFill="1" applyBorder="1" applyAlignment="1">
      <alignment vertical="center"/>
    </xf>
    <xf numFmtId="0" fontId="16" fillId="0" borderId="0" xfId="7" applyFont="1" applyAlignment="1">
      <alignment horizontal="left" vertical="center"/>
    </xf>
    <xf numFmtId="0" fontId="8" fillId="0" borderId="0" xfId="7" applyAlignment="1">
      <alignment horizontal="left" vertical="center"/>
    </xf>
    <xf numFmtId="0" fontId="1" fillId="0" borderId="0" xfId="11"/>
    <xf numFmtId="0" fontId="2" fillId="2" borderId="7" xfId="11" applyFont="1" applyFill="1" applyBorder="1" applyAlignment="1">
      <alignment horizontal="left" vertical="center"/>
    </xf>
    <xf numFmtId="0" fontId="0" fillId="0" borderId="0" xfId="0" applyAlignment="1">
      <alignment vertical="center"/>
    </xf>
    <xf numFmtId="0" fontId="17" fillId="0" borderId="8" xfId="0" applyFont="1" applyBorder="1" applyAlignment="1">
      <alignment vertical="center" wrapText="1"/>
    </xf>
    <xf numFmtId="0" fontId="0" fillId="0" borderId="0" xfId="1"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0" fontId="1" fillId="0" borderId="0" xfId="12" applyAlignment="1">
      <alignment vertical="center" wrapText="1"/>
    </xf>
    <xf numFmtId="0" fontId="19" fillId="0" borderId="0" xfId="0" applyFont="1" applyAlignment="1">
      <alignment horizontal="left" vertical="center"/>
    </xf>
    <xf numFmtId="0" fontId="20" fillId="0" borderId="0" xfId="0" applyFont="1" applyAlignment="1">
      <alignment horizontal="left" vertical="center"/>
    </xf>
    <xf numFmtId="0" fontId="7" fillId="0" borderId="0" xfId="7" applyFont="1" applyAlignment="1">
      <alignment horizontal="left" vertical="center"/>
    </xf>
    <xf numFmtId="0" fontId="21" fillId="8" borderId="9" xfId="0" applyFont="1" applyFill="1" applyBorder="1" applyAlignment="1">
      <alignment horizontal="left" vertical="center" wrapText="1"/>
    </xf>
    <xf numFmtId="0" fontId="2" fillId="2" borderId="7" xfId="13" applyFont="1" applyFill="1" applyBorder="1" applyAlignment="1">
      <alignment horizontal="left" vertical="center" wrapText="1"/>
    </xf>
    <xf numFmtId="0" fontId="1" fillId="0" borderId="0" xfId="14" applyAlignment="1">
      <alignment horizontal="left" vertical="center"/>
    </xf>
    <xf numFmtId="0" fontId="1" fillId="0" borderId="10" xfId="14" applyBorder="1" applyAlignment="1">
      <alignment horizontal="left" vertical="center"/>
    </xf>
    <xf numFmtId="0" fontId="7" fillId="0" borderId="10" xfId="7" applyFont="1" applyBorder="1" applyAlignment="1">
      <alignment horizontal="left" vertical="center"/>
    </xf>
    <xf numFmtId="0" fontId="20" fillId="0" borderId="10" xfId="0" applyFont="1" applyBorder="1" applyAlignment="1">
      <alignment horizontal="left" vertical="center"/>
    </xf>
    <xf numFmtId="0" fontId="17" fillId="0" borderId="0" xfId="15"/>
    <xf numFmtId="0" fontId="0" fillId="0" borderId="10" xfId="0" applyBorder="1"/>
    <xf numFmtId="0" fontId="17" fillId="0" borderId="10" xfId="15" applyBorder="1"/>
    <xf numFmtId="0" fontId="1" fillId="0" borderId="11" xfId="14" applyBorder="1" applyAlignment="1">
      <alignment horizontal="left" vertical="center"/>
    </xf>
    <xf numFmtId="0" fontId="7" fillId="0" borderId="11" xfId="7" applyFont="1" applyBorder="1" applyAlignment="1">
      <alignment horizontal="left" vertical="center"/>
    </xf>
    <xf numFmtId="0" fontId="20" fillId="0" borderId="11" xfId="0" applyFont="1" applyBorder="1" applyAlignment="1">
      <alignment horizontal="left" vertical="center"/>
    </xf>
    <xf numFmtId="0" fontId="18" fillId="0" borderId="0" xfId="15" applyFont="1"/>
    <xf numFmtId="0" fontId="18" fillId="0" borderId="10" xfId="15" applyFont="1" applyBorder="1"/>
    <xf numFmtId="0" fontId="20" fillId="0" borderId="8" xfId="0" applyFont="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24" fillId="0" borderId="0" xfId="0" applyFont="1" applyAlignment="1">
      <alignment horizontal="left" vertical="center"/>
    </xf>
    <xf numFmtId="0" fontId="25" fillId="0" borderId="0" xfId="16"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wrapText="1"/>
    </xf>
    <xf numFmtId="0" fontId="2" fillId="2" borderId="7" xfId="0" applyFont="1" applyFill="1" applyBorder="1" applyAlignment="1">
      <alignment horizontal="left" vertical="center" wrapText="1"/>
    </xf>
    <xf numFmtId="0" fontId="2" fillId="2" borderId="7" xfId="0" applyFont="1" applyFill="1" applyBorder="1" applyAlignment="1">
      <alignment vertical="center" wrapText="1"/>
    </xf>
    <xf numFmtId="0" fontId="9" fillId="0" borderId="0" xfId="0" applyFont="1" applyAlignment="1">
      <alignment horizontal="left" vertical="center" wrapText="1"/>
    </xf>
    <xf numFmtId="0" fontId="9" fillId="9" borderId="10" xfId="0" applyFont="1" applyFill="1" applyBorder="1" applyAlignment="1">
      <alignment horizontal="left" vertical="center" wrapText="1"/>
    </xf>
    <xf numFmtId="0" fontId="9" fillId="9" borderId="0" xfId="0" applyFont="1" applyFill="1" applyAlignment="1">
      <alignment horizontal="left" vertical="center"/>
    </xf>
    <xf numFmtId="9" fontId="0" fillId="0" borderId="0" xfId="17" applyFont="1" applyFill="1" applyBorder="1" applyAlignment="1">
      <alignment horizontal="left" vertical="center"/>
    </xf>
    <xf numFmtId="0" fontId="0" fillId="0" borderId="11" xfId="0" applyBorder="1" applyAlignment="1">
      <alignment horizontal="left" vertical="center"/>
    </xf>
    <xf numFmtId="0" fontId="1" fillId="3" borderId="11" xfId="0" applyFont="1" applyFill="1" applyBorder="1"/>
    <xf numFmtId="0" fontId="0" fillId="3" borderId="11" xfId="0" applyFill="1" applyBorder="1" applyAlignment="1">
      <alignment horizontal="left" vertical="center"/>
    </xf>
    <xf numFmtId="0" fontId="1" fillId="3" borderId="0" xfId="0" applyFont="1" applyFill="1"/>
    <xf numFmtId="0" fontId="0" fillId="3" borderId="0" xfId="0" applyFill="1" applyAlignment="1">
      <alignment horizontal="left" vertical="center"/>
    </xf>
    <xf numFmtId="0" fontId="0" fillId="0" borderId="10" xfId="0" applyBorder="1" applyAlignment="1">
      <alignment horizontal="left" vertical="center"/>
    </xf>
    <xf numFmtId="0" fontId="1" fillId="3" borderId="10" xfId="0" applyFont="1" applyFill="1" applyBorder="1"/>
    <xf numFmtId="0" fontId="0" fillId="3" borderId="10" xfId="0" applyFill="1" applyBorder="1" applyAlignment="1">
      <alignment horizontal="left" vertical="center"/>
    </xf>
    <xf numFmtId="9" fontId="23" fillId="0" borderId="0" xfId="0" applyNumberFormat="1" applyFont="1" applyAlignment="1">
      <alignment horizontal="left" vertical="center"/>
    </xf>
    <xf numFmtId="0" fontId="9" fillId="9" borderId="0" xfId="0" applyFont="1" applyFill="1" applyAlignment="1">
      <alignment horizontal="left" vertical="center" wrapText="1"/>
    </xf>
    <xf numFmtId="0" fontId="10" fillId="9" borderId="0" xfId="0" applyFont="1" applyFill="1" applyAlignment="1">
      <alignment horizontal="left" vertical="center" wrapText="1"/>
    </xf>
    <xf numFmtId="0" fontId="0" fillId="0" borderId="0" xfId="0" applyAlignment="1">
      <alignment vertical="center" wrapText="1"/>
    </xf>
    <xf numFmtId="0" fontId="3" fillId="0" borderId="0" xfId="0" applyFont="1" applyAlignment="1">
      <alignment vertical="center" wrapText="1"/>
    </xf>
    <xf numFmtId="2" fontId="20" fillId="0" borderId="8" xfId="0" applyNumberFormat="1" applyFont="1" applyBorder="1" applyAlignment="1">
      <alignment horizontal="left" vertical="center"/>
    </xf>
    <xf numFmtId="2" fontId="20" fillId="0" borderId="0" xfId="0" applyNumberFormat="1" applyFont="1" applyAlignment="1">
      <alignment horizontal="left" vertical="center"/>
    </xf>
    <xf numFmtId="2" fontId="20" fillId="0" borderId="10" xfId="0" applyNumberFormat="1" applyFont="1" applyBorder="1" applyAlignment="1">
      <alignment horizontal="left" vertical="center"/>
    </xf>
    <xf numFmtId="2" fontId="20" fillId="0" borderId="11" xfId="0" applyNumberFormat="1" applyFont="1" applyBorder="1" applyAlignment="1">
      <alignment horizontal="left" vertical="center"/>
    </xf>
    <xf numFmtId="0" fontId="20" fillId="0" borderId="12" xfId="0" applyFont="1" applyBorder="1" applyAlignment="1">
      <alignment horizontal="left" vertical="center"/>
    </xf>
    <xf numFmtId="0" fontId="1" fillId="0" borderId="12" xfId="14" applyBorder="1" applyAlignment="1">
      <alignment horizontal="left" vertical="center"/>
    </xf>
    <xf numFmtId="0" fontId="7" fillId="0" borderId="12" xfId="7" applyFont="1" applyBorder="1" applyAlignment="1">
      <alignment horizontal="left" vertical="center"/>
    </xf>
    <xf numFmtId="0" fontId="17" fillId="0" borderId="8" xfId="15" applyBorder="1"/>
    <xf numFmtId="0" fontId="17" fillId="0" borderId="0" xfId="15" applyBorder="1"/>
    <xf numFmtId="0" fontId="7" fillId="0" borderId="8" xfId="7" applyFont="1" applyBorder="1" applyAlignment="1">
      <alignment horizontal="left" vertical="center"/>
    </xf>
    <xf numFmtId="0" fontId="6" fillId="3" borderId="0" xfId="19" applyFont="1" applyFill="1" applyAlignment="1">
      <alignment vertical="center"/>
    </xf>
    <xf numFmtId="0" fontId="1" fillId="0" borderId="0" xfId="12" applyAlignment="1">
      <alignment vertical="center"/>
    </xf>
    <xf numFmtId="164" fontId="7" fillId="3" borderId="0" xfId="5" applyNumberFormat="1" applyFont="1" applyFill="1" applyAlignment="1">
      <alignment horizontal="left" vertical="center"/>
    </xf>
    <xf numFmtId="14" fontId="7" fillId="3" borderId="0" xfId="5" applyNumberFormat="1" applyFont="1" applyFill="1" applyAlignment="1">
      <alignment horizontal="left" vertical="center"/>
    </xf>
    <xf numFmtId="0" fontId="4" fillId="3" borderId="0" xfId="20" applyFill="1" applyAlignment="1">
      <alignment vertical="center"/>
    </xf>
    <xf numFmtId="0" fontId="16" fillId="0" borderId="0" xfId="21" applyFont="1"/>
    <xf numFmtId="0" fontId="30" fillId="0" borderId="0" xfId="22"/>
    <xf numFmtId="0" fontId="3" fillId="0" borderId="15" xfId="21" applyFont="1" applyBorder="1"/>
    <xf numFmtId="0" fontId="3" fillId="0" borderId="16" xfId="21" applyFont="1" applyBorder="1"/>
    <xf numFmtId="0" fontId="3" fillId="0" borderId="17" xfId="21" applyFont="1" applyBorder="1"/>
    <xf numFmtId="14" fontId="1" fillId="0" borderId="18" xfId="21" applyNumberFormat="1" applyBorder="1" applyAlignment="1">
      <alignment horizontal="center" vertical="center"/>
    </xf>
    <xf numFmtId="0" fontId="1" fillId="0" borderId="0" xfId="21" applyAlignment="1">
      <alignment horizontal="center" vertical="center" wrapText="1"/>
    </xf>
    <xf numFmtId="0" fontId="1" fillId="0" borderId="0" xfId="21" applyAlignment="1">
      <alignment horizontal="center" vertical="center"/>
    </xf>
    <xf numFmtId="0" fontId="1" fillId="0" borderId="19" xfId="21" applyBorder="1" applyAlignment="1">
      <alignment horizontal="center" vertical="center" wrapText="1"/>
    </xf>
    <xf numFmtId="2" fontId="0" fillId="3" borderId="11" xfId="17" applyNumberFormat="1" applyFont="1" applyFill="1" applyBorder="1" applyAlignment="1">
      <alignment horizontal="left" vertical="center"/>
    </xf>
    <xf numFmtId="2" fontId="0" fillId="3" borderId="0" xfId="17" applyNumberFormat="1" applyFont="1" applyFill="1" applyBorder="1" applyAlignment="1">
      <alignment horizontal="left" vertical="center"/>
    </xf>
    <xf numFmtId="2" fontId="0" fillId="3" borderId="10" xfId="17" applyNumberFormat="1" applyFont="1" applyFill="1" applyBorder="1" applyAlignment="1">
      <alignment horizontal="left" vertical="center"/>
    </xf>
    <xf numFmtId="2" fontId="7" fillId="0" borderId="11" xfId="17" quotePrefix="1" applyNumberFormat="1" applyFont="1" applyFill="1" applyBorder="1" applyAlignment="1">
      <alignment horizontal="center"/>
    </xf>
    <xf numFmtId="2" fontId="7" fillId="0" borderId="0" xfId="17" quotePrefix="1" applyNumberFormat="1" applyFont="1" applyFill="1" applyBorder="1" applyAlignment="1">
      <alignment horizontal="center"/>
    </xf>
    <xf numFmtId="2" fontId="7" fillId="0" borderId="10" xfId="17" quotePrefix="1" applyNumberFormat="1" applyFont="1" applyFill="1" applyBorder="1" applyAlignment="1">
      <alignment horizontal="center"/>
    </xf>
    <xf numFmtId="0" fontId="27" fillId="2" borderId="13" xfId="1" applyFont="1" applyFill="1" applyBorder="1" applyAlignment="1">
      <alignment horizontal="center" vertical="center"/>
    </xf>
    <xf numFmtId="0" fontId="27" fillId="2" borderId="7" xfId="1" applyFont="1" applyFill="1" applyBorder="1" applyAlignment="1">
      <alignment horizontal="center" vertical="center"/>
    </xf>
    <xf numFmtId="0" fontId="27" fillId="2" borderId="14" xfId="1" applyFont="1" applyFill="1" applyBorder="1" applyAlignment="1">
      <alignment horizontal="center" vertical="center"/>
    </xf>
    <xf numFmtId="0" fontId="7" fillId="0" borderId="2" xfId="10" applyFont="1" applyBorder="1" applyAlignment="1">
      <alignment vertical="center"/>
    </xf>
    <xf numFmtId="0" fontId="7" fillId="0" borderId="1" xfId="10" applyFont="1" applyBorder="1" applyAlignment="1">
      <alignment vertical="center"/>
    </xf>
    <xf numFmtId="0" fontId="7" fillId="0" borderId="3" xfId="10" applyFont="1" applyBorder="1" applyAlignment="1">
      <alignment vertical="center"/>
    </xf>
    <xf numFmtId="0" fontId="7" fillId="3" borderId="0" xfId="5" applyFont="1" applyFill="1" applyAlignment="1">
      <alignment vertical="center"/>
    </xf>
    <xf numFmtId="0" fontId="7" fillId="0" borderId="2" xfId="7" applyFont="1" applyBorder="1" applyAlignment="1">
      <alignment vertical="center"/>
    </xf>
    <xf numFmtId="0" fontId="7" fillId="0" borderId="1" xfId="7" applyFont="1" applyBorder="1" applyAlignment="1">
      <alignment vertical="center"/>
    </xf>
    <xf numFmtId="0" fontId="7" fillId="0" borderId="3" xfId="7" applyFont="1" applyBorder="1" applyAlignment="1">
      <alignment vertical="center"/>
    </xf>
  </cellXfs>
  <cellStyles count="23">
    <cellStyle name="Hyperlink" xfId="20" builtinId="8"/>
    <cellStyle name="Hyperlink 2 5" xfId="8" xr:uid="{6E89EAE5-64A7-4447-9B95-375F37259681}"/>
    <cellStyle name="Hyperlink 3" xfId="6" xr:uid="{20EFAD8B-5183-4154-BA09-CD6D8550BBAB}"/>
    <cellStyle name="Normal" xfId="0" builtinId="0"/>
    <cellStyle name="Normal 10 2 2 2 2 2" xfId="16" xr:uid="{D9E7E492-33E2-499E-9CAA-A8CCA4144BF8}"/>
    <cellStyle name="Normal 2" xfId="15" xr:uid="{6C2E3F04-2A2E-4612-A049-ED2680032A9C}"/>
    <cellStyle name="Normal 2 10" xfId="5" xr:uid="{C44C8938-1313-450D-A6AC-E5B7C2ADB472}"/>
    <cellStyle name="Normal 2 2 19" xfId="11" xr:uid="{2684ADE6-D364-4FA2-B098-C8426B58178F}"/>
    <cellStyle name="Normal 2 45" xfId="1" xr:uid="{44445EA3-EDFE-42C3-9EE2-1015D4A070A3}"/>
    <cellStyle name="Normal 2 45 2" xfId="22" xr:uid="{2082588D-E3A9-4557-A99F-DCF9CD82B1B0}"/>
    <cellStyle name="Normal 3" xfId="18" xr:uid="{BCB25FA8-7D65-4057-A6E4-3D1D9DFB21C2}"/>
    <cellStyle name="Normal 3 28" xfId="10" xr:uid="{D15C128E-87FA-4DA4-BC66-0F7F7B72BC40}"/>
    <cellStyle name="Normal 3 39" xfId="7" xr:uid="{83C11EB2-5D4D-4DDF-9BF3-490F53BACE1C}"/>
    <cellStyle name="Normal 4 2 3 4" xfId="13" xr:uid="{78826B1A-D6FA-4ECE-84B3-EC0D806CC3F8}"/>
    <cellStyle name="Normal 43" xfId="14" xr:uid="{A3FC3C2A-057C-4120-8CC3-166283CAE37A}"/>
    <cellStyle name="Normal 46" xfId="9" xr:uid="{6816D8D4-01A8-43EA-8B29-6C18A9C984C6}"/>
    <cellStyle name="Normal 5 10" xfId="12" xr:uid="{16287E07-98DE-42F6-9595-6AF5CE296C2B}"/>
    <cellStyle name="Normal 50" xfId="4" xr:uid="{FDD29186-D2B3-40F6-9E7B-70E50BC92885}"/>
    <cellStyle name="Normal 50 2" xfId="19" xr:uid="{D98F651C-FC3F-4B48-840D-151018FE476F}"/>
    <cellStyle name="Normal 50 7 3" xfId="3" xr:uid="{A779C810-B5EE-4D18-8456-6C502CEA7194}"/>
    <cellStyle name="Normal 62 2" xfId="2" xr:uid="{261824FB-D114-4004-8414-C62B8474CE8F}"/>
    <cellStyle name="Normal 7 13" xfId="21" xr:uid="{182624A4-E91B-4598-806B-BE7CA861B296}"/>
    <cellStyle name="Percent 32" xfId="17" xr:uid="{A37E7031-7CA3-4E02-9783-B74A78F3AF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78511-C815-411F-BF6C-3D87C8F2C4A9}">
  <sheetPr>
    <tabColor rgb="FFFF0000"/>
  </sheetPr>
  <dimension ref="A1:L54"/>
  <sheetViews>
    <sheetView showGridLines="0" topLeftCell="A8" workbookViewId="0">
      <selection activeCell="F23" sqref="F23"/>
    </sheetView>
  </sheetViews>
  <sheetFormatPr defaultColWidth="9.109375" defaultRowHeight="14.4" x14ac:dyDescent="0.3"/>
  <cols>
    <col min="1" max="1" width="18.5546875" style="1" customWidth="1"/>
    <col min="2" max="4" width="23.33203125" style="1" customWidth="1"/>
    <col min="5" max="5" width="15" style="1" customWidth="1"/>
    <col min="6" max="6" width="9.109375" style="1" customWidth="1"/>
    <col min="7" max="7" width="18.88671875" style="1" customWidth="1"/>
    <col min="8" max="8" width="40.6640625" style="1" customWidth="1"/>
    <col min="9" max="9" width="41.33203125" style="1" customWidth="1"/>
    <col min="10" max="10" width="5.88671875" style="1" customWidth="1"/>
    <col min="11" max="34" width="8.6640625" style="1" customWidth="1"/>
    <col min="35" max="16384" width="9.109375" style="1"/>
  </cols>
  <sheetData>
    <row r="1" spans="1:12" ht="31.8" thickBot="1" x14ac:dyDescent="0.35">
      <c r="A1" s="109" t="s">
        <v>184</v>
      </c>
      <c r="B1" s="110"/>
      <c r="C1" s="110"/>
      <c r="D1" s="111"/>
    </row>
    <row r="2" spans="1:12" x14ac:dyDescent="0.3">
      <c r="A2" s="2" t="s">
        <v>0</v>
      </c>
      <c r="B2" s="1" t="s">
        <v>1</v>
      </c>
    </row>
    <row r="3" spans="1:12" x14ac:dyDescent="0.3">
      <c r="A3" s="89" t="s">
        <v>185</v>
      </c>
      <c r="B3" s="90" t="s">
        <v>186</v>
      </c>
    </row>
    <row r="4" spans="1:12" x14ac:dyDescent="0.3">
      <c r="A4" s="2" t="s">
        <v>2</v>
      </c>
      <c r="B4" s="3" t="s">
        <v>187</v>
      </c>
      <c r="D4" s="3"/>
      <c r="E4" s="3"/>
      <c r="F4" s="3"/>
      <c r="G4" s="3"/>
      <c r="H4" s="3"/>
      <c r="I4" s="3"/>
      <c r="J4" s="3"/>
      <c r="K4" s="3"/>
      <c r="L4" s="3"/>
    </row>
    <row r="5" spans="1:12" x14ac:dyDescent="0.3">
      <c r="A5" s="4" t="s">
        <v>3</v>
      </c>
      <c r="B5" s="3">
        <v>2019</v>
      </c>
      <c r="D5" s="3"/>
      <c r="E5" s="3"/>
      <c r="F5" s="3"/>
      <c r="G5" s="3"/>
      <c r="H5" s="3"/>
      <c r="I5" s="3"/>
      <c r="J5" s="3"/>
      <c r="K5" s="3"/>
      <c r="L5" s="3"/>
    </row>
    <row r="6" spans="1:12" x14ac:dyDescent="0.3">
      <c r="A6" s="2" t="s">
        <v>4</v>
      </c>
      <c r="B6" s="5" t="s">
        <v>188</v>
      </c>
    </row>
    <row r="7" spans="1:12" x14ac:dyDescent="0.3">
      <c r="A7" s="2"/>
      <c r="B7" s="5"/>
    </row>
    <row r="8" spans="1:12" x14ac:dyDescent="0.3">
      <c r="A8" s="2" t="s">
        <v>5</v>
      </c>
      <c r="B8" s="5" t="s">
        <v>191</v>
      </c>
    </row>
    <row r="9" spans="1:12" x14ac:dyDescent="0.3">
      <c r="A9" s="6" t="s">
        <v>189</v>
      </c>
      <c r="B9" s="91">
        <v>1</v>
      </c>
    </row>
    <row r="10" spans="1:12" x14ac:dyDescent="0.3">
      <c r="A10" s="6" t="s">
        <v>190</v>
      </c>
      <c r="B10" s="92">
        <v>45868</v>
      </c>
    </row>
    <row r="11" spans="1:12" x14ac:dyDescent="0.3">
      <c r="A11" s="6" t="s">
        <v>6</v>
      </c>
      <c r="B11" s="9"/>
      <c r="C11" s="7"/>
      <c r="D11" s="8"/>
    </row>
    <row r="12" spans="1:12" x14ac:dyDescent="0.3">
      <c r="A12" s="6" t="s">
        <v>7</v>
      </c>
      <c r="B12" s="115" t="s">
        <v>192</v>
      </c>
      <c r="C12" s="115"/>
      <c r="D12" s="115"/>
    </row>
    <row r="13" spans="1:12" x14ac:dyDescent="0.3">
      <c r="A13" s="8"/>
      <c r="B13" s="93" t="s">
        <v>193</v>
      </c>
      <c r="C13" s="10"/>
      <c r="D13" s="10"/>
    </row>
    <row r="14" spans="1:12" x14ac:dyDescent="0.3">
      <c r="A14" s="11"/>
      <c r="B14" s="11"/>
      <c r="C14" s="11"/>
      <c r="D14" s="11"/>
      <c r="E14" s="11"/>
      <c r="F14" s="11"/>
      <c r="G14" s="11"/>
      <c r="H14" s="11"/>
      <c r="I14" s="11"/>
    </row>
    <row r="15" spans="1:12" ht="18" x14ac:dyDescent="0.3">
      <c r="A15" s="12" t="s">
        <v>8</v>
      </c>
      <c r="B15" s="13"/>
      <c r="C15" s="13"/>
      <c r="D15" s="14"/>
    </row>
    <row r="16" spans="1:12" x14ac:dyDescent="0.3">
      <c r="A16" s="15" t="s">
        <v>9</v>
      </c>
      <c r="B16" s="116" t="s">
        <v>10</v>
      </c>
      <c r="C16" s="117"/>
      <c r="D16" s="118"/>
    </row>
    <row r="17" spans="1:9" x14ac:dyDescent="0.3">
      <c r="A17" s="16" t="s">
        <v>9</v>
      </c>
      <c r="B17" s="116" t="s">
        <v>11</v>
      </c>
      <c r="C17" s="117"/>
      <c r="D17" s="118"/>
    </row>
    <row r="18" spans="1:9" x14ac:dyDescent="0.3">
      <c r="A18" s="17"/>
      <c r="B18" s="116" t="s">
        <v>12</v>
      </c>
      <c r="C18" s="117"/>
      <c r="D18" s="118"/>
    </row>
    <row r="19" spans="1:9" x14ac:dyDescent="0.3">
      <c r="A19" s="18"/>
      <c r="B19" s="18"/>
      <c r="C19" s="18"/>
      <c r="D19" s="18"/>
      <c r="H19" s="1" t="s">
        <v>13</v>
      </c>
    </row>
    <row r="20" spans="1:9" ht="18" x14ac:dyDescent="0.3">
      <c r="A20" s="12" t="s">
        <v>14</v>
      </c>
      <c r="B20" s="13"/>
      <c r="C20" s="13"/>
      <c r="D20" s="14"/>
    </row>
    <row r="21" spans="1:9" x14ac:dyDescent="0.3">
      <c r="A21" s="19"/>
      <c r="B21" s="112" t="s">
        <v>15</v>
      </c>
      <c r="C21" s="113"/>
      <c r="D21" s="114"/>
      <c r="H21" s="20"/>
      <c r="I21" s="21"/>
    </row>
    <row r="22" spans="1:9" x14ac:dyDescent="0.3">
      <c r="A22" s="22"/>
      <c r="B22" s="112" t="s">
        <v>16</v>
      </c>
      <c r="C22" s="113"/>
      <c r="D22" s="114"/>
      <c r="H22" s="23"/>
      <c r="I22" s="24"/>
    </row>
    <row r="23" spans="1:9" x14ac:dyDescent="0.3">
      <c r="A23" s="25"/>
      <c r="B23" s="112" t="s">
        <v>17</v>
      </c>
      <c r="C23" s="113"/>
      <c r="D23" s="114"/>
      <c r="H23" s="21"/>
      <c r="I23" s="21"/>
    </row>
    <row r="24" spans="1:9" x14ac:dyDescent="0.3">
      <c r="H24" s="21"/>
      <c r="I24" s="21"/>
    </row>
    <row r="25" spans="1:9" ht="18" x14ac:dyDescent="0.3">
      <c r="A25" s="26" t="s">
        <v>18</v>
      </c>
      <c r="B25" s="27"/>
      <c r="C25" s="27"/>
      <c r="D25" s="28"/>
    </row>
    <row r="26" spans="1:9" ht="15" thickBot="1" x14ac:dyDescent="0.35">
      <c r="A26" s="29" t="s">
        <v>18</v>
      </c>
      <c r="B26" s="29" t="s">
        <v>19</v>
      </c>
      <c r="C26" s="29" t="s">
        <v>20</v>
      </c>
      <c r="D26" s="29"/>
    </row>
    <row r="27" spans="1:9" ht="15" customHeight="1" x14ac:dyDescent="0.3">
      <c r="A27" s="30" t="s">
        <v>21</v>
      </c>
      <c r="B27" s="30" t="s">
        <v>22</v>
      </c>
      <c r="C27" s="31" t="s">
        <v>23</v>
      </c>
      <c r="D27" s="31"/>
    </row>
    <row r="28" spans="1:9" ht="15" customHeight="1" x14ac:dyDescent="0.3">
      <c r="A28" s="32" t="s">
        <v>24</v>
      </c>
      <c r="B28" s="32" t="s">
        <v>25</v>
      </c>
      <c r="C28" s="33" t="s">
        <v>26</v>
      </c>
      <c r="D28" s="33"/>
    </row>
    <row r="29" spans="1:9" ht="15" customHeight="1" x14ac:dyDescent="0.3">
      <c r="A29" s="32" t="s">
        <v>27</v>
      </c>
      <c r="B29" s="32" t="s">
        <v>28</v>
      </c>
      <c r="C29" s="34" t="s">
        <v>29</v>
      </c>
      <c r="D29" s="34"/>
    </row>
    <row r="30" spans="1:9" ht="15" customHeight="1" x14ac:dyDescent="0.3">
      <c r="A30" s="32" t="s">
        <v>30</v>
      </c>
      <c r="B30" s="32" t="s">
        <v>31</v>
      </c>
      <c r="C30" s="34" t="s">
        <v>32</v>
      </c>
      <c r="D30" s="34"/>
    </row>
    <row r="31" spans="1:9" ht="15" customHeight="1" x14ac:dyDescent="0.3">
      <c r="A31" s="30" t="s">
        <v>33</v>
      </c>
      <c r="B31" s="30" t="s">
        <v>34</v>
      </c>
      <c r="C31" s="34" t="s">
        <v>35</v>
      </c>
      <c r="D31" s="34"/>
    </row>
    <row r="32" spans="1:9" ht="15" customHeight="1" x14ac:dyDescent="0.3">
      <c r="A32" s="30" t="s">
        <v>36</v>
      </c>
      <c r="B32" s="30" t="s">
        <v>37</v>
      </c>
      <c r="C32" s="34" t="s">
        <v>38</v>
      </c>
      <c r="D32" s="34"/>
    </row>
    <row r="33" spans="1:4" ht="60" customHeight="1" x14ac:dyDescent="0.3">
      <c r="A33" s="30" t="s">
        <v>39</v>
      </c>
      <c r="B33" s="30" t="s">
        <v>40</v>
      </c>
      <c r="C33" s="34" t="s">
        <v>41</v>
      </c>
      <c r="D33" s="34"/>
    </row>
    <row r="34" spans="1:4" ht="15" customHeight="1" x14ac:dyDescent="0.3">
      <c r="A34" s="30" t="s">
        <v>42</v>
      </c>
      <c r="B34" s="30" t="s">
        <v>43</v>
      </c>
      <c r="C34" s="34" t="s">
        <v>44</v>
      </c>
      <c r="D34" s="34"/>
    </row>
    <row r="35" spans="1:4" ht="15" customHeight="1" x14ac:dyDescent="0.3">
      <c r="A35" s="30" t="s">
        <v>45</v>
      </c>
      <c r="B35" s="30" t="s">
        <v>46</v>
      </c>
      <c r="C35" s="34" t="s">
        <v>46</v>
      </c>
      <c r="D35" s="34"/>
    </row>
    <row r="36" spans="1:4" ht="15" customHeight="1" x14ac:dyDescent="0.3">
      <c r="A36" s="30" t="s">
        <v>47</v>
      </c>
      <c r="B36" s="30" t="s">
        <v>48</v>
      </c>
      <c r="C36" s="34" t="s">
        <v>48</v>
      </c>
      <c r="D36" s="34"/>
    </row>
    <row r="37" spans="1:4" x14ac:dyDescent="0.3">
      <c r="A37" s="30" t="s">
        <v>49</v>
      </c>
      <c r="B37" s="30" t="s">
        <v>50</v>
      </c>
      <c r="C37" s="34" t="s">
        <v>50</v>
      </c>
      <c r="D37" s="34"/>
    </row>
    <row r="38" spans="1:4" x14ac:dyDescent="0.3">
      <c r="A38" s="30" t="s">
        <v>51</v>
      </c>
      <c r="B38" s="30" t="s">
        <v>52</v>
      </c>
      <c r="C38" s="34" t="s">
        <v>52</v>
      </c>
      <c r="D38" s="34"/>
    </row>
    <row r="39" spans="1:4" ht="15" customHeight="1" x14ac:dyDescent="0.3">
      <c r="A39" s="30" t="s">
        <v>53</v>
      </c>
      <c r="B39" s="30" t="s">
        <v>54</v>
      </c>
      <c r="C39" s="34" t="s">
        <v>55</v>
      </c>
      <c r="D39" s="34"/>
    </row>
    <row r="40" spans="1:4" ht="15" customHeight="1" x14ac:dyDescent="0.3">
      <c r="A40" s="30" t="s">
        <v>56</v>
      </c>
      <c r="B40" s="30" t="s">
        <v>57</v>
      </c>
      <c r="C40" s="34" t="s">
        <v>58</v>
      </c>
      <c r="D40" s="34"/>
    </row>
    <row r="41" spans="1:4" ht="15" customHeight="1" x14ac:dyDescent="0.3">
      <c r="A41" s="30" t="s">
        <v>59</v>
      </c>
      <c r="B41" s="30" t="s">
        <v>60</v>
      </c>
      <c r="C41" s="34" t="s">
        <v>61</v>
      </c>
      <c r="D41" s="34"/>
    </row>
    <row r="42" spans="1:4" ht="45" customHeight="1" x14ac:dyDescent="0.3">
      <c r="A42" s="30" t="s">
        <v>62</v>
      </c>
      <c r="B42" s="30" t="s">
        <v>63</v>
      </c>
      <c r="C42" s="34" t="s">
        <v>64</v>
      </c>
      <c r="D42" s="34"/>
    </row>
    <row r="43" spans="1:4" ht="15" customHeight="1" x14ac:dyDescent="0.3">
      <c r="A43" s="30" t="s">
        <v>65</v>
      </c>
      <c r="B43" s="30" t="s">
        <v>66</v>
      </c>
      <c r="C43" s="34" t="s">
        <v>67</v>
      </c>
      <c r="D43" s="34"/>
    </row>
    <row r="44" spans="1:4" ht="30" customHeight="1" x14ac:dyDescent="0.3">
      <c r="A44" s="30" t="s">
        <v>68</v>
      </c>
      <c r="B44" s="30" t="s">
        <v>69</v>
      </c>
      <c r="C44" s="34" t="s">
        <v>70</v>
      </c>
      <c r="D44" s="34"/>
    </row>
    <row r="45" spans="1:4" x14ac:dyDescent="0.3">
      <c r="A45" s="30" t="s">
        <v>71</v>
      </c>
      <c r="B45" s="30" t="s">
        <v>72</v>
      </c>
      <c r="C45" s="34" t="s">
        <v>72</v>
      </c>
      <c r="D45" s="34"/>
    </row>
    <row r="46" spans="1:4" x14ac:dyDescent="0.3">
      <c r="A46" s="30" t="s">
        <v>73</v>
      </c>
      <c r="B46" s="30" t="s">
        <v>74</v>
      </c>
      <c r="C46" s="34" t="s">
        <v>74</v>
      </c>
      <c r="D46" s="34"/>
    </row>
    <row r="47" spans="1:4" ht="15" customHeight="1" x14ac:dyDescent="0.3">
      <c r="A47" s="30" t="s">
        <v>75</v>
      </c>
      <c r="B47" s="30" t="s">
        <v>76</v>
      </c>
      <c r="C47" s="34" t="s">
        <v>77</v>
      </c>
      <c r="D47" s="34"/>
    </row>
    <row r="48" spans="1:4" ht="30" customHeight="1" x14ac:dyDescent="0.3">
      <c r="A48" s="30" t="s">
        <v>78</v>
      </c>
      <c r="B48" s="30" t="s">
        <v>79</v>
      </c>
      <c r="C48" s="33" t="s">
        <v>80</v>
      </c>
      <c r="D48" s="33"/>
    </row>
    <row r="49" spans="1:4" ht="72" x14ac:dyDescent="0.3">
      <c r="A49" s="30" t="s">
        <v>81</v>
      </c>
      <c r="B49" s="30" t="s">
        <v>82</v>
      </c>
      <c r="C49" s="34" t="s">
        <v>83</v>
      </c>
      <c r="D49" s="34"/>
    </row>
    <row r="50" spans="1:4" ht="14.4" customHeight="1" x14ac:dyDescent="0.3">
      <c r="A50" s="30" t="s">
        <v>84</v>
      </c>
      <c r="B50" s="30" t="s">
        <v>85</v>
      </c>
      <c r="C50" s="35" t="s">
        <v>85</v>
      </c>
      <c r="D50" s="35"/>
    </row>
    <row r="51" spans="1:4" ht="14.4" customHeight="1" x14ac:dyDescent="0.3">
      <c r="A51" s="30" t="s">
        <v>86</v>
      </c>
      <c r="B51" s="30" t="s">
        <v>87</v>
      </c>
      <c r="C51" s="35" t="s">
        <v>87</v>
      </c>
      <c r="D51" s="35"/>
    </row>
    <row r="52" spans="1:4" x14ac:dyDescent="0.3">
      <c r="A52" s="30" t="s">
        <v>88</v>
      </c>
      <c r="B52" s="30" t="s">
        <v>89</v>
      </c>
      <c r="C52" s="35" t="s">
        <v>89</v>
      </c>
      <c r="D52" s="35"/>
    </row>
    <row r="53" spans="1:4" x14ac:dyDescent="0.3">
      <c r="A53" s="30" t="s">
        <v>90</v>
      </c>
      <c r="B53" s="30" t="s">
        <v>91</v>
      </c>
      <c r="C53" s="35" t="s">
        <v>92</v>
      </c>
      <c r="D53" s="35"/>
    </row>
    <row r="54" spans="1:4" x14ac:dyDescent="0.3">
      <c r="A54" s="30" t="s">
        <v>93</v>
      </c>
      <c r="B54" s="30" t="s">
        <v>94</v>
      </c>
      <c r="C54" s="35" t="s">
        <v>94</v>
      </c>
      <c r="D54" s="35"/>
    </row>
  </sheetData>
  <mergeCells count="8">
    <mergeCell ref="A1:D1"/>
    <mergeCell ref="B23:D23"/>
    <mergeCell ref="B12:D12"/>
    <mergeCell ref="B16:D16"/>
    <mergeCell ref="B17:D17"/>
    <mergeCell ref="B18:D18"/>
    <mergeCell ref="B21:D21"/>
    <mergeCell ref="B22:D22"/>
  </mergeCells>
  <hyperlinks>
    <hyperlink ref="B13" r:id="rId1" xr:uid="{189C4102-3B5C-4352-8491-8E83049EAFE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BBEC1-CB95-4C17-AE4F-72EF8E71C8B0}">
  <sheetPr>
    <tabColor rgb="FFFFFF00"/>
  </sheetPr>
  <dimension ref="A1:D4"/>
  <sheetViews>
    <sheetView workbookViewId="0">
      <selection activeCell="D5" sqref="D5"/>
    </sheetView>
  </sheetViews>
  <sheetFormatPr defaultRowHeight="14.4" x14ac:dyDescent="0.3"/>
  <cols>
    <col min="1" max="1" width="13.6640625" bestFit="1" customWidth="1"/>
    <col min="4" max="4" width="25.88671875" customWidth="1"/>
  </cols>
  <sheetData>
    <row r="1" spans="1:4" ht="18" x14ac:dyDescent="0.35">
      <c r="A1" s="94" t="s">
        <v>195</v>
      </c>
      <c r="B1" s="95"/>
      <c r="C1" s="95"/>
      <c r="D1" s="95"/>
    </row>
    <row r="2" spans="1:4" ht="15" thickBot="1" x14ac:dyDescent="0.35">
      <c r="A2" s="96" t="s">
        <v>196</v>
      </c>
      <c r="B2" s="97" t="s">
        <v>197</v>
      </c>
      <c r="C2" s="97" t="s">
        <v>198</v>
      </c>
      <c r="D2" s="98" t="s">
        <v>199</v>
      </c>
    </row>
    <row r="3" spans="1:4" ht="28.8" x14ac:dyDescent="0.3">
      <c r="A3" s="99">
        <v>45841</v>
      </c>
      <c r="B3" s="100" t="s">
        <v>200</v>
      </c>
      <c r="C3" s="101"/>
      <c r="D3" s="102" t="s">
        <v>201</v>
      </c>
    </row>
    <row r="4" spans="1:4" ht="28.8" x14ac:dyDescent="0.3">
      <c r="A4" s="99">
        <v>45841</v>
      </c>
      <c r="B4" s="100" t="s">
        <v>202</v>
      </c>
      <c r="D4" t="s">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53D9C-9943-468B-AFC1-25E10ECE8CAA}">
  <sheetPr>
    <tabColor theme="9" tint="0.59999389629810485"/>
  </sheetPr>
  <dimension ref="A4:AA124"/>
  <sheetViews>
    <sheetView tabSelected="1" workbookViewId="0">
      <selection activeCell="H106" sqref="H106"/>
    </sheetView>
  </sheetViews>
  <sheetFormatPr defaultRowHeight="14.4" x14ac:dyDescent="0.3"/>
  <cols>
    <col min="1" max="1" width="37.109375" customWidth="1"/>
  </cols>
  <sheetData>
    <row r="4" spans="1:27" s="38" customFormat="1" x14ac:dyDescent="0.3">
      <c r="A4" s="36" t="s">
        <v>113</v>
      </c>
      <c r="B4" s="37"/>
      <c r="C4" s="37"/>
      <c r="D4" s="37"/>
      <c r="E4" s="37"/>
      <c r="F4" s="37"/>
      <c r="G4" s="37"/>
      <c r="H4" s="37"/>
      <c r="I4" s="37"/>
      <c r="J4" s="37"/>
      <c r="K4" s="37"/>
      <c r="L4" s="37"/>
    </row>
    <row r="5" spans="1:27" s="38" customFormat="1" x14ac:dyDescent="0.3">
      <c r="A5" s="36" t="s">
        <v>95</v>
      </c>
      <c r="B5" s="37"/>
      <c r="C5" s="37"/>
      <c r="D5" s="37"/>
      <c r="E5" s="37"/>
      <c r="F5" s="37"/>
      <c r="G5" s="37"/>
      <c r="H5" s="37"/>
      <c r="I5" s="37"/>
      <c r="J5" s="37"/>
      <c r="K5" s="37"/>
      <c r="L5" s="37"/>
    </row>
    <row r="6" spans="1:27" s="38" customFormat="1" x14ac:dyDescent="0.3">
      <c r="A6" s="37"/>
      <c r="B6" s="37"/>
      <c r="C6" s="37"/>
      <c r="D6" s="37"/>
      <c r="E6" s="37"/>
      <c r="F6" s="37"/>
      <c r="G6" s="37"/>
      <c r="H6" s="37"/>
      <c r="I6" s="37"/>
      <c r="J6" s="37"/>
      <c r="K6" s="37"/>
      <c r="L6" s="37"/>
    </row>
    <row r="7" spans="1:27" s="38" customFormat="1" x14ac:dyDescent="0.3">
      <c r="A7" s="37"/>
      <c r="B7" s="37"/>
      <c r="C7" s="37"/>
      <c r="D7" s="37"/>
      <c r="E7" s="36" t="s">
        <v>96</v>
      </c>
      <c r="F7" s="36"/>
      <c r="G7" s="37"/>
      <c r="H7" s="37"/>
      <c r="I7" s="37"/>
      <c r="J7" s="37"/>
      <c r="K7" s="37"/>
      <c r="L7" s="37"/>
    </row>
    <row r="8" spans="1:27" s="38" customFormat="1" ht="15" thickBot="1" x14ac:dyDescent="0.35">
      <c r="A8" s="39" t="s">
        <v>97</v>
      </c>
      <c r="B8" s="39" t="s">
        <v>98</v>
      </c>
      <c r="C8" s="39" t="s">
        <v>99</v>
      </c>
      <c r="D8" s="39" t="s">
        <v>100</v>
      </c>
      <c r="E8" s="39" t="s">
        <v>101</v>
      </c>
      <c r="F8" s="39" t="s">
        <v>102</v>
      </c>
      <c r="G8" s="39" t="s">
        <v>103</v>
      </c>
      <c r="H8" s="40">
        <v>2019</v>
      </c>
      <c r="I8" s="40">
        <v>2021</v>
      </c>
      <c r="J8" s="40">
        <v>2024</v>
      </c>
      <c r="K8" s="40">
        <v>2026</v>
      </c>
      <c r="L8" s="40">
        <v>2030</v>
      </c>
      <c r="M8" s="40">
        <v>2035</v>
      </c>
      <c r="N8" s="40">
        <v>2040</v>
      </c>
      <c r="O8" s="40">
        <v>2045</v>
      </c>
      <c r="P8" s="40">
        <v>2050</v>
      </c>
      <c r="Q8" s="40">
        <v>2055</v>
      </c>
      <c r="R8" s="40">
        <v>2060</v>
      </c>
      <c r="S8" s="40">
        <v>2065</v>
      </c>
      <c r="T8" s="40">
        <v>2070</v>
      </c>
      <c r="U8" s="40">
        <v>2075</v>
      </c>
      <c r="V8" s="40">
        <v>2080</v>
      </c>
      <c r="W8" s="40">
        <v>2085</v>
      </c>
      <c r="X8" s="40">
        <v>2090</v>
      </c>
      <c r="Y8" s="40">
        <v>2095</v>
      </c>
      <c r="Z8" s="40">
        <v>2100</v>
      </c>
      <c r="AA8" s="40">
        <v>0</v>
      </c>
    </row>
    <row r="9" spans="1:27" s="38" customFormat="1" x14ac:dyDescent="0.3">
      <c r="A9" s="41" t="s">
        <v>110</v>
      </c>
      <c r="B9" s="41" t="s">
        <v>104</v>
      </c>
      <c r="D9" s="37" t="s">
        <v>105</v>
      </c>
      <c r="E9" s="37" t="s">
        <v>106</v>
      </c>
      <c r="F9" s="41" t="s">
        <v>21</v>
      </c>
      <c r="G9" s="37">
        <v>1</v>
      </c>
      <c r="H9" s="45">
        <v>0.75931020000000016</v>
      </c>
      <c r="J9" s="45">
        <v>1.2392599999999998</v>
      </c>
      <c r="K9" s="37"/>
      <c r="L9" s="53">
        <f>IF(J9&gt;30,(J9-H9)*3,IFERROR(IF(J9/H9&lt;10,J9/H9*J9,10*J9),0))</f>
        <v>2.02257963556923</v>
      </c>
      <c r="M9" s="79">
        <f>IF(L9&lt;5,L9+SUMIFS($B$102:$B$124,$A$102:$A$124,$F9),L9*1.5)</f>
        <v>4.0225796355692296</v>
      </c>
      <c r="N9" s="79">
        <f>IF(M9&lt;5,M9+SUMIFS($B$102:$B$124,$A$102:$A$124,$F9),M9*1.5)</f>
        <v>6.0225796355692296</v>
      </c>
      <c r="O9" s="79">
        <f>IF(N9&lt;5,N9+SUMIFS($B$102:$B$124,$A$102:$A$124,$F9),N9*1.5)</f>
        <v>9.0338694533538444</v>
      </c>
      <c r="P9" s="79">
        <f>IF(O9&lt;5,O9+SUMIFS($B$102:$B$124,$A$102:$A$124,$F9),O9*1.5)</f>
        <v>13.550804180030767</v>
      </c>
      <c r="Q9" s="37"/>
      <c r="R9" s="37"/>
      <c r="S9" s="37"/>
      <c r="T9" s="37"/>
      <c r="U9" s="37"/>
      <c r="V9" s="37"/>
      <c r="W9" s="37"/>
      <c r="X9" s="37"/>
      <c r="Y9" s="37"/>
      <c r="Z9" s="37"/>
      <c r="AA9" s="38">
        <v>1</v>
      </c>
    </row>
    <row r="10" spans="1:27" s="38" customFormat="1" x14ac:dyDescent="0.3">
      <c r="A10" s="41" t="s">
        <v>110</v>
      </c>
      <c r="B10" s="41" t="s">
        <v>104</v>
      </c>
      <c r="D10" s="37" t="s">
        <v>105</v>
      </c>
      <c r="E10" s="37" t="s">
        <v>106</v>
      </c>
      <c r="F10" s="41" t="s">
        <v>24</v>
      </c>
      <c r="G10" s="37">
        <v>1</v>
      </c>
      <c r="H10" s="45">
        <v>2.4720982000000005</v>
      </c>
      <c r="J10" s="45">
        <v>4.1824890000000003</v>
      </c>
      <c r="K10" s="37"/>
      <c r="L10" s="37">
        <f t="shared" ref="L10:L73" si="0">IF(J10&gt;30,(J10-H10)*3,IFERROR(IF(J10/H10&lt;10,J10/H10*J10,10*J10),0))</f>
        <v>7.0762618714422425</v>
      </c>
      <c r="M10" s="80">
        <f>IF(L10&lt;5,L10+SUMIFS($B$102:$B$124,$A$102:$A$124,$F10),L10*1.5)</f>
        <v>10.614392807163364</v>
      </c>
      <c r="N10" s="80">
        <f>IF(M10&lt;5,M10+SUMIFS($B$102:$B$124,$A$102:$A$124,$F10),M10*1.5)</f>
        <v>15.921589210745047</v>
      </c>
      <c r="O10" s="80">
        <f>IF(N10&lt;5,N10+SUMIFS($B$102:$B$124,$A$102:$A$124,$F10),N10*1.5)</f>
        <v>23.882383816117571</v>
      </c>
      <c r="P10" s="80">
        <f>IF(O10&lt;5,O10+SUMIFS($B$102:$B$124,$A$102:$A$124,$F10),O10*1.5)</f>
        <v>35.823575724176358</v>
      </c>
      <c r="Q10" s="37"/>
      <c r="R10" s="37"/>
      <c r="S10" s="37"/>
      <c r="T10" s="37"/>
      <c r="U10" s="37"/>
      <c r="V10" s="37"/>
      <c r="W10" s="37"/>
      <c r="X10" s="37"/>
      <c r="Y10" s="37"/>
      <c r="Z10" s="37"/>
      <c r="AA10" s="38">
        <v>1</v>
      </c>
    </row>
    <row r="11" spans="1:27" s="38" customFormat="1" x14ac:dyDescent="0.3">
      <c r="A11" s="41" t="s">
        <v>110</v>
      </c>
      <c r="B11" s="41" t="s">
        <v>104</v>
      </c>
      <c r="D11" s="37" t="s">
        <v>105</v>
      </c>
      <c r="E11" s="37" t="s">
        <v>106</v>
      </c>
      <c r="F11" s="41" t="s">
        <v>27</v>
      </c>
      <c r="G11" s="37">
        <v>1</v>
      </c>
      <c r="H11" s="45">
        <v>0.67236620000000002</v>
      </c>
      <c r="J11" s="45">
        <v>1.5577269999999999</v>
      </c>
      <c r="K11" s="37"/>
      <c r="L11" s="37">
        <f t="shared" si="0"/>
        <v>3.608916400808071</v>
      </c>
      <c r="M11" s="80">
        <f>IF(L11&lt;5,L11+SUMIFS($B$102:$B$124,$A$102:$A$124,$F11),L11*1.5)</f>
        <v>5.108916400808071</v>
      </c>
      <c r="N11" s="80">
        <f>IF(M11&lt;5,M11+SUMIFS($B$102:$B$124,$A$102:$A$124,$F11),M11*1.5)</f>
        <v>7.6633746012121069</v>
      </c>
      <c r="O11" s="80">
        <f>IF(N11&lt;5,N11+SUMIFS($B$102:$B$124,$A$102:$A$124,$F11),N11*1.5)</f>
        <v>11.495061901818161</v>
      </c>
      <c r="P11" s="80">
        <f>IF(O11&lt;5,O11+SUMIFS($B$102:$B$124,$A$102:$A$124,$F11),O11*1.5)</f>
        <v>17.242592852727242</v>
      </c>
      <c r="Q11" s="37"/>
      <c r="R11" s="37"/>
      <c r="S11" s="37"/>
      <c r="T11" s="37"/>
      <c r="U11" s="37"/>
      <c r="V11" s="37"/>
      <c r="W11" s="37"/>
      <c r="X11" s="37"/>
      <c r="Y11" s="37"/>
      <c r="Z11" s="37"/>
      <c r="AA11" s="38">
        <v>1</v>
      </c>
    </row>
    <row r="12" spans="1:27" s="38" customFormat="1" x14ac:dyDescent="0.3">
      <c r="A12" s="41" t="s">
        <v>110</v>
      </c>
      <c r="B12" s="41" t="s">
        <v>104</v>
      </c>
      <c r="D12" s="37" t="s">
        <v>105</v>
      </c>
      <c r="E12" s="37" t="s">
        <v>106</v>
      </c>
      <c r="F12" s="41" t="s">
        <v>30</v>
      </c>
      <c r="G12" s="37">
        <v>1</v>
      </c>
      <c r="H12" s="45">
        <v>5.1973834000000005</v>
      </c>
      <c r="J12" s="45">
        <v>7.1082740000000015</v>
      </c>
      <c r="K12" s="37"/>
      <c r="L12" s="37">
        <f t="shared" si="0"/>
        <v>9.721730218916699</v>
      </c>
      <c r="M12" s="80">
        <f>IF(L12&lt;5,L12+SUMIFS($B$102:$B$124,$A$102:$A$124,$F12),L12*1.5)</f>
        <v>14.582595328375049</v>
      </c>
      <c r="N12" s="80">
        <f>IF(M12&lt;5,M12+SUMIFS($B$102:$B$124,$A$102:$A$124,$F12),M12*1.5)</f>
        <v>21.873892992562574</v>
      </c>
      <c r="O12" s="80">
        <f>IF(N12&lt;5,N12+SUMIFS($B$102:$B$124,$A$102:$A$124,$F12),N12*1.5)</f>
        <v>32.810839488843861</v>
      </c>
      <c r="P12" s="80">
        <f>IF(O12&lt;5,O12+SUMIFS($B$102:$B$124,$A$102:$A$124,$F12),O12*1.5)</f>
        <v>49.216259233265788</v>
      </c>
      <c r="Q12" s="37"/>
      <c r="R12" s="37"/>
      <c r="S12" s="37"/>
      <c r="T12" s="37"/>
      <c r="U12" s="37"/>
      <c r="V12" s="37"/>
      <c r="W12" s="37"/>
      <c r="X12" s="37"/>
      <c r="Y12" s="37"/>
      <c r="Z12" s="37"/>
      <c r="AA12" s="38">
        <v>1</v>
      </c>
    </row>
    <row r="13" spans="1:27" s="38" customFormat="1" x14ac:dyDescent="0.3">
      <c r="A13" s="41" t="s">
        <v>110</v>
      </c>
      <c r="B13" s="41" t="s">
        <v>104</v>
      </c>
      <c r="D13" s="37" t="s">
        <v>105</v>
      </c>
      <c r="E13" s="37" t="s">
        <v>106</v>
      </c>
      <c r="F13" s="41" t="s">
        <v>33</v>
      </c>
      <c r="G13" s="37">
        <v>1</v>
      </c>
      <c r="H13" s="45">
        <v>17.894832999999998</v>
      </c>
      <c r="J13" s="45">
        <v>39.039000000000001</v>
      </c>
      <c r="K13" s="37"/>
      <c r="L13" s="37">
        <f t="shared" si="0"/>
        <v>63.432501000000009</v>
      </c>
      <c r="M13" s="80">
        <f>IF(L13&lt;5,L13+SUMIFS($B$102:$B$124,$A$102:$A$124,$F13),L13*1.5)</f>
        <v>95.148751500000017</v>
      </c>
      <c r="N13" s="80">
        <f>IF(M13&lt;5,M13+SUMIFS($B$102:$B$124,$A$102:$A$124,$F13),M13*1.5)</f>
        <v>142.72312725000003</v>
      </c>
      <c r="O13" s="80">
        <f>IF(N13&lt;5,N13+SUMIFS($B$102:$B$124,$A$102:$A$124,$F13),N13*1.5)</f>
        <v>214.08469087500004</v>
      </c>
      <c r="P13" s="80">
        <f>IF(O13&lt;5,O13+SUMIFS($B$102:$B$124,$A$102:$A$124,$F13),O13*1.5)</f>
        <v>321.12703631250008</v>
      </c>
      <c r="Q13" s="37"/>
      <c r="R13" s="37"/>
      <c r="S13" s="37"/>
      <c r="T13" s="37"/>
      <c r="U13" s="37"/>
      <c r="V13" s="37"/>
      <c r="W13" s="37"/>
      <c r="X13" s="37"/>
      <c r="Y13" s="37"/>
      <c r="Z13" s="37"/>
      <c r="AA13" s="38">
        <v>1</v>
      </c>
    </row>
    <row r="14" spans="1:27" x14ac:dyDescent="0.3">
      <c r="A14" s="41" t="s">
        <v>110</v>
      </c>
      <c r="B14" s="41" t="s">
        <v>104</v>
      </c>
      <c r="C14" s="38"/>
      <c r="D14" s="37" t="s">
        <v>105</v>
      </c>
      <c r="E14" s="37" t="s">
        <v>106</v>
      </c>
      <c r="F14" t="s">
        <v>36</v>
      </c>
      <c r="G14" s="37">
        <v>1</v>
      </c>
      <c r="H14" s="45">
        <v>0.79535390000000006</v>
      </c>
      <c r="I14" s="38"/>
      <c r="J14" s="45">
        <v>4.5785789999999995</v>
      </c>
      <c r="L14" s="37">
        <f t="shared" si="0"/>
        <v>26.357305419940722</v>
      </c>
      <c r="M14" s="80">
        <f>IF(L14&lt;5,L14+SUMIFS($B$102:$B$124,$A$102:$A$124,$F14),L14*1.5)</f>
        <v>39.53595812991108</v>
      </c>
      <c r="N14" s="80">
        <f>IF(M14&lt;5,M14+SUMIFS($B$102:$B$124,$A$102:$A$124,$F14),M14*1.5)</f>
        <v>59.30393719486662</v>
      </c>
      <c r="O14" s="80">
        <f>IF(N14&lt;5,N14+SUMIFS($B$102:$B$124,$A$102:$A$124,$F14),N14*1.5)</f>
        <v>88.95590579229993</v>
      </c>
      <c r="P14" s="80">
        <f>IF(O14&lt;5,O14+SUMIFS($B$102:$B$124,$A$102:$A$124,$F14),O14*1.5)</f>
        <v>133.4338586884499</v>
      </c>
      <c r="AA14" s="38">
        <v>1</v>
      </c>
    </row>
    <row r="15" spans="1:27" x14ac:dyDescent="0.3">
      <c r="A15" s="41" t="s">
        <v>110</v>
      </c>
      <c r="B15" s="41" t="s">
        <v>104</v>
      </c>
      <c r="C15" s="38"/>
      <c r="D15" s="37" t="s">
        <v>105</v>
      </c>
      <c r="E15" s="37" t="s">
        <v>106</v>
      </c>
      <c r="F15" t="s">
        <v>39</v>
      </c>
      <c r="G15" s="37">
        <v>1</v>
      </c>
      <c r="H15" s="45">
        <v>5.1349111000000001</v>
      </c>
      <c r="I15" s="38"/>
      <c r="J15" s="45">
        <v>8.4576980000000006</v>
      </c>
      <c r="L15" s="37">
        <f t="shared" si="0"/>
        <v>13.930651196513219</v>
      </c>
      <c r="M15" s="80">
        <f>IF(L15&lt;5,L15+SUMIFS($B$102:$B$124,$A$102:$A$124,$F15),L15*1.5)</f>
        <v>20.89597679476983</v>
      </c>
      <c r="N15" s="80">
        <f>IF(M15&lt;5,M15+SUMIFS($B$102:$B$124,$A$102:$A$124,$F15),M15*1.5)</f>
        <v>31.343965192154744</v>
      </c>
      <c r="O15" s="80">
        <f>IF(N15&lt;5,N15+SUMIFS($B$102:$B$124,$A$102:$A$124,$F15),N15*1.5)</f>
        <v>47.015947788232118</v>
      </c>
      <c r="P15" s="80">
        <f>IF(O15&lt;5,O15+SUMIFS($B$102:$B$124,$A$102:$A$124,$F15),O15*1.5)</f>
        <v>70.523921682348174</v>
      </c>
      <c r="AA15" s="38">
        <v>1</v>
      </c>
    </row>
    <row r="16" spans="1:27" x14ac:dyDescent="0.3">
      <c r="A16" s="41" t="s">
        <v>110</v>
      </c>
      <c r="B16" s="41" t="s">
        <v>104</v>
      </c>
      <c r="C16" s="38"/>
      <c r="D16" s="37" t="s">
        <v>105</v>
      </c>
      <c r="E16" s="37" t="s">
        <v>106</v>
      </c>
      <c r="F16" t="s">
        <v>42</v>
      </c>
      <c r="G16" s="37">
        <v>1</v>
      </c>
      <c r="H16" s="45">
        <v>1.5844828999999998</v>
      </c>
      <c r="I16" s="38"/>
      <c r="J16" s="45">
        <v>3.8697790000000003</v>
      </c>
      <c r="L16" s="37">
        <f t="shared" si="0"/>
        <v>9.4511524919839793</v>
      </c>
      <c r="M16" s="80">
        <f>IF(L16&lt;5,L16+SUMIFS($B$102:$B$124,$A$102:$A$124,$F16),L16*1.5)</f>
        <v>14.176728737975969</v>
      </c>
      <c r="N16" s="80">
        <f>IF(M16&lt;5,M16+SUMIFS($B$102:$B$124,$A$102:$A$124,$F16),M16*1.5)</f>
        <v>21.265093106963953</v>
      </c>
      <c r="O16" s="80">
        <f>IF(N16&lt;5,N16+SUMIFS($B$102:$B$124,$A$102:$A$124,$F16),N16*1.5)</f>
        <v>31.897639660445929</v>
      </c>
      <c r="P16" s="80">
        <f>IF(O16&lt;5,O16+SUMIFS($B$102:$B$124,$A$102:$A$124,$F16),O16*1.5)</f>
        <v>47.846459490668892</v>
      </c>
      <c r="AA16" s="38">
        <v>1</v>
      </c>
    </row>
    <row r="17" spans="1:27" x14ac:dyDescent="0.3">
      <c r="A17" s="41" t="s">
        <v>110</v>
      </c>
      <c r="B17" s="41" t="s">
        <v>104</v>
      </c>
      <c r="C17" s="38"/>
      <c r="D17" s="37" t="s">
        <v>105</v>
      </c>
      <c r="E17" s="37" t="s">
        <v>106</v>
      </c>
      <c r="F17" t="s">
        <v>45</v>
      </c>
      <c r="G17" s="37">
        <v>1</v>
      </c>
      <c r="H17" s="45">
        <v>5.1683378999999992</v>
      </c>
      <c r="I17" s="38"/>
      <c r="J17" s="45">
        <v>53.113127999999996</v>
      </c>
      <c r="L17" s="37">
        <f t="shared" si="0"/>
        <v>143.83437029999999</v>
      </c>
      <c r="M17" s="80">
        <f>IF(L17&lt;5,L17+SUMIFS($B$102:$B$124,$A$102:$A$124,$F17),L17*1.5)</f>
        <v>215.75155544999998</v>
      </c>
      <c r="N17" s="80">
        <f>IF(M17&lt;5,M17+SUMIFS($B$102:$B$124,$A$102:$A$124,$F17),M17*1.5)</f>
        <v>323.62733317499999</v>
      </c>
      <c r="O17" s="80">
        <f>IF(N17&lt;5,N17+SUMIFS($B$102:$B$124,$A$102:$A$124,$F17),N17*1.5)</f>
        <v>485.44099976249998</v>
      </c>
      <c r="P17" s="80">
        <f>IF(O17&lt;5,O17+SUMIFS($B$102:$B$124,$A$102:$A$124,$F17),O17*1.5)</f>
        <v>728.16149964374995</v>
      </c>
      <c r="AA17" s="38">
        <v>1</v>
      </c>
    </row>
    <row r="18" spans="1:27" x14ac:dyDescent="0.3">
      <c r="A18" s="41" t="s">
        <v>110</v>
      </c>
      <c r="B18" s="41" t="s">
        <v>104</v>
      </c>
      <c r="C18" s="38"/>
      <c r="D18" s="37" t="s">
        <v>105</v>
      </c>
      <c r="E18" s="37" t="s">
        <v>106</v>
      </c>
      <c r="F18" t="s">
        <v>47</v>
      </c>
      <c r="G18" s="37">
        <v>1</v>
      </c>
      <c r="H18" s="45">
        <v>3.6597</v>
      </c>
      <c r="I18" s="38"/>
      <c r="J18" s="45">
        <v>6.10541</v>
      </c>
      <c r="L18" s="37">
        <f t="shared" si="0"/>
        <v>10.185542877312347</v>
      </c>
      <c r="M18" s="80">
        <f>IF(L18&lt;5,L18+SUMIFS($B$102:$B$124,$A$102:$A$124,$F18),L18*1.5)</f>
        <v>15.278314315968521</v>
      </c>
      <c r="N18" s="80">
        <f>IF(M18&lt;5,M18+SUMIFS($B$102:$B$124,$A$102:$A$124,$F18),M18*1.5)</f>
        <v>22.91747147395278</v>
      </c>
      <c r="O18" s="80">
        <f>IF(N18&lt;5,N18+SUMIFS($B$102:$B$124,$A$102:$A$124,$F18),N18*1.5)</f>
        <v>34.376207210929167</v>
      </c>
      <c r="P18" s="80">
        <f>IF(O18&lt;5,O18+SUMIFS($B$102:$B$124,$A$102:$A$124,$F18),O18*1.5)</f>
        <v>51.56431081639375</v>
      </c>
      <c r="AA18" s="38">
        <v>1</v>
      </c>
    </row>
    <row r="19" spans="1:27" x14ac:dyDescent="0.3">
      <c r="A19" s="41" t="s">
        <v>110</v>
      </c>
      <c r="B19" s="41" t="s">
        <v>104</v>
      </c>
      <c r="C19" s="38"/>
      <c r="D19" s="37" t="s">
        <v>105</v>
      </c>
      <c r="E19" s="37" t="s">
        <v>106</v>
      </c>
      <c r="F19" t="s">
        <v>49</v>
      </c>
      <c r="G19" s="37">
        <v>1</v>
      </c>
      <c r="H19" s="45">
        <v>2.9406069000000001</v>
      </c>
      <c r="I19" s="38"/>
      <c r="J19" s="45">
        <v>10.940402000000001</v>
      </c>
      <c r="L19" s="37">
        <f t="shared" si="0"/>
        <v>40.703296969616716</v>
      </c>
      <c r="M19" s="80">
        <f>IF(L19&lt;5,L19+SUMIFS($B$102:$B$124,$A$102:$A$124,$F19),L19*1.5)</f>
        <v>61.054945454425074</v>
      </c>
      <c r="N19" s="80">
        <f>IF(M19&lt;5,M19+SUMIFS($B$102:$B$124,$A$102:$A$124,$F19),M19*1.5)</f>
        <v>91.582418181637607</v>
      </c>
      <c r="O19" s="80">
        <f>IF(N19&lt;5,N19+SUMIFS($B$102:$B$124,$A$102:$A$124,$F19),N19*1.5)</f>
        <v>137.37362727245642</v>
      </c>
      <c r="P19" s="80">
        <f>IF(O19&lt;5,O19+SUMIFS($B$102:$B$124,$A$102:$A$124,$F19),O19*1.5)</f>
        <v>206.06044090868463</v>
      </c>
      <c r="AA19" s="38">
        <v>1</v>
      </c>
    </row>
    <row r="20" spans="1:27" x14ac:dyDescent="0.3">
      <c r="A20" s="41" t="s">
        <v>110</v>
      </c>
      <c r="B20" s="41" t="s">
        <v>104</v>
      </c>
      <c r="C20" s="38"/>
      <c r="D20" s="37" t="s">
        <v>105</v>
      </c>
      <c r="E20" s="37" t="s">
        <v>106</v>
      </c>
      <c r="F20" t="s">
        <v>51</v>
      </c>
      <c r="G20" s="37">
        <v>1</v>
      </c>
      <c r="H20" s="45">
        <v>225.13018</v>
      </c>
      <c r="I20" s="38"/>
      <c r="J20" s="45">
        <v>901.97404500000005</v>
      </c>
      <c r="L20" s="37">
        <f t="shared" si="0"/>
        <v>2030.5315950000002</v>
      </c>
      <c r="M20" s="80">
        <f>IF(L20&lt;5,L20+SUMIFS($B$102:$B$124,$A$102:$A$124,$F20),L20*1.5)</f>
        <v>3045.7973925000001</v>
      </c>
      <c r="N20" s="80">
        <f>IF(M20&lt;5,M20+SUMIFS($B$102:$B$124,$A$102:$A$124,$F20),M20*1.5)</f>
        <v>4568.6960887499999</v>
      </c>
      <c r="O20" s="80">
        <f>IF(N20&lt;5,N20+SUMIFS($B$102:$B$124,$A$102:$A$124,$F20),N20*1.5)</f>
        <v>6853.0441331250004</v>
      </c>
      <c r="P20" s="80">
        <f>IF(O20&lt;5,O20+SUMIFS($B$102:$B$124,$A$102:$A$124,$F20),O20*1.5)</f>
        <v>10279.566199687501</v>
      </c>
      <c r="AA20" s="38">
        <v>1</v>
      </c>
    </row>
    <row r="21" spans="1:27" x14ac:dyDescent="0.3">
      <c r="A21" s="41" t="s">
        <v>110</v>
      </c>
      <c r="B21" s="41" t="s">
        <v>104</v>
      </c>
      <c r="C21" s="38"/>
      <c r="D21" s="37" t="s">
        <v>105</v>
      </c>
      <c r="E21" s="37" t="s">
        <v>106</v>
      </c>
      <c r="F21" t="s">
        <v>53</v>
      </c>
      <c r="G21" s="37">
        <v>1</v>
      </c>
      <c r="H21" s="45">
        <v>6.7993189000000003</v>
      </c>
      <c r="I21" s="38"/>
      <c r="J21" s="45">
        <v>7.7516929999999995</v>
      </c>
      <c r="L21" s="37">
        <f t="shared" si="0"/>
        <v>8.8374652299731071</v>
      </c>
      <c r="M21" s="80">
        <f>IF(L21&lt;5,L21+SUMIFS($B$102:$B$124,$A$102:$A$124,$F21),L21*1.5)</f>
        <v>13.256197844959662</v>
      </c>
      <c r="N21" s="80">
        <f>IF(M21&lt;5,M21+SUMIFS($B$102:$B$124,$A$102:$A$124,$F21),M21*1.5)</f>
        <v>19.884296767439494</v>
      </c>
      <c r="O21" s="80">
        <f>IF(N21&lt;5,N21+SUMIFS($B$102:$B$124,$A$102:$A$124,$F21),N21*1.5)</f>
        <v>29.826445151159241</v>
      </c>
      <c r="P21" s="80">
        <f>IF(O21&lt;5,O21+SUMIFS($B$102:$B$124,$A$102:$A$124,$F21),O21*1.5)</f>
        <v>44.739667726738858</v>
      </c>
      <c r="AA21" s="38">
        <v>1</v>
      </c>
    </row>
    <row r="22" spans="1:27" x14ac:dyDescent="0.3">
      <c r="A22" s="41" t="s">
        <v>110</v>
      </c>
      <c r="B22" s="41" t="s">
        <v>104</v>
      </c>
      <c r="C22" s="38"/>
      <c r="D22" s="37" t="s">
        <v>105</v>
      </c>
      <c r="E22" s="37" t="s">
        <v>106</v>
      </c>
      <c r="F22" t="s">
        <v>56</v>
      </c>
      <c r="G22" s="37">
        <v>1</v>
      </c>
      <c r="H22" s="45">
        <v>17.566809700000004</v>
      </c>
      <c r="I22" s="38"/>
      <c r="J22" s="45">
        <v>26.2056</v>
      </c>
      <c r="L22" s="37">
        <f t="shared" si="0"/>
        <v>39.092668679618008</v>
      </c>
      <c r="M22" s="80">
        <f>IF(L22&lt;5,L22+SUMIFS($B$102:$B$124,$A$102:$A$124,$F22),L22*1.5)</f>
        <v>58.639003019427008</v>
      </c>
      <c r="N22" s="80">
        <f>IF(M22&lt;5,M22+SUMIFS($B$102:$B$124,$A$102:$A$124,$F22),M22*1.5)</f>
        <v>87.958504529140512</v>
      </c>
      <c r="O22" s="80">
        <f>IF(N22&lt;5,N22+SUMIFS($B$102:$B$124,$A$102:$A$124,$F22),N22*1.5)</f>
        <v>131.93775679371078</v>
      </c>
      <c r="P22" s="80">
        <f>IF(O22&lt;5,O22+SUMIFS($B$102:$B$124,$A$102:$A$124,$F22),O22*1.5)</f>
        <v>197.90663519056616</v>
      </c>
      <c r="AA22" s="38">
        <v>1</v>
      </c>
    </row>
    <row r="23" spans="1:27" x14ac:dyDescent="0.3">
      <c r="A23" s="41" t="s">
        <v>110</v>
      </c>
      <c r="B23" s="41" t="s">
        <v>104</v>
      </c>
      <c r="C23" s="38"/>
      <c r="D23" s="37" t="s">
        <v>105</v>
      </c>
      <c r="E23" s="37" t="s">
        <v>106</v>
      </c>
      <c r="F23" t="s">
        <v>59</v>
      </c>
      <c r="G23" s="37">
        <v>1</v>
      </c>
      <c r="H23" s="45">
        <v>9.5387622000000007</v>
      </c>
      <c r="I23" s="38"/>
      <c r="J23" s="45">
        <v>48.048610999999994</v>
      </c>
      <c r="L23" s="37">
        <f t="shared" si="0"/>
        <v>115.52954639999999</v>
      </c>
      <c r="M23" s="80">
        <f>IF(L23&lt;5,L23+SUMIFS($B$102:$B$124,$A$102:$A$124,$F23),L23*1.5)</f>
        <v>173.29431959999999</v>
      </c>
      <c r="N23" s="80">
        <f>IF(M23&lt;5,M23+SUMIFS($B$102:$B$124,$A$102:$A$124,$F23),M23*1.5)</f>
        <v>259.94147939999999</v>
      </c>
      <c r="O23" s="80">
        <f>IF(N23&lt;5,N23+SUMIFS($B$102:$B$124,$A$102:$A$124,$F23),N23*1.5)</f>
        <v>389.91221910000002</v>
      </c>
      <c r="P23" s="80">
        <f>IF(O23&lt;5,O23+SUMIFS($B$102:$B$124,$A$102:$A$124,$F23),O23*1.5)</f>
        <v>584.86832864999997</v>
      </c>
      <c r="AA23" s="38">
        <v>1</v>
      </c>
    </row>
    <row r="24" spans="1:27" x14ac:dyDescent="0.3">
      <c r="A24" s="41" t="s">
        <v>110</v>
      </c>
      <c r="B24" s="41" t="s">
        <v>104</v>
      </c>
      <c r="C24" s="38"/>
      <c r="D24" s="37" t="s">
        <v>105</v>
      </c>
      <c r="E24" s="37" t="s">
        <v>106</v>
      </c>
      <c r="F24" t="s">
        <v>62</v>
      </c>
      <c r="G24" s="37">
        <v>1</v>
      </c>
      <c r="H24" s="45">
        <v>48.887076699999994</v>
      </c>
      <c r="I24" s="38"/>
      <c r="J24" s="45">
        <v>109.85561100000001</v>
      </c>
      <c r="L24" s="37">
        <f t="shared" si="0"/>
        <v>182.90560290000005</v>
      </c>
      <c r="M24" s="80">
        <f>IF(L24&lt;5,L24+SUMIFS($B$102:$B$124,$A$102:$A$124,$F24),L24*1.5)</f>
        <v>274.35840435000006</v>
      </c>
      <c r="N24" s="80">
        <f>IF(M24&lt;5,M24+SUMIFS($B$102:$B$124,$A$102:$A$124,$F24),M24*1.5)</f>
        <v>411.53760652500011</v>
      </c>
      <c r="O24" s="80">
        <f>IF(N24&lt;5,N24+SUMIFS($B$102:$B$124,$A$102:$A$124,$F24),N24*1.5)</f>
        <v>617.30640978750012</v>
      </c>
      <c r="P24" s="80">
        <f>IF(O24&lt;5,O24+SUMIFS($B$102:$B$124,$A$102:$A$124,$F24),O24*1.5)</f>
        <v>925.95961468125017</v>
      </c>
      <c r="AA24" s="38">
        <v>1</v>
      </c>
    </row>
    <row r="25" spans="1:27" x14ac:dyDescent="0.3">
      <c r="A25" s="41" t="s">
        <v>110</v>
      </c>
      <c r="B25" s="41" t="s">
        <v>104</v>
      </c>
      <c r="C25" s="38"/>
      <c r="D25" s="37" t="s">
        <v>105</v>
      </c>
      <c r="E25" s="37" t="s">
        <v>106</v>
      </c>
      <c r="F25" t="s">
        <v>65</v>
      </c>
      <c r="G25" s="37">
        <v>1</v>
      </c>
      <c r="H25" s="45">
        <v>71.227861100000013</v>
      </c>
      <c r="I25" s="38"/>
      <c r="J25" s="45">
        <v>144.199118</v>
      </c>
      <c r="L25" s="37">
        <f t="shared" si="0"/>
        <v>218.91377069999996</v>
      </c>
      <c r="M25" s="80">
        <f>IF(L25&lt;5,L25+SUMIFS($B$102:$B$124,$A$102:$A$124,$F25),L25*1.5)</f>
        <v>328.37065604999992</v>
      </c>
      <c r="N25" s="80">
        <f>IF(M25&lt;5,M25+SUMIFS($B$102:$B$124,$A$102:$A$124,$F25),M25*1.5)</f>
        <v>492.55598407499986</v>
      </c>
      <c r="O25" s="80">
        <f>IF(N25&lt;5,N25+SUMIFS($B$102:$B$124,$A$102:$A$124,$F25),N25*1.5)</f>
        <v>738.83397611249984</v>
      </c>
      <c r="P25" s="80">
        <f>IF(O25&lt;5,O25+SUMIFS($B$102:$B$124,$A$102:$A$124,$F25),O25*1.5)</f>
        <v>1108.2509641687498</v>
      </c>
      <c r="AA25" s="38">
        <v>1</v>
      </c>
    </row>
    <row r="26" spans="1:27" x14ac:dyDescent="0.3">
      <c r="A26" s="41" t="s">
        <v>110</v>
      </c>
      <c r="B26" s="41" t="s">
        <v>104</v>
      </c>
      <c r="C26" s="38"/>
      <c r="D26" s="37" t="s">
        <v>105</v>
      </c>
      <c r="E26" s="37" t="s">
        <v>106</v>
      </c>
      <c r="F26" t="s">
        <v>68</v>
      </c>
      <c r="G26" s="37">
        <v>1</v>
      </c>
      <c r="H26" s="45">
        <v>6.7450548000000001</v>
      </c>
      <c r="I26" s="38"/>
      <c r="J26" s="45">
        <v>22.453872</v>
      </c>
      <c r="L26" s="37">
        <f t="shared" si="0"/>
        <v>74.747556949779565</v>
      </c>
      <c r="M26" s="80">
        <f>IF(L26&lt;5,L26+SUMIFS($B$102:$B$124,$A$102:$A$124,$F26),L26*1.5)</f>
        <v>112.12133542466935</v>
      </c>
      <c r="N26" s="80">
        <f>IF(M26&lt;5,M26+SUMIFS($B$102:$B$124,$A$102:$A$124,$F26),M26*1.5)</f>
        <v>168.18200313700402</v>
      </c>
      <c r="O26" s="80">
        <f>IF(N26&lt;5,N26+SUMIFS($B$102:$B$124,$A$102:$A$124,$F26),N26*1.5)</f>
        <v>252.27300470550603</v>
      </c>
      <c r="P26" s="80">
        <f>IF(O26&lt;5,O26+SUMIFS($B$102:$B$124,$A$102:$A$124,$F26),O26*1.5)</f>
        <v>378.40950705825901</v>
      </c>
      <c r="AA26" s="38">
        <v>1</v>
      </c>
    </row>
    <row r="27" spans="1:27" x14ac:dyDescent="0.3">
      <c r="A27" s="41" t="s">
        <v>110</v>
      </c>
      <c r="B27" s="41" t="s">
        <v>104</v>
      </c>
      <c r="C27" s="38"/>
      <c r="D27" s="37" t="s">
        <v>105</v>
      </c>
      <c r="E27" s="37" t="s">
        <v>106</v>
      </c>
      <c r="F27" t="s">
        <v>71</v>
      </c>
      <c r="G27" s="37">
        <v>1</v>
      </c>
      <c r="H27" s="45">
        <v>38.398462299999991</v>
      </c>
      <c r="I27" s="38"/>
      <c r="J27" s="45">
        <v>97.041501000000011</v>
      </c>
      <c r="L27" s="37">
        <f t="shared" si="0"/>
        <v>175.92911610000004</v>
      </c>
      <c r="M27" s="80">
        <f>IF(L27&lt;5,L27+SUMIFS($B$102:$B$124,$A$102:$A$124,$F27),L27*1.5)</f>
        <v>263.89367415000004</v>
      </c>
      <c r="N27" s="80">
        <f>IF(M27&lt;5,M27+SUMIFS($B$102:$B$124,$A$102:$A$124,$F27),M27*1.5)</f>
        <v>395.84051122500006</v>
      </c>
      <c r="O27" s="80">
        <f>IF(N27&lt;5,N27+SUMIFS($B$102:$B$124,$A$102:$A$124,$F27),N27*1.5)</f>
        <v>593.76076683750011</v>
      </c>
      <c r="P27" s="80">
        <f>IF(O27&lt;5,O27+SUMIFS($B$102:$B$124,$A$102:$A$124,$F27),O27*1.5)</f>
        <v>890.64115025625017</v>
      </c>
      <c r="AA27" s="38">
        <v>1</v>
      </c>
    </row>
    <row r="28" spans="1:27" x14ac:dyDescent="0.3">
      <c r="A28" s="41" t="s">
        <v>110</v>
      </c>
      <c r="B28" s="41" t="s">
        <v>104</v>
      </c>
      <c r="C28" s="38"/>
      <c r="D28" s="37" t="s">
        <v>105</v>
      </c>
      <c r="E28" s="37" t="s">
        <v>106</v>
      </c>
      <c r="F28" t="s">
        <v>73</v>
      </c>
      <c r="G28" s="37">
        <v>1</v>
      </c>
      <c r="H28" s="45">
        <v>69.511200000000002</v>
      </c>
      <c r="I28" s="38"/>
      <c r="J28" s="45">
        <v>91.610332999999997</v>
      </c>
      <c r="L28" s="37">
        <f t="shared" si="0"/>
        <v>66.297398999999984</v>
      </c>
      <c r="M28" s="80">
        <f>IF(L28&lt;5,L28+SUMIFS($B$102:$B$124,$A$102:$A$124,$F28),L28*1.5)</f>
        <v>99.446098499999977</v>
      </c>
      <c r="N28" s="80">
        <f>IF(M28&lt;5,M28+SUMIFS($B$102:$B$124,$A$102:$A$124,$F28),M28*1.5)</f>
        <v>149.16914774999998</v>
      </c>
      <c r="O28" s="80">
        <f>IF(N28&lt;5,N28+SUMIFS($B$102:$B$124,$A$102:$A$124,$F28),N28*1.5)</f>
        <v>223.75372162499997</v>
      </c>
      <c r="P28" s="80">
        <f>IF(O28&lt;5,O28+SUMIFS($B$102:$B$124,$A$102:$A$124,$F28),O28*1.5)</f>
        <v>335.63058243749992</v>
      </c>
      <c r="AA28" s="38">
        <v>1</v>
      </c>
    </row>
    <row r="29" spans="1:27" x14ac:dyDescent="0.3">
      <c r="A29" s="41" t="s">
        <v>110</v>
      </c>
      <c r="B29" s="41" t="s">
        <v>104</v>
      </c>
      <c r="C29" s="38"/>
      <c r="D29" s="37" t="s">
        <v>105</v>
      </c>
      <c r="E29" s="37" t="s">
        <v>106</v>
      </c>
      <c r="F29" t="s">
        <v>75</v>
      </c>
      <c r="G29" s="37">
        <v>1</v>
      </c>
      <c r="H29" s="45">
        <v>4.071380500000001</v>
      </c>
      <c r="I29" s="38"/>
      <c r="J29" s="45">
        <v>9.5944759999999985</v>
      </c>
      <c r="L29" s="37">
        <f t="shared" si="0"/>
        <v>22.610013904270541</v>
      </c>
      <c r="M29" s="80">
        <f>IF(L29&lt;5,L29+SUMIFS($B$102:$B$124,$A$102:$A$124,$F29),L29*1.5)</f>
        <v>33.91502085640581</v>
      </c>
      <c r="N29" s="80">
        <f>IF(M29&lt;5,M29+SUMIFS($B$102:$B$124,$A$102:$A$124,$F29),M29*1.5)</f>
        <v>50.872531284608712</v>
      </c>
      <c r="O29" s="80">
        <f>IF(N29&lt;5,N29+SUMIFS($B$102:$B$124,$A$102:$A$124,$F29),N29*1.5)</f>
        <v>76.308796926913061</v>
      </c>
      <c r="P29" s="80">
        <f>IF(O29&lt;5,O29+SUMIFS($B$102:$B$124,$A$102:$A$124,$F29),O29*1.5)</f>
        <v>114.46319539036959</v>
      </c>
      <c r="AA29" s="38">
        <v>1</v>
      </c>
    </row>
    <row r="30" spans="1:27" x14ac:dyDescent="0.3">
      <c r="A30" s="41" t="s">
        <v>110</v>
      </c>
      <c r="B30" s="41" t="s">
        <v>104</v>
      </c>
      <c r="C30" s="38"/>
      <c r="D30" s="37" t="s">
        <v>105</v>
      </c>
      <c r="E30" s="37" t="s">
        <v>106</v>
      </c>
      <c r="F30" t="s">
        <v>78</v>
      </c>
      <c r="G30" s="37">
        <v>1</v>
      </c>
      <c r="H30" s="45">
        <v>9.9181774999999988</v>
      </c>
      <c r="I30" s="38"/>
      <c r="J30" s="45">
        <v>28.327914999999997</v>
      </c>
      <c r="L30" s="37">
        <f t="shared" si="0"/>
        <v>80.909095269491289</v>
      </c>
      <c r="M30" s="80">
        <f>IF(L30&lt;5,L30+SUMIFS($B$102:$B$124,$A$102:$A$124,$F30),L30*1.5)</f>
        <v>121.36364290423694</v>
      </c>
      <c r="N30" s="80">
        <f>IF(M30&lt;5,M30+SUMIFS($B$102:$B$124,$A$102:$A$124,$F30),M30*1.5)</f>
        <v>182.04546435635541</v>
      </c>
      <c r="O30" s="80">
        <f>IF(N30&lt;5,N30+SUMIFS($B$102:$B$124,$A$102:$A$124,$F30),N30*1.5)</f>
        <v>273.06819653453312</v>
      </c>
      <c r="P30" s="80">
        <f>IF(O30&lt;5,O30+SUMIFS($B$102:$B$124,$A$102:$A$124,$F30),O30*1.5)</f>
        <v>409.60229480179964</v>
      </c>
      <c r="AA30" s="38">
        <v>1</v>
      </c>
    </row>
    <row r="31" spans="1:27" x14ac:dyDescent="0.3">
      <c r="A31" s="41" t="s">
        <v>110</v>
      </c>
      <c r="B31" s="41" t="s">
        <v>104</v>
      </c>
      <c r="C31" s="38"/>
      <c r="D31" s="37" t="s">
        <v>105</v>
      </c>
      <c r="E31" s="37" t="s">
        <v>106</v>
      </c>
      <c r="F31" t="s">
        <v>81</v>
      </c>
      <c r="G31" s="37">
        <v>1</v>
      </c>
      <c r="H31" s="45">
        <v>2.8659696999999995</v>
      </c>
      <c r="I31" s="38"/>
      <c r="J31" s="45">
        <v>13.403259</v>
      </c>
      <c r="L31" s="37">
        <f t="shared" si="0"/>
        <v>62.682920835164808</v>
      </c>
      <c r="M31" s="80">
        <f>IF(L31&lt;5,L31+SUMIFS($B$102:$B$124,$A$102:$A$124,$F31),L31*1.5)</f>
        <v>94.024381252747219</v>
      </c>
      <c r="N31" s="80">
        <f>IF(M31&lt;5,M31+SUMIFS($B$102:$B$124,$A$102:$A$124,$F31),M31*1.5)</f>
        <v>141.03657187912083</v>
      </c>
      <c r="O31" s="80">
        <f>IF(N31&lt;5,N31+SUMIFS($B$102:$B$124,$A$102:$A$124,$F31),N31*1.5)</f>
        <v>211.55485781868123</v>
      </c>
      <c r="P31" s="80">
        <f>IF(O31&lt;5,O31+SUMIFS($B$102:$B$124,$A$102:$A$124,$F31),O31*1.5)</f>
        <v>317.33228672802181</v>
      </c>
      <c r="AA31" s="38">
        <v>1</v>
      </c>
    </row>
    <row r="32" spans="1:27" x14ac:dyDescent="0.3">
      <c r="A32" s="41" t="s">
        <v>110</v>
      </c>
      <c r="B32" s="41" t="s">
        <v>104</v>
      </c>
      <c r="C32" s="38"/>
      <c r="D32" s="37" t="s">
        <v>105</v>
      </c>
      <c r="E32" s="37" t="s">
        <v>106</v>
      </c>
      <c r="F32" t="s">
        <v>84</v>
      </c>
      <c r="G32" s="37">
        <v>1</v>
      </c>
      <c r="H32" s="45">
        <v>5.1997923999999998</v>
      </c>
      <c r="I32" s="38"/>
      <c r="J32" s="45">
        <v>11.975133</v>
      </c>
      <c r="L32" s="37">
        <f t="shared" si="0"/>
        <v>27.578756868772111</v>
      </c>
      <c r="M32" s="80">
        <f>IF(L32&lt;5,L32+SUMIFS($B$102:$B$124,$A$102:$A$124,$F32),L32*1.5)</f>
        <v>41.368135303158169</v>
      </c>
      <c r="N32" s="80">
        <f>IF(M32&lt;5,M32+SUMIFS($B$102:$B$124,$A$102:$A$124,$F32),M32*1.5)</f>
        <v>62.052202954737254</v>
      </c>
      <c r="O32" s="80">
        <f>IF(N32&lt;5,N32+SUMIFS($B$102:$B$124,$A$102:$A$124,$F32),N32*1.5)</f>
        <v>93.078304432105881</v>
      </c>
      <c r="P32" s="80">
        <f>IF(O32&lt;5,O32+SUMIFS($B$102:$B$124,$A$102:$A$124,$F32),O32*1.5)</f>
        <v>139.61745664815882</v>
      </c>
      <c r="AA32" s="38">
        <v>1</v>
      </c>
    </row>
    <row r="33" spans="1:27" x14ac:dyDescent="0.3">
      <c r="A33" s="41" t="s">
        <v>110</v>
      </c>
      <c r="B33" s="41" t="s">
        <v>104</v>
      </c>
      <c r="C33" s="38"/>
      <c r="D33" s="37" t="s">
        <v>105</v>
      </c>
      <c r="E33" s="37" t="s">
        <v>106</v>
      </c>
      <c r="F33" t="s">
        <v>86</v>
      </c>
      <c r="G33" s="37">
        <v>1</v>
      </c>
      <c r="H33" s="45">
        <v>4.0568000000000007E-2</v>
      </c>
      <c r="I33" s="38"/>
      <c r="J33" s="45">
        <v>0.14449199999999998</v>
      </c>
      <c r="L33" s="37">
        <f t="shared" si="0"/>
        <v>0.51464055570893286</v>
      </c>
      <c r="M33" s="80">
        <f>IF(L33&lt;5,L33+SUMIFS($B$102:$B$124,$A$102:$A$124,$F33),L33*1.5)</f>
        <v>2.5146405557089331</v>
      </c>
      <c r="N33" s="80">
        <f>IF(M33&lt;5,M33+SUMIFS($B$102:$B$124,$A$102:$A$124,$F33),M33*1.5)</f>
        <v>4.5146405557089331</v>
      </c>
      <c r="O33" s="80">
        <f>IF(N33&lt;5,N33+SUMIFS($B$102:$B$124,$A$102:$A$124,$F33),N33*1.5)</f>
        <v>6.5146405557089331</v>
      </c>
      <c r="P33" s="80">
        <f>IF(O33&lt;5,O33+SUMIFS($B$102:$B$124,$A$102:$A$124,$F33),O33*1.5)</f>
        <v>9.7719608335633996</v>
      </c>
      <c r="AA33" s="38">
        <v>1</v>
      </c>
    </row>
    <row r="34" spans="1:27" x14ac:dyDescent="0.3">
      <c r="A34" s="41" t="s">
        <v>110</v>
      </c>
      <c r="B34" s="41" t="s">
        <v>104</v>
      </c>
      <c r="C34" s="38"/>
      <c r="D34" s="37" t="s">
        <v>105</v>
      </c>
      <c r="E34" s="37" t="s">
        <v>106</v>
      </c>
      <c r="F34" t="s">
        <v>88</v>
      </c>
      <c r="G34" s="37">
        <v>1</v>
      </c>
      <c r="H34" s="45">
        <v>1.4039519999999999</v>
      </c>
      <c r="I34" s="38"/>
      <c r="J34" s="45">
        <v>2.5543800000000001</v>
      </c>
      <c r="L34" s="37">
        <f t="shared" si="0"/>
        <v>4.6474930655748921</v>
      </c>
      <c r="M34" s="80">
        <f>IF(L34&lt;5,L34+SUMIFS($B$102:$B$124,$A$102:$A$124,$F34),L34*1.5)</f>
        <v>5.6474930655748921</v>
      </c>
      <c r="N34" s="80">
        <f>IF(M34&lt;5,M34+SUMIFS($B$102:$B$124,$A$102:$A$124,$F34),M34*1.5)</f>
        <v>8.4712395983623381</v>
      </c>
      <c r="O34" s="80">
        <f>IF(N34&lt;5,N34+SUMIFS($B$102:$B$124,$A$102:$A$124,$F34),N34*1.5)</f>
        <v>12.706859397543507</v>
      </c>
      <c r="P34" s="80">
        <f>IF(O34&lt;5,O34+SUMIFS($B$102:$B$124,$A$102:$A$124,$F34),O34*1.5)</f>
        <v>19.060289096315259</v>
      </c>
      <c r="AA34" s="38">
        <v>1</v>
      </c>
    </row>
    <row r="35" spans="1:27" x14ac:dyDescent="0.3">
      <c r="A35" s="41" t="s">
        <v>110</v>
      </c>
      <c r="B35" s="41" t="s">
        <v>104</v>
      </c>
      <c r="C35" s="38"/>
      <c r="D35" s="37" t="s">
        <v>105</v>
      </c>
      <c r="E35" s="37" t="s">
        <v>106</v>
      </c>
      <c r="F35" t="s">
        <v>90</v>
      </c>
      <c r="G35" s="37">
        <v>1</v>
      </c>
      <c r="H35" s="45">
        <v>18.553192900000003</v>
      </c>
      <c r="I35" s="38"/>
      <c r="J35" s="45">
        <v>26.645122000000001</v>
      </c>
      <c r="L35" s="37">
        <f t="shared" si="0"/>
        <v>38.266325921447404</v>
      </c>
      <c r="M35" s="80">
        <f>IF(L35&lt;5,L35+SUMIFS($B$102:$B$124,$A$102:$A$124,$F35),L35*1.5)</f>
        <v>57.399488882171106</v>
      </c>
      <c r="N35" s="80">
        <f>IF(M35&lt;5,M35+SUMIFS($B$102:$B$124,$A$102:$A$124,$F35),M35*1.5)</f>
        <v>86.099233323256655</v>
      </c>
      <c r="O35" s="80">
        <f>IF(N35&lt;5,N35+SUMIFS($B$102:$B$124,$A$102:$A$124,$F35),N35*1.5)</f>
        <v>129.14884998488498</v>
      </c>
      <c r="P35" s="80">
        <f>IF(O35&lt;5,O35+SUMIFS($B$102:$B$124,$A$102:$A$124,$F35),O35*1.5)</f>
        <v>193.72327497732746</v>
      </c>
      <c r="AA35" s="38">
        <v>1</v>
      </c>
    </row>
    <row r="36" spans="1:27" x14ac:dyDescent="0.3">
      <c r="A36" s="42" t="s">
        <v>110</v>
      </c>
      <c r="B36" s="42" t="s">
        <v>104</v>
      </c>
      <c r="C36" s="43"/>
      <c r="D36" s="44" t="s">
        <v>105</v>
      </c>
      <c r="E36" s="44" t="s">
        <v>106</v>
      </c>
      <c r="F36" s="46" t="s">
        <v>93</v>
      </c>
      <c r="G36" s="44">
        <v>1</v>
      </c>
      <c r="H36" s="47">
        <v>65.812041900000011</v>
      </c>
      <c r="I36" s="43"/>
      <c r="J36" s="47">
        <v>175.99027699999999</v>
      </c>
      <c r="K36" s="46"/>
      <c r="L36" s="44">
        <f t="shared" si="0"/>
        <v>330.53470529999993</v>
      </c>
      <c r="M36" s="81">
        <f>IF(L36&lt;5,L36+SUMIFS($B$102:$B$124,$A$102:$A$124,$F36),L36*1.5)</f>
        <v>495.80205794999989</v>
      </c>
      <c r="N36" s="81">
        <f>IF(M36&lt;5,M36+SUMIFS($B$102:$B$124,$A$102:$A$124,$F36),M36*1.5)</f>
        <v>743.70308692499987</v>
      </c>
      <c r="O36" s="81">
        <f>IF(N36&lt;5,N36+SUMIFS($B$102:$B$124,$A$102:$A$124,$F36),N36*1.5)</f>
        <v>1115.5546303874999</v>
      </c>
      <c r="P36" s="81">
        <f>IF(O36&lt;5,O36+SUMIFS($B$102:$B$124,$A$102:$A$124,$F36),O36*1.5)</f>
        <v>1673.3319455812498</v>
      </c>
      <c r="Q36" s="46"/>
      <c r="R36" s="46"/>
      <c r="S36" s="46"/>
      <c r="T36" s="46"/>
      <c r="U36" s="46"/>
      <c r="V36" s="46"/>
      <c r="W36" s="46"/>
      <c r="X36" s="46"/>
      <c r="Y36" s="46"/>
      <c r="Z36" s="46"/>
      <c r="AA36" s="43">
        <v>1</v>
      </c>
    </row>
    <row r="37" spans="1:27" s="38" customFormat="1" x14ac:dyDescent="0.3">
      <c r="A37" s="48" t="s">
        <v>111</v>
      </c>
      <c r="B37" s="48" t="s">
        <v>107</v>
      </c>
      <c r="C37" s="49"/>
      <c r="D37" s="50" t="s">
        <v>108</v>
      </c>
      <c r="E37" s="37" t="s">
        <v>106</v>
      </c>
      <c r="F37" s="41" t="s">
        <v>21</v>
      </c>
      <c r="G37" s="37">
        <v>1</v>
      </c>
      <c r="H37" s="51">
        <v>0.69178800000000007</v>
      </c>
      <c r="J37" s="51">
        <v>0.87043799999999993</v>
      </c>
      <c r="K37" s="37"/>
      <c r="L37" s="50">
        <f t="shared" si="0"/>
        <v>1.0952232647053719</v>
      </c>
      <c r="M37" s="82">
        <f>IF(L37&lt;3,L37+SUMIFS($C$102:$C$124,$A$102:$A$124,$F37),L37*1.5)</f>
        <v>2.5952232647053721</v>
      </c>
      <c r="N37" s="82">
        <f>IF(M37&lt;3,M37+SUMIFS($C$102:$C$124,$A$102:$A$124,$F37),M37*1.5)</f>
        <v>4.0952232647053721</v>
      </c>
      <c r="O37" s="82">
        <f>IF(N37&lt;3,N37+SUMIFS($C$102:$C$124,$A$102:$A$124,$F37),N37*1.5)</f>
        <v>6.1428348970580586</v>
      </c>
      <c r="P37" s="82">
        <f>IF(O37&lt;3,O37+SUMIFS($C$102:$C$124,$A$102:$A$124,$F37),O37*1.5)</f>
        <v>9.2142523455870879</v>
      </c>
      <c r="Q37" s="37"/>
      <c r="R37" s="37"/>
      <c r="S37" s="37"/>
      <c r="T37" s="37"/>
      <c r="U37" s="37"/>
      <c r="V37" s="37"/>
      <c r="W37" s="37"/>
      <c r="X37" s="37"/>
      <c r="Y37" s="37"/>
      <c r="Z37" s="37"/>
      <c r="AA37" s="38">
        <v>1</v>
      </c>
    </row>
    <row r="38" spans="1:27" s="38" customFormat="1" x14ac:dyDescent="0.3">
      <c r="A38" s="41" t="s">
        <v>111</v>
      </c>
      <c r="B38" s="41" t="s">
        <v>107</v>
      </c>
      <c r="D38" s="37" t="s">
        <v>108</v>
      </c>
      <c r="E38" s="37" t="s">
        <v>106</v>
      </c>
      <c r="F38" s="41" t="s">
        <v>24</v>
      </c>
      <c r="G38" s="37">
        <v>1</v>
      </c>
      <c r="H38" s="51">
        <v>2.6120000000000001</v>
      </c>
      <c r="J38" s="51">
        <v>4.5819999999999999</v>
      </c>
      <c r="K38" s="37"/>
      <c r="L38" s="37">
        <f t="shared" si="0"/>
        <v>8.0377963246554351</v>
      </c>
      <c r="M38" s="80">
        <f>IF(L38&lt;3,L38+SUMIFS($C$102:$C$124,$A$102:$A$124,$F38),L38*1.5)</f>
        <v>12.056694486983153</v>
      </c>
      <c r="N38" s="80">
        <f>IF(M38&lt;3,M38+SUMIFS($C$102:$C$124,$A$102:$A$124,$F38),M38*1.5)</f>
        <v>18.085041730474728</v>
      </c>
      <c r="O38" s="80">
        <f>IF(N38&lt;3,N38+SUMIFS($C$102:$C$124,$A$102:$A$124,$F38),N38*1.5)</f>
        <v>27.127562595712092</v>
      </c>
      <c r="P38" s="80">
        <f>IF(O38&lt;3,O38+SUMIFS($C$102:$C$124,$A$102:$A$124,$F38),O38*1.5)</f>
        <v>40.691343893568138</v>
      </c>
      <c r="Q38" s="37"/>
      <c r="R38" s="37"/>
      <c r="S38" s="37"/>
      <c r="T38" s="37"/>
      <c r="U38" s="37"/>
      <c r="V38" s="37"/>
      <c r="W38" s="37"/>
      <c r="X38" s="37"/>
      <c r="Y38" s="37"/>
      <c r="Z38" s="37"/>
      <c r="AA38" s="38">
        <v>1</v>
      </c>
    </row>
    <row r="39" spans="1:27" s="38" customFormat="1" x14ac:dyDescent="0.3">
      <c r="A39" s="41" t="s">
        <v>111</v>
      </c>
      <c r="B39" s="41" t="s">
        <v>107</v>
      </c>
      <c r="D39" s="37" t="s">
        <v>108</v>
      </c>
      <c r="E39" s="37" t="s">
        <v>106</v>
      </c>
      <c r="F39" s="41" t="s">
        <v>27</v>
      </c>
      <c r="G39" s="37">
        <v>1</v>
      </c>
      <c r="H39" s="51">
        <v>0.12483400000000001</v>
      </c>
      <c r="J39" s="51">
        <v>0.32969500000000002</v>
      </c>
      <c r="K39" s="37"/>
      <c r="L39" s="37">
        <f t="shared" si="0"/>
        <v>0.87074669581203834</v>
      </c>
      <c r="M39" s="80">
        <f>IF(L39&lt;3,L39+SUMIFS($C$102:$C$124,$A$102:$A$124,$F39),L39*1.5)</f>
        <v>1.8707466958120382</v>
      </c>
      <c r="N39" s="80">
        <f>IF(M39&lt;3,M39+SUMIFS($C$102:$C$124,$A$102:$A$124,$F39),M39*1.5)</f>
        <v>2.8707466958120382</v>
      </c>
      <c r="O39" s="80">
        <f>IF(N39&lt;3,N39+SUMIFS($C$102:$C$124,$A$102:$A$124,$F39),N39*1.5)</f>
        <v>3.8707466958120382</v>
      </c>
      <c r="P39" s="80">
        <f>IF(O39&lt;3,O39+SUMIFS($C$102:$C$124,$A$102:$A$124,$F39),O39*1.5)</f>
        <v>5.8061200437180576</v>
      </c>
      <c r="Q39" s="37"/>
      <c r="R39" s="37"/>
      <c r="S39" s="37"/>
      <c r="T39" s="37"/>
      <c r="U39" s="37"/>
      <c r="V39" s="37"/>
      <c r="W39" s="37"/>
      <c r="X39" s="37"/>
      <c r="Y39" s="37"/>
      <c r="Z39" s="37"/>
      <c r="AA39" s="38">
        <v>1</v>
      </c>
    </row>
    <row r="40" spans="1:27" s="38" customFormat="1" x14ac:dyDescent="0.3">
      <c r="A40" s="41" t="s">
        <v>111</v>
      </c>
      <c r="B40" s="41" t="s">
        <v>107</v>
      </c>
      <c r="D40" s="37" t="s">
        <v>108</v>
      </c>
      <c r="E40" s="37" t="s">
        <v>106</v>
      </c>
      <c r="F40" s="41" t="s">
        <v>30</v>
      </c>
      <c r="G40" s="37">
        <v>1</v>
      </c>
      <c r="H40" s="51">
        <v>2.0992310000000001</v>
      </c>
      <c r="J40" s="51">
        <v>3.4496310000000001</v>
      </c>
      <c r="K40" s="37"/>
      <c r="L40" s="37">
        <f t="shared" si="0"/>
        <v>5.6687206106240815</v>
      </c>
      <c r="M40" s="80">
        <f>IF(L40&lt;3,L40+SUMIFS($C$102:$C$124,$A$102:$A$124,$F40),L40*1.5)</f>
        <v>8.5030809159361223</v>
      </c>
      <c r="N40" s="80">
        <f>IF(M40&lt;3,M40+SUMIFS($C$102:$C$124,$A$102:$A$124,$F40),M40*1.5)</f>
        <v>12.754621373904182</v>
      </c>
      <c r="O40" s="80">
        <f>IF(N40&lt;3,N40+SUMIFS($C$102:$C$124,$A$102:$A$124,$F40),N40*1.5)</f>
        <v>19.131932060856272</v>
      </c>
      <c r="P40" s="80">
        <f>IF(O40&lt;3,O40+SUMIFS($C$102:$C$124,$A$102:$A$124,$F40),O40*1.5)</f>
        <v>28.697898091284408</v>
      </c>
      <c r="Q40" s="37"/>
      <c r="R40" s="37"/>
      <c r="S40" s="37"/>
      <c r="T40" s="37"/>
      <c r="U40" s="37"/>
      <c r="V40" s="37"/>
      <c r="W40" s="37"/>
      <c r="X40" s="37"/>
      <c r="Y40" s="37"/>
      <c r="Z40" s="37"/>
      <c r="AA40" s="38">
        <v>1</v>
      </c>
    </row>
    <row r="41" spans="1:27" s="38" customFormat="1" x14ac:dyDescent="0.3">
      <c r="A41" s="41" t="s">
        <v>111</v>
      </c>
      <c r="B41" s="41" t="s">
        <v>107</v>
      </c>
      <c r="D41" s="37" t="s">
        <v>108</v>
      </c>
      <c r="E41" s="37" t="s">
        <v>106</v>
      </c>
      <c r="F41" s="41" t="s">
        <v>33</v>
      </c>
      <c r="G41" s="37">
        <v>1</v>
      </c>
      <c r="H41" s="51">
        <v>8.5718250000000005</v>
      </c>
      <c r="J41" s="51">
        <v>16.550999999999998</v>
      </c>
      <c r="K41" s="37"/>
      <c r="L41" s="37">
        <f t="shared" si="0"/>
        <v>31.957675407512394</v>
      </c>
      <c r="M41" s="80">
        <f>IF(L41&lt;3,L41+SUMIFS($C$102:$C$124,$A$102:$A$124,$F41),L41*1.5)</f>
        <v>47.936513111268589</v>
      </c>
      <c r="N41" s="80">
        <f>IF(M41&lt;3,M41+SUMIFS($C$102:$C$124,$A$102:$A$124,$F41),M41*1.5)</f>
        <v>71.90476966690288</v>
      </c>
      <c r="O41" s="80">
        <f>IF(N41&lt;3,N41+SUMIFS($C$102:$C$124,$A$102:$A$124,$F41),N41*1.5)</f>
        <v>107.85715450035431</v>
      </c>
      <c r="P41" s="80">
        <f>IF(O41&lt;3,O41+SUMIFS($C$102:$C$124,$A$102:$A$124,$F41),O41*1.5)</f>
        <v>161.78573175053145</v>
      </c>
      <c r="Q41" s="37"/>
      <c r="R41" s="37"/>
      <c r="S41" s="37"/>
      <c r="T41" s="37"/>
      <c r="U41" s="37"/>
      <c r="V41" s="37"/>
      <c r="W41" s="37"/>
      <c r="X41" s="37"/>
      <c r="Y41" s="37"/>
      <c r="Z41" s="37"/>
      <c r="AA41" s="38">
        <v>1</v>
      </c>
    </row>
    <row r="42" spans="1:27" x14ac:dyDescent="0.3">
      <c r="A42" s="41" t="s">
        <v>111</v>
      </c>
      <c r="B42" s="41" t="s">
        <v>107</v>
      </c>
      <c r="C42" s="38"/>
      <c r="D42" s="37" t="s">
        <v>108</v>
      </c>
      <c r="E42" s="37" t="s">
        <v>106</v>
      </c>
      <c r="F42" t="s">
        <v>36</v>
      </c>
      <c r="G42" s="37">
        <v>1</v>
      </c>
      <c r="H42" s="51">
        <v>0.53088099999999994</v>
      </c>
      <c r="J42" s="51">
        <v>2.1560920000000001</v>
      </c>
      <c r="L42" s="37">
        <f t="shared" si="0"/>
        <v>8.7566379517519017</v>
      </c>
      <c r="M42" s="80">
        <f>IF(L42&lt;3,L42+SUMIFS($C$102:$C$124,$A$102:$A$124,$F42),L42*1.5)</f>
        <v>13.134956927627853</v>
      </c>
      <c r="N42" s="80">
        <f>IF(M42&lt;3,M42+SUMIFS($C$102:$C$124,$A$102:$A$124,$F42),M42*1.5)</f>
        <v>19.702435391441778</v>
      </c>
      <c r="O42" s="80">
        <f>IF(N42&lt;3,N42+SUMIFS($C$102:$C$124,$A$102:$A$124,$F42),N42*1.5)</f>
        <v>29.553653087162665</v>
      </c>
      <c r="P42" s="80">
        <f>IF(O42&lt;3,O42+SUMIFS($C$102:$C$124,$A$102:$A$124,$F42),O42*1.5)</f>
        <v>44.330479630743994</v>
      </c>
      <c r="AA42" s="38">
        <v>1</v>
      </c>
    </row>
    <row r="43" spans="1:27" x14ac:dyDescent="0.3">
      <c r="A43" s="41" t="s">
        <v>111</v>
      </c>
      <c r="B43" s="41" t="s">
        <v>107</v>
      </c>
      <c r="C43" s="38"/>
      <c r="D43" s="37" t="s">
        <v>108</v>
      </c>
      <c r="E43" s="37" t="s">
        <v>106</v>
      </c>
      <c r="F43" t="s">
        <v>39</v>
      </c>
      <c r="G43" s="37">
        <v>1</v>
      </c>
      <c r="H43" s="51">
        <v>1.5632680000000001</v>
      </c>
      <c r="J43" s="51">
        <v>1.6164799999999997</v>
      </c>
      <c r="L43" s="37">
        <f t="shared" si="0"/>
        <v>1.6715032805635368</v>
      </c>
      <c r="M43" s="80">
        <f>IF(L43&lt;3,L43+SUMIFS($C$102:$C$124,$A$102:$A$124,$F43),L43*1.5)</f>
        <v>3.6715032805635368</v>
      </c>
      <c r="N43" s="80">
        <f>IF(M43&lt;3,M43+SUMIFS($C$102:$C$124,$A$102:$A$124,$F43),M43*1.5)</f>
        <v>5.5072549208453054</v>
      </c>
      <c r="O43" s="80">
        <f>IF(N43&lt;3,N43+SUMIFS($C$102:$C$124,$A$102:$A$124,$F43),N43*1.5)</f>
        <v>8.2608823812679582</v>
      </c>
      <c r="P43" s="80">
        <f>IF(O43&lt;3,O43+SUMIFS($C$102:$C$124,$A$102:$A$124,$F43),O43*1.5)</f>
        <v>12.391323571901937</v>
      </c>
      <c r="AA43" s="38">
        <v>1</v>
      </c>
    </row>
    <row r="44" spans="1:27" x14ac:dyDescent="0.3">
      <c r="A44" s="41" t="s">
        <v>111</v>
      </c>
      <c r="B44" s="41" t="s">
        <v>107</v>
      </c>
      <c r="C44" s="38"/>
      <c r="D44" s="37" t="s">
        <v>108</v>
      </c>
      <c r="E44" s="37" t="s">
        <v>106</v>
      </c>
      <c r="F44" t="s">
        <v>42</v>
      </c>
      <c r="G44" s="37">
        <v>1</v>
      </c>
      <c r="H44" s="51">
        <v>1.3680040000000002</v>
      </c>
      <c r="J44" s="51">
        <v>2.1158540000000001</v>
      </c>
      <c r="L44" s="37">
        <f t="shared" si="0"/>
        <v>3.2725329380001811</v>
      </c>
      <c r="M44" s="80">
        <f>IF(L44&lt;3,L44+SUMIFS($C$102:$C$124,$A$102:$A$124,$F44),L44*1.5)</f>
        <v>4.9087994070002718</v>
      </c>
      <c r="N44" s="80">
        <f>IF(M44&lt;3,M44+SUMIFS($C$102:$C$124,$A$102:$A$124,$F44),M44*1.5)</f>
        <v>7.3631991105004078</v>
      </c>
      <c r="O44" s="80">
        <f>IF(N44&lt;3,N44+SUMIFS($C$102:$C$124,$A$102:$A$124,$F44),N44*1.5)</f>
        <v>11.044798665750612</v>
      </c>
      <c r="P44" s="80">
        <f>IF(O44&lt;3,O44+SUMIFS($C$102:$C$124,$A$102:$A$124,$F44),O44*1.5)</f>
        <v>16.567197998625918</v>
      </c>
      <c r="AA44" s="38">
        <v>1</v>
      </c>
    </row>
    <row r="45" spans="1:27" x14ac:dyDescent="0.3">
      <c r="A45" s="41" t="s">
        <v>111</v>
      </c>
      <c r="B45" s="41" t="s">
        <v>107</v>
      </c>
      <c r="C45" s="38"/>
      <c r="D45" s="37" t="s">
        <v>108</v>
      </c>
      <c r="E45" s="37" t="s">
        <v>106</v>
      </c>
      <c r="F45" t="s">
        <v>45</v>
      </c>
      <c r="G45" s="37">
        <v>1</v>
      </c>
      <c r="H45" s="51">
        <v>15.438379000000001</v>
      </c>
      <c r="J45" s="51">
        <v>32.959309999999995</v>
      </c>
      <c r="L45" s="37">
        <f t="shared" si="0"/>
        <v>52.562792999999985</v>
      </c>
      <c r="M45" s="80">
        <f>IF(L45&lt;3,L45+SUMIFS($C$102:$C$124,$A$102:$A$124,$F45),L45*1.5)</f>
        <v>78.84418949999997</v>
      </c>
      <c r="N45" s="80">
        <f>IF(M45&lt;3,M45+SUMIFS($C$102:$C$124,$A$102:$A$124,$F45),M45*1.5)</f>
        <v>118.26628424999996</v>
      </c>
      <c r="O45" s="80">
        <f>IF(N45&lt;3,N45+SUMIFS($C$102:$C$124,$A$102:$A$124,$F45),N45*1.5)</f>
        <v>177.39942637499993</v>
      </c>
      <c r="P45" s="80">
        <f>IF(O45&lt;3,O45+SUMIFS($C$102:$C$124,$A$102:$A$124,$F45),O45*1.5)</f>
        <v>266.09913956249989</v>
      </c>
      <c r="AA45" s="38">
        <v>1</v>
      </c>
    </row>
    <row r="46" spans="1:27" x14ac:dyDescent="0.3">
      <c r="A46" s="41" t="s">
        <v>111</v>
      </c>
      <c r="B46" s="41" t="s">
        <v>107</v>
      </c>
      <c r="C46" s="38"/>
      <c r="D46" s="37" t="s">
        <v>108</v>
      </c>
      <c r="E46" s="37" t="s">
        <v>106</v>
      </c>
      <c r="F46" t="s">
        <v>47</v>
      </c>
      <c r="G46" s="37">
        <v>1</v>
      </c>
      <c r="H46" s="51">
        <v>13.219999999999999</v>
      </c>
      <c r="J46" s="51">
        <v>18.376317999999998</v>
      </c>
      <c r="L46" s="37">
        <f t="shared" si="0"/>
        <v>25.543802060296819</v>
      </c>
      <c r="M46" s="80">
        <f>IF(L46&lt;3,L46+SUMIFS($C$102:$C$124,$A$102:$A$124,$F46),L46*1.5)</f>
        <v>38.315703090445226</v>
      </c>
      <c r="N46" s="80">
        <f>IF(M46&lt;3,M46+SUMIFS($C$102:$C$124,$A$102:$A$124,$F46),M46*1.5)</f>
        <v>57.473554635667838</v>
      </c>
      <c r="O46" s="80">
        <f>IF(N46&lt;3,N46+SUMIFS($C$102:$C$124,$A$102:$A$124,$F46),N46*1.5)</f>
        <v>86.210331953501765</v>
      </c>
      <c r="P46" s="80">
        <f>IF(O46&lt;3,O46+SUMIFS($C$102:$C$124,$A$102:$A$124,$F46),O46*1.5)</f>
        <v>129.31549793025266</v>
      </c>
      <c r="AA46" s="38">
        <v>1</v>
      </c>
    </row>
    <row r="47" spans="1:27" x14ac:dyDescent="0.3">
      <c r="A47" s="41" t="s">
        <v>111</v>
      </c>
      <c r="B47" s="41" t="s">
        <v>107</v>
      </c>
      <c r="C47" s="38"/>
      <c r="D47" s="37" t="s">
        <v>108</v>
      </c>
      <c r="E47" s="37" t="s">
        <v>106</v>
      </c>
      <c r="F47" t="s">
        <v>49</v>
      </c>
      <c r="G47" s="37">
        <v>1</v>
      </c>
      <c r="H47" s="51">
        <v>1.6200739999999998</v>
      </c>
      <c r="J47" s="51">
        <v>4.8074260000000004</v>
      </c>
      <c r="L47" s="37">
        <f t="shared" si="0"/>
        <v>14.265610549565025</v>
      </c>
      <c r="M47" s="80">
        <f>IF(L47&lt;3,L47+SUMIFS($C$102:$C$124,$A$102:$A$124,$F47),L47*1.5)</f>
        <v>21.398415824347538</v>
      </c>
      <c r="N47" s="80">
        <f>IF(M47&lt;3,M47+SUMIFS($C$102:$C$124,$A$102:$A$124,$F47),M47*1.5)</f>
        <v>32.097623736521307</v>
      </c>
      <c r="O47" s="80">
        <f>IF(N47&lt;3,N47+SUMIFS($C$102:$C$124,$A$102:$A$124,$F47),N47*1.5)</f>
        <v>48.146435604781956</v>
      </c>
      <c r="P47" s="80">
        <f>IF(O47&lt;3,O47+SUMIFS($C$102:$C$124,$A$102:$A$124,$F47),O47*1.5)</f>
        <v>72.219653407172927</v>
      </c>
      <c r="AA47" s="38">
        <v>1</v>
      </c>
    </row>
    <row r="48" spans="1:27" x14ac:dyDescent="0.3">
      <c r="A48" s="41" t="s">
        <v>111</v>
      </c>
      <c r="B48" s="41" t="s">
        <v>107</v>
      </c>
      <c r="C48" s="38"/>
      <c r="D48" s="37" t="s">
        <v>108</v>
      </c>
      <c r="E48" s="37" t="s">
        <v>106</v>
      </c>
      <c r="F48" t="s">
        <v>51</v>
      </c>
      <c r="G48" s="37">
        <v>1</v>
      </c>
      <c r="H48" s="51">
        <v>203.65271300000001</v>
      </c>
      <c r="J48" s="51">
        <v>483.573914</v>
      </c>
      <c r="L48" s="37">
        <f t="shared" si="0"/>
        <v>839.76360299999999</v>
      </c>
      <c r="M48" s="80">
        <f>IF(L48&lt;3,L48+SUMIFS($C$102:$C$124,$A$102:$A$124,$F48),L48*1.5)</f>
        <v>1259.6454045</v>
      </c>
      <c r="N48" s="80">
        <f>IF(M48&lt;3,M48+SUMIFS($C$102:$C$124,$A$102:$A$124,$F48),M48*1.5)</f>
        <v>1889.4681067500001</v>
      </c>
      <c r="O48" s="80">
        <f>IF(N48&lt;3,N48+SUMIFS($C$102:$C$124,$A$102:$A$124,$F48),N48*1.5)</f>
        <v>2834.2021601249999</v>
      </c>
      <c r="P48" s="80">
        <f>IF(O48&lt;3,O48+SUMIFS($C$102:$C$124,$A$102:$A$124,$F48),O48*1.5)</f>
        <v>4251.3032401874998</v>
      </c>
      <c r="AA48" s="38">
        <v>1</v>
      </c>
    </row>
    <row r="49" spans="1:27" x14ac:dyDescent="0.3">
      <c r="A49" s="41" t="s">
        <v>111</v>
      </c>
      <c r="B49" s="41" t="s">
        <v>107</v>
      </c>
      <c r="C49" s="38"/>
      <c r="D49" s="37" t="s">
        <v>108</v>
      </c>
      <c r="E49" s="37" t="s">
        <v>106</v>
      </c>
      <c r="F49" t="s">
        <v>53</v>
      </c>
      <c r="G49" s="37">
        <v>1</v>
      </c>
      <c r="H49" s="51">
        <v>2.0785200000000001</v>
      </c>
      <c r="J49" s="51">
        <v>2.7020760000000004</v>
      </c>
      <c r="L49" s="37">
        <f t="shared" si="0"/>
        <v>3.5126988000000008</v>
      </c>
      <c r="M49" s="80">
        <f>IF(L49&lt;3,L49+SUMIFS($C$102:$C$124,$A$102:$A$124,$F49),L49*1.5)</f>
        <v>5.2690482000000012</v>
      </c>
      <c r="N49" s="80">
        <f>IF(M49&lt;3,M49+SUMIFS($C$102:$C$124,$A$102:$A$124,$F49),M49*1.5)</f>
        <v>7.9035723000000022</v>
      </c>
      <c r="O49" s="80">
        <f>IF(N49&lt;3,N49+SUMIFS($C$102:$C$124,$A$102:$A$124,$F49),N49*1.5)</f>
        <v>11.855358450000004</v>
      </c>
      <c r="P49" s="80">
        <f>IF(O49&lt;3,O49+SUMIFS($C$102:$C$124,$A$102:$A$124,$F49),O49*1.5)</f>
        <v>17.783037675000006</v>
      </c>
      <c r="AA49" s="38">
        <v>1</v>
      </c>
    </row>
    <row r="50" spans="1:27" x14ac:dyDescent="0.3">
      <c r="A50" s="41" t="s">
        <v>111</v>
      </c>
      <c r="B50" s="41" t="s">
        <v>107</v>
      </c>
      <c r="C50" s="38"/>
      <c r="D50" s="37" t="s">
        <v>108</v>
      </c>
      <c r="E50" s="37" t="s">
        <v>106</v>
      </c>
      <c r="F50" t="s">
        <v>56</v>
      </c>
      <c r="G50" s="37">
        <v>1</v>
      </c>
      <c r="H50" s="51">
        <v>16.987918999999994</v>
      </c>
      <c r="J50" s="51">
        <v>21.324013000000001</v>
      </c>
      <c r="L50" s="37">
        <f t="shared" si="0"/>
        <v>26.766876532915489</v>
      </c>
      <c r="M50" s="80">
        <f>IF(L50&lt;3,L50+SUMIFS($C$102:$C$124,$A$102:$A$124,$F50),L50*1.5)</f>
        <v>40.150314799373234</v>
      </c>
      <c r="N50" s="80">
        <f>IF(M50&lt;3,M50+SUMIFS($C$102:$C$124,$A$102:$A$124,$F50),M50*1.5)</f>
        <v>60.225472199059851</v>
      </c>
      <c r="O50" s="80">
        <f>IF(N50&lt;3,N50+SUMIFS($C$102:$C$124,$A$102:$A$124,$F50),N50*1.5)</f>
        <v>90.338208298589777</v>
      </c>
      <c r="P50" s="80">
        <f>IF(O50&lt;3,O50+SUMIFS($C$102:$C$124,$A$102:$A$124,$F50),O50*1.5)</f>
        <v>135.50731244788466</v>
      </c>
      <c r="AA50" s="38">
        <v>1</v>
      </c>
    </row>
    <row r="51" spans="1:27" x14ac:dyDescent="0.3">
      <c r="A51" s="41" t="s">
        <v>111</v>
      </c>
      <c r="B51" s="41" t="s">
        <v>107</v>
      </c>
      <c r="C51" s="38"/>
      <c r="D51" s="37" t="s">
        <v>108</v>
      </c>
      <c r="E51" s="37" t="s">
        <v>106</v>
      </c>
      <c r="F51" t="s">
        <v>59</v>
      </c>
      <c r="G51" s="37">
        <v>1</v>
      </c>
      <c r="H51" s="51">
        <v>11.822581999999997</v>
      </c>
      <c r="J51" s="51">
        <v>18.265991000000003</v>
      </c>
      <c r="L51" s="37">
        <f t="shared" si="0"/>
        <v>28.22111339232675</v>
      </c>
      <c r="M51" s="80">
        <f>IF(L51&lt;3,L51+SUMIFS($C$102:$C$124,$A$102:$A$124,$F51),L51*1.5)</f>
        <v>42.331670088490128</v>
      </c>
      <c r="N51" s="80">
        <f>IF(M51&lt;3,M51+SUMIFS($C$102:$C$124,$A$102:$A$124,$F51),M51*1.5)</f>
        <v>63.497505132735192</v>
      </c>
      <c r="O51" s="80">
        <f>IF(N51&lt;3,N51+SUMIFS($C$102:$C$124,$A$102:$A$124,$F51),N51*1.5)</f>
        <v>95.246257699102784</v>
      </c>
      <c r="P51" s="80">
        <f>IF(O51&lt;3,O51+SUMIFS($C$102:$C$124,$A$102:$A$124,$F51),O51*1.5)</f>
        <v>142.86938654865418</v>
      </c>
      <c r="AA51" s="38">
        <v>1</v>
      </c>
    </row>
    <row r="52" spans="1:27" x14ac:dyDescent="0.3">
      <c r="A52" s="41" t="s">
        <v>111</v>
      </c>
      <c r="B52" s="41" t="s">
        <v>107</v>
      </c>
      <c r="C52" s="38"/>
      <c r="D52" s="37" t="s">
        <v>108</v>
      </c>
      <c r="E52" s="37" t="s">
        <v>106</v>
      </c>
      <c r="F52" t="s">
        <v>62</v>
      </c>
      <c r="G52" s="37">
        <v>1</v>
      </c>
      <c r="H52" s="51">
        <v>61.658957999999998</v>
      </c>
      <c r="J52" s="51">
        <v>78.945816000000008</v>
      </c>
      <c r="L52" s="37">
        <f t="shared" si="0"/>
        <v>51.860574000000028</v>
      </c>
      <c r="M52" s="80">
        <f>IF(L52&lt;3,L52+SUMIFS($C$102:$C$124,$A$102:$A$124,$F52),L52*1.5)</f>
        <v>77.790861000000035</v>
      </c>
      <c r="N52" s="80">
        <f>IF(M52&lt;3,M52+SUMIFS($C$102:$C$124,$A$102:$A$124,$F52),M52*1.5)</f>
        <v>116.68629150000005</v>
      </c>
      <c r="O52" s="80">
        <f>IF(N52&lt;3,N52+SUMIFS($C$102:$C$124,$A$102:$A$124,$F52),N52*1.5)</f>
        <v>175.02943725000009</v>
      </c>
      <c r="P52" s="80">
        <f>IF(O52&lt;3,O52+SUMIFS($C$102:$C$124,$A$102:$A$124,$F52),O52*1.5)</f>
        <v>262.54415587500011</v>
      </c>
      <c r="AA52" s="38">
        <v>1</v>
      </c>
    </row>
    <row r="53" spans="1:27" x14ac:dyDescent="0.3">
      <c r="A53" s="41" t="s">
        <v>111</v>
      </c>
      <c r="B53" s="41" t="s">
        <v>107</v>
      </c>
      <c r="C53" s="38"/>
      <c r="D53" s="37" t="s">
        <v>108</v>
      </c>
      <c r="E53" s="37" t="s">
        <v>106</v>
      </c>
      <c r="F53" t="s">
        <v>65</v>
      </c>
      <c r="G53" s="37">
        <v>1</v>
      </c>
      <c r="H53" s="51">
        <v>81.594861999999978</v>
      </c>
      <c r="J53" s="51">
        <v>113.22057000000002</v>
      </c>
      <c r="L53" s="37">
        <f t="shared" si="0"/>
        <v>94.877124000000137</v>
      </c>
      <c r="M53" s="80">
        <f>IF(L53&lt;3,L53+SUMIFS($C$102:$C$124,$A$102:$A$124,$F53),L53*1.5)</f>
        <v>142.3156860000002</v>
      </c>
      <c r="N53" s="80">
        <f>IF(M53&lt;3,M53+SUMIFS($C$102:$C$124,$A$102:$A$124,$F53),M53*1.5)</f>
        <v>213.4735290000003</v>
      </c>
      <c r="O53" s="80">
        <f>IF(N53&lt;3,N53+SUMIFS($C$102:$C$124,$A$102:$A$124,$F53),N53*1.5)</f>
        <v>320.21029350000043</v>
      </c>
      <c r="P53" s="80">
        <f>IF(O53&lt;3,O53+SUMIFS($C$102:$C$124,$A$102:$A$124,$F53),O53*1.5)</f>
        <v>480.31544025000062</v>
      </c>
      <c r="AA53" s="38">
        <v>1</v>
      </c>
    </row>
    <row r="54" spans="1:27" x14ac:dyDescent="0.3">
      <c r="A54" s="41" t="s">
        <v>111</v>
      </c>
      <c r="B54" s="41" t="s">
        <v>107</v>
      </c>
      <c r="C54" s="38"/>
      <c r="D54" s="37" t="s">
        <v>108</v>
      </c>
      <c r="E54" s="37" t="s">
        <v>106</v>
      </c>
      <c r="F54" t="s">
        <v>68</v>
      </c>
      <c r="G54" s="37">
        <v>1</v>
      </c>
      <c r="H54" s="51">
        <v>0.87256</v>
      </c>
      <c r="J54" s="51">
        <v>5.67706</v>
      </c>
      <c r="L54" s="37">
        <f t="shared" si="0"/>
        <v>36.93615366691116</v>
      </c>
      <c r="M54" s="80">
        <f>IF(L54&lt;3,L54+SUMIFS($C$102:$C$124,$A$102:$A$124,$F54),L54*1.5)</f>
        <v>55.404230500366737</v>
      </c>
      <c r="N54" s="80">
        <f>IF(M54&lt;3,M54+SUMIFS($C$102:$C$124,$A$102:$A$124,$F54),M54*1.5)</f>
        <v>83.106345750550105</v>
      </c>
      <c r="O54" s="80">
        <f>IF(N54&lt;3,N54+SUMIFS($C$102:$C$124,$A$102:$A$124,$F54),N54*1.5)</f>
        <v>124.65951862582516</v>
      </c>
      <c r="P54" s="80">
        <f>IF(O54&lt;3,O54+SUMIFS($C$102:$C$124,$A$102:$A$124,$F54),O54*1.5)</f>
        <v>186.98927793873773</v>
      </c>
      <c r="AA54" s="38">
        <v>1</v>
      </c>
    </row>
    <row r="55" spans="1:27" x14ac:dyDescent="0.3">
      <c r="A55" s="41" t="s">
        <v>111</v>
      </c>
      <c r="B55" s="41" t="s">
        <v>107</v>
      </c>
      <c r="C55" s="38"/>
      <c r="D55" s="37" t="s">
        <v>108</v>
      </c>
      <c r="E55" s="37" t="s">
        <v>106</v>
      </c>
      <c r="F55" t="s">
        <v>71</v>
      </c>
      <c r="G55" s="37">
        <v>1</v>
      </c>
      <c r="H55" s="51">
        <v>37.505180000000003</v>
      </c>
      <c r="J55" s="51">
        <v>48.163160000000005</v>
      </c>
      <c r="L55" s="37">
        <f t="shared" si="0"/>
        <v>31.973940000000006</v>
      </c>
      <c r="M55" s="80">
        <f>IF(L55&lt;3,L55+SUMIFS($C$102:$C$124,$A$102:$A$124,$F55),L55*1.5)</f>
        <v>47.960910000000013</v>
      </c>
      <c r="N55" s="80">
        <f>IF(M55&lt;3,M55+SUMIFS($C$102:$C$124,$A$102:$A$124,$F55),M55*1.5)</f>
        <v>71.941365000000019</v>
      </c>
      <c r="O55" s="80">
        <f>IF(N55&lt;3,N55+SUMIFS($C$102:$C$124,$A$102:$A$124,$F55),N55*1.5)</f>
        <v>107.91204750000003</v>
      </c>
      <c r="P55" s="80">
        <f>IF(O55&lt;3,O55+SUMIFS($C$102:$C$124,$A$102:$A$124,$F55),O55*1.5)</f>
        <v>161.86807125000004</v>
      </c>
      <c r="AA55" s="38">
        <v>1</v>
      </c>
    </row>
    <row r="56" spans="1:27" x14ac:dyDescent="0.3">
      <c r="A56" s="41" t="s">
        <v>111</v>
      </c>
      <c r="B56" s="41" t="s">
        <v>107</v>
      </c>
      <c r="C56" s="38"/>
      <c r="D56" s="37" t="s">
        <v>108</v>
      </c>
      <c r="E56" s="37" t="s">
        <v>106</v>
      </c>
      <c r="F56" t="s">
        <v>73</v>
      </c>
      <c r="G56" s="37">
        <v>1</v>
      </c>
      <c r="H56" s="51">
        <v>3.8860000000000001</v>
      </c>
      <c r="J56" s="51">
        <v>5.5419999999999998</v>
      </c>
      <c r="L56" s="37">
        <f t="shared" si="0"/>
        <v>7.9036963458569218</v>
      </c>
      <c r="M56" s="80">
        <f>IF(L56&lt;3,L56+SUMIFS($C$102:$C$124,$A$102:$A$124,$F56),L56*1.5)</f>
        <v>11.855544518785383</v>
      </c>
      <c r="N56" s="80">
        <f>IF(M56&lt;3,M56+SUMIFS($C$102:$C$124,$A$102:$A$124,$F56),M56*1.5)</f>
        <v>17.783316778178076</v>
      </c>
      <c r="O56" s="80">
        <f>IF(N56&lt;3,N56+SUMIFS($C$102:$C$124,$A$102:$A$124,$F56),N56*1.5)</f>
        <v>26.674975167267114</v>
      </c>
      <c r="P56" s="80">
        <f>IF(O56&lt;3,O56+SUMIFS($C$102:$C$124,$A$102:$A$124,$F56),O56*1.5)</f>
        <v>40.012462750900667</v>
      </c>
      <c r="AA56" s="38">
        <v>1</v>
      </c>
    </row>
    <row r="57" spans="1:27" x14ac:dyDescent="0.3">
      <c r="A57" s="41" t="s">
        <v>111</v>
      </c>
      <c r="B57" s="41" t="s">
        <v>107</v>
      </c>
      <c r="C57" s="38"/>
      <c r="D57" s="37" t="s">
        <v>108</v>
      </c>
      <c r="E57" s="37" t="s">
        <v>106</v>
      </c>
      <c r="F57" t="s">
        <v>75</v>
      </c>
      <c r="G57" s="37">
        <v>1</v>
      </c>
      <c r="H57" s="51">
        <v>5.6165660000000006</v>
      </c>
      <c r="J57" s="51">
        <v>9.4641339999999996</v>
      </c>
      <c r="L57" s="37">
        <f t="shared" si="0"/>
        <v>15.947436987290095</v>
      </c>
      <c r="M57" s="80">
        <f>IF(L57&lt;3,L57+SUMIFS($C$102:$C$124,$A$102:$A$124,$F57),L57*1.5)</f>
        <v>23.921155480935141</v>
      </c>
      <c r="N57" s="80">
        <f>IF(M57&lt;3,M57+SUMIFS($C$102:$C$124,$A$102:$A$124,$F57),M57*1.5)</f>
        <v>35.881733221402712</v>
      </c>
      <c r="O57" s="80">
        <f>IF(N57&lt;3,N57+SUMIFS($C$102:$C$124,$A$102:$A$124,$F57),N57*1.5)</f>
        <v>53.822599832104068</v>
      </c>
      <c r="P57" s="80">
        <f>IF(O57&lt;3,O57+SUMIFS($C$102:$C$124,$A$102:$A$124,$F57),O57*1.5)</f>
        <v>80.733899748156105</v>
      </c>
      <c r="AA57" s="38">
        <v>1</v>
      </c>
    </row>
    <row r="58" spans="1:27" x14ac:dyDescent="0.3">
      <c r="A58" s="41" t="s">
        <v>111</v>
      </c>
      <c r="B58" s="41" t="s">
        <v>107</v>
      </c>
      <c r="C58" s="38"/>
      <c r="D58" s="37" t="s">
        <v>108</v>
      </c>
      <c r="E58" s="37" t="s">
        <v>106</v>
      </c>
      <c r="F58" t="s">
        <v>78</v>
      </c>
      <c r="G58" s="37">
        <v>1</v>
      </c>
      <c r="H58" s="51">
        <v>8.0056060000000002</v>
      </c>
      <c r="J58" s="51">
        <v>13.950430000000001</v>
      </c>
      <c r="L58" s="37">
        <f t="shared" si="0"/>
        <v>24.309777071829419</v>
      </c>
      <c r="M58" s="80">
        <f>IF(L58&lt;3,L58+SUMIFS($C$102:$C$124,$A$102:$A$124,$F58),L58*1.5)</f>
        <v>36.464665607744131</v>
      </c>
      <c r="N58" s="80">
        <f>IF(M58&lt;3,M58+SUMIFS($C$102:$C$124,$A$102:$A$124,$F58),M58*1.5)</f>
        <v>54.696998411616192</v>
      </c>
      <c r="O58" s="80">
        <f>IF(N58&lt;3,N58+SUMIFS($C$102:$C$124,$A$102:$A$124,$F58),N58*1.5)</f>
        <v>82.045497617424289</v>
      </c>
      <c r="P58" s="80">
        <f>IF(O58&lt;3,O58+SUMIFS($C$102:$C$124,$A$102:$A$124,$F58),O58*1.5)</f>
        <v>123.06824642613643</v>
      </c>
      <c r="AA58" s="38">
        <v>1</v>
      </c>
    </row>
    <row r="59" spans="1:27" x14ac:dyDescent="0.3">
      <c r="A59" s="41" t="s">
        <v>111</v>
      </c>
      <c r="B59" s="41" t="s">
        <v>107</v>
      </c>
      <c r="C59" s="38"/>
      <c r="D59" s="37" t="s">
        <v>108</v>
      </c>
      <c r="E59" s="37" t="s">
        <v>106</v>
      </c>
      <c r="F59" t="s">
        <v>81</v>
      </c>
      <c r="G59" s="37">
        <v>1</v>
      </c>
      <c r="H59" s="51">
        <v>0.37124499999999999</v>
      </c>
      <c r="J59" s="51">
        <v>0.94347500000000006</v>
      </c>
      <c r="L59" s="37">
        <f t="shared" si="0"/>
        <v>2.3977294660534154</v>
      </c>
      <c r="M59" s="80">
        <f>IF(L59&lt;3,L59+SUMIFS($C$102:$C$124,$A$102:$A$124,$F59),L59*1.5)</f>
        <v>4.3977294660534154</v>
      </c>
      <c r="N59" s="80">
        <f>IF(M59&lt;3,M59+SUMIFS($C$102:$C$124,$A$102:$A$124,$F59),M59*1.5)</f>
        <v>6.5965941990801227</v>
      </c>
      <c r="O59" s="80">
        <f>IF(N59&lt;3,N59+SUMIFS($C$102:$C$124,$A$102:$A$124,$F59),N59*1.5)</f>
        <v>9.894891298620184</v>
      </c>
      <c r="P59" s="80">
        <f>IF(O59&lt;3,O59+SUMIFS($C$102:$C$124,$A$102:$A$124,$F59),O59*1.5)</f>
        <v>14.842336947930276</v>
      </c>
      <c r="AA59" s="38">
        <v>1</v>
      </c>
    </row>
    <row r="60" spans="1:27" x14ac:dyDescent="0.3">
      <c r="A60" s="41" t="s">
        <v>111</v>
      </c>
      <c r="B60" s="41" t="s">
        <v>107</v>
      </c>
      <c r="C60" s="38"/>
      <c r="D60" s="37" t="s">
        <v>108</v>
      </c>
      <c r="E60" s="37" t="s">
        <v>106</v>
      </c>
      <c r="F60" t="s">
        <v>84</v>
      </c>
      <c r="G60" s="37">
        <v>1</v>
      </c>
      <c r="H60" s="51">
        <v>6.5412599999999994</v>
      </c>
      <c r="J60" s="51">
        <v>7.3177200000000004</v>
      </c>
      <c r="L60" s="37">
        <f t="shared" si="0"/>
        <v>8.186347278414253</v>
      </c>
      <c r="M60" s="80">
        <f>IF(L60&lt;3,L60+SUMIFS($C$102:$C$124,$A$102:$A$124,$F60),L60*1.5)</f>
        <v>12.27952091762138</v>
      </c>
      <c r="N60" s="80">
        <f>IF(M60&lt;3,M60+SUMIFS($C$102:$C$124,$A$102:$A$124,$F60),M60*1.5)</f>
        <v>18.419281376432068</v>
      </c>
      <c r="O60" s="80">
        <f>IF(N60&lt;3,N60+SUMIFS($C$102:$C$124,$A$102:$A$124,$F60),N60*1.5)</f>
        <v>27.628922064648101</v>
      </c>
      <c r="P60" s="80">
        <f>IF(O60&lt;3,O60+SUMIFS($C$102:$C$124,$A$102:$A$124,$F60),O60*1.5)</f>
        <v>41.443383096972155</v>
      </c>
      <c r="AA60" s="38">
        <v>1</v>
      </c>
    </row>
    <row r="61" spans="1:27" x14ac:dyDescent="0.3">
      <c r="A61" s="41" t="s">
        <v>111</v>
      </c>
      <c r="B61" s="41" t="s">
        <v>107</v>
      </c>
      <c r="C61" s="38"/>
      <c r="D61" s="37" t="s">
        <v>108</v>
      </c>
      <c r="E61" s="37" t="s">
        <v>106</v>
      </c>
      <c r="F61" t="s">
        <v>86</v>
      </c>
      <c r="G61" s="37">
        <v>1</v>
      </c>
      <c r="H61" s="51">
        <v>1.7440385591070522E-3</v>
      </c>
      <c r="J61" s="51">
        <v>2.2672501268391678E-3</v>
      </c>
      <c r="L61" s="37">
        <f t="shared" si="0"/>
        <v>2.9474251648909182E-3</v>
      </c>
      <c r="M61" s="80">
        <f>IF(L61&lt;3,L61+SUMIFS($C$102:$C$124,$A$102:$A$124,$F61),L61*1.5)</f>
        <v>1.5029474251648909</v>
      </c>
      <c r="N61" s="80">
        <f>IF(M61&lt;3,M61+SUMIFS($C$102:$C$124,$A$102:$A$124,$F61),M61*1.5)</f>
        <v>3.0029474251648907</v>
      </c>
      <c r="O61" s="80">
        <f>IF(N61&lt;3,N61+SUMIFS($C$102:$C$124,$A$102:$A$124,$F61),N61*1.5)</f>
        <v>4.504421137747336</v>
      </c>
      <c r="P61" s="80">
        <f>IF(O61&lt;3,O61+SUMIFS($C$102:$C$124,$A$102:$A$124,$F61),O61*1.5)</f>
        <v>6.756631706621004</v>
      </c>
      <c r="AA61" s="38">
        <v>1</v>
      </c>
    </row>
    <row r="62" spans="1:27" x14ac:dyDescent="0.3">
      <c r="A62" s="41" t="s">
        <v>111</v>
      </c>
      <c r="B62" s="41" t="s">
        <v>107</v>
      </c>
      <c r="C62" s="38"/>
      <c r="D62" s="37" t="s">
        <v>108</v>
      </c>
      <c r="E62" s="37" t="s">
        <v>106</v>
      </c>
      <c r="F62" t="s">
        <v>88</v>
      </c>
      <c r="G62" s="37">
        <v>1</v>
      </c>
      <c r="H62" s="51">
        <v>0.1019</v>
      </c>
      <c r="J62" s="51">
        <v>2.5667</v>
      </c>
      <c r="L62" s="37">
        <f t="shared" si="0"/>
        <v>25.667000000000002</v>
      </c>
      <c r="M62" s="80">
        <f>IF(L62&lt;3,L62+SUMIFS($C$102:$C$124,$A$102:$A$124,$F62),L62*1.5)</f>
        <v>38.500500000000002</v>
      </c>
      <c r="N62" s="80">
        <f>IF(M62&lt;3,M62+SUMIFS($C$102:$C$124,$A$102:$A$124,$F62),M62*1.5)</f>
        <v>57.750750000000004</v>
      </c>
      <c r="O62" s="80">
        <f>IF(N62&lt;3,N62+SUMIFS($C$102:$C$124,$A$102:$A$124,$F62),N62*1.5)</f>
        <v>86.626125000000002</v>
      </c>
      <c r="P62" s="80">
        <f>IF(O62&lt;3,O62+SUMIFS($C$102:$C$124,$A$102:$A$124,$F62),O62*1.5)</f>
        <v>129.9391875</v>
      </c>
      <c r="AA62" s="38">
        <v>1</v>
      </c>
    </row>
    <row r="63" spans="1:27" x14ac:dyDescent="0.3">
      <c r="A63" s="41" t="s">
        <v>111</v>
      </c>
      <c r="B63" s="41" t="s">
        <v>107</v>
      </c>
      <c r="C63" s="38"/>
      <c r="D63" s="37" t="s">
        <v>108</v>
      </c>
      <c r="E63" s="37" t="s">
        <v>106</v>
      </c>
      <c r="F63" t="s">
        <v>90</v>
      </c>
      <c r="G63" s="37">
        <v>1</v>
      </c>
      <c r="H63" s="51">
        <v>2.1381590000000004</v>
      </c>
      <c r="J63" s="51">
        <v>2.1652689999999999</v>
      </c>
      <c r="L63" s="37">
        <f t="shared" si="0"/>
        <v>2.1927227312660094</v>
      </c>
      <c r="M63" s="80">
        <f>IF(L63&lt;3,L63+SUMIFS($C$102:$C$124,$A$102:$A$124,$F63),L63*1.5)</f>
        <v>2.6927227312660094</v>
      </c>
      <c r="N63" s="80">
        <f>IF(M63&lt;3,M63+SUMIFS($C$102:$C$124,$A$102:$A$124,$F63),M63*1.5)</f>
        <v>3.1927227312660094</v>
      </c>
      <c r="O63" s="80">
        <f>IF(N63&lt;3,N63+SUMIFS($C$102:$C$124,$A$102:$A$124,$F63),N63*1.5)</f>
        <v>4.789084096899014</v>
      </c>
      <c r="P63" s="80">
        <f>IF(O63&lt;3,O63+SUMIFS($C$102:$C$124,$A$102:$A$124,$F63),O63*1.5)</f>
        <v>7.1836261453485211</v>
      </c>
      <c r="AA63" s="38">
        <v>1</v>
      </c>
    </row>
    <row r="64" spans="1:27" x14ac:dyDescent="0.3">
      <c r="A64" s="42" t="s">
        <v>111</v>
      </c>
      <c r="B64" s="42" t="s">
        <v>107</v>
      </c>
      <c r="C64" s="43"/>
      <c r="D64" s="44" t="s">
        <v>108</v>
      </c>
      <c r="E64" s="44" t="s">
        <v>106</v>
      </c>
      <c r="F64" s="46" t="s">
        <v>93</v>
      </c>
      <c r="G64" s="44">
        <v>1</v>
      </c>
      <c r="H64" s="52">
        <v>103.80625599999999</v>
      </c>
      <c r="I64" s="46"/>
      <c r="J64" s="52">
        <v>152.98096100000001</v>
      </c>
      <c r="K64" s="46"/>
      <c r="L64" s="44">
        <f t="shared" si="0"/>
        <v>147.52411500000005</v>
      </c>
      <c r="M64" s="81">
        <f>IF(L64&lt;3,L64+SUMIFS($C$102:$C$124,$A$102:$A$124,$F64),L64*1.5)</f>
        <v>221.28617250000008</v>
      </c>
      <c r="N64" s="81">
        <f>IF(M64&lt;3,M64+SUMIFS($C$102:$C$124,$A$102:$A$124,$F64),M64*1.5)</f>
        <v>331.92925875000014</v>
      </c>
      <c r="O64" s="81">
        <f>IF(N64&lt;3,N64+SUMIFS($C$102:$C$124,$A$102:$A$124,$F64),N64*1.5)</f>
        <v>497.89388812500022</v>
      </c>
      <c r="P64" s="81">
        <f>IF(O64&lt;3,O64+SUMIFS($C$102:$C$124,$A$102:$A$124,$F64),O64*1.5)</f>
        <v>746.84083218750038</v>
      </c>
      <c r="Q64" s="46"/>
      <c r="R64" s="46"/>
      <c r="S64" s="46"/>
      <c r="T64" s="46"/>
      <c r="U64" s="46"/>
      <c r="V64" s="46"/>
      <c r="W64" s="46"/>
      <c r="X64" s="46"/>
      <c r="Y64" s="46"/>
      <c r="Z64" s="46"/>
      <c r="AA64" s="43">
        <v>1</v>
      </c>
    </row>
    <row r="65" spans="1:27" s="38" customFormat="1" x14ac:dyDescent="0.3">
      <c r="A65" s="41" t="s">
        <v>112</v>
      </c>
      <c r="B65" s="41" t="s">
        <v>194</v>
      </c>
      <c r="D65" s="37" t="s">
        <v>109</v>
      </c>
      <c r="E65" s="37" t="s">
        <v>106</v>
      </c>
      <c r="F65" s="41" t="s">
        <v>21</v>
      </c>
      <c r="G65" s="37">
        <v>1</v>
      </c>
      <c r="H65" s="45">
        <v>0</v>
      </c>
      <c r="J65" s="45">
        <v>0</v>
      </c>
      <c r="K65" s="37"/>
      <c r="L65" s="37">
        <f t="shared" si="0"/>
        <v>0</v>
      </c>
      <c r="M65" s="80">
        <f>IF(L65&lt;1,L65+SUMIFS($D$102:$D$124,$A$102:$A$124,$F65),L65*1.5)</f>
        <v>0.2</v>
      </c>
      <c r="N65" s="80">
        <f>IF(M65&lt;1,M65+SUMIFS($D$102:$D$124,$A$102:$A$124,$F65),M65*1.5)</f>
        <v>0.4</v>
      </c>
      <c r="O65" s="80">
        <f>IF(N65&lt;1,N65+SUMIFS($D$102:$D$124,$A$102:$A$124,$F65),N65*1.5)</f>
        <v>0.60000000000000009</v>
      </c>
      <c r="P65" s="80">
        <f>IF(O65&lt;1,O65+SUMIFS($D$102:$D$124,$A$102:$A$124,$F65),O65*1.5)</f>
        <v>0.8</v>
      </c>
      <c r="Q65" s="37"/>
      <c r="R65" s="37"/>
      <c r="S65" s="37"/>
      <c r="T65" s="37"/>
      <c r="U65" s="37"/>
      <c r="V65" s="37"/>
      <c r="W65" s="37"/>
      <c r="X65" s="37"/>
      <c r="Y65" s="37"/>
      <c r="Z65" s="37"/>
      <c r="AA65" s="38">
        <v>1</v>
      </c>
    </row>
    <row r="66" spans="1:27" s="38" customFormat="1" x14ac:dyDescent="0.3">
      <c r="A66" s="41" t="s">
        <v>112</v>
      </c>
      <c r="B66" s="41" t="s">
        <v>194</v>
      </c>
      <c r="D66" s="37" t="s">
        <v>109</v>
      </c>
      <c r="E66" s="37" t="s">
        <v>106</v>
      </c>
      <c r="F66" s="41" t="s">
        <v>24</v>
      </c>
      <c r="G66" s="37">
        <v>1</v>
      </c>
      <c r="H66" s="45">
        <v>0</v>
      </c>
      <c r="J66" s="45">
        <v>0</v>
      </c>
      <c r="K66" s="37"/>
      <c r="L66" s="37">
        <f t="shared" si="0"/>
        <v>0</v>
      </c>
      <c r="M66" s="80">
        <f>IF(L66&lt;1,L66+SUMIFS($D$102:$D$124,$A$102:$A$124,$F66),L66*1.5)</f>
        <v>0.5</v>
      </c>
      <c r="N66" s="80">
        <f>IF(M66&lt;1,M66+SUMIFS($D$102:$D$124,$A$102:$A$124,$F66),M66*1.5)</f>
        <v>1</v>
      </c>
      <c r="O66" s="80">
        <f>IF(N66&lt;1,N66+SUMIFS($D$102:$D$124,$A$102:$A$124,$F66),N66*1.5)</f>
        <v>1.5</v>
      </c>
      <c r="P66" s="80">
        <f>IF(O66&lt;1,O66+SUMIFS($D$102:$D$124,$A$102:$A$124,$F66),O66*1.5)</f>
        <v>2.25</v>
      </c>
      <c r="Q66" s="37"/>
      <c r="R66" s="37"/>
      <c r="S66" s="37"/>
      <c r="T66" s="37"/>
      <c r="U66" s="37"/>
      <c r="V66" s="37"/>
      <c r="W66" s="37"/>
      <c r="X66" s="37"/>
      <c r="Y66" s="37"/>
      <c r="Z66" s="37"/>
      <c r="AA66" s="38">
        <v>1</v>
      </c>
    </row>
    <row r="67" spans="1:27" s="38" customFormat="1" x14ac:dyDescent="0.3">
      <c r="A67" s="41" t="s">
        <v>112</v>
      </c>
      <c r="B67" s="41" t="s">
        <v>194</v>
      </c>
      <c r="D67" s="37" t="s">
        <v>109</v>
      </c>
      <c r="E67" s="37" t="s">
        <v>106</v>
      </c>
      <c r="F67" s="41" t="s">
        <v>27</v>
      </c>
      <c r="G67" s="37">
        <v>1</v>
      </c>
      <c r="H67" s="45">
        <v>0</v>
      </c>
      <c r="J67" s="45">
        <v>0</v>
      </c>
      <c r="K67" s="37"/>
      <c r="L67" s="37">
        <f t="shared" si="0"/>
        <v>0</v>
      </c>
      <c r="M67" s="80">
        <f>IF(L67&lt;1,L67+SUMIFS($D$102:$D$124,$A$102:$A$124,$F67),L67*1.5)</f>
        <v>0</v>
      </c>
      <c r="N67" s="80">
        <f>IF(M67&lt;1,M67+SUMIFS($D$102:$D$124,$A$102:$A$124,$F67),M67*1.5)</f>
        <v>0</v>
      </c>
      <c r="O67" s="80">
        <f>IF(N67&lt;1,N67+SUMIFS($D$102:$D$124,$A$102:$A$124,$F67),N67*1.5)</f>
        <v>0</v>
      </c>
      <c r="P67" s="80">
        <f>IF(O67&lt;1,O67+SUMIFS($D$102:$D$124,$A$102:$A$124,$F67),O67*1.5)</f>
        <v>0</v>
      </c>
      <c r="Q67" s="37"/>
      <c r="R67" s="37"/>
      <c r="S67" s="37"/>
      <c r="T67" s="37"/>
      <c r="U67" s="37"/>
      <c r="V67" s="37"/>
      <c r="W67" s="37"/>
      <c r="X67" s="37"/>
      <c r="Y67" s="37"/>
      <c r="Z67" s="37"/>
      <c r="AA67" s="38">
        <v>1</v>
      </c>
    </row>
    <row r="68" spans="1:27" s="38" customFormat="1" x14ac:dyDescent="0.3">
      <c r="A68" s="41" t="s">
        <v>112</v>
      </c>
      <c r="B68" s="41" t="s">
        <v>194</v>
      </c>
      <c r="D68" s="37" t="s">
        <v>109</v>
      </c>
      <c r="E68" s="37" t="s">
        <v>106</v>
      </c>
      <c r="F68" s="41" t="s">
        <v>30</v>
      </c>
      <c r="G68" s="37">
        <v>1</v>
      </c>
      <c r="H68" s="45">
        <v>0</v>
      </c>
      <c r="J68" s="45">
        <v>0</v>
      </c>
      <c r="K68" s="37"/>
      <c r="L68" s="37">
        <f t="shared" si="0"/>
        <v>0</v>
      </c>
      <c r="M68" s="80">
        <f>IF(L68&lt;1,L68+SUMIFS($D$102:$D$124,$A$102:$A$124,$F68),L68*1.5)</f>
        <v>0.5</v>
      </c>
      <c r="N68" s="80">
        <f>IF(M68&lt;1,M68+SUMIFS($D$102:$D$124,$A$102:$A$124,$F68),M68*1.5)</f>
        <v>1</v>
      </c>
      <c r="O68" s="80">
        <f>IF(N68&lt;1,N68+SUMIFS($D$102:$D$124,$A$102:$A$124,$F68),N68*1.5)</f>
        <v>1.5</v>
      </c>
      <c r="P68" s="80">
        <f>IF(O68&lt;1,O68+SUMIFS($D$102:$D$124,$A$102:$A$124,$F68),O68*1.5)</f>
        <v>2.25</v>
      </c>
      <c r="Q68" s="37"/>
      <c r="R68" s="37"/>
      <c r="S68" s="37"/>
      <c r="T68" s="37"/>
      <c r="U68" s="37"/>
      <c r="V68" s="37"/>
      <c r="W68" s="37"/>
      <c r="X68" s="37"/>
      <c r="Y68" s="37"/>
      <c r="Z68" s="37"/>
      <c r="AA68" s="38">
        <v>1</v>
      </c>
    </row>
    <row r="69" spans="1:27" s="38" customFormat="1" x14ac:dyDescent="0.3">
      <c r="A69" s="41" t="s">
        <v>112</v>
      </c>
      <c r="B69" s="41" t="s">
        <v>194</v>
      </c>
      <c r="D69" s="37" t="s">
        <v>109</v>
      </c>
      <c r="E69" s="37" t="s">
        <v>106</v>
      </c>
      <c r="F69" s="41" t="s">
        <v>33</v>
      </c>
      <c r="G69" s="37">
        <v>1</v>
      </c>
      <c r="H69" s="45">
        <v>0</v>
      </c>
      <c r="J69" s="45">
        <v>0</v>
      </c>
      <c r="K69" s="37"/>
      <c r="L69" s="37">
        <f t="shared" si="0"/>
        <v>0</v>
      </c>
      <c r="M69" s="80">
        <f>IF(L69&lt;1,L69+SUMIFS($D$102:$D$124,$A$102:$A$124,$F69),L69*1.5)</f>
        <v>0.4</v>
      </c>
      <c r="N69" s="80">
        <f>IF(M69&lt;1,M69+SUMIFS($D$102:$D$124,$A$102:$A$124,$F69),M69*1.5)</f>
        <v>0.8</v>
      </c>
      <c r="O69" s="80">
        <f>IF(N69&lt;1,N69+SUMIFS($D$102:$D$124,$A$102:$A$124,$F69),N69*1.5)</f>
        <v>1.2000000000000002</v>
      </c>
      <c r="P69" s="80">
        <f>IF(O69&lt;1,O69+SUMIFS($D$102:$D$124,$A$102:$A$124,$F69),O69*1.5)</f>
        <v>1.8000000000000003</v>
      </c>
      <c r="Q69" s="37"/>
      <c r="R69" s="37"/>
      <c r="S69" s="37"/>
      <c r="T69" s="37"/>
      <c r="U69" s="37"/>
      <c r="V69" s="37"/>
      <c r="W69" s="37"/>
      <c r="X69" s="37"/>
      <c r="Y69" s="37"/>
      <c r="Z69" s="37"/>
      <c r="AA69" s="38">
        <v>1</v>
      </c>
    </row>
    <row r="70" spans="1:27" x14ac:dyDescent="0.3">
      <c r="A70" s="41" t="s">
        <v>112</v>
      </c>
      <c r="B70" s="41" t="s">
        <v>194</v>
      </c>
      <c r="C70" s="38"/>
      <c r="D70" s="37" t="s">
        <v>109</v>
      </c>
      <c r="E70" s="37" t="s">
        <v>106</v>
      </c>
      <c r="F70" t="s">
        <v>36</v>
      </c>
      <c r="G70" s="37">
        <v>1</v>
      </c>
      <c r="H70" s="45">
        <v>0</v>
      </c>
      <c r="J70" s="45">
        <v>0</v>
      </c>
      <c r="L70" s="37">
        <f t="shared" si="0"/>
        <v>0</v>
      </c>
      <c r="M70" s="80">
        <f>IF(L70&lt;1,L70+SUMIFS($D$102:$D$124,$A$102:$A$124,$F70),L70*1.5)</f>
        <v>0.2</v>
      </c>
      <c r="N70" s="80">
        <f>IF(M70&lt;1,M70+SUMIFS($D$102:$D$124,$A$102:$A$124,$F70),M70*1.5)</f>
        <v>0.4</v>
      </c>
      <c r="O70" s="80">
        <f>IF(N70&lt;1,N70+SUMIFS($D$102:$D$124,$A$102:$A$124,$F70),N70*1.5)</f>
        <v>0.60000000000000009</v>
      </c>
      <c r="P70" s="80">
        <f>IF(O70&lt;1,O70+SUMIFS($D$102:$D$124,$A$102:$A$124,$F70),O70*1.5)</f>
        <v>0.8</v>
      </c>
      <c r="AA70" s="38">
        <v>1</v>
      </c>
    </row>
    <row r="71" spans="1:27" x14ac:dyDescent="0.3">
      <c r="A71" s="41" t="s">
        <v>112</v>
      </c>
      <c r="B71" s="41" t="s">
        <v>194</v>
      </c>
      <c r="C71" s="38"/>
      <c r="D71" s="37" t="s">
        <v>109</v>
      </c>
      <c r="E71" s="37" t="s">
        <v>106</v>
      </c>
      <c r="F71" t="s">
        <v>39</v>
      </c>
      <c r="G71" s="37">
        <v>1</v>
      </c>
      <c r="H71" s="45">
        <v>0</v>
      </c>
      <c r="J71" s="45">
        <v>0</v>
      </c>
      <c r="L71" s="37">
        <f t="shared" si="0"/>
        <v>0</v>
      </c>
      <c r="M71" s="80">
        <f>IF(L71&lt;1,L71+SUMIFS($D$102:$D$124,$A$102:$A$124,$F71),L71*1.5)</f>
        <v>0.5</v>
      </c>
      <c r="N71" s="80">
        <f>IF(M71&lt;1,M71+SUMIFS($D$102:$D$124,$A$102:$A$124,$F71),M71*1.5)</f>
        <v>1</v>
      </c>
      <c r="O71" s="80">
        <f>IF(N71&lt;1,N71+SUMIFS($D$102:$D$124,$A$102:$A$124,$F71),N71*1.5)</f>
        <v>1.5</v>
      </c>
      <c r="P71" s="80">
        <f>IF(O71&lt;1,O71+SUMIFS($D$102:$D$124,$A$102:$A$124,$F71),O71*1.5)</f>
        <v>2.25</v>
      </c>
      <c r="AA71" s="38">
        <v>1</v>
      </c>
    </row>
    <row r="72" spans="1:27" x14ac:dyDescent="0.3">
      <c r="A72" s="41" t="s">
        <v>112</v>
      </c>
      <c r="B72" s="41" t="s">
        <v>194</v>
      </c>
      <c r="C72" s="38"/>
      <c r="D72" s="37" t="s">
        <v>109</v>
      </c>
      <c r="E72" s="37" t="s">
        <v>106</v>
      </c>
      <c r="F72" t="s">
        <v>42</v>
      </c>
      <c r="G72" s="37">
        <v>1</v>
      </c>
      <c r="H72" s="45">
        <v>0</v>
      </c>
      <c r="J72" s="45">
        <v>0</v>
      </c>
      <c r="L72" s="37">
        <f t="shared" si="0"/>
        <v>0</v>
      </c>
      <c r="M72" s="80">
        <f>IF(L72&lt;1,L72+SUMIFS($D$102:$D$124,$A$102:$A$124,$F72),L72*1.5)</f>
        <v>0.2</v>
      </c>
      <c r="N72" s="80">
        <f>IF(M72&lt;1,M72+SUMIFS($D$102:$D$124,$A$102:$A$124,$F72),M72*1.5)</f>
        <v>0.4</v>
      </c>
      <c r="O72" s="80">
        <f>IF(N72&lt;1,N72+SUMIFS($D$102:$D$124,$A$102:$A$124,$F72),N72*1.5)</f>
        <v>0.60000000000000009</v>
      </c>
      <c r="P72" s="80">
        <f>IF(O72&lt;1,O72+SUMIFS($D$102:$D$124,$A$102:$A$124,$F72),O72*1.5)</f>
        <v>0.8</v>
      </c>
      <c r="AA72" s="38">
        <v>1</v>
      </c>
    </row>
    <row r="73" spans="1:27" x14ac:dyDescent="0.3">
      <c r="A73" s="41" t="s">
        <v>112</v>
      </c>
      <c r="B73" s="41" t="s">
        <v>194</v>
      </c>
      <c r="C73" s="38"/>
      <c r="D73" s="37" t="s">
        <v>109</v>
      </c>
      <c r="E73" s="37" t="s">
        <v>106</v>
      </c>
      <c r="F73" t="s">
        <v>45</v>
      </c>
      <c r="G73" s="37">
        <v>1</v>
      </c>
      <c r="H73" s="45">
        <v>0</v>
      </c>
      <c r="J73" s="45">
        <v>0</v>
      </c>
      <c r="L73" s="37">
        <f t="shared" si="0"/>
        <v>0</v>
      </c>
      <c r="M73" s="80">
        <f>IF(L73&lt;1,L73+SUMIFS($D$102:$D$124,$A$102:$A$124,$F73),L73*1.5)</f>
        <v>0.3</v>
      </c>
      <c r="N73" s="80">
        <f>IF(M73&lt;1,M73+SUMIFS($D$102:$D$124,$A$102:$A$124,$F73),M73*1.5)</f>
        <v>0.6</v>
      </c>
      <c r="O73" s="80">
        <f>IF(N73&lt;1,N73+SUMIFS($D$102:$D$124,$A$102:$A$124,$F73),N73*1.5)</f>
        <v>0.89999999999999991</v>
      </c>
      <c r="P73" s="80">
        <f>IF(O73&lt;1,O73+SUMIFS($D$102:$D$124,$A$102:$A$124,$F73),O73*1.5)</f>
        <v>1.2</v>
      </c>
      <c r="AA73" s="38">
        <v>1</v>
      </c>
    </row>
    <row r="74" spans="1:27" x14ac:dyDescent="0.3">
      <c r="A74" s="41" t="s">
        <v>112</v>
      </c>
      <c r="B74" s="41" t="s">
        <v>194</v>
      </c>
      <c r="C74" s="38"/>
      <c r="D74" s="37" t="s">
        <v>109</v>
      </c>
      <c r="E74" s="37" t="s">
        <v>106</v>
      </c>
      <c r="F74" t="s">
        <v>47</v>
      </c>
      <c r="G74" s="37">
        <v>1</v>
      </c>
      <c r="H74" s="45">
        <v>0</v>
      </c>
      <c r="J74" s="45">
        <v>0</v>
      </c>
      <c r="L74" s="37">
        <f t="shared" ref="L74:L92" si="1">IF(J74&gt;30,(J74-H74)*3,IFERROR(IF(J74/H74&lt;10,J74/H74*J74,10*J74),0))</f>
        <v>0</v>
      </c>
      <c r="M74" s="80">
        <f>IF(L74&lt;1,L74+SUMIFS($D$102:$D$124,$A$102:$A$124,$F74),L74*1.5)</f>
        <v>0.3</v>
      </c>
      <c r="N74" s="80">
        <f>IF(M74&lt;1,M74+SUMIFS($D$102:$D$124,$A$102:$A$124,$F74),M74*1.5)</f>
        <v>0.6</v>
      </c>
      <c r="O74" s="80">
        <f>IF(N74&lt;1,N74+SUMIFS($D$102:$D$124,$A$102:$A$124,$F74),N74*1.5)</f>
        <v>0.89999999999999991</v>
      </c>
      <c r="P74" s="80">
        <f>IF(O74&lt;1,O74+SUMIFS($D$102:$D$124,$A$102:$A$124,$F74),O74*1.5)</f>
        <v>1.2</v>
      </c>
      <c r="AA74" s="38">
        <v>1</v>
      </c>
    </row>
    <row r="75" spans="1:27" x14ac:dyDescent="0.3">
      <c r="A75" s="41" t="s">
        <v>112</v>
      </c>
      <c r="B75" s="41" t="s">
        <v>194</v>
      </c>
      <c r="C75" s="38"/>
      <c r="D75" s="37" t="s">
        <v>109</v>
      </c>
      <c r="E75" s="37" t="s">
        <v>106</v>
      </c>
      <c r="F75" t="s">
        <v>49</v>
      </c>
      <c r="G75" s="37">
        <v>1</v>
      </c>
      <c r="H75" s="45">
        <v>0</v>
      </c>
      <c r="J75" s="45">
        <v>0</v>
      </c>
      <c r="L75" s="37">
        <f t="shared" si="1"/>
        <v>0</v>
      </c>
      <c r="M75" s="80">
        <f>IF(L75&lt;1,L75+SUMIFS($D$102:$D$124,$A$102:$A$124,$F75),L75*1.5)</f>
        <v>0.2</v>
      </c>
      <c r="N75" s="80">
        <f>IF(M75&lt;1,M75+SUMIFS($D$102:$D$124,$A$102:$A$124,$F75),M75*1.5)</f>
        <v>0.4</v>
      </c>
      <c r="O75" s="80">
        <f>IF(N75&lt;1,N75+SUMIFS($D$102:$D$124,$A$102:$A$124,$F75),N75*1.5)</f>
        <v>0.60000000000000009</v>
      </c>
      <c r="P75" s="80">
        <f>IF(O75&lt;1,O75+SUMIFS($D$102:$D$124,$A$102:$A$124,$F75),O75*1.5)</f>
        <v>0.8</v>
      </c>
      <c r="AA75" s="38">
        <v>1</v>
      </c>
    </row>
    <row r="76" spans="1:27" x14ac:dyDescent="0.3">
      <c r="A76" s="41" t="s">
        <v>112</v>
      </c>
      <c r="B76" s="41" t="s">
        <v>194</v>
      </c>
      <c r="C76" s="38"/>
      <c r="D76" s="37" t="s">
        <v>109</v>
      </c>
      <c r="E76" s="37" t="s">
        <v>106</v>
      </c>
      <c r="F76" t="s">
        <v>51</v>
      </c>
      <c r="G76" s="37">
        <v>1</v>
      </c>
      <c r="H76" s="45">
        <v>5.93</v>
      </c>
      <c r="J76" s="45">
        <v>42.062843000000001</v>
      </c>
      <c r="L76" s="37">
        <f t="shared" si="1"/>
        <v>108.398529</v>
      </c>
      <c r="M76" s="80">
        <f>IF(L76&lt;1,L76+SUMIFS($D$102:$D$124,$A$102:$A$124,$F76),L76*1.5)</f>
        <v>162.59779349999999</v>
      </c>
      <c r="N76" s="80">
        <f>IF(M76&lt;1,M76+SUMIFS($D$102:$D$124,$A$102:$A$124,$F76),M76*1.5)</f>
        <v>243.89669025000001</v>
      </c>
      <c r="O76" s="80">
        <f>IF(N76&lt;1,N76+SUMIFS($D$102:$D$124,$A$102:$A$124,$F76),N76*1.5)</f>
        <v>365.84503537500001</v>
      </c>
      <c r="P76" s="80">
        <f>IF(O76&lt;1,O76+SUMIFS($D$102:$D$124,$A$102:$A$124,$F76),O76*1.5)</f>
        <v>548.76755306250004</v>
      </c>
      <c r="AA76" s="38">
        <v>1</v>
      </c>
    </row>
    <row r="77" spans="1:27" x14ac:dyDescent="0.3">
      <c r="A77" s="41" t="s">
        <v>112</v>
      </c>
      <c r="B77" s="41" t="s">
        <v>194</v>
      </c>
      <c r="C77" s="38"/>
      <c r="D77" s="37" t="s">
        <v>109</v>
      </c>
      <c r="E77" s="37" t="s">
        <v>106</v>
      </c>
      <c r="F77" t="s">
        <v>53</v>
      </c>
      <c r="G77" s="37">
        <v>1</v>
      </c>
      <c r="H77" s="45">
        <v>0</v>
      </c>
      <c r="J77" s="45">
        <v>0</v>
      </c>
      <c r="L77" s="37">
        <f t="shared" si="1"/>
        <v>0</v>
      </c>
      <c r="M77" s="80">
        <f>IF(L77&lt;1,L77+SUMIFS($D$102:$D$124,$A$102:$A$124,$F77),L77*1.5)</f>
        <v>0.3</v>
      </c>
      <c r="N77" s="80">
        <f>IF(M77&lt;1,M77+SUMIFS($D$102:$D$124,$A$102:$A$124,$F77),M77*1.5)</f>
        <v>0.6</v>
      </c>
      <c r="O77" s="80">
        <f>IF(N77&lt;1,N77+SUMIFS($D$102:$D$124,$A$102:$A$124,$F77),N77*1.5)</f>
        <v>0.89999999999999991</v>
      </c>
      <c r="P77" s="80">
        <f>IF(O77&lt;1,O77+SUMIFS($D$102:$D$124,$A$102:$A$124,$F77),O77*1.5)</f>
        <v>1.2</v>
      </c>
      <c r="AA77" s="38">
        <v>1</v>
      </c>
    </row>
    <row r="78" spans="1:27" x14ac:dyDescent="0.3">
      <c r="A78" s="41" t="s">
        <v>112</v>
      </c>
      <c r="B78" s="41" t="s">
        <v>194</v>
      </c>
      <c r="C78" s="38"/>
      <c r="D78" s="37" t="s">
        <v>109</v>
      </c>
      <c r="E78" s="37" t="s">
        <v>106</v>
      </c>
      <c r="F78" t="s">
        <v>56</v>
      </c>
      <c r="G78" s="37">
        <v>1</v>
      </c>
      <c r="H78" s="45">
        <v>9.8904000000000014</v>
      </c>
      <c r="J78" s="45">
        <v>14.835375000000001</v>
      </c>
      <c r="L78" s="37">
        <f t="shared" si="1"/>
        <v>22.252725005118599</v>
      </c>
      <c r="M78" s="80">
        <f>IF(L78&lt;1,L78+SUMIFS($D$102:$D$124,$A$102:$A$124,$F78),L78*1.5)</f>
        <v>33.379087507677895</v>
      </c>
      <c r="N78" s="80">
        <f>IF(M78&lt;1,M78+SUMIFS($D$102:$D$124,$A$102:$A$124,$F78),M78*1.5)</f>
        <v>50.068631261516842</v>
      </c>
      <c r="O78" s="80">
        <f>IF(N78&lt;1,N78+SUMIFS($D$102:$D$124,$A$102:$A$124,$F78),N78*1.5)</f>
        <v>75.10294689227527</v>
      </c>
      <c r="P78" s="80">
        <f>IF(O78&lt;1,O78+SUMIFS($D$102:$D$124,$A$102:$A$124,$F78),O78*1.5)</f>
        <v>112.6544203384129</v>
      </c>
      <c r="AA78" s="38">
        <v>1</v>
      </c>
    </row>
    <row r="79" spans="1:27" x14ac:dyDescent="0.3">
      <c r="A79" s="41" t="s">
        <v>112</v>
      </c>
      <c r="B79" s="41" t="s">
        <v>194</v>
      </c>
      <c r="C79" s="38"/>
      <c r="D79" s="37" t="s">
        <v>109</v>
      </c>
      <c r="E79" s="37" t="s">
        <v>106</v>
      </c>
      <c r="F79" t="s">
        <v>59</v>
      </c>
      <c r="G79" s="37">
        <v>1</v>
      </c>
      <c r="H79" s="45">
        <v>0</v>
      </c>
      <c r="J79" s="45">
        <v>0</v>
      </c>
      <c r="L79" s="37">
        <f t="shared" si="1"/>
        <v>0</v>
      </c>
      <c r="M79" s="80">
        <f>IF(L79&lt;1,L79+SUMIFS($D$102:$D$124,$A$102:$A$124,$F79),L79*1.5)</f>
        <v>0.4</v>
      </c>
      <c r="N79" s="80">
        <f>IF(M79&lt;1,M79+SUMIFS($D$102:$D$124,$A$102:$A$124,$F79),M79*1.5)</f>
        <v>0.8</v>
      </c>
      <c r="O79" s="80">
        <f>IF(N79&lt;1,N79+SUMIFS($D$102:$D$124,$A$102:$A$124,$F79),N79*1.5)</f>
        <v>1.2000000000000002</v>
      </c>
      <c r="P79" s="80">
        <f>IF(O79&lt;1,O79+SUMIFS($D$102:$D$124,$A$102:$A$124,$F79),O79*1.5)</f>
        <v>1.8000000000000003</v>
      </c>
      <c r="AA79" s="38">
        <v>1</v>
      </c>
    </row>
    <row r="80" spans="1:27" x14ac:dyDescent="0.3">
      <c r="A80" s="41" t="s">
        <v>112</v>
      </c>
      <c r="B80" s="41" t="s">
        <v>194</v>
      </c>
      <c r="C80" s="38"/>
      <c r="D80" s="37" t="s">
        <v>109</v>
      </c>
      <c r="E80" s="37" t="s">
        <v>106</v>
      </c>
      <c r="F80" t="s">
        <v>62</v>
      </c>
      <c r="G80" s="37">
        <v>1</v>
      </c>
      <c r="H80" s="45">
        <v>6.9999999999999984E-3</v>
      </c>
      <c r="J80" s="45">
        <v>1.547493</v>
      </c>
      <c r="L80" s="37">
        <f t="shared" si="1"/>
        <v>15.474930000000001</v>
      </c>
      <c r="M80" s="80">
        <f>IF(L80&lt;1,L80+SUMIFS($D$102:$D$124,$A$102:$A$124,$F80),L80*1.5)</f>
        <v>23.212395000000001</v>
      </c>
      <c r="N80" s="80">
        <f>IF(M80&lt;1,M80+SUMIFS($D$102:$D$124,$A$102:$A$124,$F80),M80*1.5)</f>
        <v>34.818592500000001</v>
      </c>
      <c r="O80" s="80">
        <f>IF(N80&lt;1,N80+SUMIFS($D$102:$D$124,$A$102:$A$124,$F80),N80*1.5)</f>
        <v>52.227888750000005</v>
      </c>
      <c r="P80" s="80">
        <f>IF(O80&lt;1,O80+SUMIFS($D$102:$D$124,$A$102:$A$124,$F80),O80*1.5)</f>
        <v>78.341833125000008</v>
      </c>
      <c r="AA80" s="38">
        <v>1</v>
      </c>
    </row>
    <row r="81" spans="1:27" x14ac:dyDescent="0.3">
      <c r="A81" s="41" t="s">
        <v>112</v>
      </c>
      <c r="B81" s="41" t="s">
        <v>194</v>
      </c>
      <c r="C81" s="38"/>
      <c r="D81" s="37" t="s">
        <v>109</v>
      </c>
      <c r="E81" s="37" t="s">
        <v>106</v>
      </c>
      <c r="F81" t="s">
        <v>65</v>
      </c>
      <c r="G81" s="37">
        <v>1</v>
      </c>
      <c r="H81" s="45">
        <v>12.069500000000003</v>
      </c>
      <c r="J81" s="45">
        <v>19.287599999999998</v>
      </c>
      <c r="L81" s="37">
        <f t="shared" si="1"/>
        <v>30.822446146070657</v>
      </c>
      <c r="M81" s="80">
        <f>IF(L81&lt;1,L81+SUMIFS($D$102:$D$124,$A$102:$A$124,$F81),L81*1.5)</f>
        <v>46.233669219105984</v>
      </c>
      <c r="N81" s="80">
        <f>IF(M81&lt;1,M81+SUMIFS($D$102:$D$124,$A$102:$A$124,$F81),M81*1.5)</f>
        <v>69.350503828658972</v>
      </c>
      <c r="O81" s="80">
        <f>IF(N81&lt;1,N81+SUMIFS($D$102:$D$124,$A$102:$A$124,$F81),N81*1.5)</f>
        <v>104.02575574298845</v>
      </c>
      <c r="P81" s="80">
        <f>IF(O81&lt;1,O81+SUMIFS($D$102:$D$124,$A$102:$A$124,$F81),O81*1.5)</f>
        <v>156.03863361448268</v>
      </c>
      <c r="AA81" s="38">
        <v>1</v>
      </c>
    </row>
    <row r="82" spans="1:27" x14ac:dyDescent="0.3">
      <c r="A82" s="41" t="s">
        <v>112</v>
      </c>
      <c r="B82" s="41" t="s">
        <v>194</v>
      </c>
      <c r="C82" s="38"/>
      <c r="D82" s="37" t="s">
        <v>109</v>
      </c>
      <c r="E82" s="37" t="s">
        <v>106</v>
      </c>
      <c r="F82" t="s">
        <v>68</v>
      </c>
      <c r="G82" s="37">
        <v>1</v>
      </c>
      <c r="H82" s="45">
        <v>9.920000000000001E-2</v>
      </c>
      <c r="J82" s="45">
        <v>1.1034999999999999</v>
      </c>
      <c r="L82" s="37">
        <f t="shared" si="1"/>
        <v>11.035</v>
      </c>
      <c r="M82" s="80">
        <f>IF(L82&lt;1,L82+SUMIFS($D$102:$D$124,$A$102:$A$124,$F82),L82*1.5)</f>
        <v>16.552500000000002</v>
      </c>
      <c r="N82" s="80">
        <f>IF(M82&lt;1,M82+SUMIFS($D$102:$D$124,$A$102:$A$124,$F82),M82*1.5)</f>
        <v>24.828750000000003</v>
      </c>
      <c r="O82" s="80">
        <f>IF(N82&lt;1,N82+SUMIFS($D$102:$D$124,$A$102:$A$124,$F82),N82*1.5)</f>
        <v>37.243125000000006</v>
      </c>
      <c r="P82" s="80">
        <f>IF(O82&lt;1,O82+SUMIFS($D$102:$D$124,$A$102:$A$124,$F82),O82*1.5)</f>
        <v>55.864687500000009</v>
      </c>
      <c r="AA82" s="38">
        <v>1</v>
      </c>
    </row>
    <row r="83" spans="1:27" x14ac:dyDescent="0.3">
      <c r="A83" s="41" t="s">
        <v>112</v>
      </c>
      <c r="B83" s="41" t="s">
        <v>194</v>
      </c>
      <c r="C83" s="38"/>
      <c r="D83" s="37" t="s">
        <v>109</v>
      </c>
      <c r="E83" s="37" t="s">
        <v>106</v>
      </c>
      <c r="F83" t="s">
        <v>71</v>
      </c>
      <c r="G83" s="37">
        <v>1</v>
      </c>
      <c r="H83" s="45">
        <v>0</v>
      </c>
      <c r="J83" s="45">
        <v>0</v>
      </c>
      <c r="L83" s="37">
        <f t="shared" si="1"/>
        <v>0</v>
      </c>
      <c r="M83" s="80">
        <f>IF(L83&lt;1,L83+SUMIFS($D$102:$D$124,$A$102:$A$124,$F83),L83*1.5)</f>
        <v>0.3</v>
      </c>
      <c r="N83" s="80">
        <f>IF(M83&lt;1,M83+SUMIFS($D$102:$D$124,$A$102:$A$124,$F83),M83*1.5)</f>
        <v>0.6</v>
      </c>
      <c r="O83" s="80">
        <f>IF(N83&lt;1,N83+SUMIFS($D$102:$D$124,$A$102:$A$124,$F83),N83*1.5)</f>
        <v>0.89999999999999991</v>
      </c>
      <c r="P83" s="80">
        <f>IF(O83&lt;1,O83+SUMIFS($D$102:$D$124,$A$102:$A$124,$F83),O83*1.5)</f>
        <v>1.2</v>
      </c>
      <c r="AA83" s="38">
        <v>1</v>
      </c>
    </row>
    <row r="84" spans="1:27" x14ac:dyDescent="0.3">
      <c r="A84" s="41" t="s">
        <v>112</v>
      </c>
      <c r="B84" s="41" t="s">
        <v>194</v>
      </c>
      <c r="C84" s="38"/>
      <c r="D84" s="37" t="s">
        <v>109</v>
      </c>
      <c r="E84" s="37" t="s">
        <v>106</v>
      </c>
      <c r="F84" t="s">
        <v>73</v>
      </c>
      <c r="G84" s="37">
        <v>1</v>
      </c>
      <c r="H84" s="45">
        <v>6.6000000000000003E-2</v>
      </c>
      <c r="J84" s="45">
        <v>0.28999999999999998</v>
      </c>
      <c r="L84" s="37">
        <f t="shared" si="1"/>
        <v>1.274242424242424</v>
      </c>
      <c r="M84" s="80">
        <f>IF(L84&lt;1,L84+SUMIFS($D$102:$D$124,$A$102:$A$124,$F84),L84*1.5)</f>
        <v>1.9113636363636359</v>
      </c>
      <c r="N84" s="80">
        <f>IF(M84&lt;1,M84+SUMIFS($D$102:$D$124,$A$102:$A$124,$F84),M84*1.5)</f>
        <v>2.8670454545454538</v>
      </c>
      <c r="O84" s="80">
        <f>IF(N84&lt;1,N84+SUMIFS($D$102:$D$124,$A$102:$A$124,$F84),N84*1.5)</f>
        <v>4.3005681818181802</v>
      </c>
      <c r="P84" s="80">
        <f>IF(O84&lt;1,O84+SUMIFS($D$102:$D$124,$A$102:$A$124,$F84),O84*1.5)</f>
        <v>6.4508522727272704</v>
      </c>
      <c r="AA84" s="38">
        <v>1</v>
      </c>
    </row>
    <row r="85" spans="1:27" x14ac:dyDescent="0.3">
      <c r="A85" s="41" t="s">
        <v>112</v>
      </c>
      <c r="B85" s="41" t="s">
        <v>194</v>
      </c>
      <c r="C85" s="38"/>
      <c r="D85" s="37" t="s">
        <v>109</v>
      </c>
      <c r="E85" s="37" t="s">
        <v>106</v>
      </c>
      <c r="F85" t="s">
        <v>75</v>
      </c>
      <c r="G85" s="37">
        <v>1</v>
      </c>
      <c r="H85" s="45">
        <v>0</v>
      </c>
      <c r="J85" s="45">
        <v>0</v>
      </c>
      <c r="L85" s="37">
        <f t="shared" si="1"/>
        <v>0</v>
      </c>
      <c r="M85" s="80">
        <f>IF(L85&lt;1,L85+SUMIFS($D$102:$D$124,$A$102:$A$124,$F85),L85*1.5)</f>
        <v>0.2</v>
      </c>
      <c r="N85" s="80">
        <f>IF(M85&lt;1,M85+SUMIFS($D$102:$D$124,$A$102:$A$124,$F85),M85*1.5)</f>
        <v>0.4</v>
      </c>
      <c r="O85" s="80">
        <f>IF(N85&lt;1,N85+SUMIFS($D$102:$D$124,$A$102:$A$124,$F85),N85*1.5)</f>
        <v>0.60000000000000009</v>
      </c>
      <c r="P85" s="80">
        <f>IF(O85&lt;1,O85+SUMIFS($D$102:$D$124,$A$102:$A$124,$F85),O85*1.5)</f>
        <v>0.8</v>
      </c>
      <c r="AA85" s="38">
        <v>1</v>
      </c>
    </row>
    <row r="86" spans="1:27" x14ac:dyDescent="0.3">
      <c r="A86" s="41" t="s">
        <v>112</v>
      </c>
      <c r="B86" s="41" t="s">
        <v>194</v>
      </c>
      <c r="C86" s="38"/>
      <c r="D86" s="37" t="s">
        <v>109</v>
      </c>
      <c r="E86" s="37" t="s">
        <v>106</v>
      </c>
      <c r="F86" t="s">
        <v>78</v>
      </c>
      <c r="G86" s="37">
        <v>1</v>
      </c>
      <c r="H86" s="45">
        <v>0</v>
      </c>
      <c r="J86" s="45">
        <v>0</v>
      </c>
      <c r="L86" s="37">
        <f t="shared" si="1"/>
        <v>0</v>
      </c>
      <c r="M86" s="80">
        <f>IF(L86&lt;1,L86+SUMIFS($D$102:$D$124,$A$102:$A$124,$F86),L86*1.5)</f>
        <v>0.3</v>
      </c>
      <c r="N86" s="80">
        <f>IF(M86&lt;1,M86+SUMIFS($D$102:$D$124,$A$102:$A$124,$F86),M86*1.5)</f>
        <v>0.6</v>
      </c>
      <c r="O86" s="80">
        <f>IF(N86&lt;1,N86+SUMIFS($D$102:$D$124,$A$102:$A$124,$F86),N86*1.5)</f>
        <v>0.89999999999999991</v>
      </c>
      <c r="P86" s="80">
        <f>IF(O86&lt;1,O86+SUMIFS($D$102:$D$124,$A$102:$A$124,$F86),O86*1.5)</f>
        <v>1.2</v>
      </c>
      <c r="AA86" s="38">
        <v>1</v>
      </c>
    </row>
    <row r="87" spans="1:27" x14ac:dyDescent="0.3">
      <c r="A87" s="41" t="s">
        <v>112</v>
      </c>
      <c r="B87" s="41" t="s">
        <v>194</v>
      </c>
      <c r="C87" s="38"/>
      <c r="D87" s="37" t="s">
        <v>109</v>
      </c>
      <c r="E87" s="37" t="s">
        <v>106</v>
      </c>
      <c r="F87" t="s">
        <v>81</v>
      </c>
      <c r="G87" s="37">
        <v>1</v>
      </c>
      <c r="H87" s="45">
        <v>0</v>
      </c>
      <c r="J87" s="45">
        <v>0</v>
      </c>
      <c r="L87" s="37">
        <f t="shared" si="1"/>
        <v>0</v>
      </c>
      <c r="M87" s="80">
        <f>IF(L87&lt;1,L87+SUMIFS($D$102:$D$124,$A$102:$A$124,$F87),L87*1.5)</f>
        <v>0.3</v>
      </c>
      <c r="N87" s="80">
        <f>IF(M87&lt;1,M87+SUMIFS($D$102:$D$124,$A$102:$A$124,$F87),M87*1.5)</f>
        <v>0.6</v>
      </c>
      <c r="O87" s="80">
        <f>IF(N87&lt;1,N87+SUMIFS($D$102:$D$124,$A$102:$A$124,$F87),N87*1.5)</f>
        <v>0.89999999999999991</v>
      </c>
      <c r="P87" s="80">
        <f>IF(O87&lt;1,O87+SUMIFS($D$102:$D$124,$A$102:$A$124,$F87),O87*1.5)</f>
        <v>1.2</v>
      </c>
      <c r="AA87" s="38">
        <v>1</v>
      </c>
    </row>
    <row r="88" spans="1:27" x14ac:dyDescent="0.3">
      <c r="A88" s="41" t="s">
        <v>112</v>
      </c>
      <c r="B88" s="41" t="s">
        <v>194</v>
      </c>
      <c r="C88" s="38"/>
      <c r="D88" s="37" t="s">
        <v>109</v>
      </c>
      <c r="E88" s="37" t="s">
        <v>106</v>
      </c>
      <c r="F88" t="s">
        <v>84</v>
      </c>
      <c r="G88" s="37">
        <v>1</v>
      </c>
      <c r="H88" s="45">
        <v>0</v>
      </c>
      <c r="J88" s="45">
        <v>0</v>
      </c>
      <c r="L88" s="37">
        <f t="shared" si="1"/>
        <v>0</v>
      </c>
      <c r="M88" s="80">
        <f>IF(L88&lt;1,L88+SUMIFS($D$102:$D$124,$A$102:$A$124,$F88),L88*1.5)</f>
        <v>0.2</v>
      </c>
      <c r="N88" s="80">
        <f>IF(M88&lt;1,M88+SUMIFS($D$102:$D$124,$A$102:$A$124,$F88),M88*1.5)</f>
        <v>0.4</v>
      </c>
      <c r="O88" s="80">
        <f>IF(N88&lt;1,N88+SUMIFS($D$102:$D$124,$A$102:$A$124,$F88),N88*1.5)</f>
        <v>0.60000000000000009</v>
      </c>
      <c r="P88" s="80">
        <f>IF(O88&lt;1,O88+SUMIFS($D$102:$D$124,$A$102:$A$124,$F88),O88*1.5)</f>
        <v>0.8</v>
      </c>
      <c r="AA88" s="38">
        <v>1</v>
      </c>
    </row>
    <row r="89" spans="1:27" x14ac:dyDescent="0.3">
      <c r="A89" s="41" t="s">
        <v>112</v>
      </c>
      <c r="B89" s="41" t="s">
        <v>194</v>
      </c>
      <c r="C89" s="38"/>
      <c r="D89" s="37" t="s">
        <v>109</v>
      </c>
      <c r="E89" s="37" t="s">
        <v>106</v>
      </c>
      <c r="F89" t="s">
        <v>86</v>
      </c>
      <c r="G89" s="37">
        <v>1</v>
      </c>
      <c r="H89" s="45">
        <v>0</v>
      </c>
      <c r="J89" s="45">
        <v>0</v>
      </c>
      <c r="L89" s="37">
        <f t="shared" si="1"/>
        <v>0</v>
      </c>
      <c r="M89" s="80">
        <f>IF(L89&lt;1,L89+SUMIFS($D$102:$D$124,$A$102:$A$124,$F89),L89*1.5)</f>
        <v>0.2</v>
      </c>
      <c r="N89" s="80">
        <f>IF(M89&lt;1,M89+SUMIFS($D$102:$D$124,$A$102:$A$124,$F89),M89*1.5)</f>
        <v>0.4</v>
      </c>
      <c r="O89" s="80">
        <f>IF(N89&lt;1,N89+SUMIFS($D$102:$D$124,$A$102:$A$124,$F89),N89*1.5)</f>
        <v>0.60000000000000009</v>
      </c>
      <c r="P89" s="80">
        <f>IF(O89&lt;1,O89+SUMIFS($D$102:$D$124,$A$102:$A$124,$F89),O89*1.5)</f>
        <v>0.8</v>
      </c>
      <c r="AA89" s="38">
        <v>1</v>
      </c>
    </row>
    <row r="90" spans="1:27" x14ac:dyDescent="0.3">
      <c r="A90" s="41" t="s">
        <v>112</v>
      </c>
      <c r="B90" s="41" t="s">
        <v>194</v>
      </c>
      <c r="C90" s="38"/>
      <c r="D90" s="37" t="s">
        <v>109</v>
      </c>
      <c r="E90" s="37" t="s">
        <v>106</v>
      </c>
      <c r="F90" t="s">
        <v>88</v>
      </c>
      <c r="G90" s="37">
        <v>1</v>
      </c>
      <c r="H90" s="45">
        <v>0</v>
      </c>
      <c r="J90" s="45">
        <v>0</v>
      </c>
      <c r="L90" s="37">
        <f t="shared" si="1"/>
        <v>0</v>
      </c>
      <c r="M90" s="80">
        <f>IF(L90&lt;1,L90+SUMIFS($D$102:$D$124,$A$102:$A$124,$F90),L90*1.5)</f>
        <v>0.3</v>
      </c>
      <c r="N90" s="80">
        <f>IF(M90&lt;1,M90+SUMIFS($D$102:$D$124,$A$102:$A$124,$F90),M90*1.5)</f>
        <v>0.6</v>
      </c>
      <c r="O90" s="80">
        <f>IF(N90&lt;1,N90+SUMIFS($D$102:$D$124,$A$102:$A$124,$F90),N90*1.5)</f>
        <v>0.89999999999999991</v>
      </c>
      <c r="P90" s="80">
        <f>IF(O90&lt;1,O90+SUMIFS($D$102:$D$124,$A$102:$A$124,$F90),O90*1.5)</f>
        <v>1.2</v>
      </c>
      <c r="AA90" s="38">
        <v>1</v>
      </c>
    </row>
    <row r="91" spans="1:27" x14ac:dyDescent="0.3">
      <c r="A91" s="41" t="s">
        <v>112</v>
      </c>
      <c r="B91" s="41" t="s">
        <v>194</v>
      </c>
      <c r="C91" s="38"/>
      <c r="D91" s="37" t="s">
        <v>109</v>
      </c>
      <c r="E91" s="37" t="s">
        <v>106</v>
      </c>
      <c r="F91" t="s">
        <v>90</v>
      </c>
      <c r="G91" s="37">
        <v>1</v>
      </c>
      <c r="H91" s="45">
        <v>0.20099999999999998</v>
      </c>
      <c r="J91" s="51">
        <v>0.26129999999999998</v>
      </c>
      <c r="L91" s="37">
        <f t="shared" si="1"/>
        <v>0.33968999999999999</v>
      </c>
      <c r="M91" s="80">
        <f>IF(L91&lt;1,L91+SUMIFS($D$102:$D$124,$A$102:$A$124,$F91),L91*1.5)</f>
        <v>0.63968999999999998</v>
      </c>
      <c r="N91" s="80">
        <f>IF(M91&lt;1,M91+SUMIFS($D$102:$D$124,$A$102:$A$124,$F91),M91*1.5)</f>
        <v>0.93968999999999991</v>
      </c>
      <c r="O91" s="80">
        <f>IF(N91&lt;1,N91+SUMIFS($D$102:$D$124,$A$102:$A$124,$F91),N91*1.5)</f>
        <v>1.23969</v>
      </c>
      <c r="P91" s="80">
        <f>IF(O91&lt;1,O91+SUMIFS($D$102:$D$124,$A$102:$A$124,$F91),O91*1.5)</f>
        <v>1.8595349999999999</v>
      </c>
      <c r="AA91" s="38">
        <v>1</v>
      </c>
    </row>
    <row r="92" spans="1:27" x14ac:dyDescent="0.3">
      <c r="A92" s="42" t="s">
        <v>112</v>
      </c>
      <c r="B92" s="42" t="s">
        <v>194</v>
      </c>
      <c r="C92" s="43"/>
      <c r="D92" s="44" t="s">
        <v>109</v>
      </c>
      <c r="E92" s="44" t="s">
        <v>106</v>
      </c>
      <c r="F92" s="46" t="s">
        <v>93</v>
      </c>
      <c r="G92" s="44">
        <v>1</v>
      </c>
      <c r="H92" s="47">
        <v>2.93E-2</v>
      </c>
      <c r="I92" s="46"/>
      <c r="J92" s="47">
        <v>0.17130000000000001</v>
      </c>
      <c r="K92" s="46"/>
      <c r="L92" s="44">
        <f t="shared" si="1"/>
        <v>1.0014911262798636</v>
      </c>
      <c r="M92" s="81">
        <f>IF(L92&lt;1,L92+SUMIFS($D$102:$D$124,$A$102:$A$124,$F92),L92*1.5)</f>
        <v>1.5022366894197954</v>
      </c>
      <c r="N92" s="81">
        <f>IF(M92&lt;1,M92+SUMIFS($D$102:$D$124,$A$102:$A$124,$F92),M92*1.5)</f>
        <v>2.2533550341296928</v>
      </c>
      <c r="O92" s="81">
        <f>IF(N92&lt;1,N92+SUMIFS($D$102:$D$124,$A$102:$A$124,$F92),N92*1.5)</f>
        <v>3.3800325511945393</v>
      </c>
      <c r="P92" s="81">
        <f>IF(O92&lt;1,O92+SUMIFS($D$102:$D$124,$A$102:$A$124,$F92),O92*1.5)</f>
        <v>5.0700488267918091</v>
      </c>
      <c r="Q92" s="46"/>
      <c r="R92" s="46"/>
      <c r="S92" s="46"/>
      <c r="T92" s="46"/>
      <c r="U92" s="46"/>
      <c r="V92" s="46"/>
      <c r="W92" s="46"/>
      <c r="X92" s="46"/>
      <c r="Y92" s="46"/>
      <c r="Z92" s="46"/>
      <c r="AA92" s="43">
        <v>1</v>
      </c>
    </row>
    <row r="98" spans="1:4" x14ac:dyDescent="0.3">
      <c r="A98" t="s">
        <v>183</v>
      </c>
    </row>
    <row r="100" spans="1:4" x14ac:dyDescent="0.3">
      <c r="B100" t="s">
        <v>177</v>
      </c>
      <c r="C100" t="s">
        <v>178</v>
      </c>
      <c r="D100" t="s">
        <v>179</v>
      </c>
    </row>
    <row r="102" spans="1:4" x14ac:dyDescent="0.3">
      <c r="A102" s="78" t="s">
        <v>21</v>
      </c>
      <c r="B102" s="77">
        <v>2</v>
      </c>
      <c r="C102" s="77">
        <v>1.5</v>
      </c>
      <c r="D102" s="77">
        <v>0.2</v>
      </c>
    </row>
    <row r="103" spans="1:4" x14ac:dyDescent="0.3">
      <c r="A103" s="78" t="s">
        <v>24</v>
      </c>
      <c r="B103" s="77">
        <v>3</v>
      </c>
      <c r="C103" s="77">
        <v>2</v>
      </c>
      <c r="D103" s="77">
        <v>0.5</v>
      </c>
    </row>
    <row r="104" spans="1:4" x14ac:dyDescent="0.3">
      <c r="A104" s="78" t="s">
        <v>27</v>
      </c>
      <c r="B104" s="77">
        <v>1.5</v>
      </c>
      <c r="C104" s="77">
        <v>1</v>
      </c>
      <c r="D104" s="77">
        <v>0</v>
      </c>
    </row>
    <row r="105" spans="1:4" x14ac:dyDescent="0.3">
      <c r="A105" s="78" t="s">
        <v>30</v>
      </c>
      <c r="B105" s="77">
        <v>3</v>
      </c>
      <c r="C105" s="77">
        <v>2.5</v>
      </c>
      <c r="D105" s="77">
        <v>0.5</v>
      </c>
    </row>
    <row r="106" spans="1:4" x14ac:dyDescent="0.3">
      <c r="A106" s="78" t="s">
        <v>36</v>
      </c>
      <c r="B106" s="77">
        <v>2</v>
      </c>
      <c r="C106" s="77">
        <v>2</v>
      </c>
      <c r="D106" s="77">
        <v>0.2</v>
      </c>
    </row>
    <row r="107" spans="1:4" x14ac:dyDescent="0.3">
      <c r="A107" s="78" t="s">
        <v>39</v>
      </c>
      <c r="B107" s="77">
        <v>2.5</v>
      </c>
      <c r="C107" s="77">
        <v>2</v>
      </c>
      <c r="D107" s="77">
        <v>0.5</v>
      </c>
    </row>
    <row r="108" spans="1:4" x14ac:dyDescent="0.3">
      <c r="A108" s="78" t="s">
        <v>42</v>
      </c>
      <c r="B108" s="77">
        <v>2</v>
      </c>
      <c r="C108" s="77">
        <v>1.5</v>
      </c>
      <c r="D108" s="77">
        <v>0.2</v>
      </c>
    </row>
    <row r="109" spans="1:4" x14ac:dyDescent="0.3">
      <c r="A109" s="78" t="s">
        <v>53</v>
      </c>
      <c r="B109" s="77">
        <v>3</v>
      </c>
      <c r="C109" s="77">
        <v>2</v>
      </c>
      <c r="D109" s="77">
        <v>0.3</v>
      </c>
    </row>
    <row r="110" spans="1:4" x14ac:dyDescent="0.3">
      <c r="A110" s="78" t="s">
        <v>56</v>
      </c>
      <c r="B110" s="77">
        <v>2</v>
      </c>
      <c r="C110" s="77">
        <v>1.5</v>
      </c>
      <c r="D110" s="77">
        <v>0.3</v>
      </c>
    </row>
    <row r="111" spans="1:4" x14ac:dyDescent="0.3">
      <c r="A111" s="78" t="s">
        <v>68</v>
      </c>
      <c r="B111" s="77">
        <v>2.5</v>
      </c>
      <c r="C111" s="77">
        <v>2</v>
      </c>
      <c r="D111" s="77">
        <v>0.5</v>
      </c>
    </row>
    <row r="112" spans="1:4" x14ac:dyDescent="0.3">
      <c r="A112" s="78" t="s">
        <v>75</v>
      </c>
      <c r="B112" s="77">
        <v>3</v>
      </c>
      <c r="C112" s="77">
        <v>2</v>
      </c>
      <c r="D112" s="77">
        <v>0.2</v>
      </c>
    </row>
    <row r="113" spans="1:4" x14ac:dyDescent="0.3">
      <c r="A113" s="78" t="s">
        <v>78</v>
      </c>
      <c r="B113" s="77">
        <v>2.5</v>
      </c>
      <c r="C113" s="77">
        <v>2</v>
      </c>
      <c r="D113" s="77">
        <v>0.3</v>
      </c>
    </row>
    <row r="114" spans="1:4" x14ac:dyDescent="0.3">
      <c r="A114" s="78" t="s">
        <v>81</v>
      </c>
      <c r="B114" s="77">
        <v>3.5</v>
      </c>
      <c r="C114" s="77">
        <v>2</v>
      </c>
      <c r="D114" s="77">
        <v>0.3</v>
      </c>
    </row>
    <row r="115" spans="1:4" x14ac:dyDescent="0.3">
      <c r="A115" s="78" t="s">
        <v>86</v>
      </c>
      <c r="B115" s="77">
        <v>2</v>
      </c>
      <c r="C115" s="77">
        <v>1.5</v>
      </c>
      <c r="D115" s="77">
        <v>0.2</v>
      </c>
    </row>
    <row r="116" spans="1:4" x14ac:dyDescent="0.3">
      <c r="A116" s="78" t="s">
        <v>88</v>
      </c>
      <c r="B116" s="77">
        <v>1</v>
      </c>
      <c r="D116" s="77">
        <v>0.3</v>
      </c>
    </row>
    <row r="117" spans="1:4" x14ac:dyDescent="0.3">
      <c r="A117" s="78" t="s">
        <v>33</v>
      </c>
      <c r="B117" s="77"/>
      <c r="D117" s="77">
        <v>0.4</v>
      </c>
    </row>
    <row r="118" spans="1:4" x14ac:dyDescent="0.3">
      <c r="A118" s="78" t="s">
        <v>90</v>
      </c>
      <c r="C118" s="77">
        <v>0.5</v>
      </c>
      <c r="D118" s="77">
        <v>0.3</v>
      </c>
    </row>
    <row r="119" spans="1:4" x14ac:dyDescent="0.3">
      <c r="A119" s="78" t="s">
        <v>45</v>
      </c>
      <c r="D119" s="77">
        <v>0.3</v>
      </c>
    </row>
    <row r="120" spans="1:4" x14ac:dyDescent="0.3">
      <c r="A120" s="78" t="s">
        <v>47</v>
      </c>
      <c r="D120" s="77">
        <v>0.3</v>
      </c>
    </row>
    <row r="121" spans="1:4" x14ac:dyDescent="0.3">
      <c r="A121" s="78" t="s">
        <v>49</v>
      </c>
      <c r="D121" s="77">
        <v>0.2</v>
      </c>
    </row>
    <row r="122" spans="1:4" x14ac:dyDescent="0.3">
      <c r="A122" s="78" t="s">
        <v>59</v>
      </c>
      <c r="D122" s="77">
        <v>0.4</v>
      </c>
    </row>
    <row r="123" spans="1:4" x14ac:dyDescent="0.3">
      <c r="A123" s="78" t="s">
        <v>71</v>
      </c>
      <c r="D123" s="77">
        <v>0.3</v>
      </c>
    </row>
    <row r="124" spans="1:4" x14ac:dyDescent="0.3">
      <c r="A124" s="78" t="s">
        <v>84</v>
      </c>
      <c r="D124" s="77">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1A35-C664-4A16-8EC0-85C467EAADE5}">
  <sheetPr>
    <tabColor theme="9" tint="0.59999389629810485"/>
  </sheetPr>
  <dimension ref="A4:AA36"/>
  <sheetViews>
    <sheetView topLeftCell="A6" workbookViewId="0">
      <selection activeCell="H57" sqref="H57"/>
    </sheetView>
  </sheetViews>
  <sheetFormatPr defaultRowHeight="14.4" x14ac:dyDescent="0.3"/>
  <cols>
    <col min="1" max="1" width="37.109375" customWidth="1"/>
  </cols>
  <sheetData>
    <row r="4" spans="1:27" s="38" customFormat="1" x14ac:dyDescent="0.3">
      <c r="A4" s="36" t="s">
        <v>113</v>
      </c>
      <c r="B4" s="37"/>
      <c r="C4" s="37"/>
      <c r="D4" s="37"/>
      <c r="E4" s="37"/>
      <c r="F4" s="37"/>
      <c r="G4" s="37"/>
      <c r="H4" s="37"/>
      <c r="I4" s="37"/>
      <c r="J4" s="37"/>
      <c r="K4" s="37"/>
      <c r="L4" s="37"/>
    </row>
    <row r="5" spans="1:27" s="38" customFormat="1" x14ac:dyDescent="0.3">
      <c r="A5" s="36" t="s">
        <v>95</v>
      </c>
      <c r="B5" s="37"/>
      <c r="C5" s="37"/>
      <c r="D5" s="37"/>
      <c r="E5" s="37"/>
      <c r="F5" s="37"/>
      <c r="G5" s="37"/>
      <c r="H5" s="37"/>
      <c r="I5" s="37"/>
      <c r="J5" s="37"/>
      <c r="K5" s="37"/>
      <c r="L5" s="37"/>
    </row>
    <row r="6" spans="1:27" s="38" customFormat="1" x14ac:dyDescent="0.3">
      <c r="A6" s="37"/>
      <c r="B6" s="37"/>
      <c r="C6" s="37"/>
      <c r="D6" s="37"/>
      <c r="E6" s="37"/>
      <c r="F6" s="37"/>
      <c r="G6" s="37"/>
      <c r="H6" s="37"/>
      <c r="I6" s="37"/>
      <c r="J6" s="37"/>
      <c r="K6" s="37"/>
      <c r="L6" s="37"/>
    </row>
    <row r="7" spans="1:27" s="38" customFormat="1" x14ac:dyDescent="0.3">
      <c r="A7" s="37"/>
      <c r="B7" s="37"/>
      <c r="C7" s="37"/>
      <c r="D7" s="37"/>
      <c r="E7" s="36" t="s">
        <v>96</v>
      </c>
      <c r="F7" s="36"/>
      <c r="G7" s="37"/>
      <c r="H7" s="37"/>
      <c r="I7" s="37"/>
      <c r="J7" s="37"/>
      <c r="K7" s="37"/>
      <c r="L7" s="37"/>
    </row>
    <row r="8" spans="1:27" s="38" customFormat="1" ht="15" thickBot="1" x14ac:dyDescent="0.35">
      <c r="A8" s="39" t="s">
        <v>97</v>
      </c>
      <c r="B8" s="39" t="s">
        <v>98</v>
      </c>
      <c r="C8" s="39" t="s">
        <v>99</v>
      </c>
      <c r="D8" s="39" t="s">
        <v>100</v>
      </c>
      <c r="E8" s="39" t="s">
        <v>101</v>
      </c>
      <c r="F8" s="39" t="s">
        <v>102</v>
      </c>
      <c r="G8" s="39" t="s">
        <v>103</v>
      </c>
      <c r="H8" s="40">
        <v>2019</v>
      </c>
      <c r="I8" s="40">
        <v>2021</v>
      </c>
      <c r="J8" s="40">
        <v>2024</v>
      </c>
      <c r="K8" s="40">
        <v>2026</v>
      </c>
      <c r="L8" s="40">
        <v>2030</v>
      </c>
      <c r="M8" s="40">
        <v>2035</v>
      </c>
      <c r="N8" s="40">
        <v>2040</v>
      </c>
      <c r="O8" s="40">
        <v>2045</v>
      </c>
      <c r="P8" s="40">
        <v>2050</v>
      </c>
      <c r="Q8" s="40">
        <v>2055</v>
      </c>
      <c r="R8" s="40">
        <v>2060</v>
      </c>
      <c r="S8" s="40">
        <v>2065</v>
      </c>
      <c r="T8" s="40">
        <v>2070</v>
      </c>
      <c r="U8" s="40">
        <v>2075</v>
      </c>
      <c r="V8" s="40">
        <v>2080</v>
      </c>
      <c r="W8" s="40">
        <v>2085</v>
      </c>
      <c r="X8" s="40">
        <v>2090</v>
      </c>
      <c r="Y8" s="40">
        <v>2095</v>
      </c>
      <c r="Z8" s="40">
        <v>2100</v>
      </c>
      <c r="AA8" s="40">
        <v>0</v>
      </c>
    </row>
    <row r="9" spans="1:27" s="38" customFormat="1" x14ac:dyDescent="0.3">
      <c r="A9" s="84" t="s">
        <v>181</v>
      </c>
      <c r="B9" s="84" t="s">
        <v>182</v>
      </c>
      <c r="C9" s="85"/>
      <c r="D9" s="83" t="s">
        <v>180</v>
      </c>
      <c r="E9" s="83" t="s">
        <v>127</v>
      </c>
      <c r="F9" s="41" t="s">
        <v>21</v>
      </c>
      <c r="G9" s="37">
        <v>1</v>
      </c>
      <c r="H9" s="86">
        <v>0</v>
      </c>
      <c r="J9" s="88">
        <f>H9</f>
        <v>0</v>
      </c>
      <c r="Q9" s="37"/>
      <c r="R9" s="37"/>
      <c r="S9" s="37"/>
      <c r="T9" s="37"/>
      <c r="U9" s="37"/>
      <c r="V9" s="37"/>
      <c r="W9" s="37"/>
      <c r="X9" s="37"/>
      <c r="Y9" s="37"/>
      <c r="Z9" s="37"/>
      <c r="AA9" s="38">
        <v>5</v>
      </c>
    </row>
    <row r="10" spans="1:27" s="38" customFormat="1" x14ac:dyDescent="0.3">
      <c r="A10" s="41" t="s">
        <v>181</v>
      </c>
      <c r="B10" s="41" t="s">
        <v>182</v>
      </c>
      <c r="D10" s="37" t="s">
        <v>180</v>
      </c>
      <c r="E10" s="37" t="s">
        <v>127</v>
      </c>
      <c r="F10" s="41" t="s">
        <v>24</v>
      </c>
      <c r="G10" s="37">
        <v>1</v>
      </c>
      <c r="H10" s="87">
        <v>0</v>
      </c>
      <c r="J10" s="38">
        <f t="shared" ref="J10:J36" si="0">H10</f>
        <v>0</v>
      </c>
      <c r="Q10" s="37"/>
      <c r="R10" s="37"/>
      <c r="S10" s="37"/>
      <c r="T10" s="37"/>
      <c r="U10" s="37"/>
      <c r="V10" s="37"/>
      <c r="W10" s="37"/>
      <c r="X10" s="37"/>
      <c r="Y10" s="37"/>
      <c r="Z10" s="37"/>
      <c r="AA10" s="38">
        <v>5</v>
      </c>
    </row>
    <row r="11" spans="1:27" s="38" customFormat="1" x14ac:dyDescent="0.3">
      <c r="A11" s="41" t="s">
        <v>181</v>
      </c>
      <c r="B11" s="41" t="s">
        <v>182</v>
      </c>
      <c r="D11" s="37" t="s">
        <v>180</v>
      </c>
      <c r="E11" s="37" t="s">
        <v>127</v>
      </c>
      <c r="F11" s="41" t="s">
        <v>27</v>
      </c>
      <c r="G11" s="37">
        <v>1</v>
      </c>
      <c r="H11" s="87">
        <v>0</v>
      </c>
      <c r="J11" s="38">
        <f t="shared" si="0"/>
        <v>0</v>
      </c>
      <c r="Q11" s="37"/>
      <c r="R11" s="37"/>
      <c r="S11" s="37"/>
      <c r="T11" s="37"/>
      <c r="U11" s="37"/>
      <c r="V11" s="37"/>
      <c r="W11" s="37"/>
      <c r="X11" s="37"/>
      <c r="Y11" s="37"/>
      <c r="Z11" s="37"/>
      <c r="AA11" s="38">
        <v>5</v>
      </c>
    </row>
    <row r="12" spans="1:27" s="38" customFormat="1" x14ac:dyDescent="0.3">
      <c r="A12" s="41" t="s">
        <v>181</v>
      </c>
      <c r="B12" s="41" t="s">
        <v>182</v>
      </c>
      <c r="D12" s="37" t="s">
        <v>180</v>
      </c>
      <c r="E12" s="37" t="s">
        <v>127</v>
      </c>
      <c r="F12" s="41" t="s">
        <v>30</v>
      </c>
      <c r="G12" s="37">
        <v>1</v>
      </c>
      <c r="H12" s="87">
        <v>1.9205999999999999</v>
      </c>
      <c r="J12" s="38">
        <f t="shared" si="0"/>
        <v>1.9205999999999999</v>
      </c>
      <c r="Q12" s="37"/>
      <c r="R12" s="37"/>
      <c r="S12" s="37"/>
      <c r="T12" s="37"/>
      <c r="U12" s="37"/>
      <c r="V12" s="37"/>
      <c r="W12" s="37"/>
      <c r="X12" s="37"/>
      <c r="Y12" s="37"/>
      <c r="Z12" s="37"/>
      <c r="AA12" s="38">
        <v>5</v>
      </c>
    </row>
    <row r="13" spans="1:27" s="38" customFormat="1" x14ac:dyDescent="0.3">
      <c r="A13" s="41" t="s">
        <v>181</v>
      </c>
      <c r="B13" s="41" t="s">
        <v>182</v>
      </c>
      <c r="D13" s="37" t="s">
        <v>180</v>
      </c>
      <c r="E13" s="37" t="s">
        <v>127</v>
      </c>
      <c r="F13" s="41" t="s">
        <v>33</v>
      </c>
      <c r="G13" s="37">
        <v>1</v>
      </c>
      <c r="H13" s="87">
        <v>0</v>
      </c>
      <c r="J13" s="38">
        <f t="shared" si="0"/>
        <v>0</v>
      </c>
      <c r="Q13" s="37"/>
      <c r="R13" s="37"/>
      <c r="S13" s="37"/>
      <c r="T13" s="37"/>
      <c r="U13" s="37"/>
      <c r="V13" s="37"/>
      <c r="W13" s="37"/>
      <c r="X13" s="37"/>
      <c r="Y13" s="37"/>
      <c r="Z13" s="37"/>
      <c r="AA13" s="38">
        <v>5</v>
      </c>
    </row>
    <row r="14" spans="1:27" x14ac:dyDescent="0.3">
      <c r="A14" s="41" t="s">
        <v>181</v>
      </c>
      <c r="B14" s="41" t="s">
        <v>182</v>
      </c>
      <c r="C14" s="38"/>
      <c r="D14" s="37" t="s">
        <v>180</v>
      </c>
      <c r="E14" s="37" t="s">
        <v>127</v>
      </c>
      <c r="F14" t="s">
        <v>36</v>
      </c>
      <c r="G14" s="37">
        <v>1</v>
      </c>
      <c r="H14" s="87">
        <v>0.40342499999999998</v>
      </c>
      <c r="I14" s="38"/>
      <c r="J14" s="38">
        <f t="shared" si="0"/>
        <v>0.40342499999999998</v>
      </c>
      <c r="K14" s="38"/>
      <c r="L14" s="38"/>
      <c r="M14" s="38"/>
      <c r="N14" s="38"/>
      <c r="O14" s="38"/>
      <c r="P14" s="38"/>
      <c r="AA14" s="38">
        <v>5</v>
      </c>
    </row>
    <row r="15" spans="1:27" x14ac:dyDescent="0.3">
      <c r="A15" s="41" t="s">
        <v>181</v>
      </c>
      <c r="B15" s="41" t="s">
        <v>182</v>
      </c>
      <c r="C15" s="38"/>
      <c r="D15" s="37" t="s">
        <v>180</v>
      </c>
      <c r="E15" s="37" t="s">
        <v>127</v>
      </c>
      <c r="F15" t="s">
        <v>39</v>
      </c>
      <c r="G15" s="37">
        <v>1</v>
      </c>
      <c r="H15" s="87">
        <v>0</v>
      </c>
      <c r="I15" s="38"/>
      <c r="J15" s="38">
        <f t="shared" si="0"/>
        <v>0</v>
      </c>
      <c r="K15" s="38"/>
      <c r="L15" s="38"/>
      <c r="M15" s="38"/>
      <c r="N15" s="38"/>
      <c r="O15" s="38"/>
      <c r="P15" s="38"/>
      <c r="AA15" s="38">
        <v>5</v>
      </c>
    </row>
    <row r="16" spans="1:27" x14ac:dyDescent="0.3">
      <c r="A16" s="41" t="s">
        <v>181</v>
      </c>
      <c r="B16" s="41" t="s">
        <v>182</v>
      </c>
      <c r="C16" s="38"/>
      <c r="D16" s="37" t="s">
        <v>180</v>
      </c>
      <c r="E16" s="37" t="s">
        <v>127</v>
      </c>
      <c r="F16" t="s">
        <v>42</v>
      </c>
      <c r="G16" s="37">
        <v>1</v>
      </c>
      <c r="H16" s="87">
        <v>1.2906063917818831</v>
      </c>
      <c r="I16" s="38"/>
      <c r="J16" s="38">
        <f t="shared" si="0"/>
        <v>1.2906063917818831</v>
      </c>
      <c r="K16" s="38"/>
      <c r="L16" s="38"/>
      <c r="M16" s="38"/>
      <c r="N16" s="38"/>
      <c r="O16" s="38"/>
      <c r="P16" s="38"/>
      <c r="AA16" s="38">
        <v>5</v>
      </c>
    </row>
    <row r="17" spans="1:27" x14ac:dyDescent="0.3">
      <c r="A17" s="41" t="s">
        <v>181</v>
      </c>
      <c r="B17" s="41" t="s">
        <v>182</v>
      </c>
      <c r="C17" s="38"/>
      <c r="D17" s="37" t="s">
        <v>180</v>
      </c>
      <c r="E17" s="37" t="s">
        <v>127</v>
      </c>
      <c r="F17" t="s">
        <v>45</v>
      </c>
      <c r="G17" s="37">
        <v>1</v>
      </c>
      <c r="H17" s="87">
        <v>1.9701</v>
      </c>
      <c r="I17" s="38"/>
      <c r="J17" s="38">
        <f t="shared" si="0"/>
        <v>1.9701</v>
      </c>
      <c r="K17" s="38"/>
      <c r="L17" s="38"/>
      <c r="M17" s="38"/>
      <c r="N17" s="38"/>
      <c r="O17" s="38"/>
      <c r="P17" s="38"/>
      <c r="AA17" s="38">
        <v>5</v>
      </c>
    </row>
    <row r="18" spans="1:27" x14ac:dyDescent="0.3">
      <c r="A18" s="41" t="s">
        <v>181</v>
      </c>
      <c r="B18" s="41" t="s">
        <v>182</v>
      </c>
      <c r="C18" s="38"/>
      <c r="D18" s="37" t="s">
        <v>180</v>
      </c>
      <c r="E18" s="37" t="s">
        <v>127</v>
      </c>
      <c r="F18" t="s">
        <v>47</v>
      </c>
      <c r="G18" s="37">
        <v>1</v>
      </c>
      <c r="H18" s="87">
        <v>13.204619999999998</v>
      </c>
      <c r="I18" s="38"/>
      <c r="J18" s="38">
        <f t="shared" si="0"/>
        <v>13.204619999999998</v>
      </c>
      <c r="K18" s="38"/>
      <c r="L18" s="38"/>
      <c r="M18" s="38"/>
      <c r="N18" s="38"/>
      <c r="O18" s="38"/>
      <c r="P18" s="38"/>
      <c r="AA18" s="38">
        <v>5</v>
      </c>
    </row>
    <row r="19" spans="1:27" x14ac:dyDescent="0.3">
      <c r="A19" s="41" t="s">
        <v>181</v>
      </c>
      <c r="B19" s="41" t="s">
        <v>182</v>
      </c>
      <c r="C19" s="38"/>
      <c r="D19" s="37" t="s">
        <v>180</v>
      </c>
      <c r="E19" s="37" t="s">
        <v>127</v>
      </c>
      <c r="F19" t="s">
        <v>49</v>
      </c>
      <c r="G19" s="37">
        <v>1</v>
      </c>
      <c r="H19" s="87">
        <v>0</v>
      </c>
      <c r="I19" s="38"/>
      <c r="J19" s="38">
        <f t="shared" si="0"/>
        <v>0</v>
      </c>
      <c r="K19" s="38"/>
      <c r="L19" s="38"/>
      <c r="M19" s="38"/>
      <c r="N19" s="38"/>
      <c r="O19" s="38"/>
      <c r="P19" s="38"/>
      <c r="AA19" s="38">
        <v>5</v>
      </c>
    </row>
    <row r="20" spans="1:27" x14ac:dyDescent="0.3">
      <c r="A20" s="41" t="s">
        <v>181</v>
      </c>
      <c r="B20" s="41" t="s">
        <v>182</v>
      </c>
      <c r="C20" s="38"/>
      <c r="D20" s="37" t="s">
        <v>180</v>
      </c>
      <c r="E20" s="37" t="s">
        <v>127</v>
      </c>
      <c r="F20" t="s">
        <v>51</v>
      </c>
      <c r="G20" s="37">
        <v>1</v>
      </c>
      <c r="H20" s="87">
        <v>48.252600000000001</v>
      </c>
      <c r="I20" s="38"/>
      <c r="J20" s="38">
        <f t="shared" si="0"/>
        <v>48.252600000000001</v>
      </c>
      <c r="K20" s="38"/>
      <c r="L20" s="38"/>
      <c r="M20" s="38"/>
      <c r="N20" s="38"/>
      <c r="O20" s="38"/>
      <c r="P20" s="38"/>
      <c r="AA20" s="38">
        <v>5</v>
      </c>
    </row>
    <row r="21" spans="1:27" x14ac:dyDescent="0.3">
      <c r="A21" s="41" t="s">
        <v>181</v>
      </c>
      <c r="B21" s="41" t="s">
        <v>182</v>
      </c>
      <c r="C21" s="38"/>
      <c r="D21" s="37" t="s">
        <v>180</v>
      </c>
      <c r="E21" s="37" t="s">
        <v>127</v>
      </c>
      <c r="F21" t="s">
        <v>53</v>
      </c>
      <c r="G21" s="37">
        <v>1</v>
      </c>
      <c r="H21" s="87">
        <v>7.3264824041346224E-2</v>
      </c>
      <c r="I21" s="38"/>
      <c r="J21" s="38">
        <f t="shared" si="0"/>
        <v>7.3264824041346224E-2</v>
      </c>
      <c r="K21" s="38"/>
      <c r="L21" s="38"/>
      <c r="M21" s="38"/>
      <c r="N21" s="38"/>
      <c r="O21" s="38"/>
      <c r="P21" s="38"/>
      <c r="AA21" s="38">
        <v>5</v>
      </c>
    </row>
    <row r="22" spans="1:27" x14ac:dyDescent="0.3">
      <c r="A22" s="41" t="s">
        <v>181</v>
      </c>
      <c r="B22" s="41" t="s">
        <v>182</v>
      </c>
      <c r="C22" s="38"/>
      <c r="D22" s="37" t="s">
        <v>180</v>
      </c>
      <c r="E22" s="37" t="s">
        <v>127</v>
      </c>
      <c r="F22" t="s">
        <v>56</v>
      </c>
      <c r="G22" s="37">
        <v>1</v>
      </c>
      <c r="H22" s="87">
        <v>2.8527761772266132E-2</v>
      </c>
      <c r="I22" s="38"/>
      <c r="J22" s="38">
        <f t="shared" si="0"/>
        <v>2.8527761772266132E-2</v>
      </c>
      <c r="K22" s="38"/>
      <c r="L22" s="38"/>
      <c r="M22" s="38"/>
      <c r="N22" s="38"/>
      <c r="O22" s="38"/>
      <c r="P22" s="38"/>
      <c r="AA22" s="38">
        <v>5</v>
      </c>
    </row>
    <row r="23" spans="1:27" x14ac:dyDescent="0.3">
      <c r="A23" s="41" t="s">
        <v>181</v>
      </c>
      <c r="B23" s="41" t="s">
        <v>182</v>
      </c>
      <c r="C23" s="38"/>
      <c r="D23" s="37" t="s">
        <v>180</v>
      </c>
      <c r="E23" s="37" t="s">
        <v>127</v>
      </c>
      <c r="F23" t="s">
        <v>59</v>
      </c>
      <c r="G23" s="37">
        <v>1</v>
      </c>
      <c r="H23" s="87">
        <v>1.2742965041095675</v>
      </c>
      <c r="I23" s="38"/>
      <c r="J23" s="38">
        <f t="shared" si="0"/>
        <v>1.2742965041095675</v>
      </c>
      <c r="K23" s="38"/>
      <c r="L23" s="38"/>
      <c r="M23" s="38"/>
      <c r="N23" s="38"/>
      <c r="O23" s="38"/>
      <c r="P23" s="38"/>
      <c r="AA23" s="38">
        <v>5</v>
      </c>
    </row>
    <row r="24" spans="1:27" x14ac:dyDescent="0.3">
      <c r="A24" s="41" t="s">
        <v>181</v>
      </c>
      <c r="B24" s="41" t="s">
        <v>182</v>
      </c>
      <c r="C24" s="38"/>
      <c r="D24" s="37" t="s">
        <v>180</v>
      </c>
      <c r="E24" s="37" t="s">
        <v>127</v>
      </c>
      <c r="F24" t="s">
        <v>62</v>
      </c>
      <c r="G24" s="37">
        <v>1</v>
      </c>
      <c r="H24" s="87">
        <v>69.544817100000003</v>
      </c>
      <c r="I24" s="38"/>
      <c r="J24" s="38">
        <f t="shared" si="0"/>
        <v>69.544817100000003</v>
      </c>
      <c r="K24" s="38"/>
      <c r="L24" s="38"/>
      <c r="M24" s="38"/>
      <c r="N24" s="38"/>
      <c r="O24" s="38"/>
      <c r="P24" s="38"/>
      <c r="AA24" s="38">
        <v>5</v>
      </c>
    </row>
    <row r="25" spans="1:27" x14ac:dyDescent="0.3">
      <c r="A25" s="41" t="s">
        <v>181</v>
      </c>
      <c r="B25" s="41" t="s">
        <v>182</v>
      </c>
      <c r="C25" s="38"/>
      <c r="D25" s="37" t="s">
        <v>180</v>
      </c>
      <c r="E25" s="37" t="s">
        <v>127</v>
      </c>
      <c r="F25" t="s">
        <v>65</v>
      </c>
      <c r="G25" s="37">
        <v>1</v>
      </c>
      <c r="H25" s="87">
        <v>27.111150000000002</v>
      </c>
      <c r="I25" s="38"/>
      <c r="J25" s="38">
        <f t="shared" si="0"/>
        <v>27.111150000000002</v>
      </c>
      <c r="K25" s="38"/>
      <c r="L25" s="38"/>
      <c r="M25" s="38"/>
      <c r="N25" s="38"/>
      <c r="O25" s="38"/>
      <c r="P25" s="38"/>
      <c r="AA25" s="38">
        <v>5</v>
      </c>
    </row>
    <row r="26" spans="1:27" x14ac:dyDescent="0.3">
      <c r="A26" s="41" t="s">
        <v>181</v>
      </c>
      <c r="B26" s="41" t="s">
        <v>182</v>
      </c>
      <c r="C26" s="38"/>
      <c r="D26" s="37" t="s">
        <v>180</v>
      </c>
      <c r="E26" s="37" t="s">
        <v>127</v>
      </c>
      <c r="F26" t="s">
        <v>68</v>
      </c>
      <c r="G26" s="37">
        <v>1</v>
      </c>
      <c r="H26" s="87">
        <v>0</v>
      </c>
      <c r="I26" s="38"/>
      <c r="J26" s="38">
        <f t="shared" si="0"/>
        <v>0</v>
      </c>
      <c r="K26" s="38"/>
      <c r="L26" s="38"/>
      <c r="M26" s="38"/>
      <c r="N26" s="38"/>
      <c r="O26" s="38"/>
      <c r="P26" s="38"/>
      <c r="AA26" s="38">
        <v>5</v>
      </c>
    </row>
    <row r="27" spans="1:27" x14ac:dyDescent="0.3">
      <c r="A27" s="41" t="s">
        <v>181</v>
      </c>
      <c r="B27" s="41" t="s">
        <v>182</v>
      </c>
      <c r="C27" s="38"/>
      <c r="D27" s="37" t="s">
        <v>180</v>
      </c>
      <c r="E27" s="37" t="s">
        <v>127</v>
      </c>
      <c r="F27" t="s">
        <v>71</v>
      </c>
      <c r="G27" s="37">
        <v>1</v>
      </c>
      <c r="H27" s="87">
        <v>6.7122000000000002</v>
      </c>
      <c r="I27" s="38"/>
      <c r="J27" s="38">
        <f t="shared" si="0"/>
        <v>6.7122000000000002</v>
      </c>
      <c r="K27" s="38"/>
      <c r="L27" s="38"/>
      <c r="M27" s="38"/>
      <c r="N27" s="38"/>
      <c r="O27" s="38"/>
      <c r="P27" s="38"/>
      <c r="AA27" s="38">
        <v>5</v>
      </c>
    </row>
    <row r="28" spans="1:27" x14ac:dyDescent="0.3">
      <c r="A28" s="41" t="s">
        <v>181</v>
      </c>
      <c r="B28" s="41" t="s">
        <v>182</v>
      </c>
      <c r="C28" s="38"/>
      <c r="D28" s="37" t="s">
        <v>180</v>
      </c>
      <c r="E28" s="37" t="s">
        <v>127</v>
      </c>
      <c r="F28" t="s">
        <v>73</v>
      </c>
      <c r="G28" s="37">
        <v>1</v>
      </c>
      <c r="H28" s="87">
        <v>32.75217</v>
      </c>
      <c r="I28" s="38"/>
      <c r="J28" s="38">
        <f t="shared" si="0"/>
        <v>32.75217</v>
      </c>
      <c r="K28" s="38"/>
      <c r="L28" s="38"/>
      <c r="M28" s="38"/>
      <c r="N28" s="38"/>
      <c r="O28" s="38"/>
      <c r="P28" s="38"/>
      <c r="AA28" s="38">
        <v>5</v>
      </c>
    </row>
    <row r="29" spans="1:27" x14ac:dyDescent="0.3">
      <c r="A29" s="41" t="s">
        <v>181</v>
      </c>
      <c r="B29" s="41" t="s">
        <v>182</v>
      </c>
      <c r="C29" s="38"/>
      <c r="D29" s="37" t="s">
        <v>180</v>
      </c>
      <c r="E29" s="37" t="s">
        <v>127</v>
      </c>
      <c r="F29" t="s">
        <v>75</v>
      </c>
      <c r="G29" s="37">
        <v>1</v>
      </c>
      <c r="H29" s="87">
        <v>1.7374499999999999</v>
      </c>
      <c r="I29" s="38"/>
      <c r="J29" s="38">
        <f t="shared" si="0"/>
        <v>1.7374499999999999</v>
      </c>
      <c r="K29" s="38"/>
      <c r="L29" s="38"/>
      <c r="M29" s="38"/>
      <c r="N29" s="38"/>
      <c r="O29" s="38"/>
      <c r="P29" s="38"/>
      <c r="AA29" s="38">
        <v>5</v>
      </c>
    </row>
    <row r="30" spans="1:27" x14ac:dyDescent="0.3">
      <c r="A30" s="41" t="s">
        <v>181</v>
      </c>
      <c r="B30" s="41" t="s">
        <v>182</v>
      </c>
      <c r="C30" s="38"/>
      <c r="D30" s="37" t="s">
        <v>180</v>
      </c>
      <c r="E30" s="37" t="s">
        <v>127</v>
      </c>
      <c r="F30" t="s">
        <v>78</v>
      </c>
      <c r="G30" s="37">
        <v>1</v>
      </c>
      <c r="H30" s="87">
        <v>0</v>
      </c>
      <c r="I30" s="38"/>
      <c r="J30" s="38">
        <f t="shared" si="0"/>
        <v>0</v>
      </c>
      <c r="K30" s="38"/>
      <c r="L30" s="38"/>
      <c r="M30" s="38"/>
      <c r="N30" s="38"/>
      <c r="O30" s="38"/>
      <c r="P30" s="38"/>
      <c r="AA30" s="38">
        <v>5</v>
      </c>
    </row>
    <row r="31" spans="1:27" x14ac:dyDescent="0.3">
      <c r="A31" s="41" t="s">
        <v>181</v>
      </c>
      <c r="B31" s="41" t="s">
        <v>182</v>
      </c>
      <c r="C31" s="38"/>
      <c r="D31" s="37" t="s">
        <v>180</v>
      </c>
      <c r="E31" s="37" t="s">
        <v>127</v>
      </c>
      <c r="F31" t="s">
        <v>81</v>
      </c>
      <c r="G31" s="37">
        <v>1</v>
      </c>
      <c r="H31" s="87">
        <v>1.0098</v>
      </c>
      <c r="I31" s="38"/>
      <c r="J31" s="38">
        <f t="shared" si="0"/>
        <v>1.0098</v>
      </c>
      <c r="K31" s="38"/>
      <c r="L31" s="38"/>
      <c r="M31" s="38"/>
      <c r="N31" s="38"/>
      <c r="O31" s="38"/>
      <c r="P31" s="38"/>
      <c r="AA31" s="38">
        <v>5</v>
      </c>
    </row>
    <row r="32" spans="1:27" x14ac:dyDescent="0.3">
      <c r="A32" s="41" t="s">
        <v>181</v>
      </c>
      <c r="B32" s="41" t="s">
        <v>182</v>
      </c>
      <c r="C32" s="38"/>
      <c r="D32" s="37" t="s">
        <v>180</v>
      </c>
      <c r="E32" s="37" t="s">
        <v>127</v>
      </c>
      <c r="F32" t="s">
        <v>84</v>
      </c>
      <c r="G32" s="37">
        <v>1</v>
      </c>
      <c r="H32" s="87">
        <v>1.59192</v>
      </c>
      <c r="I32" s="38"/>
      <c r="J32" s="38">
        <f t="shared" si="0"/>
        <v>1.59192</v>
      </c>
      <c r="K32" s="38"/>
      <c r="L32" s="38"/>
      <c r="M32" s="38"/>
      <c r="N32" s="38"/>
      <c r="O32" s="38"/>
      <c r="P32" s="38"/>
      <c r="AA32" s="38">
        <v>5</v>
      </c>
    </row>
    <row r="33" spans="1:27" x14ac:dyDescent="0.3">
      <c r="A33" s="41" t="s">
        <v>181</v>
      </c>
      <c r="B33" s="41" t="s">
        <v>182</v>
      </c>
      <c r="C33" s="38"/>
      <c r="D33" s="37" t="s">
        <v>180</v>
      </c>
      <c r="E33" s="37" t="s">
        <v>127</v>
      </c>
      <c r="F33" t="s">
        <v>86</v>
      </c>
      <c r="G33" s="37">
        <v>1</v>
      </c>
      <c r="H33" s="87">
        <v>0</v>
      </c>
      <c r="I33" s="38"/>
      <c r="J33" s="38">
        <f t="shared" si="0"/>
        <v>0</v>
      </c>
      <c r="K33" s="38"/>
      <c r="L33" s="38"/>
      <c r="M33" s="38"/>
      <c r="N33" s="38"/>
      <c r="O33" s="38"/>
      <c r="P33" s="38"/>
      <c r="AA33" s="38">
        <v>5</v>
      </c>
    </row>
    <row r="34" spans="1:27" x14ac:dyDescent="0.3">
      <c r="A34" s="41" t="s">
        <v>181</v>
      </c>
      <c r="B34" s="41" t="s">
        <v>182</v>
      </c>
      <c r="C34" s="38"/>
      <c r="D34" s="37" t="s">
        <v>180</v>
      </c>
      <c r="E34" s="37" t="s">
        <v>127</v>
      </c>
      <c r="F34" t="s">
        <v>88</v>
      </c>
      <c r="G34" s="37">
        <v>1</v>
      </c>
      <c r="H34" s="87">
        <v>0.18654317360672401</v>
      </c>
      <c r="I34" s="38"/>
      <c r="J34" s="38">
        <f t="shared" si="0"/>
        <v>0.18654317360672401</v>
      </c>
      <c r="K34" s="38"/>
      <c r="L34" s="38"/>
      <c r="M34" s="38"/>
      <c r="N34" s="38"/>
      <c r="O34" s="38"/>
      <c r="P34" s="38"/>
      <c r="AA34" s="38">
        <v>5</v>
      </c>
    </row>
    <row r="35" spans="1:27" x14ac:dyDescent="0.3">
      <c r="A35" s="41" t="s">
        <v>181</v>
      </c>
      <c r="B35" s="41" t="s">
        <v>182</v>
      </c>
      <c r="C35" s="38"/>
      <c r="D35" s="37" t="s">
        <v>180</v>
      </c>
      <c r="E35" s="37" t="s">
        <v>127</v>
      </c>
      <c r="F35" t="s">
        <v>90</v>
      </c>
      <c r="G35" s="37">
        <v>1</v>
      </c>
      <c r="H35" s="87">
        <v>26.85078</v>
      </c>
      <c r="I35" s="38"/>
      <c r="J35" s="38">
        <f t="shared" si="0"/>
        <v>26.85078</v>
      </c>
      <c r="K35" s="38"/>
      <c r="L35" s="38"/>
      <c r="M35" s="38"/>
      <c r="N35" s="38"/>
      <c r="O35" s="38"/>
      <c r="P35" s="38"/>
      <c r="AA35" s="38">
        <v>5</v>
      </c>
    </row>
    <row r="36" spans="1:27" x14ac:dyDescent="0.3">
      <c r="A36" s="42" t="s">
        <v>181</v>
      </c>
      <c r="B36" s="42" t="s">
        <v>182</v>
      </c>
      <c r="C36" s="43"/>
      <c r="D36" s="44" t="s">
        <v>180</v>
      </c>
      <c r="E36" s="44" t="s">
        <v>127</v>
      </c>
      <c r="F36" s="46" t="s">
        <v>93</v>
      </c>
      <c r="G36" s="44">
        <v>1</v>
      </c>
      <c r="H36" s="47">
        <v>97.137810000000002</v>
      </c>
      <c r="I36" s="43"/>
      <c r="J36" s="43">
        <f t="shared" si="0"/>
        <v>97.137810000000002</v>
      </c>
      <c r="K36" s="43"/>
      <c r="L36" s="43"/>
      <c r="M36" s="43"/>
      <c r="N36" s="43"/>
      <c r="O36" s="43"/>
      <c r="P36" s="43"/>
      <c r="Q36" s="46"/>
      <c r="R36" s="46"/>
      <c r="S36" s="46"/>
      <c r="T36" s="46"/>
      <c r="U36" s="46"/>
      <c r="V36" s="46"/>
      <c r="W36" s="46"/>
      <c r="X36" s="46"/>
      <c r="Y36" s="46"/>
      <c r="Z36" s="46"/>
      <c r="AA36" s="43">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039D0-9D4D-45B7-9637-7140BB34A0FC}">
  <sheetPr>
    <tabColor theme="9" tint="0.59974974822229687"/>
  </sheetPr>
  <dimension ref="A1:AP168"/>
  <sheetViews>
    <sheetView topLeftCell="C7" zoomScale="85" zoomScaleNormal="85" workbookViewId="0">
      <selection activeCell="Q19" sqref="Q19"/>
    </sheetView>
  </sheetViews>
  <sheetFormatPr defaultColWidth="9.109375" defaultRowHeight="14.4" x14ac:dyDescent="0.3"/>
  <cols>
    <col min="1" max="1" width="13.109375" style="55" customWidth="1"/>
    <col min="2" max="2" width="83.109375" style="55" customWidth="1"/>
    <col min="3" max="3" width="10.5546875" style="55" bestFit="1" customWidth="1"/>
    <col min="4" max="5" width="9.109375" style="55"/>
    <col min="7" max="7" width="9.109375" style="55"/>
    <col min="8" max="8" width="15.33203125" style="55" customWidth="1"/>
    <col min="9" max="9" width="10.6640625" style="55" customWidth="1"/>
    <col min="10" max="10" width="11.44140625" style="55" customWidth="1"/>
    <col min="11" max="11" width="9.88671875" style="55" customWidth="1"/>
    <col min="12" max="12" width="15" style="55" customWidth="1"/>
    <col min="13" max="13" width="10.6640625" style="55" customWidth="1"/>
    <col min="14" max="15" width="9.109375" style="55"/>
    <col min="16" max="16" width="9.88671875" style="55" customWidth="1"/>
    <col min="17" max="16384" width="9.109375" style="55"/>
  </cols>
  <sheetData>
    <row r="1" spans="1:42" ht="23.4" x14ac:dyDescent="0.3">
      <c r="A1" s="54"/>
    </row>
    <row r="2" spans="1:42" x14ac:dyDescent="0.3">
      <c r="F2" s="55"/>
    </row>
    <row r="3" spans="1:42" customFormat="1" x14ac:dyDescent="0.3"/>
    <row r="4" spans="1:42" ht="21" x14ac:dyDescent="0.3">
      <c r="A4" s="56" t="s">
        <v>114</v>
      </c>
      <c r="F4" s="55"/>
      <c r="G4"/>
    </row>
    <row r="5" spans="1:42" x14ac:dyDescent="0.3">
      <c r="A5" s="57" t="s">
        <v>115</v>
      </c>
      <c r="F5" s="55"/>
      <c r="G5"/>
      <c r="J5" s="58"/>
      <c r="K5" s="58"/>
      <c r="L5" s="58"/>
      <c r="M5" s="58"/>
      <c r="N5" s="58"/>
      <c r="O5" s="58"/>
      <c r="P5" s="58"/>
      <c r="Q5" s="58"/>
      <c r="R5" s="58"/>
      <c r="S5" s="58"/>
      <c r="T5" s="58"/>
      <c r="U5" s="58"/>
      <c r="V5" s="58"/>
      <c r="W5" s="58"/>
      <c r="X5" s="58"/>
      <c r="Y5" s="58"/>
      <c r="Z5" s="58"/>
      <c r="AA5" s="58"/>
      <c r="AB5" s="58"/>
      <c r="AC5" s="58"/>
      <c r="AD5" s="58"/>
      <c r="AE5" s="58"/>
      <c r="AF5" s="58"/>
      <c r="AH5" s="59"/>
      <c r="AI5" s="59"/>
      <c r="AJ5" s="59"/>
      <c r="AK5" s="59"/>
      <c r="AL5" s="59"/>
      <c r="AM5" s="59"/>
      <c r="AN5" s="59"/>
      <c r="AO5" s="59"/>
      <c r="AP5" s="59"/>
    </row>
    <row r="6" spans="1:42" ht="15" thickBot="1" x14ac:dyDescent="0.35">
      <c r="A6" s="60" t="s">
        <v>116</v>
      </c>
      <c r="B6" s="61" t="s">
        <v>117</v>
      </c>
      <c r="C6" s="60" t="s">
        <v>118</v>
      </c>
      <c r="D6" s="60" t="s">
        <v>101</v>
      </c>
      <c r="E6" s="60" t="s">
        <v>119</v>
      </c>
      <c r="F6" s="60" t="s">
        <v>21</v>
      </c>
      <c r="G6" s="60" t="s">
        <v>24</v>
      </c>
      <c r="H6" s="60" t="s">
        <v>27</v>
      </c>
      <c r="I6" s="60" t="s">
        <v>30</v>
      </c>
      <c r="J6" s="60" t="s">
        <v>33</v>
      </c>
      <c r="K6" s="60" t="s">
        <v>36</v>
      </c>
      <c r="L6" s="60" t="s">
        <v>39</v>
      </c>
      <c r="M6" s="60" t="s">
        <v>42</v>
      </c>
      <c r="N6" s="60" t="s">
        <v>45</v>
      </c>
      <c r="O6" s="60" t="s">
        <v>47</v>
      </c>
      <c r="P6" s="60" t="s">
        <v>49</v>
      </c>
      <c r="Q6" s="60" t="s">
        <v>51</v>
      </c>
      <c r="R6" s="60" t="s">
        <v>53</v>
      </c>
      <c r="S6" s="60" t="s">
        <v>56</v>
      </c>
      <c r="T6" s="60" t="s">
        <v>59</v>
      </c>
      <c r="U6" s="60" t="s">
        <v>62</v>
      </c>
      <c r="V6" s="60" t="s">
        <v>65</v>
      </c>
      <c r="W6" s="60" t="s">
        <v>68</v>
      </c>
      <c r="X6" s="60" t="s">
        <v>71</v>
      </c>
      <c r="Y6" s="60" t="s">
        <v>73</v>
      </c>
      <c r="Z6" s="60" t="s">
        <v>75</v>
      </c>
      <c r="AA6" s="60" t="s">
        <v>78</v>
      </c>
      <c r="AB6" s="60" t="s">
        <v>81</v>
      </c>
      <c r="AC6" s="60" t="s">
        <v>84</v>
      </c>
      <c r="AD6" s="60" t="s">
        <v>86</v>
      </c>
      <c r="AE6" s="60" t="s">
        <v>88</v>
      </c>
      <c r="AF6" s="60" t="s">
        <v>90</v>
      </c>
      <c r="AG6" s="60" t="s">
        <v>93</v>
      </c>
      <c r="AH6" s="60">
        <v>0</v>
      </c>
      <c r="AI6" s="62"/>
      <c r="AJ6" s="62"/>
      <c r="AK6" s="62"/>
      <c r="AL6" s="62"/>
      <c r="AM6" s="62"/>
      <c r="AN6" s="62"/>
      <c r="AO6" s="62"/>
      <c r="AP6" s="62"/>
    </row>
    <row r="7" spans="1:42" ht="55.2" x14ac:dyDescent="0.3">
      <c r="A7" s="63" t="s">
        <v>120</v>
      </c>
      <c r="B7" s="63" t="s">
        <v>19</v>
      </c>
      <c r="C7" s="63" t="s">
        <v>121</v>
      </c>
      <c r="D7" s="63" t="s">
        <v>122</v>
      </c>
      <c r="E7" s="64" t="s">
        <v>123</v>
      </c>
      <c r="F7" s="63" t="s">
        <v>22</v>
      </c>
      <c r="G7" s="63" t="s">
        <v>25</v>
      </c>
      <c r="H7" s="63" t="s">
        <v>28</v>
      </c>
      <c r="I7" s="63" t="s">
        <v>31</v>
      </c>
      <c r="J7" s="63" t="s">
        <v>34</v>
      </c>
      <c r="K7" s="63" t="s">
        <v>37</v>
      </c>
      <c r="L7" s="63" t="s">
        <v>40</v>
      </c>
      <c r="M7" s="63" t="s">
        <v>43</v>
      </c>
      <c r="N7" s="63" t="s">
        <v>46</v>
      </c>
      <c r="O7" s="63" t="s">
        <v>48</v>
      </c>
      <c r="P7" s="63" t="s">
        <v>50</v>
      </c>
      <c r="Q7" s="63" t="s">
        <v>52</v>
      </c>
      <c r="R7" s="63" t="s">
        <v>54</v>
      </c>
      <c r="S7" s="63" t="s">
        <v>57</v>
      </c>
      <c r="T7" s="63" t="s">
        <v>60</v>
      </c>
      <c r="U7" s="63" t="s">
        <v>63</v>
      </c>
      <c r="V7" s="63" t="s">
        <v>66</v>
      </c>
      <c r="W7" s="63" t="s">
        <v>69</v>
      </c>
      <c r="X7" s="63" t="s">
        <v>72</v>
      </c>
      <c r="Y7" s="63" t="s">
        <v>74</v>
      </c>
      <c r="Z7" s="63" t="s">
        <v>76</v>
      </c>
      <c r="AA7" s="63" t="s">
        <v>79</v>
      </c>
      <c r="AB7" s="63" t="s">
        <v>82</v>
      </c>
      <c r="AC7" s="63" t="s">
        <v>85</v>
      </c>
      <c r="AD7" s="63" t="s">
        <v>87</v>
      </c>
      <c r="AE7" s="63" t="s">
        <v>89</v>
      </c>
      <c r="AF7" s="63" t="s">
        <v>91</v>
      </c>
      <c r="AG7" s="63" t="s">
        <v>94</v>
      </c>
      <c r="AH7" s="75"/>
      <c r="AI7" s="65"/>
      <c r="AJ7" s="65"/>
      <c r="AK7" s="65"/>
      <c r="AL7" s="65"/>
      <c r="AM7" s="65"/>
      <c r="AN7" s="65"/>
      <c r="AO7" s="65"/>
      <c r="AP7" s="65"/>
    </row>
    <row r="8" spans="1:42" x14ac:dyDescent="0.3">
      <c r="A8" s="66" t="s">
        <v>124</v>
      </c>
      <c r="B8" s="66" t="s">
        <v>125</v>
      </c>
      <c r="C8" s="67" t="s">
        <v>126</v>
      </c>
      <c r="D8" s="68" t="s">
        <v>127</v>
      </c>
      <c r="E8" s="66">
        <v>2019</v>
      </c>
      <c r="F8" s="103" t="s">
        <v>128</v>
      </c>
      <c r="G8" s="103">
        <v>0.70957863803725885</v>
      </c>
      <c r="H8" s="103">
        <v>0.79902270238578654</v>
      </c>
      <c r="I8" s="103">
        <v>0.60939928970502932</v>
      </c>
      <c r="J8" s="103">
        <v>0.71014700947794018</v>
      </c>
      <c r="K8" s="103" t="s">
        <v>128</v>
      </c>
      <c r="L8" s="103">
        <v>0.62823115114612438</v>
      </c>
      <c r="M8" s="103">
        <v>0.69299999999999984</v>
      </c>
      <c r="N8" s="103">
        <v>0.48556404561491334</v>
      </c>
      <c r="O8" s="103">
        <v>0.62282718294744333</v>
      </c>
      <c r="P8" s="103">
        <v>0.62893278414978493</v>
      </c>
      <c r="Q8" s="103">
        <v>0.51799034767256458</v>
      </c>
      <c r="R8" s="103">
        <v>0.69299999999999995</v>
      </c>
      <c r="S8" s="103">
        <v>0.11475118450866464</v>
      </c>
      <c r="T8" s="103">
        <v>0.69299999999999995</v>
      </c>
      <c r="U8" s="103">
        <v>0.69299999999999984</v>
      </c>
      <c r="V8" s="103">
        <v>0.69299999999999984</v>
      </c>
      <c r="W8" s="103">
        <v>0.6251653610983382</v>
      </c>
      <c r="X8" s="103">
        <v>0.52985745471407197</v>
      </c>
      <c r="Y8" s="103">
        <v>0.65423863459850462</v>
      </c>
      <c r="Z8" s="103">
        <v>0.58294856939903517</v>
      </c>
      <c r="AA8" s="103">
        <v>0.69299999999999984</v>
      </c>
      <c r="AB8" s="103" t="s">
        <v>128</v>
      </c>
      <c r="AC8" s="103">
        <v>0.48057231664716726</v>
      </c>
      <c r="AD8" s="103" t="s">
        <v>128</v>
      </c>
      <c r="AE8" s="103" t="s">
        <v>128</v>
      </c>
      <c r="AF8" s="103">
        <v>0.42162582223493639</v>
      </c>
      <c r="AG8" s="103">
        <v>0.52501369659792285</v>
      </c>
      <c r="AH8" s="55">
        <v>1</v>
      </c>
      <c r="AI8" s="65"/>
      <c r="AJ8" s="65"/>
      <c r="AK8" s="65"/>
      <c r="AL8" s="65"/>
      <c r="AM8" s="65"/>
      <c r="AN8" s="65"/>
      <c r="AO8" s="65"/>
      <c r="AP8" s="65"/>
    </row>
    <row r="9" spans="1:42" x14ac:dyDescent="0.3">
      <c r="A9" s="55" t="s">
        <v>129</v>
      </c>
      <c r="B9" s="55" t="s">
        <v>130</v>
      </c>
      <c r="C9" s="69" t="s">
        <v>126</v>
      </c>
      <c r="D9" s="70" t="s">
        <v>127</v>
      </c>
      <c r="E9" s="55">
        <v>2019</v>
      </c>
      <c r="F9" s="104">
        <v>0.32384603397586986</v>
      </c>
      <c r="G9" s="104" t="s">
        <v>128</v>
      </c>
      <c r="H9" s="104" t="s">
        <v>128</v>
      </c>
      <c r="I9" s="104" t="s">
        <v>128</v>
      </c>
      <c r="J9" s="104">
        <v>0.71014700947794029</v>
      </c>
      <c r="K9" s="104" t="s">
        <v>128</v>
      </c>
      <c r="L9" s="104">
        <v>0.62823115114612449</v>
      </c>
      <c r="M9" s="104" t="s">
        <v>128</v>
      </c>
      <c r="N9" s="104" t="s">
        <v>128</v>
      </c>
      <c r="O9" s="104">
        <v>0.62282718294744344</v>
      </c>
      <c r="P9" s="104" t="s">
        <v>128</v>
      </c>
      <c r="Q9" s="104" t="s">
        <v>128</v>
      </c>
      <c r="R9" s="104">
        <v>0.69299999999999995</v>
      </c>
      <c r="S9" s="104" t="s">
        <v>128</v>
      </c>
      <c r="T9" s="104">
        <v>0.69299999999999995</v>
      </c>
      <c r="U9" s="104">
        <v>0.69299999999999984</v>
      </c>
      <c r="V9" s="104">
        <v>0.69300000000000006</v>
      </c>
      <c r="W9" s="104" t="s">
        <v>128</v>
      </c>
      <c r="X9" s="104" t="s">
        <v>128</v>
      </c>
      <c r="Y9" s="104" t="s">
        <v>128</v>
      </c>
      <c r="Z9" s="104" t="s">
        <v>128</v>
      </c>
      <c r="AA9" s="104">
        <v>0.69299999999999995</v>
      </c>
      <c r="AB9" s="104" t="s">
        <v>128</v>
      </c>
      <c r="AC9" s="104" t="s">
        <v>128</v>
      </c>
      <c r="AD9" s="104" t="s">
        <v>128</v>
      </c>
      <c r="AE9" s="104" t="s">
        <v>128</v>
      </c>
      <c r="AF9" s="104" t="s">
        <v>128</v>
      </c>
      <c r="AG9" s="104">
        <v>0.52501369659792285</v>
      </c>
      <c r="AH9" s="55">
        <v>1</v>
      </c>
      <c r="AI9" s="65"/>
      <c r="AJ9" s="65"/>
      <c r="AK9" s="65"/>
      <c r="AL9" s="65"/>
      <c r="AM9" s="65"/>
      <c r="AN9" s="65"/>
      <c r="AO9" s="65"/>
      <c r="AP9" s="65"/>
    </row>
    <row r="10" spans="1:42" x14ac:dyDescent="0.3">
      <c r="A10" s="55" t="s">
        <v>131</v>
      </c>
      <c r="B10" s="55" t="s">
        <v>132</v>
      </c>
      <c r="C10" s="69" t="s">
        <v>126</v>
      </c>
      <c r="D10" s="70" t="s">
        <v>127</v>
      </c>
      <c r="E10" s="55">
        <v>2019</v>
      </c>
      <c r="F10" s="104">
        <v>0.34649999999999997</v>
      </c>
      <c r="G10" s="104">
        <v>0.35368508460388953</v>
      </c>
      <c r="H10" s="104">
        <v>0.47933158276849941</v>
      </c>
      <c r="I10" s="104">
        <v>0.24882008804593883</v>
      </c>
      <c r="J10" s="104">
        <v>0.27182685810335194</v>
      </c>
      <c r="K10" s="104">
        <v>0.34650000000000003</v>
      </c>
      <c r="L10" s="104">
        <v>0.46877800085782217</v>
      </c>
      <c r="M10" s="104">
        <v>0.34649999999999992</v>
      </c>
      <c r="N10" s="104">
        <v>0.47467459947148033</v>
      </c>
      <c r="O10" s="104">
        <v>0.38715500293721078</v>
      </c>
      <c r="P10" s="104">
        <v>0.38065432119916387</v>
      </c>
      <c r="Q10" s="104" t="s">
        <v>128</v>
      </c>
      <c r="R10" s="104">
        <v>0.34649999999999997</v>
      </c>
      <c r="S10" s="104">
        <v>0.44192604128929364</v>
      </c>
      <c r="T10" s="104">
        <v>0.34649999999999997</v>
      </c>
      <c r="U10" s="104">
        <v>0.34650000000000003</v>
      </c>
      <c r="V10" s="104">
        <v>0.34649999999999997</v>
      </c>
      <c r="W10" s="104">
        <v>0.46194411051992323</v>
      </c>
      <c r="X10" s="104">
        <v>0.26316085464238947</v>
      </c>
      <c r="Y10" s="104">
        <v>0.52736494562844349</v>
      </c>
      <c r="Z10" s="104">
        <v>0.35552592091138729</v>
      </c>
      <c r="AA10" s="104">
        <v>0.75273122662459468</v>
      </c>
      <c r="AB10" s="104">
        <v>0.76454694351444064</v>
      </c>
      <c r="AC10" s="104">
        <v>0.62948370685576926</v>
      </c>
      <c r="AD10" s="104">
        <v>0.25782691369052657</v>
      </c>
      <c r="AE10" s="104" t="s">
        <v>128</v>
      </c>
      <c r="AF10" s="104">
        <v>0.2651946118767613</v>
      </c>
      <c r="AG10" s="104">
        <v>0.38897256691033683</v>
      </c>
      <c r="AH10" s="55">
        <v>1</v>
      </c>
      <c r="AI10" s="65"/>
      <c r="AJ10" s="65"/>
      <c r="AK10" s="65"/>
      <c r="AL10" s="65"/>
      <c r="AM10" s="65"/>
      <c r="AN10" s="65"/>
      <c r="AO10" s="65"/>
      <c r="AP10" s="65"/>
    </row>
    <row r="11" spans="1:42" x14ac:dyDescent="0.3">
      <c r="A11" s="55" t="s">
        <v>133</v>
      </c>
      <c r="B11" s="55" t="s">
        <v>134</v>
      </c>
      <c r="C11" s="69" t="s">
        <v>126</v>
      </c>
      <c r="D11" s="70" t="s">
        <v>127</v>
      </c>
      <c r="E11" s="55">
        <v>2019</v>
      </c>
      <c r="F11" s="104" t="s">
        <v>128</v>
      </c>
      <c r="G11" s="104" t="s">
        <v>128</v>
      </c>
      <c r="H11" s="104" t="s">
        <v>128</v>
      </c>
      <c r="I11" s="104" t="s">
        <v>128</v>
      </c>
      <c r="J11" s="104" t="s">
        <v>128</v>
      </c>
      <c r="K11" s="104" t="s">
        <v>128</v>
      </c>
      <c r="L11" s="104" t="s">
        <v>128</v>
      </c>
      <c r="M11" s="104" t="s">
        <v>128</v>
      </c>
      <c r="N11" s="104" t="s">
        <v>128</v>
      </c>
      <c r="O11" s="104" t="s">
        <v>128</v>
      </c>
      <c r="P11" s="104" t="s">
        <v>128</v>
      </c>
      <c r="Q11" s="104" t="s">
        <v>128</v>
      </c>
      <c r="R11" s="104" t="s">
        <v>128</v>
      </c>
      <c r="S11" s="104">
        <v>0.34649999999999992</v>
      </c>
      <c r="T11" s="104">
        <v>0.34649999999999997</v>
      </c>
      <c r="U11" s="104">
        <v>0.34649999999999997</v>
      </c>
      <c r="V11" s="104">
        <v>0.34649999999999992</v>
      </c>
      <c r="W11" s="104" t="s">
        <v>128</v>
      </c>
      <c r="X11" s="104" t="s">
        <v>128</v>
      </c>
      <c r="Y11" s="104">
        <v>0.34649999999999997</v>
      </c>
      <c r="Z11" s="104" t="s">
        <v>128</v>
      </c>
      <c r="AA11" s="104" t="s">
        <v>128</v>
      </c>
      <c r="AB11" s="104" t="s">
        <v>128</v>
      </c>
      <c r="AC11" s="104" t="s">
        <v>128</v>
      </c>
      <c r="AD11" s="104" t="s">
        <v>128</v>
      </c>
      <c r="AE11" s="104" t="s">
        <v>128</v>
      </c>
      <c r="AF11" s="104">
        <v>0.34649999999999997</v>
      </c>
      <c r="AG11" s="104">
        <v>0.34649999999999992</v>
      </c>
      <c r="AH11" s="55">
        <v>1</v>
      </c>
      <c r="AI11" s="65"/>
      <c r="AJ11" s="65"/>
      <c r="AK11" s="65"/>
      <c r="AL11" s="65"/>
      <c r="AM11" s="65"/>
      <c r="AN11" s="65"/>
      <c r="AO11" s="65"/>
      <c r="AP11" s="65"/>
    </row>
    <row r="12" spans="1:42" x14ac:dyDescent="0.3">
      <c r="A12" s="55" t="s">
        <v>135</v>
      </c>
      <c r="B12" s="55" t="s">
        <v>136</v>
      </c>
      <c r="C12" s="69" t="s">
        <v>126</v>
      </c>
      <c r="D12" s="70" t="s">
        <v>127</v>
      </c>
      <c r="E12" s="55">
        <v>2019</v>
      </c>
      <c r="F12" s="104">
        <v>0.3899940076264436</v>
      </c>
      <c r="G12" s="104" t="s">
        <v>128</v>
      </c>
      <c r="H12" s="104" t="s">
        <v>128</v>
      </c>
      <c r="I12" s="104" t="s">
        <v>128</v>
      </c>
      <c r="J12" s="104">
        <v>0.35160771242144218</v>
      </c>
      <c r="K12" s="104" t="s">
        <v>128</v>
      </c>
      <c r="L12" s="104">
        <v>0.51100891967136719</v>
      </c>
      <c r="M12" s="104" t="s">
        <v>128</v>
      </c>
      <c r="N12" s="104">
        <v>0.41802100672840437</v>
      </c>
      <c r="O12" s="104">
        <v>0.42519777586013091</v>
      </c>
      <c r="P12" s="104" t="s">
        <v>128</v>
      </c>
      <c r="Q12" s="104">
        <v>0.14116461893665042</v>
      </c>
      <c r="R12" s="104" t="s">
        <v>128</v>
      </c>
      <c r="S12" s="104">
        <v>0.64807897952040572</v>
      </c>
      <c r="T12" s="104">
        <v>0.81711093334848561</v>
      </c>
      <c r="U12" s="104">
        <v>0.5353493990060566</v>
      </c>
      <c r="V12" s="104">
        <v>0.52501234693396659</v>
      </c>
      <c r="W12" s="104">
        <v>7.6423480131369764E-2</v>
      </c>
      <c r="X12" s="104" t="s">
        <v>128</v>
      </c>
      <c r="Y12" s="104">
        <v>0.87550800190011235</v>
      </c>
      <c r="Z12" s="104">
        <v>0.53486215072145782</v>
      </c>
      <c r="AA12" s="104">
        <v>0.44800983819661999</v>
      </c>
      <c r="AB12" s="104" t="s">
        <v>128</v>
      </c>
      <c r="AC12" s="104" t="s">
        <v>128</v>
      </c>
      <c r="AD12" s="104" t="s">
        <v>128</v>
      </c>
      <c r="AE12" s="104" t="s">
        <v>128</v>
      </c>
      <c r="AF12" s="104">
        <v>0.26219903543182765</v>
      </c>
      <c r="AG12" s="104">
        <v>0.59349345390449393</v>
      </c>
      <c r="AH12" s="55">
        <v>1</v>
      </c>
      <c r="AI12" s="65"/>
      <c r="AJ12" s="65"/>
      <c r="AK12" s="65"/>
      <c r="AL12" s="65"/>
      <c r="AM12" s="65"/>
      <c r="AN12" s="65"/>
      <c r="AO12" s="65"/>
      <c r="AP12" s="65"/>
    </row>
    <row r="13" spans="1:42" x14ac:dyDescent="0.3">
      <c r="A13" s="55" t="s">
        <v>137</v>
      </c>
      <c r="B13" s="55" t="s">
        <v>138</v>
      </c>
      <c r="C13" s="69" t="s">
        <v>126</v>
      </c>
      <c r="D13" s="70" t="s">
        <v>127</v>
      </c>
      <c r="E13" s="55">
        <v>2019</v>
      </c>
      <c r="F13" s="104" t="s">
        <v>128</v>
      </c>
      <c r="G13" s="104" t="s">
        <v>128</v>
      </c>
      <c r="H13" s="104" t="s">
        <v>128</v>
      </c>
      <c r="I13" s="104">
        <v>0.76636081234885556</v>
      </c>
      <c r="J13" s="104" t="s">
        <v>128</v>
      </c>
      <c r="K13" s="104">
        <v>0.83782565384398877</v>
      </c>
      <c r="L13" s="104" t="s">
        <v>128</v>
      </c>
      <c r="M13" s="104">
        <v>0.89100000000000013</v>
      </c>
      <c r="N13" s="104">
        <v>0.86610333375718318</v>
      </c>
      <c r="O13" s="104">
        <v>0.91163924753945913</v>
      </c>
      <c r="P13" s="104" t="s">
        <v>128</v>
      </c>
      <c r="Q13" s="104">
        <v>0.80466429090942115</v>
      </c>
      <c r="R13" s="104">
        <v>0.71626544939113734</v>
      </c>
      <c r="S13" s="104">
        <v>0.73407567842183563</v>
      </c>
      <c r="T13" s="104">
        <v>0.92109929296452264</v>
      </c>
      <c r="U13" s="104">
        <v>0.74743208474764156</v>
      </c>
      <c r="V13" s="104">
        <v>0.92811418913745125</v>
      </c>
      <c r="W13" s="104" t="s">
        <v>128</v>
      </c>
      <c r="X13" s="104">
        <v>0.88364575659114186</v>
      </c>
      <c r="Y13" s="104">
        <v>0.21952071076471424</v>
      </c>
      <c r="Z13" s="104">
        <v>0.54505039636210906</v>
      </c>
      <c r="AA13" s="104" t="s">
        <v>128</v>
      </c>
      <c r="AB13" s="104">
        <v>0.75671413493810546</v>
      </c>
      <c r="AC13" s="104">
        <v>0.77893344554235633</v>
      </c>
      <c r="AD13" s="104" t="s">
        <v>128</v>
      </c>
      <c r="AE13" s="104">
        <v>0.78367316554340183</v>
      </c>
      <c r="AF13" s="104">
        <v>0.64213119990198719</v>
      </c>
      <c r="AG13" s="104">
        <v>0.97169892611250652</v>
      </c>
      <c r="AH13" s="55">
        <v>1</v>
      </c>
      <c r="AI13" s="65"/>
      <c r="AJ13" s="65"/>
      <c r="AK13" s="65"/>
      <c r="AL13" s="65"/>
      <c r="AM13" s="65"/>
      <c r="AN13" s="65"/>
      <c r="AO13" s="65"/>
      <c r="AP13" s="65"/>
    </row>
    <row r="14" spans="1:42" x14ac:dyDescent="0.3">
      <c r="A14" s="55" t="s">
        <v>139</v>
      </c>
      <c r="B14" s="55" t="s">
        <v>140</v>
      </c>
      <c r="C14" s="69" t="s">
        <v>126</v>
      </c>
      <c r="D14" s="70" t="s">
        <v>127</v>
      </c>
      <c r="E14" s="55">
        <v>2019</v>
      </c>
      <c r="F14" s="104" t="s">
        <v>128</v>
      </c>
      <c r="G14" s="104" t="s">
        <v>128</v>
      </c>
      <c r="H14" s="104">
        <v>0.79902270238578665</v>
      </c>
      <c r="I14" s="104">
        <v>0.60939928970502921</v>
      </c>
      <c r="J14" s="104" t="s">
        <v>128</v>
      </c>
      <c r="K14" s="104">
        <v>0.69299999999999995</v>
      </c>
      <c r="L14" s="104">
        <v>0.62823115114612449</v>
      </c>
      <c r="M14" s="104" t="s">
        <v>128</v>
      </c>
      <c r="N14" s="104">
        <v>0.48556404561491345</v>
      </c>
      <c r="O14" s="104" t="s">
        <v>128</v>
      </c>
      <c r="P14" s="104" t="s">
        <v>128</v>
      </c>
      <c r="Q14" s="104" t="s">
        <v>128</v>
      </c>
      <c r="R14" s="104" t="s">
        <v>128</v>
      </c>
      <c r="S14" s="104" t="s">
        <v>128</v>
      </c>
      <c r="T14" s="104" t="s">
        <v>128</v>
      </c>
      <c r="U14" s="104">
        <v>0.69299999999999995</v>
      </c>
      <c r="V14" s="104">
        <v>0.69299999999999984</v>
      </c>
      <c r="W14" s="104">
        <v>0.6251653610983382</v>
      </c>
      <c r="X14" s="104">
        <v>0.52985745471407208</v>
      </c>
      <c r="Y14" s="104">
        <v>0.65423863459850451</v>
      </c>
      <c r="Z14" s="104">
        <v>0.58294856939903505</v>
      </c>
      <c r="AA14" s="104">
        <v>0.69299999999999973</v>
      </c>
      <c r="AB14" s="104" t="s">
        <v>128</v>
      </c>
      <c r="AC14" s="104" t="s">
        <v>128</v>
      </c>
      <c r="AD14" s="104" t="s">
        <v>128</v>
      </c>
      <c r="AE14" s="104" t="s">
        <v>128</v>
      </c>
      <c r="AF14" s="104">
        <v>0.42162582223493639</v>
      </c>
      <c r="AG14" s="104">
        <v>0.52501369659792285</v>
      </c>
      <c r="AH14" s="55">
        <v>1</v>
      </c>
      <c r="AI14" s="65"/>
      <c r="AJ14" s="65"/>
      <c r="AK14" s="65"/>
      <c r="AL14" s="65"/>
      <c r="AM14" s="65"/>
      <c r="AN14" s="65"/>
      <c r="AO14" s="65"/>
      <c r="AP14" s="65"/>
    </row>
    <row r="15" spans="1:42" x14ac:dyDescent="0.3">
      <c r="A15" s="55" t="s">
        <v>141</v>
      </c>
      <c r="B15" s="55" t="s">
        <v>142</v>
      </c>
      <c r="C15" s="69" t="s">
        <v>126</v>
      </c>
      <c r="D15" s="70" t="s">
        <v>127</v>
      </c>
      <c r="E15" s="55">
        <v>2019</v>
      </c>
      <c r="F15" s="104" t="s">
        <v>128</v>
      </c>
      <c r="G15" s="104" t="s">
        <v>128</v>
      </c>
      <c r="H15" s="104" t="s">
        <v>128</v>
      </c>
      <c r="I15" s="104" t="s">
        <v>128</v>
      </c>
      <c r="J15" s="104" t="s">
        <v>128</v>
      </c>
      <c r="K15" s="104" t="s">
        <v>128</v>
      </c>
      <c r="L15" s="104">
        <v>0.62823115114612438</v>
      </c>
      <c r="M15" s="104" t="s">
        <v>128</v>
      </c>
      <c r="N15" s="104" t="s">
        <v>128</v>
      </c>
      <c r="O15" s="104" t="s">
        <v>128</v>
      </c>
      <c r="P15" s="104" t="s">
        <v>128</v>
      </c>
      <c r="Q15" s="104" t="s">
        <v>128</v>
      </c>
      <c r="R15" s="104" t="s">
        <v>128</v>
      </c>
      <c r="S15" s="104" t="s">
        <v>128</v>
      </c>
      <c r="T15" s="104" t="s">
        <v>128</v>
      </c>
      <c r="U15" s="104" t="s">
        <v>128</v>
      </c>
      <c r="V15" s="104">
        <v>0.69299999999999984</v>
      </c>
      <c r="W15" s="104" t="s">
        <v>128</v>
      </c>
      <c r="X15" s="104" t="s">
        <v>128</v>
      </c>
      <c r="Y15" s="104" t="s">
        <v>128</v>
      </c>
      <c r="Z15" s="104" t="s">
        <v>128</v>
      </c>
      <c r="AA15" s="104">
        <v>0.69299999999999984</v>
      </c>
      <c r="AB15" s="104" t="s">
        <v>128</v>
      </c>
      <c r="AC15" s="104" t="s">
        <v>128</v>
      </c>
      <c r="AD15" s="104" t="s">
        <v>128</v>
      </c>
      <c r="AE15" s="104" t="s">
        <v>128</v>
      </c>
      <c r="AF15" s="104" t="s">
        <v>128</v>
      </c>
      <c r="AG15" s="104" t="s">
        <v>128</v>
      </c>
      <c r="AH15" s="55">
        <v>1</v>
      </c>
      <c r="AI15" s="65"/>
      <c r="AJ15" s="65"/>
      <c r="AK15" s="65"/>
      <c r="AL15" s="65"/>
      <c r="AM15" s="65"/>
      <c r="AN15" s="65"/>
      <c r="AO15" s="65"/>
      <c r="AP15" s="65"/>
    </row>
    <row r="16" spans="1:42" x14ac:dyDescent="0.3">
      <c r="A16" s="55" t="s">
        <v>143</v>
      </c>
      <c r="B16" s="55" t="s">
        <v>144</v>
      </c>
      <c r="C16" s="69" t="s">
        <v>126</v>
      </c>
      <c r="D16" s="70" t="s">
        <v>127</v>
      </c>
      <c r="E16" s="55">
        <v>2019</v>
      </c>
      <c r="F16" s="104" t="s">
        <v>128</v>
      </c>
      <c r="G16" s="104">
        <v>0.35368508460388959</v>
      </c>
      <c r="H16" s="104">
        <v>0.4793315827684993</v>
      </c>
      <c r="I16" s="104">
        <v>0.24882008804593883</v>
      </c>
      <c r="J16" s="104">
        <v>0.271826858103352</v>
      </c>
      <c r="K16" s="104">
        <v>0.34649999999999992</v>
      </c>
      <c r="L16" s="104">
        <v>0.46877800085782217</v>
      </c>
      <c r="M16" s="104">
        <v>0.34649999999999997</v>
      </c>
      <c r="N16" s="104">
        <v>0.47467459947148033</v>
      </c>
      <c r="O16" s="104">
        <v>0.38715500293721072</v>
      </c>
      <c r="P16" s="104">
        <v>0.38065432119916381</v>
      </c>
      <c r="Q16" s="104">
        <v>0.37705084193985827</v>
      </c>
      <c r="R16" s="104">
        <v>0.34649999999999992</v>
      </c>
      <c r="S16" s="104">
        <v>0.44192604128929364</v>
      </c>
      <c r="T16" s="104">
        <v>0.34649999999999992</v>
      </c>
      <c r="U16" s="104">
        <v>0.34649999999999997</v>
      </c>
      <c r="V16" s="104">
        <v>0.34649999999999997</v>
      </c>
      <c r="W16" s="104">
        <v>0.46194411051992329</v>
      </c>
      <c r="X16" s="104">
        <v>0.26316085464238947</v>
      </c>
      <c r="Y16" s="104">
        <v>0.52736494562844338</v>
      </c>
      <c r="Z16" s="104">
        <v>0.35552592091138718</v>
      </c>
      <c r="AA16" s="104">
        <v>0.75273122662459457</v>
      </c>
      <c r="AB16" s="104">
        <v>0.76454694351444064</v>
      </c>
      <c r="AC16" s="104">
        <v>0.62948370685576926</v>
      </c>
      <c r="AD16" s="104">
        <v>0.25782691369052668</v>
      </c>
      <c r="AE16" s="104">
        <v>0.34649999999999997</v>
      </c>
      <c r="AF16" s="104">
        <v>0.26519461187676135</v>
      </c>
      <c r="AG16" s="104">
        <v>0.38897256691033677</v>
      </c>
      <c r="AH16" s="55">
        <v>1</v>
      </c>
      <c r="AI16" s="65"/>
      <c r="AJ16" s="65"/>
      <c r="AK16" s="65"/>
      <c r="AL16" s="65"/>
      <c r="AM16" s="65"/>
      <c r="AN16" s="65"/>
      <c r="AO16" s="65"/>
      <c r="AP16" s="65"/>
    </row>
    <row r="17" spans="1:42" x14ac:dyDescent="0.3">
      <c r="A17" s="55" t="s">
        <v>145</v>
      </c>
      <c r="B17" s="55" t="s">
        <v>146</v>
      </c>
      <c r="C17" s="69" t="s">
        <v>126</v>
      </c>
      <c r="D17" s="70" t="s">
        <v>127</v>
      </c>
      <c r="E17" s="55">
        <v>2019</v>
      </c>
      <c r="F17" s="104" t="s">
        <v>128</v>
      </c>
      <c r="G17" s="104" t="s">
        <v>128</v>
      </c>
      <c r="H17" s="104" t="s">
        <v>128</v>
      </c>
      <c r="I17" s="104" t="s">
        <v>128</v>
      </c>
      <c r="J17" s="104" t="s">
        <v>128</v>
      </c>
      <c r="K17" s="104" t="s">
        <v>128</v>
      </c>
      <c r="L17" s="104" t="s">
        <v>128</v>
      </c>
      <c r="M17" s="104" t="s">
        <v>128</v>
      </c>
      <c r="N17" s="104">
        <v>0.34649999999999992</v>
      </c>
      <c r="O17" s="104">
        <v>0.34649999999999992</v>
      </c>
      <c r="P17" s="104" t="s">
        <v>128</v>
      </c>
      <c r="Q17" s="104">
        <v>0.34649999999999992</v>
      </c>
      <c r="R17" s="104" t="s">
        <v>128</v>
      </c>
      <c r="S17" s="104">
        <v>0.34649999999999992</v>
      </c>
      <c r="T17" s="104">
        <v>0.34649999999999992</v>
      </c>
      <c r="U17" s="104">
        <v>0.34650000000000003</v>
      </c>
      <c r="V17" s="104">
        <v>0.34649999999999992</v>
      </c>
      <c r="W17" s="104" t="s">
        <v>128</v>
      </c>
      <c r="X17" s="104">
        <v>0.34649999999999997</v>
      </c>
      <c r="Y17" s="104">
        <v>0.34649999999999997</v>
      </c>
      <c r="Z17" s="104">
        <v>0.34650000000000003</v>
      </c>
      <c r="AA17" s="104">
        <v>0.34650000000000003</v>
      </c>
      <c r="AB17" s="104">
        <v>0.34649999999999992</v>
      </c>
      <c r="AC17" s="104">
        <v>0.34649999999999992</v>
      </c>
      <c r="AD17" s="104" t="s">
        <v>128</v>
      </c>
      <c r="AE17" s="104" t="s">
        <v>128</v>
      </c>
      <c r="AF17" s="104">
        <v>0.34649999999999992</v>
      </c>
      <c r="AG17" s="104">
        <v>0.34649999999999997</v>
      </c>
      <c r="AH17" s="55">
        <v>1</v>
      </c>
      <c r="AI17" s="65"/>
      <c r="AJ17" s="65"/>
      <c r="AK17" s="65"/>
      <c r="AL17" s="65"/>
      <c r="AM17" s="65"/>
      <c r="AN17" s="65"/>
      <c r="AO17" s="65"/>
      <c r="AP17" s="65"/>
    </row>
    <row r="18" spans="1:42" x14ac:dyDescent="0.3">
      <c r="A18" s="55" t="s">
        <v>147</v>
      </c>
      <c r="B18" s="55" t="s">
        <v>148</v>
      </c>
      <c r="C18" s="69" t="s">
        <v>126</v>
      </c>
      <c r="D18" s="70" t="s">
        <v>127</v>
      </c>
      <c r="E18" s="55">
        <v>2019</v>
      </c>
      <c r="F18" s="104">
        <v>0.38999400762644376</v>
      </c>
      <c r="G18" s="104">
        <v>0.59399999999999986</v>
      </c>
      <c r="H18" s="104">
        <v>0.20096176443293229</v>
      </c>
      <c r="I18" s="104">
        <v>0.38849530871838583</v>
      </c>
      <c r="J18" s="104" t="s">
        <v>128</v>
      </c>
      <c r="K18" s="104" t="s">
        <v>128</v>
      </c>
      <c r="L18" s="104">
        <v>0.5110089196713673</v>
      </c>
      <c r="M18" s="104">
        <v>0.3004228163540355</v>
      </c>
      <c r="N18" s="104">
        <v>0.41802100672840437</v>
      </c>
      <c r="O18" s="104">
        <v>0.42519777586013097</v>
      </c>
      <c r="P18" s="104" t="s">
        <v>128</v>
      </c>
      <c r="Q18" s="104" t="s">
        <v>128</v>
      </c>
      <c r="R18" s="104" t="s">
        <v>128</v>
      </c>
      <c r="S18" s="104">
        <v>0.64807897952040561</v>
      </c>
      <c r="T18" s="104">
        <v>0.81711093334848572</v>
      </c>
      <c r="U18" s="104">
        <v>0.53534939900605671</v>
      </c>
      <c r="V18" s="104">
        <v>0.5250123469339667</v>
      </c>
      <c r="W18" s="104">
        <v>7.6423480131369764E-2</v>
      </c>
      <c r="X18" s="104">
        <v>0.51133028780572809</v>
      </c>
      <c r="Y18" s="104">
        <v>0.87550800190011224</v>
      </c>
      <c r="Z18" s="104">
        <v>0.53486215072145771</v>
      </c>
      <c r="AA18" s="104">
        <v>0.44800983819661994</v>
      </c>
      <c r="AB18" s="104" t="s">
        <v>128</v>
      </c>
      <c r="AC18" s="104">
        <v>0.40736903703047755</v>
      </c>
      <c r="AD18" s="104" t="s">
        <v>128</v>
      </c>
      <c r="AE18" s="104" t="s">
        <v>128</v>
      </c>
      <c r="AF18" s="104">
        <v>0.2621990354318276</v>
      </c>
      <c r="AG18" s="104">
        <v>0.59349345390449393</v>
      </c>
      <c r="AH18" s="55">
        <v>1</v>
      </c>
      <c r="AI18" s="65"/>
      <c r="AJ18" s="65"/>
      <c r="AK18" s="65"/>
      <c r="AL18" s="65"/>
      <c r="AM18" s="65"/>
      <c r="AN18" s="65"/>
      <c r="AO18" s="65"/>
      <c r="AP18" s="65"/>
    </row>
    <row r="19" spans="1:42" x14ac:dyDescent="0.3">
      <c r="A19" s="55" t="s">
        <v>149</v>
      </c>
      <c r="B19" s="55" t="s">
        <v>150</v>
      </c>
      <c r="C19" s="69" t="s">
        <v>126</v>
      </c>
      <c r="D19" s="70" t="s">
        <v>127</v>
      </c>
      <c r="E19" s="55">
        <v>2019</v>
      </c>
      <c r="F19" s="104" t="s">
        <v>128</v>
      </c>
      <c r="G19" s="104" t="s">
        <v>128</v>
      </c>
      <c r="H19" s="104" t="s">
        <v>128</v>
      </c>
      <c r="I19" s="104" t="s">
        <v>128</v>
      </c>
      <c r="J19" s="104" t="s">
        <v>128</v>
      </c>
      <c r="K19" s="104" t="s">
        <v>128</v>
      </c>
      <c r="L19" s="104" t="s">
        <v>128</v>
      </c>
      <c r="M19" s="104" t="s">
        <v>128</v>
      </c>
      <c r="N19" s="104" t="s">
        <v>128</v>
      </c>
      <c r="O19" s="104" t="s">
        <v>128</v>
      </c>
      <c r="P19" s="104" t="s">
        <v>128</v>
      </c>
      <c r="Q19" s="104" t="s">
        <v>128</v>
      </c>
      <c r="R19" s="104" t="s">
        <v>128</v>
      </c>
      <c r="S19" s="104" t="s">
        <v>128</v>
      </c>
      <c r="T19" s="104" t="s">
        <v>128</v>
      </c>
      <c r="U19" s="104" t="s">
        <v>128</v>
      </c>
      <c r="V19" s="104" t="s">
        <v>128</v>
      </c>
      <c r="W19" s="104" t="s">
        <v>128</v>
      </c>
      <c r="X19" s="104" t="s">
        <v>128</v>
      </c>
      <c r="Y19" s="104" t="s">
        <v>128</v>
      </c>
      <c r="Z19" s="104" t="s">
        <v>128</v>
      </c>
      <c r="AA19" s="104" t="s">
        <v>128</v>
      </c>
      <c r="AB19" s="104" t="s">
        <v>128</v>
      </c>
      <c r="AC19" s="104" t="s">
        <v>128</v>
      </c>
      <c r="AD19" s="104" t="s">
        <v>128</v>
      </c>
      <c r="AE19" s="104" t="s">
        <v>128</v>
      </c>
      <c r="AF19" s="104" t="s">
        <v>128</v>
      </c>
      <c r="AG19" s="104" t="s">
        <v>128</v>
      </c>
      <c r="AH19" s="55">
        <v>1</v>
      </c>
      <c r="AI19" s="65"/>
      <c r="AJ19" s="65"/>
      <c r="AK19" s="65"/>
      <c r="AL19" s="65"/>
      <c r="AM19" s="65"/>
      <c r="AN19" s="65"/>
      <c r="AO19" s="65"/>
      <c r="AP19" s="65"/>
    </row>
    <row r="20" spans="1:42" x14ac:dyDescent="0.3">
      <c r="A20" s="71" t="s">
        <v>151</v>
      </c>
      <c r="B20" s="71" t="s">
        <v>152</v>
      </c>
      <c r="C20" s="72" t="s">
        <v>126</v>
      </c>
      <c r="D20" s="73" t="s">
        <v>127</v>
      </c>
      <c r="E20" s="71">
        <v>2019</v>
      </c>
      <c r="F20" s="105" t="s">
        <v>128</v>
      </c>
      <c r="G20" s="105" t="s">
        <v>128</v>
      </c>
      <c r="H20" s="105" t="s">
        <v>128</v>
      </c>
      <c r="I20" s="105" t="s">
        <v>128</v>
      </c>
      <c r="J20" s="105" t="s">
        <v>128</v>
      </c>
      <c r="K20" s="105" t="s">
        <v>128</v>
      </c>
      <c r="L20" s="105">
        <v>0.95108004938406132</v>
      </c>
      <c r="M20" s="105" t="s">
        <v>128</v>
      </c>
      <c r="N20" s="105" t="s">
        <v>128</v>
      </c>
      <c r="O20" s="105" t="s">
        <v>128</v>
      </c>
      <c r="P20" s="105" t="s">
        <v>128</v>
      </c>
      <c r="Q20" s="105" t="s">
        <v>128</v>
      </c>
      <c r="R20" s="105" t="s">
        <v>128</v>
      </c>
      <c r="S20" s="105" t="s">
        <v>128</v>
      </c>
      <c r="T20" s="105" t="s">
        <v>128</v>
      </c>
      <c r="U20" s="105">
        <v>0.89286642649719228</v>
      </c>
      <c r="V20" s="105" t="s">
        <v>128</v>
      </c>
      <c r="W20" s="105" t="s">
        <v>128</v>
      </c>
      <c r="X20" s="105" t="s">
        <v>128</v>
      </c>
      <c r="Y20" s="105">
        <v>0.66880796760933736</v>
      </c>
      <c r="Z20" s="105" t="s">
        <v>128</v>
      </c>
      <c r="AA20" s="105" t="s">
        <v>128</v>
      </c>
      <c r="AB20" s="105" t="s">
        <v>128</v>
      </c>
      <c r="AC20" s="105">
        <v>0.6211980496865569</v>
      </c>
      <c r="AD20" s="105" t="s">
        <v>128</v>
      </c>
      <c r="AE20" s="105" t="s">
        <v>128</v>
      </c>
      <c r="AF20" s="105" t="s">
        <v>128</v>
      </c>
      <c r="AG20" s="105">
        <v>0.81213516242620598</v>
      </c>
      <c r="AH20" s="55">
        <v>1</v>
      </c>
      <c r="AI20" s="65"/>
      <c r="AJ20" s="65"/>
      <c r="AK20" s="65"/>
      <c r="AL20" s="65"/>
      <c r="AM20" s="65"/>
      <c r="AN20" s="65"/>
      <c r="AO20" s="65"/>
      <c r="AP20" s="65"/>
    </row>
    <row r="21" spans="1:42" x14ac:dyDescent="0.3">
      <c r="A21" s="66" t="s">
        <v>124</v>
      </c>
      <c r="B21" s="66" t="s">
        <v>125</v>
      </c>
      <c r="C21" s="67" t="s">
        <v>126</v>
      </c>
      <c r="D21" s="68" t="s">
        <v>127</v>
      </c>
      <c r="E21" s="66">
        <v>2025</v>
      </c>
      <c r="F21" s="103" t="s">
        <v>128</v>
      </c>
      <c r="G21" s="103">
        <v>0.70957863803725885</v>
      </c>
      <c r="H21" s="103">
        <v>0.79902270238578654</v>
      </c>
      <c r="I21" s="103">
        <v>0.60939928970502932</v>
      </c>
      <c r="J21" s="103">
        <v>0.71014700947794018</v>
      </c>
      <c r="K21" s="103" t="s">
        <v>128</v>
      </c>
      <c r="L21" s="103">
        <v>0.62823115114612438</v>
      </c>
      <c r="M21" s="103">
        <v>0.69299999999999984</v>
      </c>
      <c r="N21" s="103">
        <v>0.48556404561491334</v>
      </c>
      <c r="O21" s="103">
        <v>0.62282718294744333</v>
      </c>
      <c r="P21" s="103">
        <v>0.62893278414978493</v>
      </c>
      <c r="Q21" s="103">
        <v>0.51799034767256458</v>
      </c>
      <c r="R21" s="103">
        <v>0.69299999999999995</v>
      </c>
      <c r="S21" s="103">
        <v>0.11475118450866464</v>
      </c>
      <c r="T21" s="103">
        <v>0.69299999999999995</v>
      </c>
      <c r="U21" s="103">
        <v>0.69299999999999984</v>
      </c>
      <c r="V21" s="103">
        <v>0.69299999999999984</v>
      </c>
      <c r="W21" s="103">
        <v>0.6251653610983382</v>
      </c>
      <c r="X21" s="103">
        <v>0.52985745471407197</v>
      </c>
      <c r="Y21" s="103">
        <v>0.65423863459850462</v>
      </c>
      <c r="Z21" s="103">
        <v>0.58294856939903517</v>
      </c>
      <c r="AA21" s="103">
        <v>0.69299999999999984</v>
      </c>
      <c r="AB21" s="103" t="s">
        <v>128</v>
      </c>
      <c r="AC21" s="103">
        <v>0.48057231664716726</v>
      </c>
      <c r="AD21" s="103" t="s">
        <v>128</v>
      </c>
      <c r="AE21" s="103" t="s">
        <v>128</v>
      </c>
      <c r="AF21" s="103">
        <v>0.42162582223493639</v>
      </c>
      <c r="AG21" s="103">
        <v>0.52501369659792285</v>
      </c>
      <c r="AH21" s="55">
        <v>1</v>
      </c>
      <c r="AI21" s="65"/>
      <c r="AJ21" s="65"/>
      <c r="AK21" s="65"/>
      <c r="AL21" s="65"/>
      <c r="AM21" s="65"/>
      <c r="AN21" s="65"/>
      <c r="AO21" s="65"/>
      <c r="AP21" s="65"/>
    </row>
    <row r="22" spans="1:42" x14ac:dyDescent="0.3">
      <c r="A22" s="55" t="s">
        <v>129</v>
      </c>
      <c r="B22" s="55" t="s">
        <v>130</v>
      </c>
      <c r="C22" s="69" t="s">
        <v>126</v>
      </c>
      <c r="D22" s="70" t="s">
        <v>127</v>
      </c>
      <c r="E22" s="55">
        <v>2025</v>
      </c>
      <c r="F22" s="104">
        <v>0.32384603397586986</v>
      </c>
      <c r="G22" s="104" t="s">
        <v>128</v>
      </c>
      <c r="H22" s="104" t="s">
        <v>128</v>
      </c>
      <c r="I22" s="104" t="s">
        <v>128</v>
      </c>
      <c r="J22" s="104">
        <v>0.71014700947794029</v>
      </c>
      <c r="K22" s="104" t="s">
        <v>128</v>
      </c>
      <c r="L22" s="104">
        <v>0.62823115114612449</v>
      </c>
      <c r="M22" s="104" t="s">
        <v>128</v>
      </c>
      <c r="N22" s="104" t="s">
        <v>128</v>
      </c>
      <c r="O22" s="104">
        <v>0.62282718294744344</v>
      </c>
      <c r="P22" s="104" t="s">
        <v>128</v>
      </c>
      <c r="Q22" s="104" t="s">
        <v>128</v>
      </c>
      <c r="R22" s="104">
        <v>0.69299999999999995</v>
      </c>
      <c r="S22" s="104" t="s">
        <v>128</v>
      </c>
      <c r="T22" s="104">
        <v>0.69299999999999995</v>
      </c>
      <c r="U22" s="104">
        <v>0.69299999999999984</v>
      </c>
      <c r="V22" s="104">
        <v>0.69300000000000006</v>
      </c>
      <c r="W22" s="104" t="s">
        <v>128</v>
      </c>
      <c r="X22" s="104" t="s">
        <v>128</v>
      </c>
      <c r="Y22" s="104" t="s">
        <v>128</v>
      </c>
      <c r="Z22" s="104" t="s">
        <v>128</v>
      </c>
      <c r="AA22" s="104">
        <v>0.69299999999999995</v>
      </c>
      <c r="AB22" s="104" t="s">
        <v>128</v>
      </c>
      <c r="AC22" s="104" t="s">
        <v>128</v>
      </c>
      <c r="AD22" s="104" t="s">
        <v>128</v>
      </c>
      <c r="AE22" s="104" t="s">
        <v>128</v>
      </c>
      <c r="AF22" s="104" t="s">
        <v>128</v>
      </c>
      <c r="AG22" s="104">
        <v>0.52501369659792285</v>
      </c>
      <c r="AH22" s="55">
        <v>1</v>
      </c>
      <c r="AI22" s="65"/>
      <c r="AJ22" s="65"/>
      <c r="AK22" s="65"/>
      <c r="AL22" s="65"/>
      <c r="AM22" s="65"/>
      <c r="AN22" s="65"/>
      <c r="AO22" s="65"/>
      <c r="AP22" s="65"/>
    </row>
    <row r="23" spans="1:42" x14ac:dyDescent="0.3">
      <c r="A23" s="55" t="s">
        <v>131</v>
      </c>
      <c r="B23" s="55" t="s">
        <v>132</v>
      </c>
      <c r="C23" s="69" t="s">
        <v>126</v>
      </c>
      <c r="D23" s="70" t="s">
        <v>127</v>
      </c>
      <c r="E23" s="55">
        <v>2025</v>
      </c>
      <c r="F23" s="104">
        <v>0.34649999999999997</v>
      </c>
      <c r="G23" s="104">
        <v>0.35368508460388953</v>
      </c>
      <c r="H23" s="104">
        <v>0.47933158276849941</v>
      </c>
      <c r="I23" s="104">
        <v>0.24882008804593883</v>
      </c>
      <c r="J23" s="104">
        <v>0.27182685810335194</v>
      </c>
      <c r="K23" s="104">
        <v>0.34650000000000003</v>
      </c>
      <c r="L23" s="104">
        <v>0.46877800085782217</v>
      </c>
      <c r="M23" s="104">
        <v>0.34649999999999992</v>
      </c>
      <c r="N23" s="104">
        <v>0.47467459947148033</v>
      </c>
      <c r="O23" s="104">
        <v>0.38715500293721078</v>
      </c>
      <c r="P23" s="104">
        <v>0.38065432119916387</v>
      </c>
      <c r="Q23" s="104" t="s">
        <v>128</v>
      </c>
      <c r="R23" s="104">
        <v>0.34649999999999997</v>
      </c>
      <c r="S23" s="104">
        <v>0.44192604128929364</v>
      </c>
      <c r="T23" s="104">
        <v>0.34649999999999997</v>
      </c>
      <c r="U23" s="104">
        <v>0.34650000000000003</v>
      </c>
      <c r="V23" s="104">
        <v>0.34649999999999997</v>
      </c>
      <c r="W23" s="104">
        <v>0.46194411051992323</v>
      </c>
      <c r="X23" s="104">
        <v>0.26316085464238947</v>
      </c>
      <c r="Y23" s="104">
        <v>0.52736494562844349</v>
      </c>
      <c r="Z23" s="104">
        <v>0.35552592091138729</v>
      </c>
      <c r="AA23" s="104">
        <v>0.75273122662459468</v>
      </c>
      <c r="AB23" s="104">
        <v>0.76454694351444064</v>
      </c>
      <c r="AC23" s="104">
        <v>0.62948370685576926</v>
      </c>
      <c r="AD23" s="104">
        <v>0.25782691369052657</v>
      </c>
      <c r="AE23" s="104" t="s">
        <v>128</v>
      </c>
      <c r="AF23" s="104">
        <v>0.2651946118767613</v>
      </c>
      <c r="AG23" s="104">
        <v>0.38897256691033683</v>
      </c>
      <c r="AH23" s="55">
        <v>1</v>
      </c>
      <c r="AI23" s="65"/>
      <c r="AJ23" s="65"/>
      <c r="AK23" s="65"/>
      <c r="AL23" s="65"/>
      <c r="AM23" s="65"/>
      <c r="AN23" s="65"/>
      <c r="AO23" s="65"/>
      <c r="AP23" s="65"/>
    </row>
    <row r="24" spans="1:42" x14ac:dyDescent="0.3">
      <c r="A24" s="55" t="s">
        <v>133</v>
      </c>
      <c r="B24" s="55" t="s">
        <v>134</v>
      </c>
      <c r="C24" s="69" t="s">
        <v>126</v>
      </c>
      <c r="D24" s="70" t="s">
        <v>127</v>
      </c>
      <c r="E24" s="55">
        <v>2025</v>
      </c>
      <c r="F24" s="104" t="s">
        <v>128</v>
      </c>
      <c r="G24" s="104" t="s">
        <v>128</v>
      </c>
      <c r="H24" s="104" t="s">
        <v>128</v>
      </c>
      <c r="I24" s="104" t="s">
        <v>128</v>
      </c>
      <c r="J24" s="104" t="s">
        <v>128</v>
      </c>
      <c r="K24" s="104" t="s">
        <v>128</v>
      </c>
      <c r="L24" s="104" t="s">
        <v>128</v>
      </c>
      <c r="M24" s="104" t="s">
        <v>128</v>
      </c>
      <c r="N24" s="104" t="s">
        <v>128</v>
      </c>
      <c r="O24" s="104" t="s">
        <v>128</v>
      </c>
      <c r="P24" s="104" t="s">
        <v>128</v>
      </c>
      <c r="Q24" s="104" t="s">
        <v>128</v>
      </c>
      <c r="R24" s="104" t="s">
        <v>128</v>
      </c>
      <c r="S24" s="104">
        <v>0.34649999999999992</v>
      </c>
      <c r="T24" s="104">
        <v>0.34649999999999997</v>
      </c>
      <c r="U24" s="104">
        <v>0.34649999999999997</v>
      </c>
      <c r="V24" s="104">
        <v>0.34649999999999992</v>
      </c>
      <c r="W24" s="104" t="s">
        <v>128</v>
      </c>
      <c r="X24" s="104" t="s">
        <v>128</v>
      </c>
      <c r="Y24" s="104">
        <v>0.34649999999999997</v>
      </c>
      <c r="Z24" s="104" t="s">
        <v>128</v>
      </c>
      <c r="AA24" s="104" t="s">
        <v>128</v>
      </c>
      <c r="AB24" s="104" t="s">
        <v>128</v>
      </c>
      <c r="AC24" s="104" t="s">
        <v>128</v>
      </c>
      <c r="AD24" s="104" t="s">
        <v>128</v>
      </c>
      <c r="AE24" s="104" t="s">
        <v>128</v>
      </c>
      <c r="AF24" s="104">
        <v>0.34649999999999997</v>
      </c>
      <c r="AG24" s="104">
        <v>0.34649999999999992</v>
      </c>
      <c r="AH24" s="55">
        <v>1</v>
      </c>
      <c r="AI24" s="65"/>
      <c r="AJ24" s="65"/>
      <c r="AK24" s="65"/>
      <c r="AL24" s="65"/>
      <c r="AM24" s="65"/>
      <c r="AN24" s="65"/>
      <c r="AO24" s="65"/>
      <c r="AP24" s="65"/>
    </row>
    <row r="25" spans="1:42" x14ac:dyDescent="0.3">
      <c r="A25" s="55" t="s">
        <v>135</v>
      </c>
      <c r="B25" s="55" t="s">
        <v>136</v>
      </c>
      <c r="C25" s="69" t="s">
        <v>126</v>
      </c>
      <c r="D25" s="70" t="s">
        <v>127</v>
      </c>
      <c r="E25" s="55">
        <v>2025</v>
      </c>
      <c r="F25" s="104">
        <v>0.3899940076264436</v>
      </c>
      <c r="G25" s="104" t="s">
        <v>128</v>
      </c>
      <c r="H25" s="104" t="s">
        <v>128</v>
      </c>
      <c r="I25" s="104" t="s">
        <v>128</v>
      </c>
      <c r="J25" s="104">
        <v>0.35160771242144218</v>
      </c>
      <c r="K25" s="104" t="s">
        <v>128</v>
      </c>
      <c r="L25" s="104">
        <v>0.51100891967136719</v>
      </c>
      <c r="M25" s="104" t="s">
        <v>128</v>
      </c>
      <c r="N25" s="104">
        <v>0.41802100672840437</v>
      </c>
      <c r="O25" s="104">
        <v>0.42519777586013091</v>
      </c>
      <c r="P25" s="104" t="s">
        <v>128</v>
      </c>
      <c r="Q25" s="104">
        <v>0.14116461893665042</v>
      </c>
      <c r="R25" s="104" t="s">
        <v>128</v>
      </c>
      <c r="S25" s="104">
        <v>0.64807897952040572</v>
      </c>
      <c r="T25" s="104">
        <v>0.81711093334848561</v>
      </c>
      <c r="U25" s="104">
        <v>0.5353493990060566</v>
      </c>
      <c r="V25" s="104">
        <v>0.52501234693396659</v>
      </c>
      <c r="W25" s="104">
        <v>7.6423480131369764E-2</v>
      </c>
      <c r="X25" s="104" t="s">
        <v>128</v>
      </c>
      <c r="Y25" s="104">
        <v>0.87550800190011235</v>
      </c>
      <c r="Z25" s="104">
        <v>0.53486215072145782</v>
      </c>
      <c r="AA25" s="104">
        <v>0.44800983819661999</v>
      </c>
      <c r="AB25" s="104" t="s">
        <v>128</v>
      </c>
      <c r="AC25" s="104" t="s">
        <v>128</v>
      </c>
      <c r="AD25" s="104" t="s">
        <v>128</v>
      </c>
      <c r="AE25" s="104" t="s">
        <v>128</v>
      </c>
      <c r="AF25" s="104">
        <v>0.26219903543182765</v>
      </c>
      <c r="AG25" s="104">
        <v>0.59349345390449393</v>
      </c>
      <c r="AH25" s="55">
        <v>1</v>
      </c>
      <c r="AI25" s="65"/>
      <c r="AJ25" s="65"/>
      <c r="AK25" s="65"/>
      <c r="AL25" s="65"/>
      <c r="AM25" s="65"/>
      <c r="AN25" s="65"/>
      <c r="AO25" s="65"/>
      <c r="AP25" s="65"/>
    </row>
    <row r="26" spans="1:42" x14ac:dyDescent="0.3">
      <c r="A26" s="55" t="s">
        <v>137</v>
      </c>
      <c r="B26" s="55" t="s">
        <v>138</v>
      </c>
      <c r="C26" s="69" t="s">
        <v>126</v>
      </c>
      <c r="D26" s="70" t="s">
        <v>127</v>
      </c>
      <c r="E26" s="55">
        <v>2025</v>
      </c>
      <c r="F26" s="104" t="s">
        <v>128</v>
      </c>
      <c r="G26" s="104" t="s">
        <v>128</v>
      </c>
      <c r="H26" s="104" t="s">
        <v>128</v>
      </c>
      <c r="I26" s="104">
        <v>0.76636081234885556</v>
      </c>
      <c r="J26" s="104" t="s">
        <v>128</v>
      </c>
      <c r="K26" s="104">
        <v>0.83782565384398877</v>
      </c>
      <c r="L26" s="104" t="s">
        <v>128</v>
      </c>
      <c r="M26" s="104">
        <v>0.89100000000000013</v>
      </c>
      <c r="N26" s="104">
        <v>0.86610333375718318</v>
      </c>
      <c r="O26" s="104">
        <v>0.91163924753945913</v>
      </c>
      <c r="P26" s="104" t="s">
        <v>128</v>
      </c>
      <c r="Q26" s="104">
        <v>0.80466429090942115</v>
      </c>
      <c r="R26" s="104">
        <v>0.71626544939113734</v>
      </c>
      <c r="S26" s="104">
        <v>0.73407567842183563</v>
      </c>
      <c r="T26" s="104">
        <v>0.92109929296452264</v>
      </c>
      <c r="U26" s="104">
        <v>0.74743208474764156</v>
      </c>
      <c r="V26" s="104">
        <v>0.92811418913745125</v>
      </c>
      <c r="W26" s="104" t="s">
        <v>128</v>
      </c>
      <c r="X26" s="104">
        <v>0.88364575659114186</v>
      </c>
      <c r="Y26" s="104">
        <v>0.21952071076471424</v>
      </c>
      <c r="Z26" s="104">
        <v>0.54505039636210906</v>
      </c>
      <c r="AA26" s="104" t="s">
        <v>128</v>
      </c>
      <c r="AB26" s="104">
        <v>0.75671413493810546</v>
      </c>
      <c r="AC26" s="104">
        <v>0.77893344554235633</v>
      </c>
      <c r="AD26" s="104" t="s">
        <v>128</v>
      </c>
      <c r="AE26" s="104">
        <v>0.78367316554340183</v>
      </c>
      <c r="AF26" s="104">
        <v>0.64213119990198719</v>
      </c>
      <c r="AG26" s="104">
        <v>0.97169892611250652</v>
      </c>
      <c r="AH26" s="55">
        <v>1</v>
      </c>
      <c r="AI26" s="65"/>
      <c r="AJ26" s="65"/>
      <c r="AK26" s="65"/>
      <c r="AL26" s="65"/>
      <c r="AM26" s="65"/>
      <c r="AN26" s="65"/>
      <c r="AO26" s="65"/>
      <c r="AP26" s="65"/>
    </row>
    <row r="27" spans="1:42" x14ac:dyDescent="0.3">
      <c r="A27" s="55" t="s">
        <v>139</v>
      </c>
      <c r="B27" s="55" t="s">
        <v>140</v>
      </c>
      <c r="C27" s="69" t="s">
        <v>126</v>
      </c>
      <c r="D27" s="70" t="s">
        <v>127</v>
      </c>
      <c r="E27" s="55">
        <v>2025</v>
      </c>
      <c r="F27" s="104" t="s">
        <v>128</v>
      </c>
      <c r="G27" s="104" t="s">
        <v>128</v>
      </c>
      <c r="H27" s="104">
        <v>0.79902270238578665</v>
      </c>
      <c r="I27" s="104">
        <v>0.60939928970502921</v>
      </c>
      <c r="J27" s="104" t="s">
        <v>128</v>
      </c>
      <c r="K27" s="104">
        <v>0.69299999999999995</v>
      </c>
      <c r="L27" s="104">
        <v>0.62823115114612449</v>
      </c>
      <c r="M27" s="104" t="s">
        <v>128</v>
      </c>
      <c r="N27" s="104">
        <v>0.48556404561491345</v>
      </c>
      <c r="O27" s="104" t="s">
        <v>128</v>
      </c>
      <c r="P27" s="104" t="s">
        <v>128</v>
      </c>
      <c r="Q27" s="104" t="s">
        <v>128</v>
      </c>
      <c r="R27" s="104" t="s">
        <v>128</v>
      </c>
      <c r="S27" s="104" t="s">
        <v>128</v>
      </c>
      <c r="T27" s="104" t="s">
        <v>128</v>
      </c>
      <c r="U27" s="104">
        <v>0.69299999999999995</v>
      </c>
      <c r="V27" s="104">
        <v>0.69299999999999984</v>
      </c>
      <c r="W27" s="104">
        <v>0.6251653610983382</v>
      </c>
      <c r="X27" s="104">
        <v>0.52985745471407208</v>
      </c>
      <c r="Y27" s="104">
        <v>0.65423863459850451</v>
      </c>
      <c r="Z27" s="104">
        <v>0.58294856939903505</v>
      </c>
      <c r="AA27" s="104">
        <v>0.69299999999999973</v>
      </c>
      <c r="AB27" s="104" t="s">
        <v>128</v>
      </c>
      <c r="AC27" s="104" t="s">
        <v>128</v>
      </c>
      <c r="AD27" s="104" t="s">
        <v>128</v>
      </c>
      <c r="AE27" s="104" t="s">
        <v>128</v>
      </c>
      <c r="AF27" s="104">
        <v>0.42162582223493639</v>
      </c>
      <c r="AG27" s="104">
        <v>0.52501369659792285</v>
      </c>
      <c r="AH27" s="55">
        <v>1</v>
      </c>
      <c r="AI27" s="65"/>
      <c r="AJ27" s="65"/>
      <c r="AK27" s="65"/>
      <c r="AL27" s="65"/>
      <c r="AM27" s="65"/>
      <c r="AN27" s="65"/>
      <c r="AO27" s="65"/>
      <c r="AP27" s="65"/>
    </row>
    <row r="28" spans="1:42" x14ac:dyDescent="0.3">
      <c r="A28" s="55" t="s">
        <v>141</v>
      </c>
      <c r="B28" s="55" t="s">
        <v>142</v>
      </c>
      <c r="C28" s="69" t="s">
        <v>126</v>
      </c>
      <c r="D28" s="70" t="s">
        <v>127</v>
      </c>
      <c r="E28" s="55">
        <v>2025</v>
      </c>
      <c r="F28" s="104" t="s">
        <v>128</v>
      </c>
      <c r="G28" s="104" t="s">
        <v>128</v>
      </c>
      <c r="H28" s="104" t="s">
        <v>128</v>
      </c>
      <c r="I28" s="104" t="s">
        <v>128</v>
      </c>
      <c r="J28" s="104" t="s">
        <v>128</v>
      </c>
      <c r="K28" s="104" t="s">
        <v>128</v>
      </c>
      <c r="L28" s="104">
        <v>0.62823115114612438</v>
      </c>
      <c r="M28" s="104" t="s">
        <v>128</v>
      </c>
      <c r="N28" s="104" t="s">
        <v>128</v>
      </c>
      <c r="O28" s="104" t="s">
        <v>128</v>
      </c>
      <c r="P28" s="104" t="s">
        <v>128</v>
      </c>
      <c r="Q28" s="104" t="s">
        <v>128</v>
      </c>
      <c r="R28" s="104" t="s">
        <v>128</v>
      </c>
      <c r="S28" s="104" t="s">
        <v>128</v>
      </c>
      <c r="T28" s="104" t="s">
        <v>128</v>
      </c>
      <c r="U28" s="104" t="s">
        <v>128</v>
      </c>
      <c r="V28" s="104">
        <v>0.69299999999999984</v>
      </c>
      <c r="W28" s="104" t="s">
        <v>128</v>
      </c>
      <c r="X28" s="104" t="s">
        <v>128</v>
      </c>
      <c r="Y28" s="104" t="s">
        <v>128</v>
      </c>
      <c r="Z28" s="104" t="s">
        <v>128</v>
      </c>
      <c r="AA28" s="104">
        <v>0.69299999999999984</v>
      </c>
      <c r="AB28" s="104" t="s">
        <v>128</v>
      </c>
      <c r="AC28" s="104" t="s">
        <v>128</v>
      </c>
      <c r="AD28" s="104" t="s">
        <v>128</v>
      </c>
      <c r="AE28" s="104" t="s">
        <v>128</v>
      </c>
      <c r="AF28" s="104" t="s">
        <v>128</v>
      </c>
      <c r="AG28" s="104" t="s">
        <v>128</v>
      </c>
      <c r="AH28" s="55">
        <v>1</v>
      </c>
      <c r="AI28" s="65"/>
      <c r="AJ28" s="65"/>
      <c r="AK28" s="65"/>
      <c r="AL28" s="65"/>
      <c r="AM28" s="65"/>
      <c r="AN28" s="65"/>
      <c r="AO28" s="65"/>
      <c r="AP28" s="65"/>
    </row>
    <row r="29" spans="1:42" x14ac:dyDescent="0.3">
      <c r="A29" s="55" t="s">
        <v>143</v>
      </c>
      <c r="B29" s="55" t="s">
        <v>144</v>
      </c>
      <c r="C29" s="69" t="s">
        <v>126</v>
      </c>
      <c r="D29" s="70" t="s">
        <v>127</v>
      </c>
      <c r="E29" s="55">
        <v>2025</v>
      </c>
      <c r="F29" s="104" t="s">
        <v>128</v>
      </c>
      <c r="G29" s="104">
        <v>0.35368508460388959</v>
      </c>
      <c r="H29" s="104">
        <v>0.4793315827684993</v>
      </c>
      <c r="I29" s="104">
        <v>0.24882008804593883</v>
      </c>
      <c r="J29" s="104">
        <v>0.271826858103352</v>
      </c>
      <c r="K29" s="104">
        <v>0.34649999999999992</v>
      </c>
      <c r="L29" s="104">
        <v>0.46877800085782217</v>
      </c>
      <c r="M29" s="104">
        <v>0.34649999999999997</v>
      </c>
      <c r="N29" s="104">
        <v>0.47467459947148033</v>
      </c>
      <c r="O29" s="104">
        <v>0.38715500293721072</v>
      </c>
      <c r="P29" s="104">
        <v>0.38065432119916381</v>
      </c>
      <c r="Q29" s="104">
        <v>0.37705084193985827</v>
      </c>
      <c r="R29" s="104">
        <v>0.34649999999999992</v>
      </c>
      <c r="S29" s="104">
        <v>0.44192604128929364</v>
      </c>
      <c r="T29" s="104">
        <v>0.34649999999999992</v>
      </c>
      <c r="U29" s="104">
        <v>0.34649999999999997</v>
      </c>
      <c r="V29" s="104">
        <v>0.34649999999999997</v>
      </c>
      <c r="W29" s="104">
        <v>0.46194411051992329</v>
      </c>
      <c r="X29" s="104">
        <v>0.26316085464238947</v>
      </c>
      <c r="Y29" s="104">
        <v>0.52736494562844338</v>
      </c>
      <c r="Z29" s="104">
        <v>0.35552592091138718</v>
      </c>
      <c r="AA29" s="104">
        <v>0.75273122662459457</v>
      </c>
      <c r="AB29" s="104">
        <v>0.76454694351444064</v>
      </c>
      <c r="AC29" s="104">
        <v>0.62948370685576926</v>
      </c>
      <c r="AD29" s="104">
        <v>0.25782691369052668</v>
      </c>
      <c r="AE29" s="104">
        <v>0.34649999999999997</v>
      </c>
      <c r="AF29" s="104">
        <v>0.26519461187676135</v>
      </c>
      <c r="AG29" s="104">
        <v>0.38897256691033677</v>
      </c>
      <c r="AH29" s="55">
        <v>1</v>
      </c>
      <c r="AI29" s="65"/>
      <c r="AJ29" s="65"/>
      <c r="AK29" s="65"/>
      <c r="AL29" s="65"/>
      <c r="AM29" s="65"/>
      <c r="AN29" s="65"/>
      <c r="AO29" s="65"/>
      <c r="AP29" s="65"/>
    </row>
    <row r="30" spans="1:42" x14ac:dyDescent="0.3">
      <c r="A30" s="55" t="s">
        <v>145</v>
      </c>
      <c r="B30" s="55" t="s">
        <v>146</v>
      </c>
      <c r="C30" s="69" t="s">
        <v>126</v>
      </c>
      <c r="D30" s="70" t="s">
        <v>127</v>
      </c>
      <c r="E30" s="55">
        <v>2025</v>
      </c>
      <c r="F30" s="104" t="s">
        <v>128</v>
      </c>
      <c r="G30" s="104" t="s">
        <v>128</v>
      </c>
      <c r="H30" s="104" t="s">
        <v>128</v>
      </c>
      <c r="I30" s="104" t="s">
        <v>128</v>
      </c>
      <c r="J30" s="104" t="s">
        <v>128</v>
      </c>
      <c r="K30" s="104" t="s">
        <v>128</v>
      </c>
      <c r="L30" s="104" t="s">
        <v>128</v>
      </c>
      <c r="M30" s="104" t="s">
        <v>128</v>
      </c>
      <c r="N30" s="104">
        <v>0.34649999999999992</v>
      </c>
      <c r="O30" s="104">
        <v>0.34649999999999992</v>
      </c>
      <c r="P30" s="104" t="s">
        <v>128</v>
      </c>
      <c r="Q30" s="104">
        <v>0.34649999999999992</v>
      </c>
      <c r="R30" s="104" t="s">
        <v>128</v>
      </c>
      <c r="S30" s="104">
        <v>0.34649999999999992</v>
      </c>
      <c r="T30" s="104">
        <v>0.34649999999999992</v>
      </c>
      <c r="U30" s="104">
        <v>0.34650000000000003</v>
      </c>
      <c r="V30" s="104">
        <v>0.34649999999999992</v>
      </c>
      <c r="W30" s="104" t="s">
        <v>128</v>
      </c>
      <c r="X30" s="104">
        <v>0.34649999999999997</v>
      </c>
      <c r="Y30" s="104">
        <v>0.34649999999999997</v>
      </c>
      <c r="Z30" s="104">
        <v>0.34650000000000003</v>
      </c>
      <c r="AA30" s="104">
        <v>0.34650000000000003</v>
      </c>
      <c r="AB30" s="104">
        <v>0.34649999999999992</v>
      </c>
      <c r="AC30" s="104">
        <v>0.34649999999999992</v>
      </c>
      <c r="AD30" s="104" t="s">
        <v>128</v>
      </c>
      <c r="AE30" s="104" t="s">
        <v>128</v>
      </c>
      <c r="AF30" s="104">
        <v>0.34649999999999992</v>
      </c>
      <c r="AG30" s="104">
        <v>0.34649999999999997</v>
      </c>
      <c r="AH30" s="55">
        <v>1</v>
      </c>
      <c r="AI30" s="65"/>
      <c r="AJ30" s="65"/>
      <c r="AK30" s="65"/>
      <c r="AL30" s="65"/>
      <c r="AM30" s="65"/>
      <c r="AN30" s="65"/>
      <c r="AO30" s="65"/>
      <c r="AP30" s="65"/>
    </row>
    <row r="31" spans="1:42" x14ac:dyDescent="0.3">
      <c r="A31" s="55" t="s">
        <v>147</v>
      </c>
      <c r="B31" s="55" t="s">
        <v>148</v>
      </c>
      <c r="C31" s="69" t="s">
        <v>126</v>
      </c>
      <c r="D31" s="70" t="s">
        <v>127</v>
      </c>
      <c r="E31" s="55">
        <v>2025</v>
      </c>
      <c r="F31" s="104">
        <v>0.38999400762644376</v>
      </c>
      <c r="G31" s="104">
        <v>0.59399999999999986</v>
      </c>
      <c r="H31" s="104">
        <v>0.20096176443293229</v>
      </c>
      <c r="I31" s="104">
        <v>0.38849530871838583</v>
      </c>
      <c r="J31" s="104" t="s">
        <v>128</v>
      </c>
      <c r="K31" s="104" t="s">
        <v>128</v>
      </c>
      <c r="L31" s="104">
        <v>0.5110089196713673</v>
      </c>
      <c r="M31" s="104">
        <v>0.3004228163540355</v>
      </c>
      <c r="N31" s="104">
        <v>0.41802100672840437</v>
      </c>
      <c r="O31" s="104">
        <v>0.42519777586013097</v>
      </c>
      <c r="P31" s="104" t="s">
        <v>128</v>
      </c>
      <c r="Q31" s="104" t="s">
        <v>128</v>
      </c>
      <c r="R31" s="104" t="s">
        <v>128</v>
      </c>
      <c r="S31" s="104">
        <v>0.64807897952040561</v>
      </c>
      <c r="T31" s="104">
        <v>0.81711093334848572</v>
      </c>
      <c r="U31" s="104">
        <v>0.53534939900605671</v>
      </c>
      <c r="V31" s="104">
        <v>0.5250123469339667</v>
      </c>
      <c r="W31" s="104">
        <v>7.6423480131369764E-2</v>
      </c>
      <c r="X31" s="104">
        <v>0.51133028780572809</v>
      </c>
      <c r="Y31" s="104">
        <v>0.87550800190011224</v>
      </c>
      <c r="Z31" s="104">
        <v>0.53486215072145771</v>
      </c>
      <c r="AA31" s="104">
        <v>0.44800983819661994</v>
      </c>
      <c r="AB31" s="104" t="s">
        <v>128</v>
      </c>
      <c r="AC31" s="104">
        <v>0.40736903703047755</v>
      </c>
      <c r="AD31" s="104" t="s">
        <v>128</v>
      </c>
      <c r="AE31" s="104" t="s">
        <v>128</v>
      </c>
      <c r="AF31" s="104">
        <v>0.2621990354318276</v>
      </c>
      <c r="AG31" s="104">
        <v>0.59349345390449393</v>
      </c>
      <c r="AH31" s="55">
        <v>1</v>
      </c>
      <c r="AI31" s="65"/>
      <c r="AJ31" s="65"/>
      <c r="AK31" s="65"/>
      <c r="AL31" s="65"/>
      <c r="AM31" s="65"/>
      <c r="AN31" s="65"/>
      <c r="AO31" s="65"/>
      <c r="AP31" s="65"/>
    </row>
    <row r="32" spans="1:42" x14ac:dyDescent="0.3">
      <c r="A32" s="55" t="s">
        <v>149</v>
      </c>
      <c r="B32" s="55" t="s">
        <v>150</v>
      </c>
      <c r="C32" s="69" t="s">
        <v>126</v>
      </c>
      <c r="D32" s="70" t="s">
        <v>127</v>
      </c>
      <c r="E32" s="55">
        <v>2025</v>
      </c>
      <c r="F32" s="104" t="s">
        <v>128</v>
      </c>
      <c r="G32" s="104" t="s">
        <v>128</v>
      </c>
      <c r="H32" s="104" t="s">
        <v>128</v>
      </c>
      <c r="I32" s="104" t="s">
        <v>128</v>
      </c>
      <c r="J32" s="104" t="s">
        <v>128</v>
      </c>
      <c r="K32" s="104" t="s">
        <v>128</v>
      </c>
      <c r="L32" s="104" t="s">
        <v>128</v>
      </c>
      <c r="M32" s="104" t="s">
        <v>128</v>
      </c>
      <c r="N32" s="104" t="s">
        <v>128</v>
      </c>
      <c r="O32" s="104" t="s">
        <v>128</v>
      </c>
      <c r="P32" s="104" t="s">
        <v>128</v>
      </c>
      <c r="Q32" s="104" t="s">
        <v>128</v>
      </c>
      <c r="R32" s="104" t="s">
        <v>128</v>
      </c>
      <c r="S32" s="104" t="s">
        <v>128</v>
      </c>
      <c r="T32" s="104" t="s">
        <v>128</v>
      </c>
      <c r="U32" s="104" t="s">
        <v>128</v>
      </c>
      <c r="V32" s="104" t="s">
        <v>128</v>
      </c>
      <c r="W32" s="104" t="s">
        <v>128</v>
      </c>
      <c r="X32" s="104" t="s">
        <v>128</v>
      </c>
      <c r="Y32" s="104" t="s">
        <v>128</v>
      </c>
      <c r="Z32" s="104" t="s">
        <v>128</v>
      </c>
      <c r="AA32" s="104" t="s">
        <v>128</v>
      </c>
      <c r="AB32" s="104" t="s">
        <v>128</v>
      </c>
      <c r="AC32" s="104" t="s">
        <v>128</v>
      </c>
      <c r="AD32" s="104" t="s">
        <v>128</v>
      </c>
      <c r="AE32" s="104" t="s">
        <v>128</v>
      </c>
      <c r="AF32" s="104" t="s">
        <v>128</v>
      </c>
      <c r="AG32" s="104" t="s">
        <v>128</v>
      </c>
      <c r="AH32" s="55">
        <v>1</v>
      </c>
      <c r="AI32" s="65"/>
      <c r="AJ32" s="65"/>
      <c r="AK32" s="65"/>
      <c r="AL32" s="65"/>
      <c r="AM32" s="65"/>
      <c r="AN32" s="65"/>
      <c r="AO32" s="65"/>
      <c r="AP32" s="65"/>
    </row>
    <row r="33" spans="1:42" x14ac:dyDescent="0.3">
      <c r="A33" s="71" t="s">
        <v>151</v>
      </c>
      <c r="B33" s="71" t="s">
        <v>152</v>
      </c>
      <c r="C33" s="72" t="s">
        <v>126</v>
      </c>
      <c r="D33" s="73" t="s">
        <v>127</v>
      </c>
      <c r="E33" s="71">
        <v>2025</v>
      </c>
      <c r="F33" s="105" t="s">
        <v>128</v>
      </c>
      <c r="G33" s="105" t="s">
        <v>128</v>
      </c>
      <c r="H33" s="105" t="s">
        <v>128</v>
      </c>
      <c r="I33" s="105" t="s">
        <v>128</v>
      </c>
      <c r="J33" s="105" t="s">
        <v>128</v>
      </c>
      <c r="K33" s="105" t="s">
        <v>128</v>
      </c>
      <c r="L33" s="105">
        <v>0.95108004938406132</v>
      </c>
      <c r="M33" s="105" t="s">
        <v>128</v>
      </c>
      <c r="N33" s="105" t="s">
        <v>128</v>
      </c>
      <c r="O33" s="105" t="s">
        <v>128</v>
      </c>
      <c r="P33" s="105" t="s">
        <v>128</v>
      </c>
      <c r="Q33" s="105" t="s">
        <v>128</v>
      </c>
      <c r="R33" s="105" t="s">
        <v>128</v>
      </c>
      <c r="S33" s="105" t="s">
        <v>128</v>
      </c>
      <c r="T33" s="105" t="s">
        <v>128</v>
      </c>
      <c r="U33" s="105">
        <v>0.89286642649719228</v>
      </c>
      <c r="V33" s="105" t="s">
        <v>128</v>
      </c>
      <c r="W33" s="105" t="s">
        <v>128</v>
      </c>
      <c r="X33" s="105" t="s">
        <v>128</v>
      </c>
      <c r="Y33" s="105">
        <v>0.66880796760933736</v>
      </c>
      <c r="Z33" s="105" t="s">
        <v>128</v>
      </c>
      <c r="AA33" s="105" t="s">
        <v>128</v>
      </c>
      <c r="AB33" s="105" t="s">
        <v>128</v>
      </c>
      <c r="AC33" s="105">
        <v>0.6211980496865569</v>
      </c>
      <c r="AD33" s="105" t="s">
        <v>128</v>
      </c>
      <c r="AE33" s="105" t="s">
        <v>128</v>
      </c>
      <c r="AF33" s="105" t="s">
        <v>128</v>
      </c>
      <c r="AG33" s="105">
        <v>0.81213516242620598</v>
      </c>
      <c r="AH33" s="55">
        <v>1</v>
      </c>
      <c r="AI33" s="65"/>
      <c r="AJ33" s="65"/>
      <c r="AK33" s="65"/>
      <c r="AL33" s="65"/>
      <c r="AM33" s="65"/>
      <c r="AN33" s="65"/>
      <c r="AO33" s="65"/>
      <c r="AP33" s="65"/>
    </row>
    <row r="34" spans="1:42" x14ac:dyDescent="0.3">
      <c r="A34" s="66" t="s">
        <v>124</v>
      </c>
      <c r="B34" s="66" t="s">
        <v>125</v>
      </c>
      <c r="C34" s="67" t="s">
        <v>126</v>
      </c>
      <c r="D34" s="68" t="s">
        <v>127</v>
      </c>
      <c r="E34" s="66">
        <v>2030</v>
      </c>
      <c r="F34" s="103" t="str">
        <f>IFERROR(F21*0.9,"")</f>
        <v/>
      </c>
      <c r="G34" s="103">
        <f t="shared" ref="G34:AG43" si="0">IFERROR(G21*0.9,"")</f>
        <v>0.63862077423353303</v>
      </c>
      <c r="H34" s="103">
        <f t="shared" si="0"/>
        <v>0.71912043214720789</v>
      </c>
      <c r="I34" s="103">
        <f t="shared" si="0"/>
        <v>0.54845936073452639</v>
      </c>
      <c r="J34" s="103">
        <f t="shared" si="0"/>
        <v>0.63913230853014613</v>
      </c>
      <c r="K34" s="103" t="str">
        <f t="shared" si="0"/>
        <v/>
      </c>
      <c r="L34" s="103">
        <f t="shared" si="0"/>
        <v>0.56540803603151191</v>
      </c>
      <c r="M34" s="103">
        <f t="shared" si="0"/>
        <v>0.62369999999999992</v>
      </c>
      <c r="N34" s="103">
        <f t="shared" si="0"/>
        <v>0.43700764105342199</v>
      </c>
      <c r="O34" s="103">
        <f t="shared" si="0"/>
        <v>0.56054446465269903</v>
      </c>
      <c r="P34" s="103">
        <f t="shared" si="0"/>
        <v>0.56603950573480644</v>
      </c>
      <c r="Q34" s="103">
        <f t="shared" si="0"/>
        <v>0.46619131290530813</v>
      </c>
      <c r="R34" s="103">
        <f t="shared" si="0"/>
        <v>0.62369999999999992</v>
      </c>
      <c r="S34" s="103">
        <f t="shared" si="0"/>
        <v>0.10327606605779818</v>
      </c>
      <c r="T34" s="103">
        <f t="shared" si="0"/>
        <v>0.62369999999999992</v>
      </c>
      <c r="U34" s="103">
        <f t="shared" si="0"/>
        <v>0.62369999999999992</v>
      </c>
      <c r="V34" s="103">
        <f t="shared" si="0"/>
        <v>0.62369999999999992</v>
      </c>
      <c r="W34" s="103">
        <f t="shared" si="0"/>
        <v>0.56264882498850444</v>
      </c>
      <c r="X34" s="103">
        <f t="shared" si="0"/>
        <v>0.47687170924266481</v>
      </c>
      <c r="Y34" s="103">
        <f t="shared" si="0"/>
        <v>0.58881477113865421</v>
      </c>
      <c r="Z34" s="103">
        <f t="shared" si="0"/>
        <v>0.52465371245913162</v>
      </c>
      <c r="AA34" s="103">
        <f t="shared" si="0"/>
        <v>0.62369999999999992</v>
      </c>
      <c r="AB34" s="103" t="str">
        <f t="shared" si="0"/>
        <v/>
      </c>
      <c r="AC34" s="103">
        <f t="shared" si="0"/>
        <v>0.43251508498245056</v>
      </c>
      <c r="AD34" s="103" t="str">
        <f t="shared" si="0"/>
        <v/>
      </c>
      <c r="AE34" s="103" t="str">
        <f t="shared" si="0"/>
        <v/>
      </c>
      <c r="AF34" s="103">
        <f t="shared" si="0"/>
        <v>0.37946324001144277</v>
      </c>
      <c r="AG34" s="103">
        <f t="shared" si="0"/>
        <v>0.47251232693813056</v>
      </c>
      <c r="AH34" s="55">
        <v>1</v>
      </c>
      <c r="AI34" s="65"/>
      <c r="AJ34" s="65"/>
      <c r="AK34" s="65"/>
      <c r="AL34" s="65"/>
      <c r="AM34" s="65"/>
      <c r="AN34" s="65"/>
      <c r="AO34" s="65"/>
      <c r="AP34" s="65"/>
    </row>
    <row r="35" spans="1:42" x14ac:dyDescent="0.3">
      <c r="A35" s="55" t="s">
        <v>129</v>
      </c>
      <c r="B35" s="55" t="s">
        <v>130</v>
      </c>
      <c r="C35" s="69" t="s">
        <v>126</v>
      </c>
      <c r="D35" s="70" t="s">
        <v>127</v>
      </c>
      <c r="E35" s="55">
        <v>2030</v>
      </c>
      <c r="F35" s="104">
        <f t="shared" ref="F35:U46" si="1">IFERROR(F22*0.9,"")</f>
        <v>0.29146143057828289</v>
      </c>
      <c r="G35" s="104" t="str">
        <f t="shared" si="1"/>
        <v/>
      </c>
      <c r="H35" s="104" t="str">
        <f t="shared" si="1"/>
        <v/>
      </c>
      <c r="I35" s="104" t="str">
        <f t="shared" si="1"/>
        <v/>
      </c>
      <c r="J35" s="104">
        <f t="shared" si="1"/>
        <v>0.63913230853014624</v>
      </c>
      <c r="K35" s="104" t="str">
        <f t="shared" si="1"/>
        <v/>
      </c>
      <c r="L35" s="104">
        <f t="shared" si="1"/>
        <v>0.56540803603151202</v>
      </c>
      <c r="M35" s="104" t="str">
        <f t="shared" si="1"/>
        <v/>
      </c>
      <c r="N35" s="104" t="str">
        <f t="shared" si="1"/>
        <v/>
      </c>
      <c r="O35" s="104">
        <f t="shared" si="1"/>
        <v>0.56054446465269914</v>
      </c>
      <c r="P35" s="104" t="str">
        <f t="shared" si="1"/>
        <v/>
      </c>
      <c r="Q35" s="104" t="str">
        <f t="shared" si="1"/>
        <v/>
      </c>
      <c r="R35" s="104">
        <f t="shared" si="1"/>
        <v>0.62369999999999992</v>
      </c>
      <c r="S35" s="104" t="str">
        <f t="shared" si="1"/>
        <v/>
      </c>
      <c r="T35" s="104">
        <f t="shared" si="1"/>
        <v>0.62369999999999992</v>
      </c>
      <c r="U35" s="104">
        <f t="shared" si="1"/>
        <v>0.62369999999999992</v>
      </c>
      <c r="V35" s="104">
        <f t="shared" si="0"/>
        <v>0.62370000000000003</v>
      </c>
      <c r="W35" s="104" t="str">
        <f t="shared" si="0"/>
        <v/>
      </c>
      <c r="X35" s="104" t="str">
        <f t="shared" si="0"/>
        <v/>
      </c>
      <c r="Y35" s="104" t="str">
        <f t="shared" si="0"/>
        <v/>
      </c>
      <c r="Z35" s="104" t="str">
        <f t="shared" si="0"/>
        <v/>
      </c>
      <c r="AA35" s="104">
        <f t="shared" si="0"/>
        <v>0.62369999999999992</v>
      </c>
      <c r="AB35" s="104" t="str">
        <f t="shared" si="0"/>
        <v/>
      </c>
      <c r="AC35" s="104" t="str">
        <f t="shared" si="0"/>
        <v/>
      </c>
      <c r="AD35" s="104" t="str">
        <f t="shared" si="0"/>
        <v/>
      </c>
      <c r="AE35" s="104" t="str">
        <f t="shared" si="0"/>
        <v/>
      </c>
      <c r="AF35" s="104" t="str">
        <f t="shared" si="0"/>
        <v/>
      </c>
      <c r="AG35" s="104">
        <f t="shared" si="0"/>
        <v>0.47251232693813056</v>
      </c>
      <c r="AH35" s="55">
        <v>1</v>
      </c>
      <c r="AI35" s="65"/>
      <c r="AJ35" s="65"/>
      <c r="AK35" s="65"/>
      <c r="AL35" s="65"/>
      <c r="AM35" s="65"/>
      <c r="AN35" s="65"/>
      <c r="AO35" s="65"/>
      <c r="AP35" s="65"/>
    </row>
    <row r="36" spans="1:42" x14ac:dyDescent="0.3">
      <c r="A36" s="55" t="s">
        <v>131</v>
      </c>
      <c r="B36" s="55" t="s">
        <v>132</v>
      </c>
      <c r="C36" s="69" t="s">
        <v>126</v>
      </c>
      <c r="D36" s="70" t="s">
        <v>127</v>
      </c>
      <c r="E36" s="55">
        <v>2030</v>
      </c>
      <c r="F36" s="104">
        <f t="shared" si="1"/>
        <v>0.31184999999999996</v>
      </c>
      <c r="G36" s="104">
        <f t="shared" si="0"/>
        <v>0.31831657614350056</v>
      </c>
      <c r="H36" s="104">
        <f t="shared" si="0"/>
        <v>0.4313984244916495</v>
      </c>
      <c r="I36" s="104">
        <f t="shared" si="0"/>
        <v>0.22393807924134496</v>
      </c>
      <c r="J36" s="104">
        <f t="shared" si="0"/>
        <v>0.24464417229301674</v>
      </c>
      <c r="K36" s="104">
        <f t="shared" si="0"/>
        <v>0.31185000000000002</v>
      </c>
      <c r="L36" s="104">
        <f t="shared" si="0"/>
        <v>0.42190020077203999</v>
      </c>
      <c r="M36" s="104">
        <f t="shared" si="0"/>
        <v>0.31184999999999996</v>
      </c>
      <c r="N36" s="104">
        <f t="shared" si="0"/>
        <v>0.42720713952433231</v>
      </c>
      <c r="O36" s="104">
        <f t="shared" si="0"/>
        <v>0.34843950264348972</v>
      </c>
      <c r="P36" s="104">
        <f t="shared" si="0"/>
        <v>0.3425888890792475</v>
      </c>
      <c r="Q36" s="104" t="str">
        <f t="shared" si="0"/>
        <v/>
      </c>
      <c r="R36" s="104">
        <f t="shared" si="0"/>
        <v>0.31184999999999996</v>
      </c>
      <c r="S36" s="104">
        <f t="shared" si="0"/>
        <v>0.3977334371603643</v>
      </c>
      <c r="T36" s="104">
        <f t="shared" si="0"/>
        <v>0.31184999999999996</v>
      </c>
      <c r="U36" s="104">
        <f t="shared" si="0"/>
        <v>0.31185000000000002</v>
      </c>
      <c r="V36" s="104">
        <f t="shared" si="0"/>
        <v>0.31184999999999996</v>
      </c>
      <c r="W36" s="104">
        <f t="shared" si="0"/>
        <v>0.41574969946793094</v>
      </c>
      <c r="X36" s="104">
        <f t="shared" si="0"/>
        <v>0.23684476917815053</v>
      </c>
      <c r="Y36" s="104">
        <f t="shared" si="0"/>
        <v>0.47462845106559914</v>
      </c>
      <c r="Z36" s="104">
        <f t="shared" si="0"/>
        <v>0.31997332882024859</v>
      </c>
      <c r="AA36" s="104">
        <f t="shared" si="0"/>
        <v>0.67745810396213524</v>
      </c>
      <c r="AB36" s="104">
        <f t="shared" si="0"/>
        <v>0.68809224916299661</v>
      </c>
      <c r="AC36" s="104">
        <f t="shared" si="0"/>
        <v>0.56653533617019236</v>
      </c>
      <c r="AD36" s="104">
        <f t="shared" si="0"/>
        <v>0.23204422232147393</v>
      </c>
      <c r="AE36" s="104" t="str">
        <f t="shared" si="0"/>
        <v/>
      </c>
      <c r="AF36" s="104">
        <f t="shared" si="0"/>
        <v>0.23867515068908518</v>
      </c>
      <c r="AG36" s="104">
        <f t="shared" si="0"/>
        <v>0.35007531021930316</v>
      </c>
      <c r="AH36" s="55">
        <v>1</v>
      </c>
      <c r="AI36" s="65"/>
      <c r="AJ36" s="65"/>
      <c r="AK36" s="65"/>
      <c r="AL36" s="65"/>
      <c r="AM36" s="65"/>
      <c r="AN36" s="65"/>
      <c r="AO36" s="65"/>
      <c r="AP36" s="65"/>
    </row>
    <row r="37" spans="1:42" x14ac:dyDescent="0.3">
      <c r="A37" s="55" t="s">
        <v>133</v>
      </c>
      <c r="B37" s="55" t="s">
        <v>134</v>
      </c>
      <c r="C37" s="69" t="s">
        <v>126</v>
      </c>
      <c r="D37" s="70" t="s">
        <v>127</v>
      </c>
      <c r="E37" s="55">
        <v>2030</v>
      </c>
      <c r="F37" s="104" t="str">
        <f t="shared" si="1"/>
        <v/>
      </c>
      <c r="G37" s="104" t="str">
        <f t="shared" si="0"/>
        <v/>
      </c>
      <c r="H37" s="104" t="str">
        <f t="shared" si="0"/>
        <v/>
      </c>
      <c r="I37" s="104" t="str">
        <f t="shared" si="0"/>
        <v/>
      </c>
      <c r="J37" s="104" t="str">
        <f t="shared" si="0"/>
        <v/>
      </c>
      <c r="K37" s="104" t="str">
        <f t="shared" si="0"/>
        <v/>
      </c>
      <c r="L37" s="104" t="str">
        <f t="shared" si="0"/>
        <v/>
      </c>
      <c r="M37" s="104" t="str">
        <f t="shared" si="0"/>
        <v/>
      </c>
      <c r="N37" s="104" t="str">
        <f t="shared" si="0"/>
        <v/>
      </c>
      <c r="O37" s="104" t="str">
        <f t="shared" si="0"/>
        <v/>
      </c>
      <c r="P37" s="104" t="str">
        <f t="shared" si="0"/>
        <v/>
      </c>
      <c r="Q37" s="104" t="str">
        <f t="shared" si="0"/>
        <v/>
      </c>
      <c r="R37" s="104" t="str">
        <f t="shared" si="0"/>
        <v/>
      </c>
      <c r="S37" s="104">
        <f t="shared" si="0"/>
        <v>0.31184999999999996</v>
      </c>
      <c r="T37" s="104">
        <f t="shared" si="0"/>
        <v>0.31184999999999996</v>
      </c>
      <c r="U37" s="104">
        <f t="shared" si="0"/>
        <v>0.31184999999999996</v>
      </c>
      <c r="V37" s="104">
        <f t="shared" si="0"/>
        <v>0.31184999999999996</v>
      </c>
      <c r="W37" s="104" t="str">
        <f t="shared" si="0"/>
        <v/>
      </c>
      <c r="X37" s="104" t="str">
        <f t="shared" si="0"/>
        <v/>
      </c>
      <c r="Y37" s="104">
        <f t="shared" si="0"/>
        <v>0.31184999999999996</v>
      </c>
      <c r="Z37" s="104" t="str">
        <f t="shared" si="0"/>
        <v/>
      </c>
      <c r="AA37" s="104" t="str">
        <f t="shared" si="0"/>
        <v/>
      </c>
      <c r="AB37" s="104" t="str">
        <f t="shared" si="0"/>
        <v/>
      </c>
      <c r="AC37" s="104" t="str">
        <f t="shared" si="0"/>
        <v/>
      </c>
      <c r="AD37" s="104" t="str">
        <f t="shared" si="0"/>
        <v/>
      </c>
      <c r="AE37" s="104" t="str">
        <f t="shared" si="0"/>
        <v/>
      </c>
      <c r="AF37" s="104">
        <f t="shared" si="0"/>
        <v>0.31184999999999996</v>
      </c>
      <c r="AG37" s="104">
        <f t="shared" si="0"/>
        <v>0.31184999999999996</v>
      </c>
      <c r="AH37" s="55">
        <v>1</v>
      </c>
      <c r="AI37" s="65"/>
      <c r="AJ37" s="65"/>
      <c r="AK37" s="65"/>
      <c r="AL37" s="65"/>
      <c r="AM37" s="65"/>
      <c r="AN37" s="65"/>
      <c r="AO37" s="65"/>
      <c r="AP37" s="65"/>
    </row>
    <row r="38" spans="1:42" x14ac:dyDescent="0.3">
      <c r="A38" s="55" t="s">
        <v>135</v>
      </c>
      <c r="B38" s="55" t="s">
        <v>136</v>
      </c>
      <c r="C38" s="69" t="s">
        <v>126</v>
      </c>
      <c r="D38" s="70" t="s">
        <v>127</v>
      </c>
      <c r="E38" s="55">
        <v>2030</v>
      </c>
      <c r="F38" s="104">
        <f t="shared" si="1"/>
        <v>0.35099460686379924</v>
      </c>
      <c r="G38" s="104" t="str">
        <f t="shared" si="0"/>
        <v/>
      </c>
      <c r="H38" s="104" t="str">
        <f t="shared" si="0"/>
        <v/>
      </c>
      <c r="I38" s="104" t="str">
        <f t="shared" si="0"/>
        <v/>
      </c>
      <c r="J38" s="104">
        <f t="shared" si="0"/>
        <v>0.31644694117929795</v>
      </c>
      <c r="K38" s="104" t="str">
        <f t="shared" si="0"/>
        <v/>
      </c>
      <c r="L38" s="104">
        <f t="shared" si="0"/>
        <v>0.4599080277042305</v>
      </c>
      <c r="M38" s="104" t="str">
        <f t="shared" si="0"/>
        <v/>
      </c>
      <c r="N38" s="104">
        <f t="shared" si="0"/>
        <v>0.37621890605556396</v>
      </c>
      <c r="O38" s="104">
        <f t="shared" si="0"/>
        <v>0.3826779982741178</v>
      </c>
      <c r="P38" s="104" t="str">
        <f t="shared" si="0"/>
        <v/>
      </c>
      <c r="Q38" s="104">
        <f t="shared" si="0"/>
        <v>0.12704815704298539</v>
      </c>
      <c r="R38" s="104" t="str">
        <f t="shared" si="0"/>
        <v/>
      </c>
      <c r="S38" s="104">
        <f t="shared" si="0"/>
        <v>0.58327108156836516</v>
      </c>
      <c r="T38" s="104">
        <f t="shared" si="0"/>
        <v>0.73539984001363712</v>
      </c>
      <c r="U38" s="104">
        <f t="shared" si="0"/>
        <v>0.48181445910545095</v>
      </c>
      <c r="V38" s="104">
        <f t="shared" si="0"/>
        <v>0.47251111224056996</v>
      </c>
      <c r="W38" s="104">
        <f t="shared" si="0"/>
        <v>6.8781132118232793E-2</v>
      </c>
      <c r="X38" s="104" t="str">
        <f t="shared" si="0"/>
        <v/>
      </c>
      <c r="Y38" s="104">
        <f t="shared" si="0"/>
        <v>0.78795720171010109</v>
      </c>
      <c r="Z38" s="104">
        <f t="shared" si="0"/>
        <v>0.48137593564931203</v>
      </c>
      <c r="AA38" s="104">
        <f t="shared" si="0"/>
        <v>0.40320885437695803</v>
      </c>
      <c r="AB38" s="104" t="str">
        <f t="shared" si="0"/>
        <v/>
      </c>
      <c r="AC38" s="104" t="str">
        <f t="shared" si="0"/>
        <v/>
      </c>
      <c r="AD38" s="104" t="str">
        <f t="shared" si="0"/>
        <v/>
      </c>
      <c r="AE38" s="104" t="str">
        <f t="shared" si="0"/>
        <v/>
      </c>
      <c r="AF38" s="104">
        <f t="shared" si="0"/>
        <v>0.23597913188864489</v>
      </c>
      <c r="AG38" s="104">
        <f t="shared" si="0"/>
        <v>0.53414410851404459</v>
      </c>
      <c r="AH38" s="55">
        <v>1</v>
      </c>
      <c r="AI38" s="65"/>
      <c r="AJ38" s="65"/>
      <c r="AK38" s="65"/>
      <c r="AL38" s="65"/>
      <c r="AM38" s="65"/>
      <c r="AN38" s="65"/>
      <c r="AO38" s="65"/>
      <c r="AP38" s="65"/>
    </row>
    <row r="39" spans="1:42" x14ac:dyDescent="0.3">
      <c r="A39" s="55" t="s">
        <v>137</v>
      </c>
      <c r="B39" s="55" t="s">
        <v>138</v>
      </c>
      <c r="C39" s="69" t="s">
        <v>126</v>
      </c>
      <c r="D39" s="70" t="s">
        <v>127</v>
      </c>
      <c r="E39" s="55">
        <v>2030</v>
      </c>
      <c r="F39" s="104" t="str">
        <f t="shared" si="1"/>
        <v/>
      </c>
      <c r="G39" s="104" t="str">
        <f t="shared" si="0"/>
        <v/>
      </c>
      <c r="H39" s="104" t="str">
        <f t="shared" si="0"/>
        <v/>
      </c>
      <c r="I39" s="104">
        <f t="shared" si="0"/>
        <v>0.68972473111397004</v>
      </c>
      <c r="J39" s="104" t="str">
        <f t="shared" si="0"/>
        <v/>
      </c>
      <c r="K39" s="104">
        <f t="shared" si="0"/>
        <v>0.75404308845958989</v>
      </c>
      <c r="L39" s="104" t="str">
        <f t="shared" si="0"/>
        <v/>
      </c>
      <c r="M39" s="104">
        <f t="shared" si="0"/>
        <v>0.80190000000000017</v>
      </c>
      <c r="N39" s="104">
        <f t="shared" si="0"/>
        <v>0.77949300038146485</v>
      </c>
      <c r="O39" s="104">
        <f t="shared" si="0"/>
        <v>0.82047532278551327</v>
      </c>
      <c r="P39" s="104" t="str">
        <f t="shared" si="0"/>
        <v/>
      </c>
      <c r="Q39" s="104">
        <f t="shared" si="0"/>
        <v>0.72419786181847901</v>
      </c>
      <c r="R39" s="104">
        <f t="shared" si="0"/>
        <v>0.64463890445202365</v>
      </c>
      <c r="S39" s="104">
        <f t="shared" si="0"/>
        <v>0.66066811057965213</v>
      </c>
      <c r="T39" s="104">
        <f t="shared" si="0"/>
        <v>0.82898936366807041</v>
      </c>
      <c r="U39" s="104">
        <f t="shared" si="0"/>
        <v>0.67268887627287743</v>
      </c>
      <c r="V39" s="104">
        <f t="shared" si="0"/>
        <v>0.83530277022370614</v>
      </c>
      <c r="W39" s="104" t="str">
        <f t="shared" si="0"/>
        <v/>
      </c>
      <c r="X39" s="104">
        <f t="shared" si="0"/>
        <v>0.79528118093202771</v>
      </c>
      <c r="Y39" s="104">
        <f t="shared" si="0"/>
        <v>0.19756863968824281</v>
      </c>
      <c r="Z39" s="104">
        <f t="shared" si="0"/>
        <v>0.49054535672589816</v>
      </c>
      <c r="AA39" s="104" t="str">
        <f t="shared" si="0"/>
        <v/>
      </c>
      <c r="AB39" s="104">
        <f t="shared" si="0"/>
        <v>0.6810427214442949</v>
      </c>
      <c r="AC39" s="104">
        <f t="shared" si="0"/>
        <v>0.70104010098812075</v>
      </c>
      <c r="AD39" s="104" t="str">
        <f t="shared" si="0"/>
        <v/>
      </c>
      <c r="AE39" s="104">
        <f t="shared" si="0"/>
        <v>0.70530584898906168</v>
      </c>
      <c r="AF39" s="104">
        <f t="shared" si="0"/>
        <v>0.57791807991178845</v>
      </c>
      <c r="AG39" s="104">
        <f t="shared" si="0"/>
        <v>0.87452903350125588</v>
      </c>
      <c r="AH39" s="55">
        <v>1</v>
      </c>
      <c r="AI39" s="65"/>
      <c r="AJ39" s="65"/>
      <c r="AK39" s="65"/>
      <c r="AL39" s="65"/>
      <c r="AM39" s="65"/>
      <c r="AN39" s="65"/>
      <c r="AO39" s="65"/>
      <c r="AP39" s="65"/>
    </row>
    <row r="40" spans="1:42" x14ac:dyDescent="0.3">
      <c r="A40" s="55" t="s">
        <v>139</v>
      </c>
      <c r="B40" s="55" t="s">
        <v>140</v>
      </c>
      <c r="C40" s="69" t="s">
        <v>126</v>
      </c>
      <c r="D40" s="70" t="s">
        <v>127</v>
      </c>
      <c r="E40" s="55">
        <v>2030</v>
      </c>
      <c r="F40" s="104" t="str">
        <f t="shared" si="1"/>
        <v/>
      </c>
      <c r="G40" s="104" t="str">
        <f t="shared" si="0"/>
        <v/>
      </c>
      <c r="H40" s="104">
        <f t="shared" si="0"/>
        <v>0.719120432147208</v>
      </c>
      <c r="I40" s="104">
        <f t="shared" si="0"/>
        <v>0.54845936073452628</v>
      </c>
      <c r="J40" s="104" t="str">
        <f t="shared" si="0"/>
        <v/>
      </c>
      <c r="K40" s="104">
        <f t="shared" si="0"/>
        <v>0.62369999999999992</v>
      </c>
      <c r="L40" s="104">
        <f t="shared" si="0"/>
        <v>0.56540803603151202</v>
      </c>
      <c r="M40" s="104" t="str">
        <f t="shared" si="0"/>
        <v/>
      </c>
      <c r="N40" s="104">
        <f t="shared" si="0"/>
        <v>0.4370076410534221</v>
      </c>
      <c r="O40" s="104" t="str">
        <f t="shared" si="0"/>
        <v/>
      </c>
      <c r="P40" s="104" t="str">
        <f t="shared" si="0"/>
        <v/>
      </c>
      <c r="Q40" s="104" t="str">
        <f t="shared" si="0"/>
        <v/>
      </c>
      <c r="R40" s="104" t="str">
        <f t="shared" si="0"/>
        <v/>
      </c>
      <c r="S40" s="104" t="str">
        <f t="shared" si="0"/>
        <v/>
      </c>
      <c r="T40" s="104" t="str">
        <f t="shared" si="0"/>
        <v/>
      </c>
      <c r="U40" s="104">
        <f t="shared" si="0"/>
        <v>0.62369999999999992</v>
      </c>
      <c r="V40" s="104">
        <f t="shared" si="0"/>
        <v>0.62369999999999992</v>
      </c>
      <c r="W40" s="104">
        <f t="shared" si="0"/>
        <v>0.56264882498850444</v>
      </c>
      <c r="X40" s="104">
        <f t="shared" si="0"/>
        <v>0.47687170924266487</v>
      </c>
      <c r="Y40" s="104">
        <f t="shared" si="0"/>
        <v>0.5888147711386541</v>
      </c>
      <c r="Z40" s="104">
        <f t="shared" si="0"/>
        <v>0.52465371245913162</v>
      </c>
      <c r="AA40" s="104">
        <f t="shared" si="0"/>
        <v>0.62369999999999981</v>
      </c>
      <c r="AB40" s="104" t="str">
        <f t="shared" si="0"/>
        <v/>
      </c>
      <c r="AC40" s="104" t="str">
        <f t="shared" si="0"/>
        <v/>
      </c>
      <c r="AD40" s="104" t="str">
        <f t="shared" si="0"/>
        <v/>
      </c>
      <c r="AE40" s="104" t="str">
        <f t="shared" si="0"/>
        <v/>
      </c>
      <c r="AF40" s="104">
        <f t="shared" si="0"/>
        <v>0.37946324001144277</v>
      </c>
      <c r="AG40" s="104">
        <f t="shared" si="0"/>
        <v>0.47251232693813056</v>
      </c>
      <c r="AH40" s="55">
        <v>1</v>
      </c>
      <c r="AI40" s="65"/>
      <c r="AJ40" s="65"/>
      <c r="AK40" s="65"/>
      <c r="AL40" s="65"/>
      <c r="AM40" s="65"/>
      <c r="AN40" s="65"/>
      <c r="AO40" s="65"/>
      <c r="AP40" s="65"/>
    </row>
    <row r="41" spans="1:42" x14ac:dyDescent="0.3">
      <c r="A41" s="55" t="s">
        <v>141</v>
      </c>
      <c r="B41" s="55" t="s">
        <v>142</v>
      </c>
      <c r="C41" s="69" t="s">
        <v>126</v>
      </c>
      <c r="D41" s="70" t="s">
        <v>127</v>
      </c>
      <c r="E41" s="55">
        <v>2030</v>
      </c>
      <c r="F41" s="104" t="str">
        <f t="shared" si="1"/>
        <v/>
      </c>
      <c r="G41" s="104" t="str">
        <f t="shared" si="0"/>
        <v/>
      </c>
      <c r="H41" s="104" t="str">
        <f t="shared" si="0"/>
        <v/>
      </c>
      <c r="I41" s="104" t="str">
        <f t="shared" si="0"/>
        <v/>
      </c>
      <c r="J41" s="104" t="str">
        <f t="shared" si="0"/>
        <v/>
      </c>
      <c r="K41" s="104" t="str">
        <f t="shared" si="0"/>
        <v/>
      </c>
      <c r="L41" s="104">
        <f t="shared" si="0"/>
        <v>0.56540803603151191</v>
      </c>
      <c r="M41" s="104" t="str">
        <f t="shared" si="0"/>
        <v/>
      </c>
      <c r="N41" s="104" t="str">
        <f t="shared" si="0"/>
        <v/>
      </c>
      <c r="O41" s="104" t="str">
        <f t="shared" si="0"/>
        <v/>
      </c>
      <c r="P41" s="104" t="str">
        <f t="shared" si="0"/>
        <v/>
      </c>
      <c r="Q41" s="104" t="str">
        <f t="shared" si="0"/>
        <v/>
      </c>
      <c r="R41" s="104" t="str">
        <f t="shared" si="0"/>
        <v/>
      </c>
      <c r="S41" s="104" t="str">
        <f t="shared" si="0"/>
        <v/>
      </c>
      <c r="T41" s="104" t="str">
        <f t="shared" si="0"/>
        <v/>
      </c>
      <c r="U41" s="104" t="str">
        <f t="shared" si="0"/>
        <v/>
      </c>
      <c r="V41" s="104">
        <f t="shared" si="0"/>
        <v>0.62369999999999992</v>
      </c>
      <c r="W41" s="104" t="str">
        <f t="shared" si="0"/>
        <v/>
      </c>
      <c r="X41" s="104" t="str">
        <f t="shared" si="0"/>
        <v/>
      </c>
      <c r="Y41" s="104" t="str">
        <f t="shared" si="0"/>
        <v/>
      </c>
      <c r="Z41" s="104" t="str">
        <f t="shared" si="0"/>
        <v/>
      </c>
      <c r="AA41" s="104">
        <f t="shared" si="0"/>
        <v>0.62369999999999992</v>
      </c>
      <c r="AB41" s="104" t="str">
        <f t="shared" si="0"/>
        <v/>
      </c>
      <c r="AC41" s="104" t="str">
        <f t="shared" si="0"/>
        <v/>
      </c>
      <c r="AD41" s="104" t="str">
        <f t="shared" si="0"/>
        <v/>
      </c>
      <c r="AE41" s="104" t="str">
        <f t="shared" si="0"/>
        <v/>
      </c>
      <c r="AF41" s="104" t="str">
        <f t="shared" si="0"/>
        <v/>
      </c>
      <c r="AG41" s="104" t="str">
        <f t="shared" si="0"/>
        <v/>
      </c>
      <c r="AH41" s="55">
        <v>1</v>
      </c>
      <c r="AI41" s="65"/>
      <c r="AJ41" s="65"/>
      <c r="AK41" s="65"/>
      <c r="AL41" s="65"/>
      <c r="AM41" s="65"/>
      <c r="AN41" s="65"/>
      <c r="AO41" s="65"/>
      <c r="AP41" s="65"/>
    </row>
    <row r="42" spans="1:42" x14ac:dyDescent="0.3">
      <c r="A42" s="55" t="s">
        <v>143</v>
      </c>
      <c r="B42" s="55" t="s">
        <v>144</v>
      </c>
      <c r="C42" s="69" t="s">
        <v>126</v>
      </c>
      <c r="D42" s="70" t="s">
        <v>127</v>
      </c>
      <c r="E42" s="55">
        <v>2030</v>
      </c>
      <c r="F42" s="104" t="str">
        <f t="shared" si="1"/>
        <v/>
      </c>
      <c r="G42" s="104">
        <f t="shared" si="0"/>
        <v>0.31831657614350062</v>
      </c>
      <c r="H42" s="104">
        <f t="shared" si="0"/>
        <v>0.43139842449164939</v>
      </c>
      <c r="I42" s="104">
        <f t="shared" si="0"/>
        <v>0.22393807924134496</v>
      </c>
      <c r="J42" s="104">
        <f t="shared" si="0"/>
        <v>0.2446441722930168</v>
      </c>
      <c r="K42" s="104">
        <f t="shared" si="0"/>
        <v>0.31184999999999996</v>
      </c>
      <c r="L42" s="104">
        <f t="shared" si="0"/>
        <v>0.42190020077203999</v>
      </c>
      <c r="M42" s="104">
        <f t="shared" si="0"/>
        <v>0.31184999999999996</v>
      </c>
      <c r="N42" s="104">
        <f t="shared" si="0"/>
        <v>0.42720713952433231</v>
      </c>
      <c r="O42" s="104">
        <f t="shared" si="0"/>
        <v>0.34843950264348966</v>
      </c>
      <c r="P42" s="104">
        <f t="shared" si="0"/>
        <v>0.34258888907924745</v>
      </c>
      <c r="Q42" s="104">
        <f t="shared" si="0"/>
        <v>0.33934575774587245</v>
      </c>
      <c r="R42" s="104">
        <f t="shared" si="0"/>
        <v>0.31184999999999996</v>
      </c>
      <c r="S42" s="104">
        <f t="shared" si="0"/>
        <v>0.3977334371603643</v>
      </c>
      <c r="T42" s="104">
        <f t="shared" si="0"/>
        <v>0.31184999999999996</v>
      </c>
      <c r="U42" s="104">
        <f t="shared" si="0"/>
        <v>0.31184999999999996</v>
      </c>
      <c r="V42" s="104">
        <f t="shared" si="0"/>
        <v>0.31184999999999996</v>
      </c>
      <c r="W42" s="104">
        <f t="shared" si="0"/>
        <v>0.41574969946793094</v>
      </c>
      <c r="X42" s="104">
        <f t="shared" si="0"/>
        <v>0.23684476917815053</v>
      </c>
      <c r="Y42" s="104">
        <f t="shared" si="0"/>
        <v>0.47462845106559903</v>
      </c>
      <c r="Z42" s="104">
        <f t="shared" si="0"/>
        <v>0.31997332882024848</v>
      </c>
      <c r="AA42" s="104">
        <f t="shared" si="0"/>
        <v>0.67745810396213513</v>
      </c>
      <c r="AB42" s="104">
        <f t="shared" si="0"/>
        <v>0.68809224916299661</v>
      </c>
      <c r="AC42" s="104">
        <f t="shared" si="0"/>
        <v>0.56653533617019236</v>
      </c>
      <c r="AD42" s="104">
        <f t="shared" si="0"/>
        <v>0.23204422232147401</v>
      </c>
      <c r="AE42" s="104">
        <f t="shared" si="0"/>
        <v>0.31184999999999996</v>
      </c>
      <c r="AF42" s="104">
        <f t="shared" si="0"/>
        <v>0.23867515068908524</v>
      </c>
      <c r="AG42" s="104">
        <f t="shared" si="0"/>
        <v>0.3500753102193031</v>
      </c>
      <c r="AH42" s="55">
        <v>1</v>
      </c>
      <c r="AI42" s="65"/>
      <c r="AJ42" s="65"/>
      <c r="AK42" s="65"/>
      <c r="AL42" s="65"/>
      <c r="AM42" s="65"/>
      <c r="AN42" s="65"/>
      <c r="AO42" s="65"/>
      <c r="AP42" s="65"/>
    </row>
    <row r="43" spans="1:42" x14ac:dyDescent="0.3">
      <c r="A43" s="55" t="s">
        <v>145</v>
      </c>
      <c r="B43" s="55" t="s">
        <v>146</v>
      </c>
      <c r="C43" s="69" t="s">
        <v>126</v>
      </c>
      <c r="D43" s="70" t="s">
        <v>127</v>
      </c>
      <c r="E43" s="55">
        <v>2030</v>
      </c>
      <c r="F43" s="104" t="str">
        <f t="shared" si="1"/>
        <v/>
      </c>
      <c r="G43" s="104" t="str">
        <f t="shared" si="0"/>
        <v/>
      </c>
      <c r="H43" s="104" t="str">
        <f t="shared" si="0"/>
        <v/>
      </c>
      <c r="I43" s="104" t="str">
        <f t="shared" si="0"/>
        <v/>
      </c>
      <c r="J43" s="104" t="str">
        <f t="shared" si="0"/>
        <v/>
      </c>
      <c r="K43" s="104" t="str">
        <f t="shared" si="0"/>
        <v/>
      </c>
      <c r="L43" s="104" t="str">
        <f t="shared" si="0"/>
        <v/>
      </c>
      <c r="M43" s="104" t="str">
        <f t="shared" si="0"/>
        <v/>
      </c>
      <c r="N43" s="104">
        <f t="shared" si="0"/>
        <v>0.31184999999999996</v>
      </c>
      <c r="O43" s="104">
        <f t="shared" si="0"/>
        <v>0.31184999999999996</v>
      </c>
      <c r="P43" s="104" t="str">
        <f t="shared" si="0"/>
        <v/>
      </c>
      <c r="Q43" s="104">
        <f t="shared" si="0"/>
        <v>0.31184999999999996</v>
      </c>
      <c r="R43" s="104" t="str">
        <f t="shared" si="0"/>
        <v/>
      </c>
      <c r="S43" s="104">
        <f t="shared" si="0"/>
        <v>0.31184999999999996</v>
      </c>
      <c r="T43" s="104">
        <f t="shared" si="0"/>
        <v>0.31184999999999996</v>
      </c>
      <c r="U43" s="104">
        <f t="shared" si="0"/>
        <v>0.31185000000000002</v>
      </c>
      <c r="V43" s="104">
        <f t="shared" si="0"/>
        <v>0.31184999999999996</v>
      </c>
      <c r="W43" s="104" t="str">
        <f t="shared" si="0"/>
        <v/>
      </c>
      <c r="X43" s="104">
        <f t="shared" si="0"/>
        <v>0.31184999999999996</v>
      </c>
      <c r="Y43" s="104">
        <f t="shared" si="0"/>
        <v>0.31184999999999996</v>
      </c>
      <c r="Z43" s="104">
        <f t="shared" si="0"/>
        <v>0.31185000000000002</v>
      </c>
      <c r="AA43" s="104">
        <f t="shared" si="0"/>
        <v>0.31185000000000002</v>
      </c>
      <c r="AB43" s="104">
        <f t="shared" si="0"/>
        <v>0.31184999999999996</v>
      </c>
      <c r="AC43" s="104">
        <f t="shared" si="0"/>
        <v>0.31184999999999996</v>
      </c>
      <c r="AD43" s="104" t="str">
        <f t="shared" si="0"/>
        <v/>
      </c>
      <c r="AE43" s="104" t="str">
        <f t="shared" si="0"/>
        <v/>
      </c>
      <c r="AF43" s="104">
        <f t="shared" si="0"/>
        <v>0.31184999999999996</v>
      </c>
      <c r="AG43" s="104">
        <f t="shared" si="0"/>
        <v>0.31184999999999996</v>
      </c>
      <c r="AH43" s="55">
        <v>1</v>
      </c>
      <c r="AI43" s="65"/>
      <c r="AJ43" s="65"/>
      <c r="AK43" s="65"/>
      <c r="AL43" s="65"/>
      <c r="AM43" s="65"/>
      <c r="AN43" s="65"/>
      <c r="AO43" s="65"/>
      <c r="AP43" s="65"/>
    </row>
    <row r="44" spans="1:42" x14ac:dyDescent="0.3">
      <c r="A44" s="55" t="s">
        <v>147</v>
      </c>
      <c r="B44" s="55" t="s">
        <v>148</v>
      </c>
      <c r="C44" s="69" t="s">
        <v>126</v>
      </c>
      <c r="D44" s="70" t="s">
        <v>127</v>
      </c>
      <c r="E44" s="55">
        <v>2030</v>
      </c>
      <c r="F44" s="104">
        <f t="shared" si="1"/>
        <v>0.35099460686379941</v>
      </c>
      <c r="G44" s="104">
        <f t="shared" si="1"/>
        <v>0.53459999999999985</v>
      </c>
      <c r="H44" s="104">
        <f t="shared" si="1"/>
        <v>0.18086558798963906</v>
      </c>
      <c r="I44" s="104">
        <f t="shared" si="1"/>
        <v>0.34964577784654727</v>
      </c>
      <c r="J44" s="104" t="str">
        <f t="shared" si="1"/>
        <v/>
      </c>
      <c r="K44" s="104" t="str">
        <f t="shared" si="1"/>
        <v/>
      </c>
      <c r="L44" s="104">
        <f t="shared" si="1"/>
        <v>0.45990802770423056</v>
      </c>
      <c r="M44" s="104">
        <f t="shared" si="1"/>
        <v>0.27038053471863194</v>
      </c>
      <c r="N44" s="104">
        <f t="shared" si="1"/>
        <v>0.37621890605556396</v>
      </c>
      <c r="O44" s="104">
        <f t="shared" si="1"/>
        <v>0.38267799827411786</v>
      </c>
      <c r="P44" s="104" t="str">
        <f t="shared" si="1"/>
        <v/>
      </c>
      <c r="Q44" s="104" t="str">
        <f t="shared" si="1"/>
        <v/>
      </c>
      <c r="R44" s="104" t="str">
        <f t="shared" si="1"/>
        <v/>
      </c>
      <c r="S44" s="104">
        <f t="shared" si="1"/>
        <v>0.58327108156836505</v>
      </c>
      <c r="T44" s="104">
        <f t="shared" si="1"/>
        <v>0.73539984001363712</v>
      </c>
      <c r="U44" s="104">
        <f t="shared" si="1"/>
        <v>0.48181445910545107</v>
      </c>
      <c r="V44" s="104">
        <f t="shared" ref="G44:AG46" si="2">IFERROR(V31*0.9,"")</f>
        <v>0.47251111224057002</v>
      </c>
      <c r="W44" s="104">
        <f t="shared" si="2"/>
        <v>6.8781132118232793E-2</v>
      </c>
      <c r="X44" s="104">
        <f t="shared" si="2"/>
        <v>0.46019725902515529</v>
      </c>
      <c r="Y44" s="104">
        <f t="shared" si="2"/>
        <v>0.78795720171010109</v>
      </c>
      <c r="Z44" s="104">
        <f t="shared" si="2"/>
        <v>0.48137593564931197</v>
      </c>
      <c r="AA44" s="104">
        <f t="shared" si="2"/>
        <v>0.40320885437695797</v>
      </c>
      <c r="AB44" s="104" t="str">
        <f t="shared" si="2"/>
        <v/>
      </c>
      <c r="AC44" s="104">
        <f t="shared" si="2"/>
        <v>0.36663213332742983</v>
      </c>
      <c r="AD44" s="104" t="str">
        <f t="shared" si="2"/>
        <v/>
      </c>
      <c r="AE44" s="104" t="str">
        <f t="shared" si="2"/>
        <v/>
      </c>
      <c r="AF44" s="104">
        <f t="shared" si="2"/>
        <v>0.23597913188864483</v>
      </c>
      <c r="AG44" s="104">
        <f t="shared" si="2"/>
        <v>0.53414410851404459</v>
      </c>
      <c r="AH44" s="55">
        <v>1</v>
      </c>
      <c r="AI44" s="65"/>
      <c r="AJ44" s="65"/>
      <c r="AK44" s="65"/>
      <c r="AL44" s="65"/>
      <c r="AM44" s="65"/>
      <c r="AN44" s="65"/>
      <c r="AO44" s="65"/>
      <c r="AP44" s="65"/>
    </row>
    <row r="45" spans="1:42" x14ac:dyDescent="0.3">
      <c r="A45" s="55" t="s">
        <v>149</v>
      </c>
      <c r="B45" s="55" t="s">
        <v>150</v>
      </c>
      <c r="C45" s="69" t="s">
        <v>126</v>
      </c>
      <c r="D45" s="70" t="s">
        <v>127</v>
      </c>
      <c r="E45" s="55">
        <v>2030</v>
      </c>
      <c r="F45" s="104" t="str">
        <f t="shared" si="1"/>
        <v/>
      </c>
      <c r="G45" s="104" t="str">
        <f t="shared" si="2"/>
        <v/>
      </c>
      <c r="H45" s="104" t="str">
        <f t="shared" si="2"/>
        <v/>
      </c>
      <c r="I45" s="104" t="str">
        <f t="shared" si="2"/>
        <v/>
      </c>
      <c r="J45" s="104" t="str">
        <f t="shared" si="2"/>
        <v/>
      </c>
      <c r="K45" s="104" t="str">
        <f t="shared" si="2"/>
        <v/>
      </c>
      <c r="L45" s="104" t="str">
        <f t="shared" si="2"/>
        <v/>
      </c>
      <c r="M45" s="104" t="str">
        <f t="shared" si="2"/>
        <v/>
      </c>
      <c r="N45" s="104" t="str">
        <f t="shared" si="2"/>
        <v/>
      </c>
      <c r="O45" s="104" t="str">
        <f t="shared" si="2"/>
        <v/>
      </c>
      <c r="P45" s="104" t="str">
        <f t="shared" si="2"/>
        <v/>
      </c>
      <c r="Q45" s="104" t="str">
        <f t="shared" si="2"/>
        <v/>
      </c>
      <c r="R45" s="104" t="str">
        <f t="shared" si="2"/>
        <v/>
      </c>
      <c r="S45" s="104" t="str">
        <f t="shared" si="2"/>
        <v/>
      </c>
      <c r="T45" s="104" t="str">
        <f t="shared" si="2"/>
        <v/>
      </c>
      <c r="U45" s="104" t="str">
        <f t="shared" si="2"/>
        <v/>
      </c>
      <c r="V45" s="104" t="str">
        <f t="shared" si="2"/>
        <v/>
      </c>
      <c r="W45" s="104" t="str">
        <f t="shared" si="2"/>
        <v/>
      </c>
      <c r="X45" s="104" t="str">
        <f t="shared" si="2"/>
        <v/>
      </c>
      <c r="Y45" s="104" t="str">
        <f t="shared" si="2"/>
        <v/>
      </c>
      <c r="Z45" s="104" t="str">
        <f t="shared" si="2"/>
        <v/>
      </c>
      <c r="AA45" s="104" t="str">
        <f t="shared" si="2"/>
        <v/>
      </c>
      <c r="AB45" s="104" t="str">
        <f t="shared" si="2"/>
        <v/>
      </c>
      <c r="AC45" s="104" t="str">
        <f t="shared" si="2"/>
        <v/>
      </c>
      <c r="AD45" s="104" t="str">
        <f t="shared" si="2"/>
        <v/>
      </c>
      <c r="AE45" s="104" t="str">
        <f t="shared" si="2"/>
        <v/>
      </c>
      <c r="AF45" s="104" t="str">
        <f t="shared" si="2"/>
        <v/>
      </c>
      <c r="AG45" s="104" t="str">
        <f t="shared" si="2"/>
        <v/>
      </c>
      <c r="AH45" s="55">
        <v>1</v>
      </c>
      <c r="AI45" s="65"/>
      <c r="AJ45" s="65"/>
      <c r="AK45" s="65"/>
      <c r="AL45" s="65"/>
      <c r="AM45" s="65"/>
      <c r="AN45" s="65"/>
      <c r="AO45" s="65"/>
      <c r="AP45" s="65"/>
    </row>
    <row r="46" spans="1:42" x14ac:dyDescent="0.3">
      <c r="A46" s="71" t="s">
        <v>151</v>
      </c>
      <c r="B46" s="71" t="s">
        <v>152</v>
      </c>
      <c r="C46" s="72" t="s">
        <v>126</v>
      </c>
      <c r="D46" s="73" t="s">
        <v>127</v>
      </c>
      <c r="E46" s="71">
        <v>2030</v>
      </c>
      <c r="F46" s="105" t="str">
        <f t="shared" si="1"/>
        <v/>
      </c>
      <c r="G46" s="105" t="str">
        <f t="shared" si="2"/>
        <v/>
      </c>
      <c r="H46" s="105" t="str">
        <f t="shared" si="2"/>
        <v/>
      </c>
      <c r="I46" s="105" t="str">
        <f t="shared" si="2"/>
        <v/>
      </c>
      <c r="J46" s="105" t="str">
        <f t="shared" si="2"/>
        <v/>
      </c>
      <c r="K46" s="105" t="str">
        <f t="shared" si="2"/>
        <v/>
      </c>
      <c r="L46" s="105">
        <f t="shared" si="2"/>
        <v>0.85597204444565522</v>
      </c>
      <c r="M46" s="105" t="str">
        <f t="shared" si="2"/>
        <v/>
      </c>
      <c r="N46" s="105" t="str">
        <f t="shared" si="2"/>
        <v/>
      </c>
      <c r="O46" s="105" t="str">
        <f t="shared" si="2"/>
        <v/>
      </c>
      <c r="P46" s="105" t="str">
        <f t="shared" si="2"/>
        <v/>
      </c>
      <c r="Q46" s="105" t="str">
        <f t="shared" si="2"/>
        <v/>
      </c>
      <c r="R46" s="105" t="str">
        <f t="shared" si="2"/>
        <v/>
      </c>
      <c r="S46" s="105" t="str">
        <f t="shared" si="2"/>
        <v/>
      </c>
      <c r="T46" s="105" t="str">
        <f t="shared" si="2"/>
        <v/>
      </c>
      <c r="U46" s="105">
        <f t="shared" si="2"/>
        <v>0.80357978384747308</v>
      </c>
      <c r="V46" s="105" t="str">
        <f t="shared" si="2"/>
        <v/>
      </c>
      <c r="W46" s="105" t="str">
        <f t="shared" si="2"/>
        <v/>
      </c>
      <c r="X46" s="105" t="str">
        <f t="shared" si="2"/>
        <v/>
      </c>
      <c r="Y46" s="105">
        <f t="shared" si="2"/>
        <v>0.60192717084840364</v>
      </c>
      <c r="Z46" s="105" t="str">
        <f t="shared" si="2"/>
        <v/>
      </c>
      <c r="AA46" s="105" t="str">
        <f t="shared" si="2"/>
        <v/>
      </c>
      <c r="AB46" s="105" t="str">
        <f t="shared" si="2"/>
        <v/>
      </c>
      <c r="AC46" s="105">
        <f t="shared" si="2"/>
        <v>0.55907824471790124</v>
      </c>
      <c r="AD46" s="105" t="str">
        <f t="shared" si="2"/>
        <v/>
      </c>
      <c r="AE46" s="105" t="str">
        <f t="shared" si="2"/>
        <v/>
      </c>
      <c r="AF46" s="105" t="str">
        <f t="shared" si="2"/>
        <v/>
      </c>
      <c r="AG46" s="105">
        <f t="shared" si="2"/>
        <v>0.73092164618358535</v>
      </c>
      <c r="AH46" s="55">
        <v>1</v>
      </c>
      <c r="AI46" s="65"/>
      <c r="AJ46" s="65"/>
      <c r="AK46" s="65"/>
      <c r="AL46" s="65"/>
      <c r="AM46" s="65"/>
      <c r="AN46" s="65"/>
      <c r="AO46" s="65"/>
      <c r="AP46" s="65"/>
    </row>
    <row r="47" spans="1:42" x14ac:dyDescent="0.3">
      <c r="E47" s="74"/>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row>
    <row r="48" spans="1:42" x14ac:dyDescent="0.3">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row>
    <row r="49" spans="5:42" x14ac:dyDescent="0.3">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row>
    <row r="50" spans="5:42" x14ac:dyDescent="0.3">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row>
    <row r="51" spans="5:42" x14ac:dyDescent="0.3">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row>
    <row r="52" spans="5:42" x14ac:dyDescent="0.3">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row>
    <row r="53" spans="5:42" x14ac:dyDescent="0.3">
      <c r="E53" s="74"/>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row>
    <row r="54" spans="5:42" x14ac:dyDescent="0.3">
      <c r="E54" s="74"/>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row>
    <row r="55" spans="5:42" x14ac:dyDescent="0.3">
      <c r="E55" s="74"/>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row>
    <row r="56" spans="5:42" x14ac:dyDescent="0.3">
      <c r="E56" s="74"/>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row>
    <row r="57" spans="5:42" x14ac:dyDescent="0.3">
      <c r="E57" s="74"/>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row>
    <row r="58" spans="5:42" x14ac:dyDescent="0.3">
      <c r="E58" s="74"/>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row>
    <row r="59" spans="5:42" x14ac:dyDescent="0.3">
      <c r="E59" s="74"/>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row>
    <row r="60" spans="5:42" x14ac:dyDescent="0.3">
      <c r="E60" s="74"/>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row>
    <row r="61" spans="5:42" x14ac:dyDescent="0.3">
      <c r="E61" s="74"/>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row>
    <row r="62" spans="5:42" x14ac:dyDescent="0.3">
      <c r="E62" s="74"/>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row>
    <row r="63" spans="5:42" x14ac:dyDescent="0.3">
      <c r="E63" s="74"/>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row>
    <row r="64" spans="5:42" x14ac:dyDescent="0.3">
      <c r="E64" s="74"/>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row>
    <row r="65" spans="5:42" x14ac:dyDescent="0.3">
      <c r="E65" s="74"/>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row>
    <row r="66" spans="5:42" x14ac:dyDescent="0.3">
      <c r="E66" s="74"/>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row>
    <row r="67" spans="5:42" x14ac:dyDescent="0.3">
      <c r="E67" s="74"/>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row>
    <row r="68" spans="5:42" x14ac:dyDescent="0.3">
      <c r="E68" s="74"/>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row>
    <row r="69" spans="5:42" x14ac:dyDescent="0.3">
      <c r="E69" s="74"/>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row>
    <row r="70" spans="5:42" x14ac:dyDescent="0.3">
      <c r="E70" s="74"/>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row>
    <row r="71" spans="5:42" x14ac:dyDescent="0.3">
      <c r="E71" s="74"/>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row>
    <row r="72" spans="5:42" x14ac:dyDescent="0.3">
      <c r="E72" s="74"/>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row>
    <row r="73" spans="5:42" x14ac:dyDescent="0.3">
      <c r="E73" s="74"/>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row>
    <row r="74" spans="5:42" x14ac:dyDescent="0.3">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row>
    <row r="75" spans="5:42" x14ac:dyDescent="0.3">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row>
    <row r="76" spans="5:42" x14ac:dyDescent="0.3">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row>
    <row r="77" spans="5:42" x14ac:dyDescent="0.3">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row>
    <row r="78" spans="5:42" x14ac:dyDescent="0.3">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row>
    <row r="79" spans="5:42" x14ac:dyDescent="0.3">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row>
    <row r="80" spans="5:42" x14ac:dyDescent="0.3">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row>
    <row r="81" spans="5:42" x14ac:dyDescent="0.3">
      <c r="E81" s="74"/>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row>
    <row r="82" spans="5:42" x14ac:dyDescent="0.3">
      <c r="E82" s="74"/>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row>
    <row r="83" spans="5:42" x14ac:dyDescent="0.3">
      <c r="E83" s="74"/>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row>
    <row r="84" spans="5:42" x14ac:dyDescent="0.3">
      <c r="E84" s="74"/>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row>
    <row r="85" spans="5:42" x14ac:dyDescent="0.3">
      <c r="E85" s="74"/>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row>
    <row r="86" spans="5:42" x14ac:dyDescent="0.3">
      <c r="E86" s="74"/>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row>
    <row r="87" spans="5:42" x14ac:dyDescent="0.3">
      <c r="E87" s="74"/>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row>
    <row r="88" spans="5:42" x14ac:dyDescent="0.3">
      <c r="E88" s="74"/>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row>
    <row r="89" spans="5:42" x14ac:dyDescent="0.3">
      <c r="E89" s="74"/>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c r="AN89" s="65"/>
      <c r="AO89" s="65"/>
      <c r="AP89" s="65"/>
    </row>
    <row r="90" spans="5:42" x14ac:dyDescent="0.3">
      <c r="E90" s="74"/>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row>
    <row r="91" spans="5:42" x14ac:dyDescent="0.3">
      <c r="E91" s="74"/>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row>
    <row r="92" spans="5:42" x14ac:dyDescent="0.3">
      <c r="E92" s="74"/>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row>
    <row r="93" spans="5:42" x14ac:dyDescent="0.3">
      <c r="E93" s="74"/>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row>
    <row r="94" spans="5:42" x14ac:dyDescent="0.3">
      <c r="E94" s="74"/>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row>
    <row r="95" spans="5:42" x14ac:dyDescent="0.3">
      <c r="E95" s="74"/>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row>
    <row r="96" spans="5:42" x14ac:dyDescent="0.3">
      <c r="E96" s="74"/>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row>
    <row r="97" spans="5:42" x14ac:dyDescent="0.3">
      <c r="E97" s="74"/>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row>
    <row r="98" spans="5:42" x14ac:dyDescent="0.3">
      <c r="E98" s="74"/>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row>
    <row r="99" spans="5:42" x14ac:dyDescent="0.3">
      <c r="E99" s="74"/>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row>
    <row r="100" spans="5:42" x14ac:dyDescent="0.3">
      <c r="E100" s="74"/>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row>
    <row r="101" spans="5:42" x14ac:dyDescent="0.3">
      <c r="E101" s="74"/>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row>
    <row r="102" spans="5:42" x14ac:dyDescent="0.3">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row>
    <row r="103" spans="5:42" x14ac:dyDescent="0.3">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row>
    <row r="104" spans="5:42" x14ac:dyDescent="0.3">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row>
    <row r="105" spans="5:42" x14ac:dyDescent="0.3">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row>
    <row r="106" spans="5:42" x14ac:dyDescent="0.3">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row>
    <row r="107" spans="5:42" x14ac:dyDescent="0.3">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row>
    <row r="108" spans="5:42" x14ac:dyDescent="0.3">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row>
    <row r="109" spans="5:42" x14ac:dyDescent="0.3">
      <c r="E109" s="74"/>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row>
    <row r="110" spans="5:42" x14ac:dyDescent="0.3">
      <c r="E110" s="74"/>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row>
    <row r="111" spans="5:42" x14ac:dyDescent="0.3">
      <c r="E111" s="74"/>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c r="AN111" s="65"/>
      <c r="AO111" s="65"/>
      <c r="AP111" s="65"/>
    </row>
    <row r="112" spans="5:42" x14ac:dyDescent="0.3">
      <c r="E112" s="74"/>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row>
    <row r="113" spans="5:42" x14ac:dyDescent="0.3">
      <c r="E113" s="74"/>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c r="AN113" s="65"/>
      <c r="AO113" s="65"/>
      <c r="AP113" s="65"/>
    </row>
    <row r="114" spans="5:42" x14ac:dyDescent="0.3">
      <c r="E114" s="74"/>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row>
    <row r="115" spans="5:42" x14ac:dyDescent="0.3">
      <c r="E115" s="74"/>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row>
    <row r="116" spans="5:42" x14ac:dyDescent="0.3">
      <c r="E116" s="74"/>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row>
    <row r="117" spans="5:42" x14ac:dyDescent="0.3">
      <c r="E117" s="74"/>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row>
    <row r="118" spans="5:42" x14ac:dyDescent="0.3">
      <c r="E118" s="74"/>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c r="AN118" s="65"/>
      <c r="AO118" s="65"/>
      <c r="AP118" s="65"/>
    </row>
    <row r="119" spans="5:42" x14ac:dyDescent="0.3">
      <c r="E119" s="74"/>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row>
    <row r="120" spans="5:42" x14ac:dyDescent="0.3">
      <c r="E120" s="74"/>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row>
    <row r="121" spans="5:42" x14ac:dyDescent="0.3">
      <c r="E121" s="74"/>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c r="AM121" s="65"/>
      <c r="AN121" s="65"/>
      <c r="AO121" s="65"/>
      <c r="AP121" s="65"/>
    </row>
    <row r="122" spans="5:42" x14ac:dyDescent="0.3">
      <c r="E122" s="74"/>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row>
    <row r="123" spans="5:42" x14ac:dyDescent="0.3">
      <c r="E123" s="74"/>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5:42" x14ac:dyDescent="0.3">
      <c r="E124" s="74"/>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row>
    <row r="125" spans="5:42" x14ac:dyDescent="0.3">
      <c r="E125" s="74"/>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5:42" x14ac:dyDescent="0.3">
      <c r="E126" s="74"/>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5:42" x14ac:dyDescent="0.3">
      <c r="E127" s="74"/>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c r="AN127" s="65"/>
      <c r="AO127" s="65"/>
      <c r="AP127" s="65"/>
    </row>
    <row r="128" spans="5:42" x14ac:dyDescent="0.3">
      <c r="E128" s="74"/>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c r="AN128" s="65"/>
      <c r="AO128" s="65"/>
      <c r="AP128" s="65"/>
    </row>
    <row r="129" spans="5:42" x14ac:dyDescent="0.3">
      <c r="E129" s="74"/>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row>
    <row r="130" spans="5:42" x14ac:dyDescent="0.3">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row>
    <row r="131" spans="5:42" x14ac:dyDescent="0.3">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row>
    <row r="132" spans="5:42" x14ac:dyDescent="0.3">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row>
    <row r="133" spans="5:42" x14ac:dyDescent="0.3">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row>
    <row r="134" spans="5:42" x14ac:dyDescent="0.3">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row>
    <row r="135" spans="5:42" x14ac:dyDescent="0.3">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row>
    <row r="136" spans="5:42" x14ac:dyDescent="0.3">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row>
    <row r="137" spans="5:42" x14ac:dyDescent="0.3">
      <c r="E137" s="74"/>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row>
    <row r="138" spans="5:42" x14ac:dyDescent="0.3">
      <c r="E138" s="74"/>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row>
    <row r="139" spans="5:42" x14ac:dyDescent="0.3">
      <c r="E139" s="74"/>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row>
    <row r="140" spans="5:42" x14ac:dyDescent="0.3">
      <c r="E140" s="74"/>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row>
    <row r="141" spans="5:42" x14ac:dyDescent="0.3">
      <c r="E141" s="74"/>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row>
    <row r="142" spans="5:42" x14ac:dyDescent="0.3">
      <c r="E142" s="74"/>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row>
    <row r="143" spans="5:42" x14ac:dyDescent="0.3">
      <c r="E143" s="74"/>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row>
    <row r="144" spans="5:42" x14ac:dyDescent="0.3">
      <c r="E144" s="74"/>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row>
    <row r="145" spans="5:42" x14ac:dyDescent="0.3">
      <c r="E145" s="74"/>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row>
    <row r="146" spans="5:42" x14ac:dyDescent="0.3">
      <c r="E146" s="74"/>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row>
    <row r="147" spans="5:42" x14ac:dyDescent="0.3">
      <c r="E147" s="74"/>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row>
    <row r="148" spans="5:42" x14ac:dyDescent="0.3">
      <c r="E148" s="74"/>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row>
    <row r="149" spans="5:42" x14ac:dyDescent="0.3">
      <c r="E149" s="74"/>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row>
    <row r="150" spans="5:42" x14ac:dyDescent="0.3">
      <c r="E150" s="74"/>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row>
    <row r="151" spans="5:42" x14ac:dyDescent="0.3">
      <c r="E151" s="74"/>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row>
    <row r="152" spans="5:42" x14ac:dyDescent="0.3">
      <c r="E152" s="74"/>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row>
    <row r="153" spans="5:42" x14ac:dyDescent="0.3">
      <c r="E153" s="74"/>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row>
    <row r="154" spans="5:42" x14ac:dyDescent="0.3">
      <c r="E154" s="74"/>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row>
    <row r="155" spans="5:42" x14ac:dyDescent="0.3">
      <c r="E155" s="74"/>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row>
    <row r="156" spans="5:42" x14ac:dyDescent="0.3">
      <c r="E156" s="74"/>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row>
    <row r="157" spans="5:42" x14ac:dyDescent="0.3">
      <c r="E157" s="74"/>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row>
    <row r="166" spans="8:15" x14ac:dyDescent="0.3">
      <c r="H166" s="57"/>
    </row>
    <row r="167" spans="8:15" x14ac:dyDescent="0.3">
      <c r="H167" s="59"/>
      <c r="I167" s="59"/>
      <c r="J167" s="59"/>
      <c r="K167" s="59"/>
      <c r="L167" s="59"/>
      <c r="M167" s="59"/>
      <c r="N167" s="59"/>
      <c r="O167" s="59"/>
    </row>
    <row r="168" spans="8:15" x14ac:dyDescent="0.3">
      <c r="H168" s="62"/>
      <c r="I168" s="62"/>
      <c r="J168" s="62"/>
      <c r="K168" s="62"/>
      <c r="L168" s="62"/>
      <c r="M168" s="62"/>
      <c r="N168" s="62"/>
      <c r="O168" s="6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7533-4A82-48FA-9AEC-0D9C0C57BF6D}">
  <sheetPr>
    <tabColor theme="9" tint="0.59974974822229687"/>
  </sheetPr>
  <dimension ref="A1:AQ91"/>
  <sheetViews>
    <sheetView topLeftCell="C6" zoomScale="85" zoomScaleNormal="85" workbookViewId="0">
      <selection activeCell="S20" sqref="S20"/>
    </sheetView>
  </sheetViews>
  <sheetFormatPr defaultColWidth="9.109375" defaultRowHeight="14.4" x14ac:dyDescent="0.3"/>
  <cols>
    <col min="1" max="1" width="13.109375" style="55" customWidth="1"/>
    <col min="2" max="2" width="83.109375" style="55" customWidth="1"/>
    <col min="3" max="6" width="9.109375" style="55"/>
    <col min="8" max="8" width="9.109375" style="55"/>
    <col min="9" max="9" width="15.33203125" style="55" customWidth="1"/>
    <col min="10" max="10" width="10.6640625" style="55" customWidth="1"/>
    <col min="11" max="11" width="11.44140625" style="55" customWidth="1"/>
    <col min="12" max="12" width="9.88671875" style="55" customWidth="1"/>
    <col min="13" max="13" width="15" style="55" customWidth="1"/>
    <col min="14" max="14" width="10.6640625" style="55" customWidth="1"/>
    <col min="15" max="16" width="9.109375" style="55"/>
    <col min="17" max="17" width="9.88671875" style="55" customWidth="1"/>
    <col min="18" max="16384" width="9.109375" style="55"/>
  </cols>
  <sheetData>
    <row r="1" spans="1:34" ht="23.4" x14ac:dyDescent="0.3">
      <c r="A1" s="54"/>
    </row>
    <row r="2" spans="1:34" x14ac:dyDescent="0.3">
      <c r="G2" s="55"/>
    </row>
    <row r="3" spans="1:34" customFormat="1" x14ac:dyDescent="0.3"/>
    <row r="4" spans="1:34" ht="21" x14ac:dyDescent="0.3">
      <c r="A4" s="56" t="s">
        <v>114</v>
      </c>
    </row>
    <row r="5" spans="1:34" x14ac:dyDescent="0.3">
      <c r="A5" s="57" t="s">
        <v>115</v>
      </c>
      <c r="J5" s="58"/>
      <c r="K5" s="58"/>
      <c r="L5" s="58"/>
      <c r="M5" s="58"/>
      <c r="N5" s="58"/>
      <c r="O5" s="58"/>
      <c r="P5" s="58"/>
      <c r="Q5" s="58"/>
      <c r="R5" s="58"/>
      <c r="S5" s="58"/>
      <c r="T5" s="58"/>
      <c r="U5" s="58"/>
      <c r="V5" s="58"/>
      <c r="W5" s="58"/>
      <c r="X5" s="58"/>
      <c r="Y5" s="58"/>
      <c r="Z5" s="58"/>
      <c r="AA5" s="58"/>
      <c r="AB5" s="58"/>
      <c r="AC5" s="58"/>
      <c r="AD5" s="58"/>
      <c r="AE5" s="58"/>
      <c r="AF5" s="58"/>
    </row>
    <row r="6" spans="1:34" ht="15" thickBot="1" x14ac:dyDescent="0.35">
      <c r="A6" s="60" t="s">
        <v>116</v>
      </c>
      <c r="B6" s="61" t="s">
        <v>117</v>
      </c>
      <c r="C6" s="60" t="s">
        <v>118</v>
      </c>
      <c r="D6" s="60" t="s">
        <v>101</v>
      </c>
      <c r="E6" s="60" t="s">
        <v>119</v>
      </c>
      <c r="F6" s="60" t="s">
        <v>21</v>
      </c>
      <c r="G6" s="60" t="s">
        <v>24</v>
      </c>
      <c r="H6" s="60" t="s">
        <v>27</v>
      </c>
      <c r="I6" s="60" t="s">
        <v>30</v>
      </c>
      <c r="J6" s="60" t="s">
        <v>33</v>
      </c>
      <c r="K6" s="60" t="s">
        <v>36</v>
      </c>
      <c r="L6" s="60" t="s">
        <v>39</v>
      </c>
      <c r="M6" s="60" t="s">
        <v>42</v>
      </c>
      <c r="N6" s="60" t="s">
        <v>45</v>
      </c>
      <c r="O6" s="60" t="s">
        <v>47</v>
      </c>
      <c r="P6" s="60" t="s">
        <v>49</v>
      </c>
      <c r="Q6" s="60" t="s">
        <v>51</v>
      </c>
      <c r="R6" s="60" t="s">
        <v>53</v>
      </c>
      <c r="S6" s="60" t="s">
        <v>56</v>
      </c>
      <c r="T6" s="60" t="s">
        <v>59</v>
      </c>
      <c r="U6" s="60" t="s">
        <v>62</v>
      </c>
      <c r="V6" s="60" t="s">
        <v>65</v>
      </c>
      <c r="W6" s="60" t="s">
        <v>68</v>
      </c>
      <c r="X6" s="60" t="s">
        <v>71</v>
      </c>
      <c r="Y6" s="60" t="s">
        <v>73</v>
      </c>
      <c r="Z6" s="60" t="s">
        <v>75</v>
      </c>
      <c r="AA6" s="60" t="s">
        <v>78</v>
      </c>
      <c r="AB6" s="60" t="s">
        <v>81</v>
      </c>
      <c r="AC6" s="60" t="s">
        <v>84</v>
      </c>
      <c r="AD6" s="60" t="s">
        <v>86</v>
      </c>
      <c r="AE6" s="60" t="s">
        <v>88</v>
      </c>
      <c r="AF6" s="60" t="s">
        <v>90</v>
      </c>
      <c r="AG6" s="60" t="s">
        <v>93</v>
      </c>
      <c r="AH6" s="60">
        <v>0</v>
      </c>
    </row>
    <row r="7" spans="1:34" ht="55.2" x14ac:dyDescent="0.3">
      <c r="A7" s="75" t="s">
        <v>120</v>
      </c>
      <c r="B7" s="75" t="s">
        <v>19</v>
      </c>
      <c r="C7" s="76" t="s">
        <v>114</v>
      </c>
      <c r="D7" s="63" t="s">
        <v>122</v>
      </c>
      <c r="E7" s="64" t="s">
        <v>123</v>
      </c>
      <c r="F7" s="75" t="s">
        <v>22</v>
      </c>
      <c r="G7" s="75" t="s">
        <v>25</v>
      </c>
      <c r="H7" s="75" t="s">
        <v>28</v>
      </c>
      <c r="I7" s="75" t="s">
        <v>31</v>
      </c>
      <c r="J7" s="75" t="s">
        <v>34</v>
      </c>
      <c r="K7" s="75" t="s">
        <v>37</v>
      </c>
      <c r="L7" s="75" t="s">
        <v>40</v>
      </c>
      <c r="M7" s="75" t="s">
        <v>43</v>
      </c>
      <c r="N7" s="75" t="s">
        <v>46</v>
      </c>
      <c r="O7" s="75" t="s">
        <v>48</v>
      </c>
      <c r="P7" s="75" t="s">
        <v>50</v>
      </c>
      <c r="Q7" s="75" t="s">
        <v>52</v>
      </c>
      <c r="R7" s="75" t="s">
        <v>54</v>
      </c>
      <c r="S7" s="75" t="s">
        <v>57</v>
      </c>
      <c r="T7" s="75" t="s">
        <v>60</v>
      </c>
      <c r="U7" s="75" t="s">
        <v>63</v>
      </c>
      <c r="V7" s="75" t="s">
        <v>66</v>
      </c>
      <c r="W7" s="75" t="s">
        <v>69</v>
      </c>
      <c r="X7" s="75" t="s">
        <v>72</v>
      </c>
      <c r="Y7" s="75" t="s">
        <v>74</v>
      </c>
      <c r="Z7" s="75" t="s">
        <v>76</v>
      </c>
      <c r="AA7" s="75" t="s">
        <v>79</v>
      </c>
      <c r="AB7" s="75" t="s">
        <v>82</v>
      </c>
      <c r="AC7" s="75" t="s">
        <v>85</v>
      </c>
      <c r="AD7" s="75" t="s">
        <v>87</v>
      </c>
      <c r="AE7" s="75" t="s">
        <v>89</v>
      </c>
      <c r="AF7" s="75" t="s">
        <v>91</v>
      </c>
      <c r="AG7" s="75" t="s">
        <v>94</v>
      </c>
      <c r="AH7" s="75"/>
    </row>
    <row r="8" spans="1:34" x14ac:dyDescent="0.3">
      <c r="A8" s="66" t="s">
        <v>153</v>
      </c>
      <c r="B8" s="66" t="s">
        <v>154</v>
      </c>
      <c r="C8" s="67" t="s">
        <v>126</v>
      </c>
      <c r="D8" s="68" t="s">
        <v>127</v>
      </c>
      <c r="E8" s="68">
        <v>2019</v>
      </c>
      <c r="F8" s="106" t="s">
        <v>128</v>
      </c>
      <c r="G8" s="106" t="s">
        <v>128</v>
      </c>
      <c r="H8" s="106" t="s">
        <v>128</v>
      </c>
      <c r="I8" s="106" t="s">
        <v>128</v>
      </c>
      <c r="J8" s="106">
        <v>0.71014700947794029</v>
      </c>
      <c r="K8" s="106">
        <v>0.69299999999999984</v>
      </c>
      <c r="L8" s="106" t="s">
        <v>128</v>
      </c>
      <c r="M8" s="106" t="s">
        <v>128</v>
      </c>
      <c r="N8" s="106" t="s">
        <v>128</v>
      </c>
      <c r="O8" s="106" t="s">
        <v>128</v>
      </c>
      <c r="P8" s="106" t="s">
        <v>128</v>
      </c>
      <c r="Q8" s="106" t="s">
        <v>128</v>
      </c>
      <c r="R8" s="106">
        <v>0.69299999999999995</v>
      </c>
      <c r="S8" s="106">
        <v>0.11475118450866462</v>
      </c>
      <c r="T8" s="106">
        <v>0.69299999999999995</v>
      </c>
      <c r="U8" s="106">
        <v>0.69299999999999995</v>
      </c>
      <c r="V8" s="106">
        <v>0.69300000000000006</v>
      </c>
      <c r="W8" s="106" t="s">
        <v>128</v>
      </c>
      <c r="X8" s="106" t="s">
        <v>128</v>
      </c>
      <c r="Y8" s="106" t="s">
        <v>128</v>
      </c>
      <c r="Z8" s="106" t="s">
        <v>128</v>
      </c>
      <c r="AA8" s="106" t="s">
        <v>128</v>
      </c>
      <c r="AB8" s="106" t="s">
        <v>128</v>
      </c>
      <c r="AC8" s="106" t="s">
        <v>128</v>
      </c>
      <c r="AD8" s="106" t="s">
        <v>128</v>
      </c>
      <c r="AE8" s="106">
        <v>0.69299999999999995</v>
      </c>
      <c r="AF8" s="106" t="s">
        <v>128</v>
      </c>
      <c r="AG8" s="106">
        <v>0.52501369659792274</v>
      </c>
      <c r="AH8" s="55">
        <v>1</v>
      </c>
    </row>
    <row r="9" spans="1:34" x14ac:dyDescent="0.3">
      <c r="A9" s="55" t="s">
        <v>155</v>
      </c>
      <c r="B9" s="55" t="s">
        <v>156</v>
      </c>
      <c r="C9" s="69" t="s">
        <v>126</v>
      </c>
      <c r="D9" s="70" t="s">
        <v>127</v>
      </c>
      <c r="E9" s="70">
        <v>2019</v>
      </c>
      <c r="F9" s="107" t="s">
        <v>128</v>
      </c>
      <c r="G9" s="107" t="s">
        <v>128</v>
      </c>
      <c r="H9" s="107" t="s">
        <v>128</v>
      </c>
      <c r="I9" s="107" t="s">
        <v>128</v>
      </c>
      <c r="J9" s="107">
        <v>0.71014700947794018</v>
      </c>
      <c r="K9" s="107">
        <v>0.69299999999999995</v>
      </c>
      <c r="L9" s="107" t="s">
        <v>128</v>
      </c>
      <c r="M9" s="107" t="s">
        <v>128</v>
      </c>
      <c r="N9" s="107" t="s">
        <v>128</v>
      </c>
      <c r="O9" s="107" t="s">
        <v>128</v>
      </c>
      <c r="P9" s="107" t="s">
        <v>128</v>
      </c>
      <c r="Q9" s="107" t="s">
        <v>128</v>
      </c>
      <c r="R9" s="107">
        <v>0.69299999999999995</v>
      </c>
      <c r="S9" s="107" t="s">
        <v>128</v>
      </c>
      <c r="T9" s="107">
        <v>0.69299999999999995</v>
      </c>
      <c r="U9" s="107">
        <v>0.69299999999999995</v>
      </c>
      <c r="V9" s="107">
        <v>0.69299999999999995</v>
      </c>
      <c r="W9" s="107" t="s">
        <v>128</v>
      </c>
      <c r="X9" s="107" t="s">
        <v>128</v>
      </c>
      <c r="Y9" s="107" t="s">
        <v>128</v>
      </c>
      <c r="Z9" s="107" t="s">
        <v>128</v>
      </c>
      <c r="AA9" s="107" t="s">
        <v>128</v>
      </c>
      <c r="AB9" s="107" t="s">
        <v>128</v>
      </c>
      <c r="AC9" s="107" t="s">
        <v>128</v>
      </c>
      <c r="AD9" s="107" t="s">
        <v>128</v>
      </c>
      <c r="AE9" s="107">
        <v>0.69299999999999984</v>
      </c>
      <c r="AF9" s="107" t="s">
        <v>128</v>
      </c>
      <c r="AG9" s="107" t="s">
        <v>128</v>
      </c>
      <c r="AH9" s="55">
        <v>1</v>
      </c>
    </row>
    <row r="10" spans="1:34" x14ac:dyDescent="0.3">
      <c r="A10" s="55" t="s">
        <v>157</v>
      </c>
      <c r="B10" s="55" t="s">
        <v>158</v>
      </c>
      <c r="C10" s="69" t="s">
        <v>126</v>
      </c>
      <c r="D10" s="70" t="s">
        <v>127</v>
      </c>
      <c r="E10" s="70">
        <v>2019</v>
      </c>
      <c r="F10" s="107" t="s">
        <v>128</v>
      </c>
      <c r="G10" s="107" t="s">
        <v>128</v>
      </c>
      <c r="H10" s="107" t="s">
        <v>128</v>
      </c>
      <c r="I10" s="107" t="s">
        <v>128</v>
      </c>
      <c r="J10" s="107">
        <v>0.27182685810335194</v>
      </c>
      <c r="K10" s="107">
        <v>0.34649999999999997</v>
      </c>
      <c r="L10" s="107" t="s">
        <v>128</v>
      </c>
      <c r="M10" s="107" t="s">
        <v>128</v>
      </c>
      <c r="N10" s="107" t="s">
        <v>128</v>
      </c>
      <c r="O10" s="107">
        <v>0.38715500293721072</v>
      </c>
      <c r="P10" s="107" t="s">
        <v>128</v>
      </c>
      <c r="Q10" s="107" t="s">
        <v>128</v>
      </c>
      <c r="R10" s="107">
        <v>0.34649999999999997</v>
      </c>
      <c r="S10" s="107">
        <v>0.44192604128929369</v>
      </c>
      <c r="T10" s="107">
        <v>0.34649999999999992</v>
      </c>
      <c r="U10" s="107">
        <v>0.34649999999999997</v>
      </c>
      <c r="V10" s="107">
        <v>0.34650000000000003</v>
      </c>
      <c r="W10" s="107" t="s">
        <v>128</v>
      </c>
      <c r="X10" s="107" t="s">
        <v>128</v>
      </c>
      <c r="Y10" s="107" t="s">
        <v>128</v>
      </c>
      <c r="Z10" s="107" t="s">
        <v>128</v>
      </c>
      <c r="AA10" s="107">
        <v>0.7527312266245948</v>
      </c>
      <c r="AB10" s="107" t="s">
        <v>128</v>
      </c>
      <c r="AC10" s="107" t="s">
        <v>128</v>
      </c>
      <c r="AD10" s="107" t="s">
        <v>128</v>
      </c>
      <c r="AE10" s="107">
        <v>0.34649999999999992</v>
      </c>
      <c r="AF10" s="107">
        <v>0.2651946118767613</v>
      </c>
      <c r="AG10" s="107">
        <v>0.38897256691033683</v>
      </c>
      <c r="AH10" s="55">
        <v>1</v>
      </c>
    </row>
    <row r="11" spans="1:34" x14ac:dyDescent="0.3">
      <c r="A11" s="55" t="s">
        <v>159</v>
      </c>
      <c r="B11" s="55" t="s">
        <v>160</v>
      </c>
      <c r="C11" s="69" t="s">
        <v>126</v>
      </c>
      <c r="D11" s="70" t="s">
        <v>127</v>
      </c>
      <c r="E11" s="70">
        <v>2019</v>
      </c>
      <c r="F11" s="107" t="s">
        <v>128</v>
      </c>
      <c r="G11" s="107" t="s">
        <v>128</v>
      </c>
      <c r="H11" s="107" t="s">
        <v>128</v>
      </c>
      <c r="I11" s="107" t="s">
        <v>128</v>
      </c>
      <c r="J11" s="107" t="s">
        <v>128</v>
      </c>
      <c r="K11" s="107" t="s">
        <v>128</v>
      </c>
      <c r="L11" s="107" t="s">
        <v>128</v>
      </c>
      <c r="M11" s="107" t="s">
        <v>128</v>
      </c>
      <c r="N11" s="107" t="s">
        <v>128</v>
      </c>
      <c r="O11" s="107" t="s">
        <v>128</v>
      </c>
      <c r="P11" s="107" t="s">
        <v>128</v>
      </c>
      <c r="Q11" s="107" t="s">
        <v>128</v>
      </c>
      <c r="R11" s="107" t="s">
        <v>128</v>
      </c>
      <c r="S11" s="107" t="s">
        <v>128</v>
      </c>
      <c r="T11" s="107">
        <v>0.34649999999999997</v>
      </c>
      <c r="U11" s="107">
        <v>0.34649999999999992</v>
      </c>
      <c r="V11" s="107">
        <v>0.34649999999999992</v>
      </c>
      <c r="W11" s="107" t="s">
        <v>128</v>
      </c>
      <c r="X11" s="107" t="s">
        <v>128</v>
      </c>
      <c r="Y11" s="107" t="s">
        <v>128</v>
      </c>
      <c r="Z11" s="107" t="s">
        <v>128</v>
      </c>
      <c r="AA11" s="107" t="s">
        <v>128</v>
      </c>
      <c r="AB11" s="107" t="s">
        <v>128</v>
      </c>
      <c r="AC11" s="107" t="s">
        <v>128</v>
      </c>
      <c r="AD11" s="107" t="s">
        <v>128</v>
      </c>
      <c r="AE11" s="107" t="s">
        <v>128</v>
      </c>
      <c r="AF11" s="107" t="s">
        <v>128</v>
      </c>
      <c r="AG11" s="107">
        <v>0.34649999999999997</v>
      </c>
      <c r="AH11" s="55">
        <v>1</v>
      </c>
    </row>
    <row r="12" spans="1:34" x14ac:dyDescent="0.3">
      <c r="A12" s="55" t="s">
        <v>161</v>
      </c>
      <c r="B12" s="55" t="s">
        <v>162</v>
      </c>
      <c r="C12" s="69" t="s">
        <v>126</v>
      </c>
      <c r="D12" s="70" t="s">
        <v>127</v>
      </c>
      <c r="E12" s="70">
        <v>2019</v>
      </c>
      <c r="F12" s="107" t="s">
        <v>128</v>
      </c>
      <c r="G12" s="107" t="s">
        <v>128</v>
      </c>
      <c r="H12" s="107" t="s">
        <v>128</v>
      </c>
      <c r="I12" s="107" t="s">
        <v>128</v>
      </c>
      <c r="J12" s="107" t="s">
        <v>128</v>
      </c>
      <c r="K12" s="107" t="s">
        <v>128</v>
      </c>
      <c r="L12" s="107" t="s">
        <v>128</v>
      </c>
      <c r="M12" s="107" t="s">
        <v>128</v>
      </c>
      <c r="N12" s="107" t="s">
        <v>128</v>
      </c>
      <c r="O12" s="107" t="s">
        <v>128</v>
      </c>
      <c r="P12" s="107">
        <v>0.59399999999999975</v>
      </c>
      <c r="Q12" s="107" t="s">
        <v>128</v>
      </c>
      <c r="R12" s="107">
        <v>0.36008752110436221</v>
      </c>
      <c r="S12" s="107">
        <v>0.6480789795204055</v>
      </c>
      <c r="T12" s="107">
        <v>0.8171109333484855</v>
      </c>
      <c r="U12" s="107">
        <v>0.5353493990060566</v>
      </c>
      <c r="V12" s="107">
        <v>0.52501234693396659</v>
      </c>
      <c r="W12" s="107" t="s">
        <v>128</v>
      </c>
      <c r="X12" s="107" t="s">
        <v>128</v>
      </c>
      <c r="Y12" s="107" t="s">
        <v>128</v>
      </c>
      <c r="Z12" s="107">
        <v>0.53486215072145782</v>
      </c>
      <c r="AA12" s="107">
        <v>0.44800983819661999</v>
      </c>
      <c r="AB12" s="107" t="s">
        <v>128</v>
      </c>
      <c r="AC12" s="107" t="s">
        <v>128</v>
      </c>
      <c r="AD12" s="107" t="s">
        <v>128</v>
      </c>
      <c r="AE12" s="107" t="s">
        <v>128</v>
      </c>
      <c r="AF12" s="107">
        <v>0.2621990354318276</v>
      </c>
      <c r="AG12" s="107">
        <v>0.59349345390449393</v>
      </c>
      <c r="AH12" s="55">
        <v>1</v>
      </c>
    </row>
    <row r="13" spans="1:34" x14ac:dyDescent="0.3">
      <c r="A13" s="55" t="s">
        <v>163</v>
      </c>
      <c r="B13" s="55" t="s">
        <v>164</v>
      </c>
      <c r="C13" s="69" t="s">
        <v>126</v>
      </c>
      <c r="D13" s="70" t="s">
        <v>127</v>
      </c>
      <c r="E13" s="70">
        <v>2019</v>
      </c>
      <c r="F13" s="107" t="s">
        <v>128</v>
      </c>
      <c r="G13" s="107" t="s">
        <v>128</v>
      </c>
      <c r="H13" s="107" t="s">
        <v>128</v>
      </c>
      <c r="I13" s="107" t="s">
        <v>128</v>
      </c>
      <c r="J13" s="107" t="s">
        <v>128</v>
      </c>
      <c r="K13" s="107" t="s">
        <v>128</v>
      </c>
      <c r="L13" s="107" t="s">
        <v>128</v>
      </c>
      <c r="M13" s="107" t="s">
        <v>128</v>
      </c>
      <c r="N13" s="107" t="s">
        <v>128</v>
      </c>
      <c r="O13" s="107" t="s">
        <v>128</v>
      </c>
      <c r="P13" s="107" t="s">
        <v>128</v>
      </c>
      <c r="Q13" s="107" t="s">
        <v>128</v>
      </c>
      <c r="R13" s="107">
        <v>0.71626544939113734</v>
      </c>
      <c r="S13" s="107">
        <v>0.73407567842183552</v>
      </c>
      <c r="T13" s="107">
        <v>0.92109929296452253</v>
      </c>
      <c r="U13" s="107" t="s">
        <v>128</v>
      </c>
      <c r="V13" s="107" t="s">
        <v>128</v>
      </c>
      <c r="W13" s="107" t="s">
        <v>128</v>
      </c>
      <c r="X13" s="107" t="s">
        <v>128</v>
      </c>
      <c r="Y13" s="107" t="s">
        <v>128</v>
      </c>
      <c r="Z13" s="107" t="s">
        <v>128</v>
      </c>
      <c r="AA13" s="107" t="s">
        <v>128</v>
      </c>
      <c r="AB13" s="107" t="s">
        <v>128</v>
      </c>
      <c r="AC13" s="107" t="s">
        <v>128</v>
      </c>
      <c r="AD13" s="107" t="s">
        <v>128</v>
      </c>
      <c r="AE13" s="107">
        <v>0.78367316554340172</v>
      </c>
      <c r="AF13" s="107" t="s">
        <v>128</v>
      </c>
      <c r="AG13" s="107" t="s">
        <v>128</v>
      </c>
      <c r="AH13" s="55">
        <v>1</v>
      </c>
    </row>
    <row r="14" spans="1:34" x14ac:dyDescent="0.3">
      <c r="A14" s="55" t="s">
        <v>165</v>
      </c>
      <c r="B14" s="55" t="s">
        <v>166</v>
      </c>
      <c r="C14" s="69" t="s">
        <v>126</v>
      </c>
      <c r="D14" s="70" t="s">
        <v>127</v>
      </c>
      <c r="E14" s="70">
        <v>2019</v>
      </c>
      <c r="F14" s="107" t="s">
        <v>128</v>
      </c>
      <c r="G14" s="107" t="s">
        <v>128</v>
      </c>
      <c r="H14" s="107" t="s">
        <v>128</v>
      </c>
      <c r="I14" s="107">
        <v>0.60939928970502955</v>
      </c>
      <c r="J14" s="107">
        <v>0.71014700947794029</v>
      </c>
      <c r="K14" s="107" t="s">
        <v>128</v>
      </c>
      <c r="L14" s="107" t="s">
        <v>128</v>
      </c>
      <c r="M14" s="107" t="s">
        <v>128</v>
      </c>
      <c r="N14" s="107" t="s">
        <v>128</v>
      </c>
      <c r="O14" s="107" t="s">
        <v>128</v>
      </c>
      <c r="P14" s="107" t="s">
        <v>128</v>
      </c>
      <c r="Q14" s="107" t="s">
        <v>128</v>
      </c>
      <c r="R14" s="107">
        <v>0.69299999999999995</v>
      </c>
      <c r="S14" s="107">
        <v>0.1147511845086646</v>
      </c>
      <c r="T14" s="107">
        <v>0.69299999999999984</v>
      </c>
      <c r="U14" s="107">
        <v>0.69299999999999995</v>
      </c>
      <c r="V14" s="107">
        <v>0.69299999999999995</v>
      </c>
      <c r="W14" s="107" t="s">
        <v>128</v>
      </c>
      <c r="X14" s="107" t="s">
        <v>128</v>
      </c>
      <c r="Y14" s="107" t="s">
        <v>128</v>
      </c>
      <c r="Z14" s="107" t="s">
        <v>128</v>
      </c>
      <c r="AA14" s="107">
        <v>0.69299999999999984</v>
      </c>
      <c r="AB14" s="107" t="s">
        <v>128</v>
      </c>
      <c r="AC14" s="107" t="s">
        <v>128</v>
      </c>
      <c r="AD14" s="107" t="s">
        <v>128</v>
      </c>
      <c r="AE14" s="107">
        <v>0.69300000000000006</v>
      </c>
      <c r="AF14" s="107">
        <v>0.42162582223493644</v>
      </c>
      <c r="AG14" s="107">
        <v>0.52501369659792285</v>
      </c>
      <c r="AH14" s="55">
        <v>1</v>
      </c>
    </row>
    <row r="15" spans="1:34" x14ac:dyDescent="0.3">
      <c r="A15" s="55" t="s">
        <v>167</v>
      </c>
      <c r="B15" s="55" t="s">
        <v>168</v>
      </c>
      <c r="C15" s="69" t="s">
        <v>126</v>
      </c>
      <c r="D15" s="70" t="s">
        <v>127</v>
      </c>
      <c r="E15" s="70">
        <v>2019</v>
      </c>
      <c r="F15" s="107" t="s">
        <v>128</v>
      </c>
      <c r="G15" s="107" t="s">
        <v>128</v>
      </c>
      <c r="H15" s="107" t="s">
        <v>128</v>
      </c>
      <c r="I15" s="107" t="s">
        <v>128</v>
      </c>
      <c r="J15" s="107">
        <v>0.71014700947794029</v>
      </c>
      <c r="K15" s="107" t="s">
        <v>128</v>
      </c>
      <c r="L15" s="107" t="s">
        <v>128</v>
      </c>
      <c r="M15" s="107" t="s">
        <v>128</v>
      </c>
      <c r="N15" s="107" t="s">
        <v>128</v>
      </c>
      <c r="O15" s="107" t="s">
        <v>128</v>
      </c>
      <c r="P15" s="107" t="s">
        <v>128</v>
      </c>
      <c r="Q15" s="107" t="s">
        <v>128</v>
      </c>
      <c r="R15" s="107">
        <v>0.69299999999999984</v>
      </c>
      <c r="S15" s="107" t="s">
        <v>128</v>
      </c>
      <c r="T15" s="107">
        <v>0.69299999999999995</v>
      </c>
      <c r="U15" s="107" t="s">
        <v>128</v>
      </c>
      <c r="V15" s="107">
        <v>0.69299999999999995</v>
      </c>
      <c r="W15" s="107" t="s">
        <v>128</v>
      </c>
      <c r="X15" s="107" t="s">
        <v>128</v>
      </c>
      <c r="Y15" s="107" t="s">
        <v>128</v>
      </c>
      <c r="Z15" s="107" t="s">
        <v>128</v>
      </c>
      <c r="AA15" s="107">
        <v>0.69299999999999995</v>
      </c>
      <c r="AB15" s="107" t="s">
        <v>128</v>
      </c>
      <c r="AC15" s="107" t="s">
        <v>128</v>
      </c>
      <c r="AD15" s="107" t="s">
        <v>128</v>
      </c>
      <c r="AE15" s="107">
        <v>0.69299999999999995</v>
      </c>
      <c r="AF15" s="107" t="s">
        <v>128</v>
      </c>
      <c r="AG15" s="107">
        <v>0.52501369659792274</v>
      </c>
      <c r="AH15" s="55">
        <v>1</v>
      </c>
    </row>
    <row r="16" spans="1:34" x14ac:dyDescent="0.3">
      <c r="A16" s="55" t="s">
        <v>169</v>
      </c>
      <c r="B16" s="55" t="s">
        <v>170</v>
      </c>
      <c r="C16" s="69" t="s">
        <v>126</v>
      </c>
      <c r="D16" s="70" t="s">
        <v>127</v>
      </c>
      <c r="E16" s="70">
        <v>2019</v>
      </c>
      <c r="F16" s="107" t="s">
        <v>128</v>
      </c>
      <c r="G16" s="107">
        <v>0.35368508460388959</v>
      </c>
      <c r="H16" s="107" t="s">
        <v>128</v>
      </c>
      <c r="I16" s="107" t="s">
        <v>128</v>
      </c>
      <c r="J16" s="107">
        <v>0.27182685810335194</v>
      </c>
      <c r="K16" s="107">
        <v>0.34649999999999992</v>
      </c>
      <c r="L16" s="107" t="s">
        <v>128</v>
      </c>
      <c r="M16" s="107" t="s">
        <v>128</v>
      </c>
      <c r="N16" s="107" t="s">
        <v>128</v>
      </c>
      <c r="O16" s="107" t="s">
        <v>128</v>
      </c>
      <c r="P16" s="107" t="s">
        <v>128</v>
      </c>
      <c r="Q16" s="107" t="s">
        <v>128</v>
      </c>
      <c r="R16" s="107">
        <v>0.34649999999999992</v>
      </c>
      <c r="S16" s="107">
        <v>0.44192604128929369</v>
      </c>
      <c r="T16" s="107">
        <v>0.34649999999999997</v>
      </c>
      <c r="U16" s="107">
        <v>0.34649999999999997</v>
      </c>
      <c r="V16" s="107">
        <v>0.34649999999999997</v>
      </c>
      <c r="W16" s="107" t="s">
        <v>128</v>
      </c>
      <c r="X16" s="107" t="s">
        <v>128</v>
      </c>
      <c r="Y16" s="107" t="s">
        <v>128</v>
      </c>
      <c r="Z16" s="107" t="s">
        <v>128</v>
      </c>
      <c r="AA16" s="107">
        <v>0.75273122662459491</v>
      </c>
      <c r="AB16" s="107" t="s">
        <v>128</v>
      </c>
      <c r="AC16" s="107">
        <v>0.62948370685576926</v>
      </c>
      <c r="AD16" s="107" t="s">
        <v>128</v>
      </c>
      <c r="AE16" s="107">
        <v>0.34649999999999997</v>
      </c>
      <c r="AF16" s="107">
        <v>0.2651946118767613</v>
      </c>
      <c r="AG16" s="107">
        <v>0.38897256691033683</v>
      </c>
      <c r="AH16" s="55">
        <v>1</v>
      </c>
    </row>
    <row r="17" spans="1:43" x14ac:dyDescent="0.3">
      <c r="A17" s="55" t="s">
        <v>171</v>
      </c>
      <c r="B17" s="55" t="s">
        <v>172</v>
      </c>
      <c r="C17" s="69" t="s">
        <v>126</v>
      </c>
      <c r="D17" s="70" t="s">
        <v>127</v>
      </c>
      <c r="E17" s="70">
        <v>2019</v>
      </c>
      <c r="F17" s="107" t="s">
        <v>128</v>
      </c>
      <c r="G17" s="107" t="s">
        <v>128</v>
      </c>
      <c r="H17" s="107" t="s">
        <v>128</v>
      </c>
      <c r="I17" s="107" t="s">
        <v>128</v>
      </c>
      <c r="J17" s="107">
        <v>0.34649999999999997</v>
      </c>
      <c r="K17" s="107" t="s">
        <v>128</v>
      </c>
      <c r="L17" s="107" t="s">
        <v>128</v>
      </c>
      <c r="M17" s="107" t="s">
        <v>128</v>
      </c>
      <c r="N17" s="107" t="s">
        <v>128</v>
      </c>
      <c r="O17" s="107" t="s">
        <v>128</v>
      </c>
      <c r="P17" s="107" t="s">
        <v>128</v>
      </c>
      <c r="Q17" s="107" t="s">
        <v>128</v>
      </c>
      <c r="R17" s="107">
        <v>0.34649999999999997</v>
      </c>
      <c r="S17" s="107">
        <v>0.34649999999999997</v>
      </c>
      <c r="T17" s="107">
        <v>0.34649999999999997</v>
      </c>
      <c r="U17" s="107">
        <v>0.34649999999999997</v>
      </c>
      <c r="V17" s="107">
        <v>0.34649999999999992</v>
      </c>
      <c r="W17" s="107" t="s">
        <v>128</v>
      </c>
      <c r="X17" s="107" t="s">
        <v>128</v>
      </c>
      <c r="Y17" s="107" t="s">
        <v>128</v>
      </c>
      <c r="Z17" s="107" t="s">
        <v>128</v>
      </c>
      <c r="AA17" s="107">
        <v>0.34650000000000003</v>
      </c>
      <c r="AB17" s="107" t="s">
        <v>128</v>
      </c>
      <c r="AC17" s="107" t="s">
        <v>128</v>
      </c>
      <c r="AD17" s="107" t="s">
        <v>128</v>
      </c>
      <c r="AE17" s="107">
        <v>0.34649999999999992</v>
      </c>
      <c r="AF17" s="107">
        <v>0.34649999999999997</v>
      </c>
      <c r="AG17" s="107">
        <v>0.34650000000000003</v>
      </c>
      <c r="AH17" s="55">
        <v>1</v>
      </c>
    </row>
    <row r="18" spans="1:43" x14ac:dyDescent="0.3">
      <c r="A18" s="55" t="s">
        <v>173</v>
      </c>
      <c r="B18" s="55" t="s">
        <v>174</v>
      </c>
      <c r="C18" s="69" t="s">
        <v>126</v>
      </c>
      <c r="D18" s="70" t="s">
        <v>127</v>
      </c>
      <c r="E18" s="70">
        <v>2019</v>
      </c>
      <c r="F18" s="107">
        <v>0.38999400762644376</v>
      </c>
      <c r="G18" s="107" t="s">
        <v>128</v>
      </c>
      <c r="H18" s="107" t="s">
        <v>128</v>
      </c>
      <c r="I18" s="107">
        <v>0.38849530871838578</v>
      </c>
      <c r="J18" s="107">
        <v>0.35160771242144223</v>
      </c>
      <c r="K18" s="107" t="s">
        <v>128</v>
      </c>
      <c r="L18" s="107" t="s">
        <v>128</v>
      </c>
      <c r="M18" s="107" t="s">
        <v>128</v>
      </c>
      <c r="N18" s="107" t="s">
        <v>128</v>
      </c>
      <c r="O18" s="107" t="s">
        <v>128</v>
      </c>
      <c r="P18" s="107">
        <v>0.59399999999999997</v>
      </c>
      <c r="Q18" s="107" t="s">
        <v>128</v>
      </c>
      <c r="R18" s="107">
        <v>0.3600875211043621</v>
      </c>
      <c r="S18" s="107">
        <v>0.64807897952040561</v>
      </c>
      <c r="T18" s="107">
        <v>0.8171109333484855</v>
      </c>
      <c r="U18" s="107">
        <v>0.53534939900605671</v>
      </c>
      <c r="V18" s="107">
        <v>0.52501234693396648</v>
      </c>
      <c r="W18" s="107" t="s">
        <v>128</v>
      </c>
      <c r="X18" s="107" t="s">
        <v>128</v>
      </c>
      <c r="Y18" s="107" t="s">
        <v>128</v>
      </c>
      <c r="Z18" s="107">
        <v>0.53486215072145771</v>
      </c>
      <c r="AA18" s="107">
        <v>0.44800983819661983</v>
      </c>
      <c r="AB18" s="107" t="s">
        <v>128</v>
      </c>
      <c r="AC18" s="107">
        <v>0.4073690370304775</v>
      </c>
      <c r="AD18" s="107" t="s">
        <v>128</v>
      </c>
      <c r="AE18" s="107">
        <v>3.6220899961609002E-2</v>
      </c>
      <c r="AF18" s="107">
        <v>0.2621990354318276</v>
      </c>
      <c r="AG18" s="107">
        <v>0.59349345390449393</v>
      </c>
      <c r="AH18" s="55">
        <v>1</v>
      </c>
    </row>
    <row r="19" spans="1:43" x14ac:dyDescent="0.3">
      <c r="A19" s="71" t="s">
        <v>175</v>
      </c>
      <c r="B19" s="71" t="s">
        <v>176</v>
      </c>
      <c r="C19" s="71" t="s">
        <v>126</v>
      </c>
      <c r="D19" s="71" t="s">
        <v>127</v>
      </c>
      <c r="E19" s="71">
        <v>2019</v>
      </c>
      <c r="F19" s="108" t="s">
        <v>128</v>
      </c>
      <c r="G19" s="108" t="s">
        <v>128</v>
      </c>
      <c r="H19" s="108" t="s">
        <v>128</v>
      </c>
      <c r="I19" s="108" t="s">
        <v>128</v>
      </c>
      <c r="J19" s="108" t="s">
        <v>128</v>
      </c>
      <c r="K19" s="108" t="s">
        <v>128</v>
      </c>
      <c r="L19" s="108" t="s">
        <v>128</v>
      </c>
      <c r="M19" s="108" t="s">
        <v>128</v>
      </c>
      <c r="N19" s="108" t="s">
        <v>128</v>
      </c>
      <c r="O19" s="108" t="s">
        <v>128</v>
      </c>
      <c r="P19" s="108" t="s">
        <v>128</v>
      </c>
      <c r="Q19" s="108" t="s">
        <v>128</v>
      </c>
      <c r="R19" s="108" t="s">
        <v>128</v>
      </c>
      <c r="S19" s="108" t="s">
        <v>128</v>
      </c>
      <c r="T19" s="108" t="s">
        <v>128</v>
      </c>
      <c r="U19" s="108" t="s">
        <v>128</v>
      </c>
      <c r="V19" s="108" t="s">
        <v>128</v>
      </c>
      <c r="W19" s="108" t="s">
        <v>128</v>
      </c>
      <c r="X19" s="108" t="s">
        <v>128</v>
      </c>
      <c r="Y19" s="108" t="s">
        <v>128</v>
      </c>
      <c r="Z19" s="108" t="s">
        <v>128</v>
      </c>
      <c r="AA19" s="108" t="s">
        <v>128</v>
      </c>
      <c r="AB19" s="108" t="s">
        <v>128</v>
      </c>
      <c r="AC19" s="108" t="s">
        <v>128</v>
      </c>
      <c r="AD19" s="108" t="s">
        <v>128</v>
      </c>
      <c r="AE19" s="108" t="s">
        <v>128</v>
      </c>
      <c r="AF19" s="108" t="s">
        <v>128</v>
      </c>
      <c r="AG19" s="108" t="s">
        <v>128</v>
      </c>
      <c r="AH19" s="55">
        <v>1</v>
      </c>
    </row>
    <row r="20" spans="1:43" x14ac:dyDescent="0.3">
      <c r="A20" s="66" t="s">
        <v>153</v>
      </c>
      <c r="B20" s="66" t="s">
        <v>154</v>
      </c>
      <c r="C20" s="67" t="s">
        <v>126</v>
      </c>
      <c r="D20" s="68" t="s">
        <v>127</v>
      </c>
      <c r="E20" s="68">
        <v>2025</v>
      </c>
      <c r="F20" s="106" t="s">
        <v>128</v>
      </c>
      <c r="G20" s="106" t="s">
        <v>128</v>
      </c>
      <c r="H20" s="106" t="s">
        <v>128</v>
      </c>
      <c r="I20" s="106" t="s">
        <v>128</v>
      </c>
      <c r="J20" s="106">
        <v>0.71014700947794029</v>
      </c>
      <c r="K20" s="106">
        <v>0.69299999999999984</v>
      </c>
      <c r="L20" s="106" t="s">
        <v>128</v>
      </c>
      <c r="M20" s="106" t="s">
        <v>128</v>
      </c>
      <c r="N20" s="106" t="s">
        <v>128</v>
      </c>
      <c r="O20" s="106" t="s">
        <v>128</v>
      </c>
      <c r="P20" s="106" t="s">
        <v>128</v>
      </c>
      <c r="Q20" s="106" t="s">
        <v>128</v>
      </c>
      <c r="R20" s="106">
        <v>0.69299999999999995</v>
      </c>
      <c r="S20" s="106">
        <v>0.11475118450866462</v>
      </c>
      <c r="T20" s="106">
        <v>0.69299999999999995</v>
      </c>
      <c r="U20" s="106">
        <v>0.69299999999999995</v>
      </c>
      <c r="V20" s="106">
        <v>0.69300000000000006</v>
      </c>
      <c r="W20" s="106" t="s">
        <v>128</v>
      </c>
      <c r="X20" s="106" t="s">
        <v>128</v>
      </c>
      <c r="Y20" s="106" t="s">
        <v>128</v>
      </c>
      <c r="Z20" s="106" t="s">
        <v>128</v>
      </c>
      <c r="AA20" s="106" t="s">
        <v>128</v>
      </c>
      <c r="AB20" s="106" t="s">
        <v>128</v>
      </c>
      <c r="AC20" s="106" t="s">
        <v>128</v>
      </c>
      <c r="AD20" s="106" t="s">
        <v>128</v>
      </c>
      <c r="AE20" s="106">
        <v>0.69299999999999995</v>
      </c>
      <c r="AF20" s="106" t="s">
        <v>128</v>
      </c>
      <c r="AG20" s="106">
        <v>0.52501369659792274</v>
      </c>
      <c r="AH20" s="55">
        <v>1</v>
      </c>
      <c r="AI20" s="65"/>
      <c r="AJ20" s="65"/>
      <c r="AK20" s="65"/>
      <c r="AL20" s="65"/>
      <c r="AM20" s="65"/>
      <c r="AN20" s="65"/>
      <c r="AO20" s="65"/>
      <c r="AP20" s="65"/>
      <c r="AQ20" s="65"/>
    </row>
    <row r="21" spans="1:43" x14ac:dyDescent="0.3">
      <c r="A21" s="55" t="s">
        <v>155</v>
      </c>
      <c r="B21" s="55" t="s">
        <v>156</v>
      </c>
      <c r="C21" s="69" t="s">
        <v>126</v>
      </c>
      <c r="D21" s="70" t="s">
        <v>127</v>
      </c>
      <c r="E21" s="70">
        <v>2025</v>
      </c>
      <c r="F21" s="107" t="s">
        <v>128</v>
      </c>
      <c r="G21" s="107" t="s">
        <v>128</v>
      </c>
      <c r="H21" s="107" t="s">
        <v>128</v>
      </c>
      <c r="I21" s="107" t="s">
        <v>128</v>
      </c>
      <c r="J21" s="107">
        <v>0.71014700947794018</v>
      </c>
      <c r="K21" s="107">
        <v>0.69299999999999995</v>
      </c>
      <c r="L21" s="107" t="s">
        <v>128</v>
      </c>
      <c r="M21" s="107" t="s">
        <v>128</v>
      </c>
      <c r="N21" s="107" t="s">
        <v>128</v>
      </c>
      <c r="O21" s="107" t="s">
        <v>128</v>
      </c>
      <c r="P21" s="107" t="s">
        <v>128</v>
      </c>
      <c r="Q21" s="107" t="s">
        <v>128</v>
      </c>
      <c r="R21" s="107">
        <v>0.69299999999999995</v>
      </c>
      <c r="S21" s="107" t="s">
        <v>128</v>
      </c>
      <c r="T21" s="107">
        <v>0.69299999999999995</v>
      </c>
      <c r="U21" s="107">
        <v>0.69299999999999995</v>
      </c>
      <c r="V21" s="107">
        <v>0.69299999999999995</v>
      </c>
      <c r="W21" s="107" t="s">
        <v>128</v>
      </c>
      <c r="X21" s="107" t="s">
        <v>128</v>
      </c>
      <c r="Y21" s="107" t="s">
        <v>128</v>
      </c>
      <c r="Z21" s="107" t="s">
        <v>128</v>
      </c>
      <c r="AA21" s="107" t="s">
        <v>128</v>
      </c>
      <c r="AB21" s="107" t="s">
        <v>128</v>
      </c>
      <c r="AC21" s="107" t="s">
        <v>128</v>
      </c>
      <c r="AD21" s="107" t="s">
        <v>128</v>
      </c>
      <c r="AE21" s="107">
        <v>0.69299999999999984</v>
      </c>
      <c r="AF21" s="107" t="s">
        <v>128</v>
      </c>
      <c r="AG21" s="107" t="s">
        <v>128</v>
      </c>
      <c r="AH21" s="55">
        <v>1</v>
      </c>
      <c r="AI21" s="65"/>
      <c r="AJ21" s="65"/>
      <c r="AK21" s="65"/>
      <c r="AL21" s="65"/>
      <c r="AM21" s="65"/>
      <c r="AN21" s="65"/>
      <c r="AO21" s="65"/>
      <c r="AP21" s="65"/>
      <c r="AQ21" s="65"/>
    </row>
    <row r="22" spans="1:43" x14ac:dyDescent="0.3">
      <c r="A22" s="55" t="s">
        <v>157</v>
      </c>
      <c r="B22" s="55" t="s">
        <v>158</v>
      </c>
      <c r="C22" s="69" t="s">
        <v>126</v>
      </c>
      <c r="D22" s="70" t="s">
        <v>127</v>
      </c>
      <c r="E22" s="70">
        <v>2025</v>
      </c>
      <c r="F22" s="107" t="s">
        <v>128</v>
      </c>
      <c r="G22" s="107" t="s">
        <v>128</v>
      </c>
      <c r="H22" s="107" t="s">
        <v>128</v>
      </c>
      <c r="I22" s="107" t="s">
        <v>128</v>
      </c>
      <c r="J22" s="107">
        <v>0.27182685810335194</v>
      </c>
      <c r="K22" s="107">
        <v>0.34649999999999997</v>
      </c>
      <c r="L22" s="107" t="s">
        <v>128</v>
      </c>
      <c r="M22" s="107" t="s">
        <v>128</v>
      </c>
      <c r="N22" s="107" t="s">
        <v>128</v>
      </c>
      <c r="O22" s="107">
        <v>0.38715500293721072</v>
      </c>
      <c r="P22" s="107" t="s">
        <v>128</v>
      </c>
      <c r="Q22" s="107" t="s">
        <v>128</v>
      </c>
      <c r="R22" s="107">
        <v>0.34649999999999997</v>
      </c>
      <c r="S22" s="107">
        <v>0.44192604128929369</v>
      </c>
      <c r="T22" s="107">
        <v>0.34649999999999992</v>
      </c>
      <c r="U22" s="107">
        <v>0.34649999999999997</v>
      </c>
      <c r="V22" s="107">
        <v>0.34650000000000003</v>
      </c>
      <c r="W22" s="107" t="s">
        <v>128</v>
      </c>
      <c r="X22" s="107" t="s">
        <v>128</v>
      </c>
      <c r="Y22" s="107" t="s">
        <v>128</v>
      </c>
      <c r="Z22" s="107" t="s">
        <v>128</v>
      </c>
      <c r="AA22" s="107">
        <v>0.7527312266245948</v>
      </c>
      <c r="AB22" s="107" t="s">
        <v>128</v>
      </c>
      <c r="AC22" s="107" t="s">
        <v>128</v>
      </c>
      <c r="AD22" s="107" t="s">
        <v>128</v>
      </c>
      <c r="AE22" s="107">
        <v>0.34649999999999992</v>
      </c>
      <c r="AF22" s="107">
        <v>0.2651946118767613</v>
      </c>
      <c r="AG22" s="107">
        <v>0.38897256691033683</v>
      </c>
      <c r="AH22" s="55">
        <v>1</v>
      </c>
      <c r="AI22" s="65"/>
      <c r="AJ22" s="65"/>
      <c r="AK22" s="65"/>
      <c r="AL22" s="65"/>
      <c r="AM22" s="65"/>
      <c r="AN22" s="65"/>
      <c r="AO22" s="65"/>
      <c r="AP22" s="65"/>
      <c r="AQ22" s="65"/>
    </row>
    <row r="23" spans="1:43" x14ac:dyDescent="0.3">
      <c r="A23" s="55" t="s">
        <v>159</v>
      </c>
      <c r="B23" s="55" t="s">
        <v>160</v>
      </c>
      <c r="C23" s="69" t="s">
        <v>126</v>
      </c>
      <c r="D23" s="70" t="s">
        <v>127</v>
      </c>
      <c r="E23" s="70">
        <v>2025</v>
      </c>
      <c r="F23" s="107" t="s">
        <v>128</v>
      </c>
      <c r="G23" s="107" t="s">
        <v>128</v>
      </c>
      <c r="H23" s="107" t="s">
        <v>128</v>
      </c>
      <c r="I23" s="107" t="s">
        <v>128</v>
      </c>
      <c r="J23" s="107" t="s">
        <v>128</v>
      </c>
      <c r="K23" s="107" t="s">
        <v>128</v>
      </c>
      <c r="L23" s="107" t="s">
        <v>128</v>
      </c>
      <c r="M23" s="107" t="s">
        <v>128</v>
      </c>
      <c r="N23" s="107" t="s">
        <v>128</v>
      </c>
      <c r="O23" s="107" t="s">
        <v>128</v>
      </c>
      <c r="P23" s="107" t="s">
        <v>128</v>
      </c>
      <c r="Q23" s="107" t="s">
        <v>128</v>
      </c>
      <c r="R23" s="107" t="s">
        <v>128</v>
      </c>
      <c r="S23" s="107" t="s">
        <v>128</v>
      </c>
      <c r="T23" s="107">
        <v>0.34649999999999997</v>
      </c>
      <c r="U23" s="107">
        <v>0.34649999999999992</v>
      </c>
      <c r="V23" s="107">
        <v>0.34649999999999992</v>
      </c>
      <c r="W23" s="107" t="s">
        <v>128</v>
      </c>
      <c r="X23" s="107" t="s">
        <v>128</v>
      </c>
      <c r="Y23" s="107" t="s">
        <v>128</v>
      </c>
      <c r="Z23" s="107" t="s">
        <v>128</v>
      </c>
      <c r="AA23" s="107" t="s">
        <v>128</v>
      </c>
      <c r="AB23" s="107" t="s">
        <v>128</v>
      </c>
      <c r="AC23" s="107" t="s">
        <v>128</v>
      </c>
      <c r="AD23" s="107" t="s">
        <v>128</v>
      </c>
      <c r="AE23" s="107" t="s">
        <v>128</v>
      </c>
      <c r="AF23" s="107" t="s">
        <v>128</v>
      </c>
      <c r="AG23" s="107">
        <v>0.34649999999999997</v>
      </c>
      <c r="AH23" s="55">
        <v>1</v>
      </c>
      <c r="AI23" s="65"/>
      <c r="AJ23" s="65"/>
      <c r="AK23" s="65"/>
      <c r="AL23" s="65"/>
      <c r="AM23" s="65"/>
      <c r="AN23" s="65"/>
      <c r="AO23" s="65"/>
      <c r="AP23" s="65"/>
      <c r="AQ23" s="65"/>
    </row>
    <row r="24" spans="1:43" x14ac:dyDescent="0.3">
      <c r="A24" s="55" t="s">
        <v>161</v>
      </c>
      <c r="B24" s="55" t="s">
        <v>162</v>
      </c>
      <c r="C24" s="69" t="s">
        <v>126</v>
      </c>
      <c r="D24" s="70" t="s">
        <v>127</v>
      </c>
      <c r="E24" s="70">
        <v>2025</v>
      </c>
      <c r="F24" s="107" t="s">
        <v>128</v>
      </c>
      <c r="G24" s="107" t="s">
        <v>128</v>
      </c>
      <c r="H24" s="107" t="s">
        <v>128</v>
      </c>
      <c r="I24" s="107" t="s">
        <v>128</v>
      </c>
      <c r="J24" s="107" t="s">
        <v>128</v>
      </c>
      <c r="K24" s="107" t="s">
        <v>128</v>
      </c>
      <c r="L24" s="107" t="s">
        <v>128</v>
      </c>
      <c r="M24" s="107" t="s">
        <v>128</v>
      </c>
      <c r="N24" s="107" t="s">
        <v>128</v>
      </c>
      <c r="O24" s="107" t="s">
        <v>128</v>
      </c>
      <c r="P24" s="107">
        <v>0.59399999999999975</v>
      </c>
      <c r="Q24" s="107" t="s">
        <v>128</v>
      </c>
      <c r="R24" s="107">
        <v>0.36008752110436221</v>
      </c>
      <c r="S24" s="107">
        <v>0.6480789795204055</v>
      </c>
      <c r="T24" s="107">
        <v>0.8171109333484855</v>
      </c>
      <c r="U24" s="107">
        <v>0.5353493990060566</v>
      </c>
      <c r="V24" s="107">
        <v>0.52501234693396659</v>
      </c>
      <c r="W24" s="107" t="s">
        <v>128</v>
      </c>
      <c r="X24" s="107" t="s">
        <v>128</v>
      </c>
      <c r="Y24" s="107" t="s">
        <v>128</v>
      </c>
      <c r="Z24" s="107">
        <v>0.53486215072145782</v>
      </c>
      <c r="AA24" s="107">
        <v>0.44800983819661999</v>
      </c>
      <c r="AB24" s="107" t="s">
        <v>128</v>
      </c>
      <c r="AC24" s="107" t="s">
        <v>128</v>
      </c>
      <c r="AD24" s="107" t="s">
        <v>128</v>
      </c>
      <c r="AE24" s="107" t="s">
        <v>128</v>
      </c>
      <c r="AF24" s="107">
        <v>0.2621990354318276</v>
      </c>
      <c r="AG24" s="107">
        <v>0.59349345390449393</v>
      </c>
      <c r="AH24" s="55">
        <v>1</v>
      </c>
      <c r="AI24" s="65"/>
      <c r="AJ24" s="65"/>
      <c r="AK24" s="65"/>
      <c r="AL24" s="65"/>
      <c r="AM24" s="65"/>
      <c r="AN24" s="65"/>
      <c r="AO24" s="65"/>
      <c r="AP24" s="65"/>
      <c r="AQ24" s="65"/>
    </row>
    <row r="25" spans="1:43" x14ac:dyDescent="0.3">
      <c r="A25" s="55" t="s">
        <v>163</v>
      </c>
      <c r="B25" s="55" t="s">
        <v>164</v>
      </c>
      <c r="C25" s="69" t="s">
        <v>126</v>
      </c>
      <c r="D25" s="70" t="s">
        <v>127</v>
      </c>
      <c r="E25" s="70">
        <v>2025</v>
      </c>
      <c r="F25" s="107" t="s">
        <v>128</v>
      </c>
      <c r="G25" s="107" t="s">
        <v>128</v>
      </c>
      <c r="H25" s="107" t="s">
        <v>128</v>
      </c>
      <c r="I25" s="107" t="s">
        <v>128</v>
      </c>
      <c r="J25" s="107" t="s">
        <v>128</v>
      </c>
      <c r="K25" s="107" t="s">
        <v>128</v>
      </c>
      <c r="L25" s="107" t="s">
        <v>128</v>
      </c>
      <c r="M25" s="107" t="s">
        <v>128</v>
      </c>
      <c r="N25" s="107" t="s">
        <v>128</v>
      </c>
      <c r="O25" s="107" t="s">
        <v>128</v>
      </c>
      <c r="P25" s="107" t="s">
        <v>128</v>
      </c>
      <c r="Q25" s="107" t="s">
        <v>128</v>
      </c>
      <c r="R25" s="107">
        <v>0.71626544939113734</v>
      </c>
      <c r="S25" s="107">
        <v>0.73407567842183552</v>
      </c>
      <c r="T25" s="107">
        <v>0.92109929296452253</v>
      </c>
      <c r="U25" s="107" t="s">
        <v>128</v>
      </c>
      <c r="V25" s="107" t="s">
        <v>128</v>
      </c>
      <c r="W25" s="107" t="s">
        <v>128</v>
      </c>
      <c r="X25" s="107" t="s">
        <v>128</v>
      </c>
      <c r="Y25" s="107" t="s">
        <v>128</v>
      </c>
      <c r="Z25" s="107" t="s">
        <v>128</v>
      </c>
      <c r="AA25" s="107" t="s">
        <v>128</v>
      </c>
      <c r="AB25" s="107" t="s">
        <v>128</v>
      </c>
      <c r="AC25" s="107" t="s">
        <v>128</v>
      </c>
      <c r="AD25" s="107" t="s">
        <v>128</v>
      </c>
      <c r="AE25" s="107">
        <v>0.78367316554340172</v>
      </c>
      <c r="AF25" s="107" t="s">
        <v>128</v>
      </c>
      <c r="AG25" s="107" t="s">
        <v>128</v>
      </c>
      <c r="AH25" s="55">
        <v>1</v>
      </c>
      <c r="AI25" s="65"/>
      <c r="AJ25" s="65"/>
      <c r="AK25" s="65"/>
      <c r="AL25" s="65"/>
      <c r="AM25" s="65"/>
      <c r="AN25" s="65"/>
      <c r="AO25" s="65"/>
      <c r="AP25" s="65"/>
      <c r="AQ25" s="65"/>
    </row>
    <row r="26" spans="1:43" x14ac:dyDescent="0.3">
      <c r="A26" s="55" t="s">
        <v>165</v>
      </c>
      <c r="B26" s="55" t="s">
        <v>166</v>
      </c>
      <c r="C26" s="69" t="s">
        <v>126</v>
      </c>
      <c r="D26" s="70" t="s">
        <v>127</v>
      </c>
      <c r="E26" s="70">
        <v>2025</v>
      </c>
      <c r="F26" s="107" t="s">
        <v>128</v>
      </c>
      <c r="G26" s="107" t="s">
        <v>128</v>
      </c>
      <c r="H26" s="107" t="s">
        <v>128</v>
      </c>
      <c r="I26" s="107">
        <v>0.60939928970502955</v>
      </c>
      <c r="J26" s="107">
        <v>0.71014700947794029</v>
      </c>
      <c r="K26" s="107" t="s">
        <v>128</v>
      </c>
      <c r="L26" s="107" t="s">
        <v>128</v>
      </c>
      <c r="M26" s="107" t="s">
        <v>128</v>
      </c>
      <c r="N26" s="107" t="s">
        <v>128</v>
      </c>
      <c r="O26" s="107" t="s">
        <v>128</v>
      </c>
      <c r="P26" s="107" t="s">
        <v>128</v>
      </c>
      <c r="Q26" s="107" t="s">
        <v>128</v>
      </c>
      <c r="R26" s="107">
        <v>0.69299999999999995</v>
      </c>
      <c r="S26" s="107">
        <v>0.1147511845086646</v>
      </c>
      <c r="T26" s="107">
        <v>0.69299999999999984</v>
      </c>
      <c r="U26" s="107">
        <v>0.69299999999999995</v>
      </c>
      <c r="V26" s="107">
        <v>0.69299999999999995</v>
      </c>
      <c r="W26" s="107" t="s">
        <v>128</v>
      </c>
      <c r="X26" s="107" t="s">
        <v>128</v>
      </c>
      <c r="Y26" s="107" t="s">
        <v>128</v>
      </c>
      <c r="Z26" s="107" t="s">
        <v>128</v>
      </c>
      <c r="AA26" s="107">
        <v>0.69299999999999984</v>
      </c>
      <c r="AB26" s="107" t="s">
        <v>128</v>
      </c>
      <c r="AC26" s="107" t="s">
        <v>128</v>
      </c>
      <c r="AD26" s="107" t="s">
        <v>128</v>
      </c>
      <c r="AE26" s="107">
        <v>0.69300000000000006</v>
      </c>
      <c r="AF26" s="107">
        <v>0.42162582223493644</v>
      </c>
      <c r="AG26" s="107">
        <v>0.52501369659792285</v>
      </c>
      <c r="AH26" s="55">
        <v>1</v>
      </c>
      <c r="AI26" s="65"/>
      <c r="AJ26" s="65"/>
      <c r="AK26" s="65"/>
      <c r="AL26" s="65"/>
      <c r="AM26" s="65"/>
      <c r="AN26" s="65"/>
      <c r="AO26" s="65"/>
      <c r="AP26" s="65"/>
      <c r="AQ26" s="65"/>
    </row>
    <row r="27" spans="1:43" x14ac:dyDescent="0.3">
      <c r="A27" s="55" t="s">
        <v>167</v>
      </c>
      <c r="B27" s="55" t="s">
        <v>168</v>
      </c>
      <c r="C27" s="69" t="s">
        <v>126</v>
      </c>
      <c r="D27" s="70" t="s">
        <v>127</v>
      </c>
      <c r="E27" s="70">
        <v>2025</v>
      </c>
      <c r="F27" s="107" t="s">
        <v>128</v>
      </c>
      <c r="G27" s="107" t="s">
        <v>128</v>
      </c>
      <c r="H27" s="107" t="s">
        <v>128</v>
      </c>
      <c r="I27" s="107" t="s">
        <v>128</v>
      </c>
      <c r="J27" s="107">
        <v>0.71014700947794029</v>
      </c>
      <c r="K27" s="107" t="s">
        <v>128</v>
      </c>
      <c r="L27" s="107" t="s">
        <v>128</v>
      </c>
      <c r="M27" s="107" t="s">
        <v>128</v>
      </c>
      <c r="N27" s="107" t="s">
        <v>128</v>
      </c>
      <c r="O27" s="107" t="s">
        <v>128</v>
      </c>
      <c r="P27" s="107" t="s">
        <v>128</v>
      </c>
      <c r="Q27" s="107" t="s">
        <v>128</v>
      </c>
      <c r="R27" s="107">
        <v>0.69299999999999984</v>
      </c>
      <c r="S27" s="107" t="s">
        <v>128</v>
      </c>
      <c r="T27" s="107">
        <v>0.69299999999999995</v>
      </c>
      <c r="U27" s="107" t="s">
        <v>128</v>
      </c>
      <c r="V27" s="107">
        <v>0.69299999999999995</v>
      </c>
      <c r="W27" s="107" t="s">
        <v>128</v>
      </c>
      <c r="X27" s="107" t="s">
        <v>128</v>
      </c>
      <c r="Y27" s="107" t="s">
        <v>128</v>
      </c>
      <c r="Z27" s="107" t="s">
        <v>128</v>
      </c>
      <c r="AA27" s="107">
        <v>0.69299999999999995</v>
      </c>
      <c r="AB27" s="107" t="s">
        <v>128</v>
      </c>
      <c r="AC27" s="107" t="s">
        <v>128</v>
      </c>
      <c r="AD27" s="107" t="s">
        <v>128</v>
      </c>
      <c r="AE27" s="107">
        <v>0.69299999999999995</v>
      </c>
      <c r="AF27" s="107" t="s">
        <v>128</v>
      </c>
      <c r="AG27" s="107">
        <v>0.52501369659792274</v>
      </c>
      <c r="AH27" s="55">
        <v>1</v>
      </c>
      <c r="AI27" s="65"/>
      <c r="AJ27" s="65"/>
      <c r="AK27" s="65"/>
      <c r="AL27" s="65"/>
      <c r="AM27" s="65"/>
      <c r="AN27" s="65"/>
      <c r="AO27" s="65"/>
      <c r="AP27" s="65"/>
      <c r="AQ27" s="65"/>
    </row>
    <row r="28" spans="1:43" x14ac:dyDescent="0.3">
      <c r="A28" s="55" t="s">
        <v>169</v>
      </c>
      <c r="B28" s="55" t="s">
        <v>170</v>
      </c>
      <c r="C28" s="69" t="s">
        <v>126</v>
      </c>
      <c r="D28" s="70" t="s">
        <v>127</v>
      </c>
      <c r="E28" s="70">
        <v>2025</v>
      </c>
      <c r="F28" s="107" t="s">
        <v>128</v>
      </c>
      <c r="G28" s="107">
        <v>0.35368508460388959</v>
      </c>
      <c r="H28" s="107" t="s">
        <v>128</v>
      </c>
      <c r="I28" s="107" t="s">
        <v>128</v>
      </c>
      <c r="J28" s="107">
        <v>0.27182685810335194</v>
      </c>
      <c r="K28" s="107">
        <v>0.34649999999999992</v>
      </c>
      <c r="L28" s="107" t="s">
        <v>128</v>
      </c>
      <c r="M28" s="107" t="s">
        <v>128</v>
      </c>
      <c r="N28" s="107" t="s">
        <v>128</v>
      </c>
      <c r="O28" s="107" t="s">
        <v>128</v>
      </c>
      <c r="P28" s="107" t="s">
        <v>128</v>
      </c>
      <c r="Q28" s="107" t="s">
        <v>128</v>
      </c>
      <c r="R28" s="107">
        <v>0.34649999999999992</v>
      </c>
      <c r="S28" s="107">
        <v>0.44192604128929369</v>
      </c>
      <c r="T28" s="107">
        <v>0.34649999999999997</v>
      </c>
      <c r="U28" s="107">
        <v>0.34649999999999997</v>
      </c>
      <c r="V28" s="107">
        <v>0.34649999999999997</v>
      </c>
      <c r="W28" s="107" t="s">
        <v>128</v>
      </c>
      <c r="X28" s="107" t="s">
        <v>128</v>
      </c>
      <c r="Y28" s="107" t="s">
        <v>128</v>
      </c>
      <c r="Z28" s="107" t="s">
        <v>128</v>
      </c>
      <c r="AA28" s="107">
        <v>0.75273122662459491</v>
      </c>
      <c r="AB28" s="107" t="s">
        <v>128</v>
      </c>
      <c r="AC28" s="107">
        <v>0.62948370685576926</v>
      </c>
      <c r="AD28" s="107" t="s">
        <v>128</v>
      </c>
      <c r="AE28" s="107">
        <v>0.34649999999999997</v>
      </c>
      <c r="AF28" s="107">
        <v>0.2651946118767613</v>
      </c>
      <c r="AG28" s="107">
        <v>0.38897256691033683</v>
      </c>
      <c r="AH28" s="55">
        <v>1</v>
      </c>
      <c r="AI28" s="65"/>
      <c r="AJ28" s="65"/>
      <c r="AK28" s="65"/>
      <c r="AL28" s="65"/>
      <c r="AM28" s="65"/>
      <c r="AN28" s="65"/>
      <c r="AO28" s="65"/>
      <c r="AP28" s="65"/>
      <c r="AQ28" s="65"/>
    </row>
    <row r="29" spans="1:43" x14ac:dyDescent="0.3">
      <c r="A29" s="55" t="s">
        <v>171</v>
      </c>
      <c r="B29" s="55" t="s">
        <v>172</v>
      </c>
      <c r="C29" s="69" t="s">
        <v>126</v>
      </c>
      <c r="D29" s="70" t="s">
        <v>127</v>
      </c>
      <c r="E29" s="70">
        <v>2025</v>
      </c>
      <c r="F29" s="107" t="s">
        <v>128</v>
      </c>
      <c r="G29" s="107" t="s">
        <v>128</v>
      </c>
      <c r="H29" s="107" t="s">
        <v>128</v>
      </c>
      <c r="I29" s="107" t="s">
        <v>128</v>
      </c>
      <c r="J29" s="107">
        <v>0.34649999999999997</v>
      </c>
      <c r="K29" s="107" t="s">
        <v>128</v>
      </c>
      <c r="L29" s="107" t="s">
        <v>128</v>
      </c>
      <c r="M29" s="107" t="s">
        <v>128</v>
      </c>
      <c r="N29" s="107" t="s">
        <v>128</v>
      </c>
      <c r="O29" s="107" t="s">
        <v>128</v>
      </c>
      <c r="P29" s="107" t="s">
        <v>128</v>
      </c>
      <c r="Q29" s="107" t="s">
        <v>128</v>
      </c>
      <c r="R29" s="107">
        <v>0.34649999999999997</v>
      </c>
      <c r="S29" s="107">
        <v>0.34649999999999997</v>
      </c>
      <c r="T29" s="107">
        <v>0.34649999999999997</v>
      </c>
      <c r="U29" s="107">
        <v>0.34649999999999997</v>
      </c>
      <c r="V29" s="107">
        <v>0.34649999999999992</v>
      </c>
      <c r="W29" s="107" t="s">
        <v>128</v>
      </c>
      <c r="X29" s="107" t="s">
        <v>128</v>
      </c>
      <c r="Y29" s="107" t="s">
        <v>128</v>
      </c>
      <c r="Z29" s="107" t="s">
        <v>128</v>
      </c>
      <c r="AA29" s="107">
        <v>0.34650000000000003</v>
      </c>
      <c r="AB29" s="107" t="s">
        <v>128</v>
      </c>
      <c r="AC29" s="107" t="s">
        <v>128</v>
      </c>
      <c r="AD29" s="107" t="s">
        <v>128</v>
      </c>
      <c r="AE29" s="107">
        <v>0.34649999999999992</v>
      </c>
      <c r="AF29" s="107">
        <v>0.34649999999999997</v>
      </c>
      <c r="AG29" s="107">
        <v>0.34650000000000003</v>
      </c>
      <c r="AH29" s="55">
        <v>1</v>
      </c>
      <c r="AI29" s="65"/>
      <c r="AJ29" s="65"/>
      <c r="AK29" s="65"/>
      <c r="AL29" s="65"/>
      <c r="AM29" s="65"/>
      <c r="AN29" s="65"/>
      <c r="AO29" s="65"/>
      <c r="AP29" s="65"/>
      <c r="AQ29" s="65"/>
    </row>
    <row r="30" spans="1:43" x14ac:dyDescent="0.3">
      <c r="A30" s="55" t="s">
        <v>173</v>
      </c>
      <c r="B30" s="55" t="s">
        <v>174</v>
      </c>
      <c r="C30" s="69" t="s">
        <v>126</v>
      </c>
      <c r="D30" s="70" t="s">
        <v>127</v>
      </c>
      <c r="E30" s="70">
        <v>2025</v>
      </c>
      <c r="F30" s="107">
        <v>0.38999400762644376</v>
      </c>
      <c r="G30" s="107" t="s">
        <v>128</v>
      </c>
      <c r="H30" s="107" t="s">
        <v>128</v>
      </c>
      <c r="I30" s="107">
        <v>0.38849530871838578</v>
      </c>
      <c r="J30" s="107">
        <v>0.35160771242144223</v>
      </c>
      <c r="K30" s="107" t="s">
        <v>128</v>
      </c>
      <c r="L30" s="107" t="s">
        <v>128</v>
      </c>
      <c r="M30" s="107" t="s">
        <v>128</v>
      </c>
      <c r="N30" s="107" t="s">
        <v>128</v>
      </c>
      <c r="O30" s="107" t="s">
        <v>128</v>
      </c>
      <c r="P30" s="107">
        <v>0.59399999999999997</v>
      </c>
      <c r="Q30" s="107" t="s">
        <v>128</v>
      </c>
      <c r="R30" s="107">
        <v>0.3600875211043621</v>
      </c>
      <c r="S30" s="107">
        <v>0.64807897952040561</v>
      </c>
      <c r="T30" s="107">
        <v>0.8171109333484855</v>
      </c>
      <c r="U30" s="107">
        <v>0.53534939900605671</v>
      </c>
      <c r="V30" s="107">
        <v>0.52501234693396648</v>
      </c>
      <c r="W30" s="107" t="s">
        <v>128</v>
      </c>
      <c r="X30" s="107" t="s">
        <v>128</v>
      </c>
      <c r="Y30" s="107" t="s">
        <v>128</v>
      </c>
      <c r="Z30" s="107">
        <v>0.53486215072145771</v>
      </c>
      <c r="AA30" s="107">
        <v>0.44800983819661983</v>
      </c>
      <c r="AB30" s="107" t="s">
        <v>128</v>
      </c>
      <c r="AC30" s="107">
        <v>0.4073690370304775</v>
      </c>
      <c r="AD30" s="107" t="s">
        <v>128</v>
      </c>
      <c r="AE30" s="107">
        <v>3.6220899961609002E-2</v>
      </c>
      <c r="AF30" s="107">
        <v>0.2621990354318276</v>
      </c>
      <c r="AG30" s="107">
        <v>0.59349345390449393</v>
      </c>
      <c r="AH30" s="55">
        <v>1</v>
      </c>
      <c r="AI30" s="65"/>
      <c r="AJ30" s="65"/>
      <c r="AK30" s="65"/>
      <c r="AL30" s="65"/>
      <c r="AM30" s="65"/>
      <c r="AN30" s="65"/>
      <c r="AO30" s="65"/>
      <c r="AP30" s="65"/>
      <c r="AQ30" s="65"/>
    </row>
    <row r="31" spans="1:43" x14ac:dyDescent="0.3">
      <c r="A31" s="71" t="s">
        <v>175</v>
      </c>
      <c r="B31" s="71" t="s">
        <v>176</v>
      </c>
      <c r="C31" s="71" t="s">
        <v>126</v>
      </c>
      <c r="D31" s="71" t="s">
        <v>127</v>
      </c>
      <c r="E31" s="71">
        <v>2025</v>
      </c>
      <c r="F31" s="108" t="s">
        <v>128</v>
      </c>
      <c r="G31" s="108" t="s">
        <v>128</v>
      </c>
      <c r="H31" s="108" t="s">
        <v>128</v>
      </c>
      <c r="I31" s="108" t="s">
        <v>128</v>
      </c>
      <c r="J31" s="108" t="s">
        <v>128</v>
      </c>
      <c r="K31" s="108" t="s">
        <v>128</v>
      </c>
      <c r="L31" s="108" t="s">
        <v>128</v>
      </c>
      <c r="M31" s="108" t="s">
        <v>128</v>
      </c>
      <c r="N31" s="108" t="s">
        <v>128</v>
      </c>
      <c r="O31" s="108" t="s">
        <v>128</v>
      </c>
      <c r="P31" s="108" t="s">
        <v>128</v>
      </c>
      <c r="Q31" s="108" t="s">
        <v>128</v>
      </c>
      <c r="R31" s="108" t="s">
        <v>128</v>
      </c>
      <c r="S31" s="108" t="s">
        <v>128</v>
      </c>
      <c r="T31" s="108" t="s">
        <v>128</v>
      </c>
      <c r="U31" s="108" t="s">
        <v>128</v>
      </c>
      <c r="V31" s="108" t="s">
        <v>128</v>
      </c>
      <c r="W31" s="108" t="s">
        <v>128</v>
      </c>
      <c r="X31" s="108" t="s">
        <v>128</v>
      </c>
      <c r="Y31" s="108" t="s">
        <v>128</v>
      </c>
      <c r="Z31" s="108" t="s">
        <v>128</v>
      </c>
      <c r="AA31" s="108" t="s">
        <v>128</v>
      </c>
      <c r="AB31" s="108" t="s">
        <v>128</v>
      </c>
      <c r="AC31" s="108" t="s">
        <v>128</v>
      </c>
      <c r="AD31" s="108" t="s">
        <v>128</v>
      </c>
      <c r="AE31" s="108" t="s">
        <v>128</v>
      </c>
      <c r="AF31" s="108" t="s">
        <v>128</v>
      </c>
      <c r="AG31" s="108" t="s">
        <v>128</v>
      </c>
      <c r="AH31" s="55">
        <v>1</v>
      </c>
      <c r="AI31" s="65"/>
      <c r="AJ31" s="65"/>
      <c r="AK31" s="65"/>
      <c r="AL31" s="65"/>
      <c r="AM31" s="65"/>
      <c r="AN31" s="65"/>
      <c r="AO31" s="65"/>
      <c r="AP31" s="65"/>
      <c r="AQ31" s="65"/>
    </row>
    <row r="32" spans="1:43" x14ac:dyDescent="0.3">
      <c r="A32" s="66" t="s">
        <v>153</v>
      </c>
      <c r="B32" s="66" t="s">
        <v>154</v>
      </c>
      <c r="C32" s="67" t="s">
        <v>126</v>
      </c>
      <c r="D32" s="68" t="s">
        <v>127</v>
      </c>
      <c r="E32" s="68">
        <v>2030</v>
      </c>
      <c r="F32" s="106" t="str">
        <f>IFERROR(F20*0.9,"")</f>
        <v/>
      </c>
      <c r="G32" s="106" t="str">
        <f t="shared" ref="G32:AG41" si="0">IFERROR(G20*0.9,"")</f>
        <v/>
      </c>
      <c r="H32" s="106" t="str">
        <f t="shared" si="0"/>
        <v/>
      </c>
      <c r="I32" s="106" t="str">
        <f t="shared" si="0"/>
        <v/>
      </c>
      <c r="J32" s="106">
        <f t="shared" si="0"/>
        <v>0.63913230853014624</v>
      </c>
      <c r="K32" s="106">
        <f t="shared" si="0"/>
        <v>0.62369999999999992</v>
      </c>
      <c r="L32" s="106" t="str">
        <f t="shared" si="0"/>
        <v/>
      </c>
      <c r="M32" s="106" t="str">
        <f t="shared" si="0"/>
        <v/>
      </c>
      <c r="N32" s="106" t="str">
        <f t="shared" si="0"/>
        <v/>
      </c>
      <c r="O32" s="106" t="str">
        <f t="shared" si="0"/>
        <v/>
      </c>
      <c r="P32" s="106" t="str">
        <f t="shared" si="0"/>
        <v/>
      </c>
      <c r="Q32" s="106" t="str">
        <f t="shared" si="0"/>
        <v/>
      </c>
      <c r="R32" s="106">
        <f t="shared" si="0"/>
        <v>0.62369999999999992</v>
      </c>
      <c r="S32" s="106">
        <f t="shared" si="0"/>
        <v>0.10327606605779815</v>
      </c>
      <c r="T32" s="106">
        <f t="shared" si="0"/>
        <v>0.62369999999999992</v>
      </c>
      <c r="U32" s="106">
        <f t="shared" si="0"/>
        <v>0.62369999999999992</v>
      </c>
      <c r="V32" s="106">
        <f t="shared" si="0"/>
        <v>0.62370000000000003</v>
      </c>
      <c r="W32" s="106" t="str">
        <f t="shared" si="0"/>
        <v/>
      </c>
      <c r="X32" s="106" t="str">
        <f t="shared" si="0"/>
        <v/>
      </c>
      <c r="Y32" s="106" t="str">
        <f t="shared" si="0"/>
        <v/>
      </c>
      <c r="Z32" s="106" t="str">
        <f t="shared" si="0"/>
        <v/>
      </c>
      <c r="AA32" s="106" t="str">
        <f t="shared" si="0"/>
        <v/>
      </c>
      <c r="AB32" s="106" t="str">
        <f t="shared" si="0"/>
        <v/>
      </c>
      <c r="AC32" s="106" t="str">
        <f t="shared" si="0"/>
        <v/>
      </c>
      <c r="AD32" s="106" t="str">
        <f t="shared" si="0"/>
        <v/>
      </c>
      <c r="AE32" s="106">
        <f t="shared" si="0"/>
        <v>0.62369999999999992</v>
      </c>
      <c r="AF32" s="106" t="str">
        <f t="shared" si="0"/>
        <v/>
      </c>
      <c r="AG32" s="106">
        <f t="shared" si="0"/>
        <v>0.4725123269381305</v>
      </c>
      <c r="AH32" s="55">
        <v>1</v>
      </c>
      <c r="AI32" s="65"/>
      <c r="AJ32" s="65"/>
      <c r="AK32" s="65"/>
      <c r="AL32" s="65"/>
      <c r="AM32" s="65"/>
      <c r="AN32" s="65"/>
      <c r="AO32" s="65"/>
      <c r="AP32" s="65"/>
      <c r="AQ32" s="65"/>
    </row>
    <row r="33" spans="1:43" x14ac:dyDescent="0.3">
      <c r="A33" s="55" t="s">
        <v>155</v>
      </c>
      <c r="B33" s="55" t="s">
        <v>156</v>
      </c>
      <c r="C33" s="69" t="s">
        <v>126</v>
      </c>
      <c r="D33" s="70" t="s">
        <v>127</v>
      </c>
      <c r="E33" s="70">
        <v>2030</v>
      </c>
      <c r="F33" s="107" t="str">
        <f t="shared" ref="F33:U43" si="1">IFERROR(F21*0.9,"")</f>
        <v/>
      </c>
      <c r="G33" s="107" t="str">
        <f t="shared" si="1"/>
        <v/>
      </c>
      <c r="H33" s="107" t="str">
        <f t="shared" si="1"/>
        <v/>
      </c>
      <c r="I33" s="107" t="str">
        <f t="shared" si="1"/>
        <v/>
      </c>
      <c r="J33" s="107">
        <f t="shared" si="1"/>
        <v>0.63913230853014613</v>
      </c>
      <c r="K33" s="107">
        <f t="shared" si="1"/>
        <v>0.62369999999999992</v>
      </c>
      <c r="L33" s="107" t="str">
        <f t="shared" si="1"/>
        <v/>
      </c>
      <c r="M33" s="107" t="str">
        <f t="shared" si="1"/>
        <v/>
      </c>
      <c r="N33" s="107" t="str">
        <f t="shared" si="1"/>
        <v/>
      </c>
      <c r="O33" s="107" t="str">
        <f t="shared" si="1"/>
        <v/>
      </c>
      <c r="P33" s="107" t="str">
        <f t="shared" si="1"/>
        <v/>
      </c>
      <c r="Q33" s="107" t="str">
        <f t="shared" si="1"/>
        <v/>
      </c>
      <c r="R33" s="107">
        <f t="shared" si="1"/>
        <v>0.62369999999999992</v>
      </c>
      <c r="S33" s="107" t="str">
        <f t="shared" si="1"/>
        <v/>
      </c>
      <c r="T33" s="107">
        <f t="shared" si="1"/>
        <v>0.62369999999999992</v>
      </c>
      <c r="U33" s="107">
        <f t="shared" si="1"/>
        <v>0.62369999999999992</v>
      </c>
      <c r="V33" s="107">
        <f t="shared" si="0"/>
        <v>0.62369999999999992</v>
      </c>
      <c r="W33" s="107" t="str">
        <f t="shared" si="0"/>
        <v/>
      </c>
      <c r="X33" s="107" t="str">
        <f t="shared" si="0"/>
        <v/>
      </c>
      <c r="Y33" s="107" t="str">
        <f t="shared" si="0"/>
        <v/>
      </c>
      <c r="Z33" s="107" t="str">
        <f t="shared" si="0"/>
        <v/>
      </c>
      <c r="AA33" s="107" t="str">
        <f t="shared" si="0"/>
        <v/>
      </c>
      <c r="AB33" s="107" t="str">
        <f t="shared" si="0"/>
        <v/>
      </c>
      <c r="AC33" s="107" t="str">
        <f t="shared" si="0"/>
        <v/>
      </c>
      <c r="AD33" s="107" t="str">
        <f t="shared" si="0"/>
        <v/>
      </c>
      <c r="AE33" s="107">
        <f t="shared" si="0"/>
        <v>0.62369999999999992</v>
      </c>
      <c r="AF33" s="107" t="str">
        <f t="shared" si="0"/>
        <v/>
      </c>
      <c r="AG33" s="107" t="str">
        <f t="shared" si="0"/>
        <v/>
      </c>
      <c r="AH33" s="55">
        <v>1</v>
      </c>
      <c r="AI33" s="65"/>
      <c r="AJ33" s="65"/>
      <c r="AK33" s="65"/>
      <c r="AL33" s="65"/>
      <c r="AM33" s="65"/>
      <c r="AN33" s="65"/>
      <c r="AO33" s="65"/>
      <c r="AP33" s="65"/>
      <c r="AQ33" s="65"/>
    </row>
    <row r="34" spans="1:43" x14ac:dyDescent="0.3">
      <c r="A34" s="55" t="s">
        <v>157</v>
      </c>
      <c r="B34" s="55" t="s">
        <v>158</v>
      </c>
      <c r="C34" s="69" t="s">
        <v>126</v>
      </c>
      <c r="D34" s="70" t="s">
        <v>127</v>
      </c>
      <c r="E34" s="70">
        <v>2030</v>
      </c>
      <c r="F34" s="107" t="str">
        <f t="shared" si="1"/>
        <v/>
      </c>
      <c r="G34" s="107" t="str">
        <f t="shared" si="0"/>
        <v/>
      </c>
      <c r="H34" s="107" t="str">
        <f t="shared" si="0"/>
        <v/>
      </c>
      <c r="I34" s="107" t="str">
        <f t="shared" si="0"/>
        <v/>
      </c>
      <c r="J34" s="107">
        <f t="shared" si="0"/>
        <v>0.24464417229301674</v>
      </c>
      <c r="K34" s="107">
        <f t="shared" si="0"/>
        <v>0.31184999999999996</v>
      </c>
      <c r="L34" s="107" t="str">
        <f t="shared" si="0"/>
        <v/>
      </c>
      <c r="M34" s="107" t="str">
        <f t="shared" si="0"/>
        <v/>
      </c>
      <c r="N34" s="107" t="str">
        <f t="shared" si="0"/>
        <v/>
      </c>
      <c r="O34" s="107">
        <f t="shared" si="0"/>
        <v>0.34843950264348966</v>
      </c>
      <c r="P34" s="107" t="str">
        <f t="shared" si="0"/>
        <v/>
      </c>
      <c r="Q34" s="107" t="str">
        <f t="shared" si="0"/>
        <v/>
      </c>
      <c r="R34" s="107">
        <f t="shared" si="0"/>
        <v>0.31184999999999996</v>
      </c>
      <c r="S34" s="107">
        <f t="shared" si="0"/>
        <v>0.39773343716036436</v>
      </c>
      <c r="T34" s="107">
        <f t="shared" si="0"/>
        <v>0.31184999999999996</v>
      </c>
      <c r="U34" s="107">
        <f t="shared" si="0"/>
        <v>0.31184999999999996</v>
      </c>
      <c r="V34" s="107">
        <f t="shared" si="0"/>
        <v>0.31185000000000002</v>
      </c>
      <c r="W34" s="107" t="str">
        <f t="shared" si="0"/>
        <v/>
      </c>
      <c r="X34" s="107" t="str">
        <f t="shared" si="0"/>
        <v/>
      </c>
      <c r="Y34" s="107" t="str">
        <f t="shared" si="0"/>
        <v/>
      </c>
      <c r="Z34" s="107" t="str">
        <f t="shared" si="0"/>
        <v/>
      </c>
      <c r="AA34" s="107">
        <f t="shared" si="0"/>
        <v>0.67745810396213535</v>
      </c>
      <c r="AB34" s="107" t="str">
        <f t="shared" si="0"/>
        <v/>
      </c>
      <c r="AC34" s="107" t="str">
        <f t="shared" si="0"/>
        <v/>
      </c>
      <c r="AD34" s="107" t="str">
        <f t="shared" si="0"/>
        <v/>
      </c>
      <c r="AE34" s="107">
        <f t="shared" si="0"/>
        <v>0.31184999999999996</v>
      </c>
      <c r="AF34" s="107">
        <f t="shared" si="0"/>
        <v>0.23867515068908518</v>
      </c>
      <c r="AG34" s="107">
        <f t="shared" si="0"/>
        <v>0.35007531021930316</v>
      </c>
      <c r="AH34" s="55">
        <v>1</v>
      </c>
      <c r="AI34" s="65"/>
      <c r="AJ34" s="65"/>
      <c r="AK34" s="65"/>
      <c r="AL34" s="65"/>
      <c r="AM34" s="65"/>
      <c r="AN34" s="65"/>
      <c r="AO34" s="65"/>
      <c r="AP34" s="65"/>
      <c r="AQ34" s="65"/>
    </row>
    <row r="35" spans="1:43" x14ac:dyDescent="0.3">
      <c r="A35" s="55" t="s">
        <v>159</v>
      </c>
      <c r="B35" s="55" t="s">
        <v>160</v>
      </c>
      <c r="C35" s="69" t="s">
        <v>126</v>
      </c>
      <c r="D35" s="70" t="s">
        <v>127</v>
      </c>
      <c r="E35" s="70">
        <v>2030</v>
      </c>
      <c r="F35" s="107" t="str">
        <f t="shared" si="1"/>
        <v/>
      </c>
      <c r="G35" s="107" t="str">
        <f t="shared" si="0"/>
        <v/>
      </c>
      <c r="H35" s="107" t="str">
        <f t="shared" si="0"/>
        <v/>
      </c>
      <c r="I35" s="107" t="str">
        <f t="shared" si="0"/>
        <v/>
      </c>
      <c r="J35" s="107" t="str">
        <f t="shared" si="0"/>
        <v/>
      </c>
      <c r="K35" s="107" t="str">
        <f t="shared" si="0"/>
        <v/>
      </c>
      <c r="L35" s="107" t="str">
        <f t="shared" si="0"/>
        <v/>
      </c>
      <c r="M35" s="107" t="str">
        <f t="shared" si="0"/>
        <v/>
      </c>
      <c r="N35" s="107" t="str">
        <f t="shared" si="0"/>
        <v/>
      </c>
      <c r="O35" s="107" t="str">
        <f t="shared" si="0"/>
        <v/>
      </c>
      <c r="P35" s="107" t="str">
        <f t="shared" si="0"/>
        <v/>
      </c>
      <c r="Q35" s="107" t="str">
        <f t="shared" si="0"/>
        <v/>
      </c>
      <c r="R35" s="107" t="str">
        <f t="shared" si="0"/>
        <v/>
      </c>
      <c r="S35" s="107" t="str">
        <f t="shared" si="0"/>
        <v/>
      </c>
      <c r="T35" s="107">
        <f t="shared" si="0"/>
        <v>0.31184999999999996</v>
      </c>
      <c r="U35" s="107">
        <f t="shared" si="0"/>
        <v>0.31184999999999996</v>
      </c>
      <c r="V35" s="107">
        <f t="shared" si="0"/>
        <v>0.31184999999999996</v>
      </c>
      <c r="W35" s="107" t="str">
        <f t="shared" si="0"/>
        <v/>
      </c>
      <c r="X35" s="107" t="str">
        <f t="shared" si="0"/>
        <v/>
      </c>
      <c r="Y35" s="107" t="str">
        <f t="shared" si="0"/>
        <v/>
      </c>
      <c r="Z35" s="107" t="str">
        <f t="shared" si="0"/>
        <v/>
      </c>
      <c r="AA35" s="107" t="str">
        <f t="shared" si="0"/>
        <v/>
      </c>
      <c r="AB35" s="107" t="str">
        <f t="shared" si="0"/>
        <v/>
      </c>
      <c r="AC35" s="107" t="str">
        <f t="shared" si="0"/>
        <v/>
      </c>
      <c r="AD35" s="107" t="str">
        <f t="shared" si="0"/>
        <v/>
      </c>
      <c r="AE35" s="107" t="str">
        <f t="shared" si="0"/>
        <v/>
      </c>
      <c r="AF35" s="107" t="str">
        <f t="shared" si="0"/>
        <v/>
      </c>
      <c r="AG35" s="107">
        <f t="shared" si="0"/>
        <v>0.31184999999999996</v>
      </c>
      <c r="AH35" s="55">
        <v>1</v>
      </c>
      <c r="AI35" s="65"/>
      <c r="AJ35" s="65"/>
      <c r="AK35" s="65"/>
      <c r="AL35" s="65"/>
      <c r="AM35" s="65"/>
      <c r="AN35" s="65"/>
      <c r="AO35" s="65"/>
      <c r="AP35" s="65"/>
      <c r="AQ35" s="65"/>
    </row>
    <row r="36" spans="1:43" x14ac:dyDescent="0.3">
      <c r="A36" s="55" t="s">
        <v>161</v>
      </c>
      <c r="B36" s="55" t="s">
        <v>162</v>
      </c>
      <c r="C36" s="69" t="s">
        <v>126</v>
      </c>
      <c r="D36" s="70" t="s">
        <v>127</v>
      </c>
      <c r="E36" s="70">
        <v>2030</v>
      </c>
      <c r="F36" s="107" t="str">
        <f t="shared" si="1"/>
        <v/>
      </c>
      <c r="G36" s="107" t="str">
        <f t="shared" si="0"/>
        <v/>
      </c>
      <c r="H36" s="107" t="str">
        <f t="shared" si="0"/>
        <v/>
      </c>
      <c r="I36" s="107" t="str">
        <f t="shared" si="0"/>
        <v/>
      </c>
      <c r="J36" s="107" t="str">
        <f t="shared" si="0"/>
        <v/>
      </c>
      <c r="K36" s="107" t="str">
        <f t="shared" si="0"/>
        <v/>
      </c>
      <c r="L36" s="107" t="str">
        <f t="shared" si="0"/>
        <v/>
      </c>
      <c r="M36" s="107" t="str">
        <f t="shared" si="0"/>
        <v/>
      </c>
      <c r="N36" s="107" t="str">
        <f t="shared" si="0"/>
        <v/>
      </c>
      <c r="O36" s="107" t="str">
        <f t="shared" si="0"/>
        <v/>
      </c>
      <c r="P36" s="107">
        <f t="shared" si="0"/>
        <v>0.53459999999999974</v>
      </c>
      <c r="Q36" s="107" t="str">
        <f t="shared" si="0"/>
        <v/>
      </c>
      <c r="R36" s="107">
        <f t="shared" si="0"/>
        <v>0.32407876899392601</v>
      </c>
      <c r="S36" s="107">
        <f t="shared" si="0"/>
        <v>0.58327108156836494</v>
      </c>
      <c r="T36" s="107">
        <f t="shared" si="0"/>
        <v>0.73539984001363701</v>
      </c>
      <c r="U36" s="107">
        <f t="shared" si="0"/>
        <v>0.48181445910545095</v>
      </c>
      <c r="V36" s="107">
        <f t="shared" si="0"/>
        <v>0.47251111224056996</v>
      </c>
      <c r="W36" s="107" t="str">
        <f t="shared" si="0"/>
        <v/>
      </c>
      <c r="X36" s="107" t="str">
        <f t="shared" si="0"/>
        <v/>
      </c>
      <c r="Y36" s="107" t="str">
        <f t="shared" si="0"/>
        <v/>
      </c>
      <c r="Z36" s="107">
        <f t="shared" si="0"/>
        <v>0.48137593564931203</v>
      </c>
      <c r="AA36" s="107">
        <f t="shared" si="0"/>
        <v>0.40320885437695803</v>
      </c>
      <c r="AB36" s="107" t="str">
        <f t="shared" si="0"/>
        <v/>
      </c>
      <c r="AC36" s="107" t="str">
        <f t="shared" si="0"/>
        <v/>
      </c>
      <c r="AD36" s="107" t="str">
        <f t="shared" si="0"/>
        <v/>
      </c>
      <c r="AE36" s="107" t="str">
        <f t="shared" si="0"/>
        <v/>
      </c>
      <c r="AF36" s="107">
        <f t="shared" si="0"/>
        <v>0.23597913188864483</v>
      </c>
      <c r="AG36" s="107">
        <f t="shared" si="0"/>
        <v>0.53414410851404459</v>
      </c>
      <c r="AH36" s="55">
        <v>1</v>
      </c>
      <c r="AI36" s="65"/>
      <c r="AJ36" s="65"/>
      <c r="AK36" s="65"/>
      <c r="AL36" s="65"/>
      <c r="AM36" s="65"/>
      <c r="AN36" s="65"/>
      <c r="AO36" s="65"/>
      <c r="AP36" s="65"/>
      <c r="AQ36" s="65"/>
    </row>
    <row r="37" spans="1:43" x14ac:dyDescent="0.3">
      <c r="A37" s="55" t="s">
        <v>163</v>
      </c>
      <c r="B37" s="55" t="s">
        <v>164</v>
      </c>
      <c r="C37" s="69" t="s">
        <v>126</v>
      </c>
      <c r="D37" s="70" t="s">
        <v>127</v>
      </c>
      <c r="E37" s="70">
        <v>2030</v>
      </c>
      <c r="F37" s="107" t="str">
        <f t="shared" si="1"/>
        <v/>
      </c>
      <c r="G37" s="107" t="str">
        <f t="shared" si="0"/>
        <v/>
      </c>
      <c r="H37" s="107" t="str">
        <f t="shared" si="0"/>
        <v/>
      </c>
      <c r="I37" s="107" t="str">
        <f t="shared" si="0"/>
        <v/>
      </c>
      <c r="J37" s="107" t="str">
        <f t="shared" si="0"/>
        <v/>
      </c>
      <c r="K37" s="107" t="str">
        <f t="shared" si="0"/>
        <v/>
      </c>
      <c r="L37" s="107" t="str">
        <f t="shared" si="0"/>
        <v/>
      </c>
      <c r="M37" s="107" t="str">
        <f t="shared" si="0"/>
        <v/>
      </c>
      <c r="N37" s="107" t="str">
        <f t="shared" si="0"/>
        <v/>
      </c>
      <c r="O37" s="107" t="str">
        <f t="shared" si="0"/>
        <v/>
      </c>
      <c r="P37" s="107" t="str">
        <f t="shared" si="0"/>
        <v/>
      </c>
      <c r="Q37" s="107" t="str">
        <f t="shared" si="0"/>
        <v/>
      </c>
      <c r="R37" s="107">
        <f t="shared" si="0"/>
        <v>0.64463890445202365</v>
      </c>
      <c r="S37" s="107">
        <f t="shared" si="0"/>
        <v>0.66066811057965202</v>
      </c>
      <c r="T37" s="107">
        <f t="shared" si="0"/>
        <v>0.8289893636680703</v>
      </c>
      <c r="U37" s="107" t="str">
        <f t="shared" si="0"/>
        <v/>
      </c>
      <c r="V37" s="107" t="str">
        <f t="shared" si="0"/>
        <v/>
      </c>
      <c r="W37" s="107" t="str">
        <f t="shared" si="0"/>
        <v/>
      </c>
      <c r="X37" s="107" t="str">
        <f t="shared" si="0"/>
        <v/>
      </c>
      <c r="Y37" s="107" t="str">
        <f t="shared" si="0"/>
        <v/>
      </c>
      <c r="Z37" s="107" t="str">
        <f t="shared" si="0"/>
        <v/>
      </c>
      <c r="AA37" s="107" t="str">
        <f t="shared" si="0"/>
        <v/>
      </c>
      <c r="AB37" s="107" t="str">
        <f t="shared" si="0"/>
        <v/>
      </c>
      <c r="AC37" s="107" t="str">
        <f t="shared" si="0"/>
        <v/>
      </c>
      <c r="AD37" s="107" t="str">
        <f t="shared" si="0"/>
        <v/>
      </c>
      <c r="AE37" s="107">
        <f t="shared" si="0"/>
        <v>0.70530584898906157</v>
      </c>
      <c r="AF37" s="107" t="str">
        <f t="shared" si="0"/>
        <v/>
      </c>
      <c r="AG37" s="107" t="str">
        <f t="shared" si="0"/>
        <v/>
      </c>
      <c r="AH37" s="55">
        <v>1</v>
      </c>
      <c r="AI37" s="65"/>
      <c r="AJ37" s="65"/>
      <c r="AK37" s="65"/>
      <c r="AL37" s="65"/>
      <c r="AM37" s="65"/>
      <c r="AN37" s="65"/>
      <c r="AO37" s="65"/>
      <c r="AP37" s="65"/>
      <c r="AQ37" s="65"/>
    </row>
    <row r="38" spans="1:43" x14ac:dyDescent="0.3">
      <c r="A38" s="55" t="s">
        <v>165</v>
      </c>
      <c r="B38" s="55" t="s">
        <v>166</v>
      </c>
      <c r="C38" s="69" t="s">
        <v>126</v>
      </c>
      <c r="D38" s="70" t="s">
        <v>127</v>
      </c>
      <c r="E38" s="70">
        <v>2030</v>
      </c>
      <c r="F38" s="107" t="str">
        <f t="shared" si="1"/>
        <v/>
      </c>
      <c r="G38" s="107" t="str">
        <f t="shared" si="0"/>
        <v/>
      </c>
      <c r="H38" s="107" t="str">
        <f t="shared" si="0"/>
        <v/>
      </c>
      <c r="I38" s="107">
        <f t="shared" si="0"/>
        <v>0.54845936073452661</v>
      </c>
      <c r="J38" s="107">
        <f t="shared" si="0"/>
        <v>0.63913230853014624</v>
      </c>
      <c r="K38" s="107" t="str">
        <f t="shared" si="0"/>
        <v/>
      </c>
      <c r="L38" s="107" t="str">
        <f t="shared" si="0"/>
        <v/>
      </c>
      <c r="M38" s="107" t="str">
        <f t="shared" si="0"/>
        <v/>
      </c>
      <c r="N38" s="107" t="str">
        <f t="shared" si="0"/>
        <v/>
      </c>
      <c r="O38" s="107" t="str">
        <f t="shared" si="0"/>
        <v/>
      </c>
      <c r="P38" s="107" t="str">
        <f t="shared" si="0"/>
        <v/>
      </c>
      <c r="Q38" s="107" t="str">
        <f t="shared" si="0"/>
        <v/>
      </c>
      <c r="R38" s="107">
        <f t="shared" si="0"/>
        <v>0.62369999999999992</v>
      </c>
      <c r="S38" s="107">
        <f t="shared" si="0"/>
        <v>0.10327606605779814</v>
      </c>
      <c r="T38" s="107">
        <f t="shared" si="0"/>
        <v>0.62369999999999992</v>
      </c>
      <c r="U38" s="107">
        <f t="shared" si="0"/>
        <v>0.62369999999999992</v>
      </c>
      <c r="V38" s="107">
        <f t="shared" si="0"/>
        <v>0.62369999999999992</v>
      </c>
      <c r="W38" s="107" t="str">
        <f t="shared" si="0"/>
        <v/>
      </c>
      <c r="X38" s="107" t="str">
        <f t="shared" si="0"/>
        <v/>
      </c>
      <c r="Y38" s="107" t="str">
        <f t="shared" si="0"/>
        <v/>
      </c>
      <c r="Z38" s="107" t="str">
        <f t="shared" si="0"/>
        <v/>
      </c>
      <c r="AA38" s="107">
        <f t="shared" si="0"/>
        <v>0.62369999999999992</v>
      </c>
      <c r="AB38" s="107" t="str">
        <f t="shared" si="0"/>
        <v/>
      </c>
      <c r="AC38" s="107" t="str">
        <f t="shared" si="0"/>
        <v/>
      </c>
      <c r="AD38" s="107" t="str">
        <f t="shared" si="0"/>
        <v/>
      </c>
      <c r="AE38" s="107">
        <f t="shared" si="0"/>
        <v>0.62370000000000003</v>
      </c>
      <c r="AF38" s="107">
        <f t="shared" si="0"/>
        <v>0.37946324001144283</v>
      </c>
      <c r="AG38" s="107">
        <f t="shared" si="0"/>
        <v>0.47251232693813056</v>
      </c>
      <c r="AH38" s="55">
        <v>1</v>
      </c>
      <c r="AI38" s="65"/>
      <c r="AJ38" s="65"/>
      <c r="AK38" s="65"/>
      <c r="AL38" s="65"/>
      <c r="AM38" s="65"/>
      <c r="AN38" s="65"/>
      <c r="AO38" s="65"/>
      <c r="AP38" s="65"/>
      <c r="AQ38" s="65"/>
    </row>
    <row r="39" spans="1:43" x14ac:dyDescent="0.3">
      <c r="A39" s="55" t="s">
        <v>167</v>
      </c>
      <c r="B39" s="55" t="s">
        <v>168</v>
      </c>
      <c r="C39" s="69" t="s">
        <v>126</v>
      </c>
      <c r="D39" s="70" t="s">
        <v>127</v>
      </c>
      <c r="E39" s="70">
        <v>2030</v>
      </c>
      <c r="F39" s="107" t="str">
        <f t="shared" si="1"/>
        <v/>
      </c>
      <c r="G39" s="107" t="str">
        <f t="shared" si="0"/>
        <v/>
      </c>
      <c r="H39" s="107" t="str">
        <f t="shared" si="0"/>
        <v/>
      </c>
      <c r="I39" s="107" t="str">
        <f t="shared" si="0"/>
        <v/>
      </c>
      <c r="J39" s="107">
        <f t="shared" si="0"/>
        <v>0.63913230853014624</v>
      </c>
      <c r="K39" s="107" t="str">
        <f t="shared" si="0"/>
        <v/>
      </c>
      <c r="L39" s="107" t="str">
        <f t="shared" si="0"/>
        <v/>
      </c>
      <c r="M39" s="107" t="str">
        <f t="shared" si="0"/>
        <v/>
      </c>
      <c r="N39" s="107" t="str">
        <f t="shared" si="0"/>
        <v/>
      </c>
      <c r="O39" s="107" t="str">
        <f t="shared" si="0"/>
        <v/>
      </c>
      <c r="P39" s="107" t="str">
        <f t="shared" si="0"/>
        <v/>
      </c>
      <c r="Q39" s="107" t="str">
        <f t="shared" si="0"/>
        <v/>
      </c>
      <c r="R39" s="107">
        <f t="shared" si="0"/>
        <v>0.62369999999999992</v>
      </c>
      <c r="S39" s="107" t="str">
        <f t="shared" si="0"/>
        <v/>
      </c>
      <c r="T39" s="107">
        <f t="shared" si="0"/>
        <v>0.62369999999999992</v>
      </c>
      <c r="U39" s="107" t="str">
        <f t="shared" si="0"/>
        <v/>
      </c>
      <c r="V39" s="107">
        <f t="shared" si="0"/>
        <v>0.62369999999999992</v>
      </c>
      <c r="W39" s="107" t="str">
        <f t="shared" si="0"/>
        <v/>
      </c>
      <c r="X39" s="107" t="str">
        <f t="shared" si="0"/>
        <v/>
      </c>
      <c r="Y39" s="107" t="str">
        <f t="shared" si="0"/>
        <v/>
      </c>
      <c r="Z39" s="107" t="str">
        <f t="shared" si="0"/>
        <v/>
      </c>
      <c r="AA39" s="107">
        <f t="shared" si="0"/>
        <v>0.62369999999999992</v>
      </c>
      <c r="AB39" s="107" t="str">
        <f t="shared" si="0"/>
        <v/>
      </c>
      <c r="AC39" s="107" t="str">
        <f t="shared" si="0"/>
        <v/>
      </c>
      <c r="AD39" s="107" t="str">
        <f t="shared" si="0"/>
        <v/>
      </c>
      <c r="AE39" s="107">
        <f t="shared" si="0"/>
        <v>0.62369999999999992</v>
      </c>
      <c r="AF39" s="107" t="str">
        <f t="shared" si="0"/>
        <v/>
      </c>
      <c r="AG39" s="107">
        <f t="shared" si="0"/>
        <v>0.4725123269381305</v>
      </c>
      <c r="AH39" s="55">
        <v>1</v>
      </c>
      <c r="AI39" s="65"/>
      <c r="AJ39" s="65"/>
      <c r="AK39" s="65"/>
      <c r="AL39" s="65"/>
      <c r="AM39" s="65"/>
      <c r="AN39" s="65"/>
      <c r="AO39" s="65"/>
      <c r="AP39" s="65"/>
      <c r="AQ39" s="65"/>
    </row>
    <row r="40" spans="1:43" x14ac:dyDescent="0.3">
      <c r="A40" s="55" t="s">
        <v>169</v>
      </c>
      <c r="B40" s="55" t="s">
        <v>170</v>
      </c>
      <c r="C40" s="69" t="s">
        <v>126</v>
      </c>
      <c r="D40" s="70" t="s">
        <v>127</v>
      </c>
      <c r="E40" s="70">
        <v>2030</v>
      </c>
      <c r="F40" s="107" t="str">
        <f t="shared" si="1"/>
        <v/>
      </c>
      <c r="G40" s="107">
        <f t="shared" si="0"/>
        <v>0.31831657614350062</v>
      </c>
      <c r="H40" s="107" t="str">
        <f t="shared" si="0"/>
        <v/>
      </c>
      <c r="I40" s="107" t="str">
        <f t="shared" si="0"/>
        <v/>
      </c>
      <c r="J40" s="107">
        <f t="shared" si="0"/>
        <v>0.24464417229301674</v>
      </c>
      <c r="K40" s="107">
        <f t="shared" si="0"/>
        <v>0.31184999999999996</v>
      </c>
      <c r="L40" s="107" t="str">
        <f t="shared" si="0"/>
        <v/>
      </c>
      <c r="M40" s="107" t="str">
        <f t="shared" si="0"/>
        <v/>
      </c>
      <c r="N40" s="107" t="str">
        <f t="shared" si="0"/>
        <v/>
      </c>
      <c r="O40" s="107" t="str">
        <f t="shared" si="0"/>
        <v/>
      </c>
      <c r="P40" s="107" t="str">
        <f t="shared" si="0"/>
        <v/>
      </c>
      <c r="Q40" s="107" t="str">
        <f t="shared" si="0"/>
        <v/>
      </c>
      <c r="R40" s="107">
        <f t="shared" si="0"/>
        <v>0.31184999999999996</v>
      </c>
      <c r="S40" s="107">
        <f t="shared" si="0"/>
        <v>0.39773343716036436</v>
      </c>
      <c r="T40" s="107">
        <f t="shared" si="0"/>
        <v>0.31184999999999996</v>
      </c>
      <c r="U40" s="107">
        <f t="shared" si="0"/>
        <v>0.31184999999999996</v>
      </c>
      <c r="V40" s="107">
        <f t="shared" si="0"/>
        <v>0.31184999999999996</v>
      </c>
      <c r="W40" s="107" t="str">
        <f t="shared" si="0"/>
        <v/>
      </c>
      <c r="X40" s="107" t="str">
        <f t="shared" si="0"/>
        <v/>
      </c>
      <c r="Y40" s="107" t="str">
        <f t="shared" si="0"/>
        <v/>
      </c>
      <c r="Z40" s="107" t="str">
        <f t="shared" si="0"/>
        <v/>
      </c>
      <c r="AA40" s="107">
        <f t="shared" si="0"/>
        <v>0.67745810396213546</v>
      </c>
      <c r="AB40" s="107" t="str">
        <f t="shared" si="0"/>
        <v/>
      </c>
      <c r="AC40" s="107">
        <f t="shared" si="0"/>
        <v>0.56653533617019236</v>
      </c>
      <c r="AD40" s="107" t="str">
        <f t="shared" si="0"/>
        <v/>
      </c>
      <c r="AE40" s="107">
        <f t="shared" si="0"/>
        <v>0.31184999999999996</v>
      </c>
      <c r="AF40" s="107">
        <f t="shared" si="0"/>
        <v>0.23867515068908518</v>
      </c>
      <c r="AG40" s="107">
        <f t="shared" si="0"/>
        <v>0.35007531021930316</v>
      </c>
      <c r="AH40" s="55">
        <v>1</v>
      </c>
      <c r="AI40" s="65"/>
      <c r="AJ40" s="65"/>
      <c r="AK40" s="65"/>
      <c r="AL40" s="65"/>
      <c r="AM40" s="65"/>
      <c r="AN40" s="65"/>
      <c r="AO40" s="65"/>
      <c r="AP40" s="65"/>
      <c r="AQ40" s="65"/>
    </row>
    <row r="41" spans="1:43" x14ac:dyDescent="0.3">
      <c r="A41" s="55" t="s">
        <v>171</v>
      </c>
      <c r="B41" s="55" t="s">
        <v>172</v>
      </c>
      <c r="C41" s="69" t="s">
        <v>126</v>
      </c>
      <c r="D41" s="70" t="s">
        <v>127</v>
      </c>
      <c r="E41" s="70">
        <v>2030</v>
      </c>
      <c r="F41" s="107" t="str">
        <f t="shared" si="1"/>
        <v/>
      </c>
      <c r="G41" s="107" t="str">
        <f t="shared" si="0"/>
        <v/>
      </c>
      <c r="H41" s="107" t="str">
        <f t="shared" si="0"/>
        <v/>
      </c>
      <c r="I41" s="107" t="str">
        <f t="shared" si="0"/>
        <v/>
      </c>
      <c r="J41" s="107">
        <f t="shared" si="0"/>
        <v>0.31184999999999996</v>
      </c>
      <c r="K41" s="107" t="str">
        <f t="shared" si="0"/>
        <v/>
      </c>
      <c r="L41" s="107" t="str">
        <f t="shared" si="0"/>
        <v/>
      </c>
      <c r="M41" s="107" t="str">
        <f t="shared" si="0"/>
        <v/>
      </c>
      <c r="N41" s="107" t="str">
        <f t="shared" si="0"/>
        <v/>
      </c>
      <c r="O41" s="107" t="str">
        <f t="shared" si="0"/>
        <v/>
      </c>
      <c r="P41" s="107" t="str">
        <f t="shared" si="0"/>
        <v/>
      </c>
      <c r="Q41" s="107" t="str">
        <f t="shared" si="0"/>
        <v/>
      </c>
      <c r="R41" s="107">
        <f t="shared" si="0"/>
        <v>0.31184999999999996</v>
      </c>
      <c r="S41" s="107">
        <f t="shared" si="0"/>
        <v>0.31184999999999996</v>
      </c>
      <c r="T41" s="107">
        <f t="shared" si="0"/>
        <v>0.31184999999999996</v>
      </c>
      <c r="U41" s="107">
        <f t="shared" si="0"/>
        <v>0.31184999999999996</v>
      </c>
      <c r="V41" s="107">
        <f t="shared" si="0"/>
        <v>0.31184999999999996</v>
      </c>
      <c r="W41" s="107" t="str">
        <f t="shared" si="0"/>
        <v/>
      </c>
      <c r="X41" s="107" t="str">
        <f t="shared" si="0"/>
        <v/>
      </c>
      <c r="Y41" s="107" t="str">
        <f t="shared" si="0"/>
        <v/>
      </c>
      <c r="Z41" s="107" t="str">
        <f t="shared" si="0"/>
        <v/>
      </c>
      <c r="AA41" s="107">
        <f t="shared" si="0"/>
        <v>0.31185000000000002</v>
      </c>
      <c r="AB41" s="107" t="str">
        <f t="shared" si="0"/>
        <v/>
      </c>
      <c r="AC41" s="107" t="str">
        <f t="shared" si="0"/>
        <v/>
      </c>
      <c r="AD41" s="107" t="str">
        <f t="shared" si="0"/>
        <v/>
      </c>
      <c r="AE41" s="107">
        <f t="shared" si="0"/>
        <v>0.31184999999999996</v>
      </c>
      <c r="AF41" s="107">
        <f t="shared" si="0"/>
        <v>0.31184999999999996</v>
      </c>
      <c r="AG41" s="107">
        <f t="shared" si="0"/>
        <v>0.31185000000000002</v>
      </c>
      <c r="AH41" s="55">
        <v>1</v>
      </c>
      <c r="AI41" s="65"/>
      <c r="AJ41" s="65"/>
      <c r="AK41" s="65"/>
      <c r="AL41" s="65"/>
      <c r="AM41" s="65"/>
      <c r="AN41" s="65"/>
      <c r="AO41" s="65"/>
      <c r="AP41" s="65"/>
      <c r="AQ41" s="65"/>
    </row>
    <row r="42" spans="1:43" x14ac:dyDescent="0.3">
      <c r="A42" s="55" t="s">
        <v>173</v>
      </c>
      <c r="B42" s="55" t="s">
        <v>174</v>
      </c>
      <c r="C42" s="69" t="s">
        <v>126</v>
      </c>
      <c r="D42" s="70" t="s">
        <v>127</v>
      </c>
      <c r="E42" s="70">
        <v>2030</v>
      </c>
      <c r="F42" s="107">
        <f t="shared" si="1"/>
        <v>0.35099460686379941</v>
      </c>
      <c r="G42" s="107" t="str">
        <f t="shared" si="1"/>
        <v/>
      </c>
      <c r="H42" s="107" t="str">
        <f t="shared" si="1"/>
        <v/>
      </c>
      <c r="I42" s="107">
        <f t="shared" si="1"/>
        <v>0.34964577784654721</v>
      </c>
      <c r="J42" s="107">
        <f t="shared" si="1"/>
        <v>0.316446941179298</v>
      </c>
      <c r="K42" s="107" t="str">
        <f t="shared" si="1"/>
        <v/>
      </c>
      <c r="L42" s="107" t="str">
        <f t="shared" si="1"/>
        <v/>
      </c>
      <c r="M42" s="107" t="str">
        <f t="shared" si="1"/>
        <v/>
      </c>
      <c r="N42" s="107" t="str">
        <f t="shared" si="1"/>
        <v/>
      </c>
      <c r="O42" s="107" t="str">
        <f t="shared" si="1"/>
        <v/>
      </c>
      <c r="P42" s="107">
        <f t="shared" si="1"/>
        <v>0.53459999999999996</v>
      </c>
      <c r="Q42" s="107" t="str">
        <f t="shared" si="1"/>
        <v/>
      </c>
      <c r="R42" s="107">
        <f t="shared" si="1"/>
        <v>0.3240787689939259</v>
      </c>
      <c r="S42" s="107">
        <f t="shared" si="1"/>
        <v>0.58327108156836505</v>
      </c>
      <c r="T42" s="107">
        <f t="shared" si="1"/>
        <v>0.73539984001363701</v>
      </c>
      <c r="U42" s="107">
        <f t="shared" si="1"/>
        <v>0.48181445910545107</v>
      </c>
      <c r="V42" s="107">
        <f t="shared" ref="G42:AG43" si="2">IFERROR(V30*0.9,"")</f>
        <v>0.47251111224056985</v>
      </c>
      <c r="W42" s="107" t="str">
        <f t="shared" si="2"/>
        <v/>
      </c>
      <c r="X42" s="107" t="str">
        <f t="shared" si="2"/>
        <v/>
      </c>
      <c r="Y42" s="107" t="str">
        <f t="shared" si="2"/>
        <v/>
      </c>
      <c r="Z42" s="107">
        <f t="shared" si="2"/>
        <v>0.48137593564931197</v>
      </c>
      <c r="AA42" s="107">
        <f t="shared" si="2"/>
        <v>0.40320885437695786</v>
      </c>
      <c r="AB42" s="107" t="str">
        <f t="shared" si="2"/>
        <v/>
      </c>
      <c r="AC42" s="107">
        <f t="shared" si="2"/>
        <v>0.36663213332742978</v>
      </c>
      <c r="AD42" s="107" t="str">
        <f t="shared" si="2"/>
        <v/>
      </c>
      <c r="AE42" s="107">
        <f t="shared" si="2"/>
        <v>3.2598809965448103E-2</v>
      </c>
      <c r="AF42" s="107">
        <f t="shared" si="2"/>
        <v>0.23597913188864483</v>
      </c>
      <c r="AG42" s="107">
        <f t="shared" si="2"/>
        <v>0.53414410851404459</v>
      </c>
      <c r="AH42" s="55">
        <v>1</v>
      </c>
      <c r="AI42" s="65"/>
      <c r="AJ42" s="65"/>
      <c r="AK42" s="65"/>
      <c r="AL42" s="65"/>
      <c r="AM42" s="65"/>
      <c r="AN42" s="65"/>
      <c r="AO42" s="65"/>
      <c r="AP42" s="65"/>
      <c r="AQ42" s="65"/>
    </row>
    <row r="43" spans="1:43" x14ac:dyDescent="0.3">
      <c r="A43" s="71" t="s">
        <v>175</v>
      </c>
      <c r="B43" s="71" t="s">
        <v>176</v>
      </c>
      <c r="C43" s="71" t="s">
        <v>126</v>
      </c>
      <c r="D43" s="71" t="s">
        <v>127</v>
      </c>
      <c r="E43" s="71">
        <v>2030</v>
      </c>
      <c r="F43" s="108" t="str">
        <f t="shared" si="1"/>
        <v/>
      </c>
      <c r="G43" s="108" t="str">
        <f t="shared" si="2"/>
        <v/>
      </c>
      <c r="H43" s="108" t="str">
        <f t="shared" si="2"/>
        <v/>
      </c>
      <c r="I43" s="108" t="str">
        <f t="shared" si="2"/>
        <v/>
      </c>
      <c r="J43" s="108" t="str">
        <f t="shared" si="2"/>
        <v/>
      </c>
      <c r="K43" s="108" t="str">
        <f t="shared" si="2"/>
        <v/>
      </c>
      <c r="L43" s="108" t="str">
        <f t="shared" si="2"/>
        <v/>
      </c>
      <c r="M43" s="108" t="str">
        <f t="shared" si="2"/>
        <v/>
      </c>
      <c r="N43" s="108" t="str">
        <f t="shared" si="2"/>
        <v/>
      </c>
      <c r="O43" s="108" t="str">
        <f t="shared" si="2"/>
        <v/>
      </c>
      <c r="P43" s="108" t="str">
        <f t="shared" si="2"/>
        <v/>
      </c>
      <c r="Q43" s="108" t="str">
        <f t="shared" si="2"/>
        <v/>
      </c>
      <c r="R43" s="108" t="str">
        <f t="shared" si="2"/>
        <v/>
      </c>
      <c r="S43" s="108" t="str">
        <f t="shared" si="2"/>
        <v/>
      </c>
      <c r="T43" s="108" t="str">
        <f t="shared" si="2"/>
        <v/>
      </c>
      <c r="U43" s="108" t="str">
        <f t="shared" si="2"/>
        <v/>
      </c>
      <c r="V43" s="108" t="str">
        <f t="shared" si="2"/>
        <v/>
      </c>
      <c r="W43" s="108" t="str">
        <f t="shared" si="2"/>
        <v/>
      </c>
      <c r="X43" s="108" t="str">
        <f t="shared" si="2"/>
        <v/>
      </c>
      <c r="Y43" s="108" t="str">
        <f t="shared" si="2"/>
        <v/>
      </c>
      <c r="Z43" s="108" t="str">
        <f t="shared" si="2"/>
        <v/>
      </c>
      <c r="AA43" s="108" t="str">
        <f t="shared" si="2"/>
        <v/>
      </c>
      <c r="AB43" s="108" t="str">
        <f t="shared" si="2"/>
        <v/>
      </c>
      <c r="AC43" s="108" t="str">
        <f t="shared" si="2"/>
        <v/>
      </c>
      <c r="AD43" s="108" t="str">
        <f t="shared" si="2"/>
        <v/>
      </c>
      <c r="AE43" s="108" t="str">
        <f t="shared" si="2"/>
        <v/>
      </c>
      <c r="AF43" s="108" t="str">
        <f t="shared" si="2"/>
        <v/>
      </c>
      <c r="AG43" s="108" t="str">
        <f t="shared" si="2"/>
        <v/>
      </c>
      <c r="AH43" s="55">
        <v>1</v>
      </c>
      <c r="AI43" s="65"/>
      <c r="AJ43" s="65"/>
      <c r="AK43" s="65"/>
      <c r="AL43" s="65"/>
      <c r="AM43" s="65"/>
      <c r="AN43" s="65"/>
      <c r="AO43" s="65"/>
      <c r="AP43" s="65"/>
      <c r="AQ43" s="65"/>
    </row>
    <row r="44" spans="1:43" x14ac:dyDescent="0.3">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row>
    <row r="45" spans="1:43" x14ac:dyDescent="0.3">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row>
    <row r="46" spans="1:43" x14ac:dyDescent="0.3">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row>
    <row r="47" spans="1:43" x14ac:dyDescent="0.3">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row>
    <row r="48" spans="1:43" x14ac:dyDescent="0.3">
      <c r="F48" s="74"/>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row>
    <row r="49" spans="6:43" x14ac:dyDescent="0.3">
      <c r="F49" s="74"/>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row>
    <row r="50" spans="6:43" x14ac:dyDescent="0.3">
      <c r="F50" s="74"/>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row>
    <row r="51" spans="6:43" x14ac:dyDescent="0.3">
      <c r="F51" s="74"/>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row>
    <row r="52" spans="6:43" x14ac:dyDescent="0.3">
      <c r="F52" s="74"/>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row>
    <row r="53" spans="6:43" x14ac:dyDescent="0.3">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row>
    <row r="54" spans="6:43" x14ac:dyDescent="0.3">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row>
    <row r="55" spans="6:43" x14ac:dyDescent="0.3">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c r="AQ55" s="65"/>
    </row>
    <row r="56" spans="6:43" x14ac:dyDescent="0.3">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row>
    <row r="57" spans="6:43" x14ac:dyDescent="0.3">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row>
    <row r="58" spans="6:43" x14ac:dyDescent="0.3">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row>
    <row r="59" spans="6:43" x14ac:dyDescent="0.3">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row>
    <row r="60" spans="6:43" x14ac:dyDescent="0.3">
      <c r="F60" s="74"/>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row>
    <row r="61" spans="6:43" x14ac:dyDescent="0.3">
      <c r="F61" s="74"/>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5"/>
    </row>
    <row r="62" spans="6:43" x14ac:dyDescent="0.3">
      <c r="F62" s="74"/>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row>
    <row r="63" spans="6:43" x14ac:dyDescent="0.3">
      <c r="F63" s="74"/>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row>
    <row r="64" spans="6:43" x14ac:dyDescent="0.3">
      <c r="F64" s="74"/>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5"/>
    </row>
    <row r="65" spans="6:43" x14ac:dyDescent="0.3">
      <c r="F65" s="74"/>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c r="AQ65" s="65"/>
    </row>
    <row r="66" spans="6:43" x14ac:dyDescent="0.3">
      <c r="F66" s="74"/>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c r="AQ66" s="65"/>
    </row>
    <row r="67" spans="6:43" x14ac:dyDescent="0.3">
      <c r="F67" s="74"/>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row>
    <row r="68" spans="6:43" x14ac:dyDescent="0.3">
      <c r="F68" s="74"/>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row>
    <row r="69" spans="6:43" x14ac:dyDescent="0.3">
      <c r="F69" s="74"/>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row>
    <row r="70" spans="6:43" x14ac:dyDescent="0.3">
      <c r="F70" s="74"/>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row>
    <row r="71" spans="6:43" x14ac:dyDescent="0.3">
      <c r="F71" s="74"/>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row>
    <row r="72" spans="6:43" x14ac:dyDescent="0.3">
      <c r="F72" s="74"/>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row>
    <row r="73" spans="6:43" x14ac:dyDescent="0.3">
      <c r="F73" s="74"/>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row>
    <row r="74" spans="6:43" x14ac:dyDescent="0.3">
      <c r="F74" s="74"/>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row>
    <row r="75" spans="6:43" x14ac:dyDescent="0.3">
      <c r="F75" s="74"/>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row>
    <row r="76" spans="6:43" x14ac:dyDescent="0.3">
      <c r="F76" s="74"/>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row>
    <row r="77" spans="6:43" x14ac:dyDescent="0.3">
      <c r="F77" s="74"/>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row>
    <row r="78" spans="6:43" x14ac:dyDescent="0.3">
      <c r="F78" s="74"/>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row>
    <row r="79" spans="6:43" x14ac:dyDescent="0.3">
      <c r="F79" s="74"/>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row>
    <row r="80" spans="6:43" x14ac:dyDescent="0.3">
      <c r="F80" s="74"/>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row>
    <row r="89" spans="9:16" x14ac:dyDescent="0.3">
      <c r="I89" s="57"/>
    </row>
    <row r="90" spans="9:16" x14ac:dyDescent="0.3">
      <c r="I90" s="59"/>
      <c r="J90" s="59"/>
      <c r="K90" s="59"/>
      <c r="L90" s="59"/>
      <c r="M90" s="59"/>
      <c r="N90" s="59"/>
      <c r="O90" s="59"/>
      <c r="P90" s="59"/>
    </row>
    <row r="91" spans="9:16" x14ac:dyDescent="0.3">
      <c r="I91" s="62"/>
      <c r="J91" s="62"/>
      <c r="K91" s="62"/>
      <c r="L91" s="62"/>
      <c r="M91" s="62"/>
      <c r="N91" s="62"/>
      <c r="O91" s="62"/>
      <c r="P91"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LOG</vt:lpstr>
      <vt:lpstr>UC_Renewables</vt:lpstr>
      <vt:lpstr>UC_Nuclear</vt:lpstr>
      <vt:lpstr>AFA control thermal</vt:lpstr>
      <vt:lpstr>AFA control chp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 Server2</dc:creator>
  <cp:lastModifiedBy>E4SMA Server2</cp:lastModifiedBy>
  <dcterms:created xsi:type="dcterms:W3CDTF">2025-06-06T09:19:02Z</dcterms:created>
  <dcterms:modified xsi:type="dcterms:W3CDTF">2025-07-21T13:26:28Z</dcterms:modified>
</cp:coreProperties>
</file>