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144" windowWidth="19620" windowHeight="9000"/>
  </bookViews>
  <sheets>
    <sheet name="AL" sheetId="1" r:id="rId1"/>
  </sheets>
  <calcPr calcId="0"/>
</workbook>
</file>

<file path=xl/calcChain.xml><?xml version="1.0" encoding="utf-8"?>
<calcChain xmlns="http://schemas.openxmlformats.org/spreadsheetml/2006/main">
  <c r="G19" i="1"/>
  <c r="G18"/>
  <c r="I18"/>
  <c r="G16"/>
  <c r="I16"/>
  <c r="K16"/>
  <c r="K3"/>
  <c r="K4"/>
  <c r="K5"/>
  <c r="K6"/>
  <c r="K7"/>
  <c r="K8"/>
  <c r="K9"/>
  <c r="K10"/>
  <c r="K11"/>
  <c r="K12"/>
  <c r="K13"/>
  <c r="K14"/>
  <c r="K15"/>
  <c r="K2"/>
  <c r="I3"/>
  <c r="I4"/>
  <c r="I5"/>
  <c r="I6"/>
  <c r="I7"/>
  <c r="I8"/>
  <c r="I9"/>
  <c r="I10"/>
  <c r="I11"/>
  <c r="I12"/>
  <c r="I13"/>
  <c r="I14"/>
  <c r="I15"/>
  <c r="I2"/>
  <c r="G3"/>
  <c r="G4"/>
  <c r="G5"/>
  <c r="G6"/>
  <c r="G7"/>
  <c r="G8"/>
  <c r="G9"/>
  <c r="G10"/>
  <c r="G11"/>
  <c r="G12"/>
  <c r="G13"/>
  <c r="G14"/>
  <c r="G15"/>
  <c r="G2"/>
</calcChain>
</file>

<file path=xl/sharedStrings.xml><?xml version="1.0" encoding="utf-8"?>
<sst xmlns="http://schemas.openxmlformats.org/spreadsheetml/2006/main" count="108" uniqueCount="90">
  <si>
    <t>Id</t>
  </si>
  <si>
    <t>Designator</t>
  </si>
  <si>
    <t>Package</t>
  </si>
  <si>
    <t>Quantity</t>
  </si>
  <si>
    <t>Designation</t>
  </si>
  <si>
    <t>C1,C2</t>
  </si>
  <si>
    <t>CP_Radial_D10.0mm_P5.00mm</t>
  </si>
  <si>
    <t>100uF/12V</t>
  </si>
  <si>
    <t>C3,C5,C6,C9</t>
  </si>
  <si>
    <t>C_0603</t>
  </si>
  <si>
    <t>0.1uF</t>
  </si>
  <si>
    <t>C4,C7</t>
  </si>
  <si>
    <t>10nF</t>
  </si>
  <si>
    <t>C8</t>
  </si>
  <si>
    <t>1uF</t>
  </si>
  <si>
    <t>J1,J3</t>
  </si>
  <si>
    <t>TerminalBlock_bornier-2_P5.08mm</t>
  </si>
  <si>
    <t>Screw_Terminal_01x02</t>
  </si>
  <si>
    <t>R2,R3,R4</t>
  </si>
  <si>
    <t>R_0603</t>
  </si>
  <si>
    <t>10k</t>
  </si>
  <si>
    <t>R5</t>
  </si>
  <si>
    <t>RV1</t>
  </si>
  <si>
    <t>Potentiometer_Trimmer_Bourns_3339H_Horizontal</t>
  </si>
  <si>
    <t>0-10k</t>
  </si>
  <si>
    <t>U1</t>
  </si>
  <si>
    <t>SOT-23-5</t>
  </si>
  <si>
    <t>TPS76333</t>
  </si>
  <si>
    <t>U2</t>
  </si>
  <si>
    <t>TSSOP-20_4.4x6.5mm_Pitch0.65mm</t>
  </si>
  <si>
    <t>STM8L051F3</t>
  </si>
  <si>
    <t>D1</t>
  </si>
  <si>
    <t>DO214AA</t>
  </si>
  <si>
    <t>SMBJ12CA</t>
  </si>
  <si>
    <t>J2</t>
  </si>
  <si>
    <t>Pin_Header_Straight_1x04_Pitch1.00mm</t>
  </si>
  <si>
    <t>Conn_01x04</t>
  </si>
  <si>
    <t>M1</t>
  </si>
  <si>
    <t>PG-DSO-12-17</t>
  </si>
  <si>
    <t>IFX9201SG</t>
  </si>
  <si>
    <t>D2</t>
  </si>
  <si>
    <t>D_MiniMELF</t>
  </si>
  <si>
    <t>D_Schottky</t>
  </si>
  <si>
    <t>Name</t>
  </si>
  <si>
    <t>Cost/Qty for 1</t>
  </si>
  <si>
    <t>Cost/Qty for 100</t>
  </si>
  <si>
    <t>Cost/Qty for 500</t>
  </si>
  <si>
    <t>Total Cost</t>
  </si>
  <si>
    <t>PCB</t>
  </si>
  <si>
    <t>37mm x 68 mm</t>
  </si>
  <si>
    <t>Running Cost/Card</t>
  </si>
  <si>
    <t>Ordering Number</t>
  </si>
  <si>
    <t>Supplier</t>
  </si>
  <si>
    <t>MOUSER</t>
  </si>
  <si>
    <t>Reference</t>
  </si>
  <si>
    <t>672D157F012CG5D-ND</t>
  </si>
  <si>
    <t>https://www.digikey.de/product-detail/en/vishay-sprague/672D157F012CG5D/672D157F012CG5D-ND/5612011</t>
  </si>
  <si>
    <t>DIGIKEY</t>
  </si>
  <si>
    <t>Entering Keyword 0603 Capacitor in MOUSER or GOOGLE</t>
  </si>
  <si>
    <t>for 5 Pcs</t>
  </si>
  <si>
    <t xml:space="preserve">Prototype Cost </t>
  </si>
  <si>
    <t>Electrolytic Capactior</t>
  </si>
  <si>
    <t>SMD Capacitor</t>
  </si>
  <si>
    <t>Terminals</t>
  </si>
  <si>
    <t>SMD Resistor</t>
  </si>
  <si>
    <t>Rotary Potentiometer</t>
  </si>
  <si>
    <t>Voltage Regulator for 3.3V Supply</t>
  </si>
  <si>
    <t>8-bit Microcontroller</t>
  </si>
  <si>
    <t>Transverse Voltage Suppressor</t>
  </si>
  <si>
    <t>Pin Header in case of Debug</t>
  </si>
  <si>
    <t xml:space="preserve">Integrated Mosfet H-Bridge IC </t>
  </si>
  <si>
    <t>Schottky Diode</t>
  </si>
  <si>
    <t>Printed Circuit Board</t>
  </si>
  <si>
    <t>Aliexpress/Chinese Supplier</t>
  </si>
  <si>
    <t>No reference Found</t>
  </si>
  <si>
    <t>Entering Keyword 0603 Resistor in MOUSER or GOOGLE</t>
  </si>
  <si>
    <t>595-TPS76333DBVR</t>
  </si>
  <si>
    <t>https://www.mouser.co.uk/ProductDetail/Texas-Instruments/TPS76333DBVR?qs=sGAEpiMZZMtYFXwiBRPs0whdijRIoTAF</t>
  </si>
  <si>
    <t>652-3339H-1-102LF</t>
  </si>
  <si>
    <t>https://www.mouser.co.uk/ProductDetail/Bourns/3339H-1-102LF?qs=sGAEpiMZZMvygUB3GLcD7swPUEOakrxnHqHx8vd1Oco%3d</t>
  </si>
  <si>
    <t>511-STM8L051F3P6TR</t>
  </si>
  <si>
    <t>https://www.mouser.co.uk/ProductDetail/STMicroelectronics/STM8L051F3P6TR?qs=sGAEpiMZZMvqv2n3s2xjsbXrY9LuMDFhGsLzBQnrfpk%3d</t>
  </si>
  <si>
    <t>512-SMBJ12CA</t>
  </si>
  <si>
    <t>https://www.mouser.co.uk/ProductDetail/ON-Semiconductor-Fairchild/SMBJ12CA?qs=sGAEpiMZZMvxHShE6Whpu0rzOq0i%252bYPm846lQ12%252bz2Y%3d</t>
  </si>
  <si>
    <t>726-IFX9201SGAUMA1</t>
  </si>
  <si>
    <t>https://www.mouser.co.uk/ProductDetail/Infineon-Technologies/IFX9201SGAUMA1?qs=sGAEpiMZZMuw1rG4%252bG7fpjlfY1Cu7acVhSFKqshOcpI%3d</t>
  </si>
  <si>
    <t>625-LL101A</t>
  </si>
  <si>
    <t>https://www.mouser.co.uk/ProductDetail/Vishay-Semiconductors/LL101A-GS08?qs=sGAEpiMZZMtQ8nqTKtFS%2fAJzLaOPtKpeavoVAp2KWB0%3d</t>
  </si>
  <si>
    <t>PCBWAY</t>
  </si>
  <si>
    <t>https://www.pcbway.com/orderonline.aspx</t>
  </si>
</sst>
</file>

<file path=xl/styles.xml><?xml version="1.0" encoding="utf-8"?>
<styleSheet xmlns="http://schemas.openxmlformats.org/spreadsheetml/2006/main">
  <numFmts count="2">
    <numFmt numFmtId="168" formatCode="#,##0.0000\ &quot;€&quot;"/>
    <numFmt numFmtId="170" formatCode="#,##0.00\ &quot;€&quot;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333333"/>
      <name val="Arial"/>
      <family val="2"/>
    </font>
    <font>
      <u/>
      <sz val="11"/>
      <color theme="10"/>
      <name val="Calibri"/>
      <family val="2"/>
    </font>
    <font>
      <sz val="7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0" fillId="0" borderId="10" xfId="0" applyBorder="1"/>
    <xf numFmtId="0" fontId="0" fillId="0" borderId="12" xfId="0" applyBorder="1"/>
    <xf numFmtId="0" fontId="18" fillId="0" borderId="13" xfId="0" applyFont="1" applyBorder="1" applyAlignment="1">
      <alignment horizontal="left" wrapText="1" indent="1"/>
    </xf>
    <xf numFmtId="0" fontId="0" fillId="0" borderId="13" xfId="0" applyBorder="1"/>
    <xf numFmtId="0" fontId="18" fillId="0" borderId="13" xfId="0" applyFont="1" applyBorder="1"/>
    <xf numFmtId="0" fontId="0" fillId="0" borderId="14" xfId="0" applyBorder="1"/>
    <xf numFmtId="0" fontId="0" fillId="0" borderId="15" xfId="0" applyBorder="1"/>
    <xf numFmtId="0" fontId="19" fillId="0" borderId="15" xfId="42" applyBorder="1" applyAlignment="1" applyProtection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9" fillId="0" borderId="18" xfId="42" applyBorder="1" applyAlignment="1" applyProtection="1"/>
    <xf numFmtId="0" fontId="20" fillId="0" borderId="19" xfId="0" applyFont="1" applyBorder="1"/>
    <xf numFmtId="0" fontId="0" fillId="33" borderId="20" xfId="0" applyFill="1" applyBorder="1"/>
    <xf numFmtId="0" fontId="0" fillId="33" borderId="21" xfId="0" applyFill="1" applyBorder="1"/>
    <xf numFmtId="0" fontId="0" fillId="33" borderId="22" xfId="0" applyFill="1" applyBorder="1"/>
    <xf numFmtId="0" fontId="0" fillId="33" borderId="23" xfId="0" applyFill="1" applyBorder="1"/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6" xfId="0" applyBorder="1"/>
    <xf numFmtId="0" fontId="0" fillId="0" borderId="28" xfId="0" applyBorder="1"/>
    <xf numFmtId="0" fontId="0" fillId="0" borderId="29" xfId="0" applyBorder="1"/>
    <xf numFmtId="170" fontId="14" fillId="0" borderId="11" xfId="0" applyNumberFormat="1" applyFont="1" applyBorder="1"/>
    <xf numFmtId="170" fontId="14" fillId="0" borderId="27" xfId="0" applyNumberFormat="1" applyFont="1" applyBorder="1"/>
    <xf numFmtId="168" fontId="0" fillId="0" borderId="18" xfId="0" applyNumberFormat="1" applyBorder="1"/>
    <xf numFmtId="168" fontId="0" fillId="0" borderId="10" xfId="0" applyNumberFormat="1" applyBorder="1"/>
    <xf numFmtId="168" fontId="0" fillId="0" borderId="15" xfId="0" applyNumberFormat="1" applyBorder="1"/>
  </cellXfs>
  <cellStyles count="43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yper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17</xdr:row>
      <xdr:rowOff>7620</xdr:rowOff>
    </xdr:from>
    <xdr:to>
      <xdr:col>4</xdr:col>
      <xdr:colOff>295849</xdr:colOff>
      <xdr:row>26</xdr:row>
      <xdr:rowOff>15240</xdr:rowOff>
    </xdr:to>
    <xdr:pic>
      <xdr:nvPicPr>
        <xdr:cNvPr id="2" name="Grafik 1" descr="AL_Proto_PCB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3690" t="10757" r="13587" b="11607"/>
        <a:stretch>
          <a:fillRect/>
        </a:stretch>
      </xdr:blipFill>
      <xdr:spPr>
        <a:xfrm>
          <a:off x="213360" y="3139440"/>
          <a:ext cx="2985709" cy="1668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cbway.com/orderonline.aspx" TargetMode="External"/><Relationship Id="rId1" Type="http://schemas.openxmlformats.org/officeDocument/2006/relationships/hyperlink" Target="https://www.digikey.de/product-detail/en/vishay-sprague/672D157F012CG5D/672D157F012CG5D-ND/5612011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9"/>
  <sheetViews>
    <sheetView tabSelected="1" zoomScaleNormal="100" workbookViewId="0"/>
  </sheetViews>
  <sheetFormatPr baseColWidth="10" defaultRowHeight="14.4"/>
  <cols>
    <col min="1" max="1" width="3" bestFit="1" customWidth="1"/>
    <col min="2" max="2" width="10.77734375" bestFit="1" customWidth="1"/>
    <col min="3" max="3" width="28.5546875" bestFit="1" customWidth="1"/>
    <col min="4" max="4" width="43.77734375" hidden="1" customWidth="1"/>
    <col min="5" max="5" width="8" bestFit="1" customWidth="1"/>
    <col min="6" max="6" width="13.6640625" bestFit="1" customWidth="1"/>
    <col min="7" max="7" width="9.33203125" bestFit="1" customWidth="1"/>
    <col min="8" max="8" width="16.21875" bestFit="1" customWidth="1"/>
    <col min="9" max="9" width="9.33203125" bestFit="1" customWidth="1"/>
    <col min="10" max="10" width="14.6640625" bestFit="1" customWidth="1"/>
    <col min="11" max="11" width="9.33203125" bestFit="1" customWidth="1"/>
    <col min="12" max="12" width="20" bestFit="1" customWidth="1"/>
    <col min="13" max="13" width="23.33203125" bestFit="1" customWidth="1"/>
    <col min="14" max="14" width="93.77734375" hidden="1" customWidth="1"/>
    <col min="15" max="15" width="15" bestFit="1" customWidth="1"/>
  </cols>
  <sheetData>
    <row r="1" spans="1:15" s="17" customFormat="1" ht="15" thickBot="1">
      <c r="A1" s="14" t="s">
        <v>0</v>
      </c>
      <c r="B1" s="15" t="s">
        <v>1</v>
      </c>
      <c r="C1" s="15" t="s">
        <v>43</v>
      </c>
      <c r="D1" s="15" t="s">
        <v>2</v>
      </c>
      <c r="E1" s="15" t="s">
        <v>3</v>
      </c>
      <c r="F1" s="15" t="s">
        <v>44</v>
      </c>
      <c r="G1" s="15" t="s">
        <v>47</v>
      </c>
      <c r="H1" s="15" t="s">
        <v>45</v>
      </c>
      <c r="I1" s="15" t="s">
        <v>47</v>
      </c>
      <c r="J1" s="15" t="s">
        <v>46</v>
      </c>
      <c r="K1" s="15" t="s">
        <v>47</v>
      </c>
      <c r="L1" s="15" t="s">
        <v>4</v>
      </c>
      <c r="M1" s="15" t="s">
        <v>52</v>
      </c>
      <c r="N1" s="15" t="s">
        <v>54</v>
      </c>
      <c r="O1" s="16" t="s">
        <v>51</v>
      </c>
    </row>
    <row r="2" spans="1:15">
      <c r="A2" s="10">
        <v>1</v>
      </c>
      <c r="B2" s="11" t="s">
        <v>5</v>
      </c>
      <c r="C2" s="11" t="s">
        <v>61</v>
      </c>
      <c r="D2" s="11" t="s">
        <v>6</v>
      </c>
      <c r="E2" s="11">
        <v>2</v>
      </c>
      <c r="F2" s="26">
        <v>1.9379999999999999</v>
      </c>
      <c r="G2" s="26">
        <f>F2*E2</f>
        <v>3.8759999999999999</v>
      </c>
      <c r="H2" s="26">
        <v>1.9379999999999999</v>
      </c>
      <c r="I2" s="26">
        <f>H2*E2</f>
        <v>3.8759999999999999</v>
      </c>
      <c r="J2" s="26">
        <v>1.9379999999999999</v>
      </c>
      <c r="K2" s="26">
        <f>J2*E2</f>
        <v>3.8759999999999999</v>
      </c>
      <c r="L2" s="11" t="s">
        <v>7</v>
      </c>
      <c r="M2" s="11" t="s">
        <v>57</v>
      </c>
      <c r="N2" s="12" t="s">
        <v>56</v>
      </c>
      <c r="O2" s="13" t="s">
        <v>55</v>
      </c>
    </row>
    <row r="3" spans="1:15">
      <c r="A3" s="2">
        <v>2</v>
      </c>
      <c r="B3" s="1" t="s">
        <v>8</v>
      </c>
      <c r="C3" s="18" t="s">
        <v>62</v>
      </c>
      <c r="D3" s="1" t="s">
        <v>9</v>
      </c>
      <c r="E3" s="1">
        <v>4</v>
      </c>
      <c r="F3" s="27">
        <v>0.13100000000000001</v>
      </c>
      <c r="G3" s="27">
        <f t="shared" ref="G3:G16" si="0">F3*E3</f>
        <v>0.52400000000000002</v>
      </c>
      <c r="H3" s="27">
        <v>3.5999999999999997E-2</v>
      </c>
      <c r="I3" s="27">
        <f t="shared" ref="I3:I16" si="1">H3*E3</f>
        <v>0.14399999999999999</v>
      </c>
      <c r="J3" s="27">
        <v>0.03</v>
      </c>
      <c r="K3" s="27">
        <f t="shared" ref="K3:K16" si="2">J3*E3</f>
        <v>0.12</v>
      </c>
      <c r="L3" s="1" t="s">
        <v>10</v>
      </c>
      <c r="M3" s="1" t="s">
        <v>53</v>
      </c>
      <c r="N3" s="1" t="s">
        <v>58</v>
      </c>
      <c r="O3" s="3"/>
    </row>
    <row r="4" spans="1:15">
      <c r="A4" s="2">
        <v>3</v>
      </c>
      <c r="B4" s="1" t="s">
        <v>11</v>
      </c>
      <c r="C4" s="19"/>
      <c r="D4" s="1" t="s">
        <v>9</v>
      </c>
      <c r="E4" s="1">
        <v>2</v>
      </c>
      <c r="F4" s="27">
        <v>0.13100000000000001</v>
      </c>
      <c r="G4" s="27">
        <f t="shared" si="0"/>
        <v>0.26200000000000001</v>
      </c>
      <c r="H4" s="27">
        <v>3.5999999999999997E-2</v>
      </c>
      <c r="I4" s="27">
        <f t="shared" si="1"/>
        <v>7.1999999999999995E-2</v>
      </c>
      <c r="J4" s="27">
        <v>0.03</v>
      </c>
      <c r="K4" s="27">
        <f t="shared" si="2"/>
        <v>0.06</v>
      </c>
      <c r="L4" s="1" t="s">
        <v>12</v>
      </c>
      <c r="M4" s="1" t="s">
        <v>53</v>
      </c>
      <c r="N4" s="1" t="s">
        <v>58</v>
      </c>
      <c r="O4" s="4"/>
    </row>
    <row r="5" spans="1:15">
      <c r="A5" s="2">
        <v>4</v>
      </c>
      <c r="B5" s="1" t="s">
        <v>13</v>
      </c>
      <c r="C5" s="20"/>
      <c r="D5" s="1" t="s">
        <v>9</v>
      </c>
      <c r="E5" s="1">
        <v>1</v>
      </c>
      <c r="F5" s="27">
        <v>0.13100000000000001</v>
      </c>
      <c r="G5" s="27">
        <f t="shared" si="0"/>
        <v>0.13100000000000001</v>
      </c>
      <c r="H5" s="27">
        <v>3.5999999999999997E-2</v>
      </c>
      <c r="I5" s="27">
        <f t="shared" si="1"/>
        <v>3.5999999999999997E-2</v>
      </c>
      <c r="J5" s="27">
        <v>0.03</v>
      </c>
      <c r="K5" s="27">
        <f t="shared" si="2"/>
        <v>0.03</v>
      </c>
      <c r="L5" s="1" t="s">
        <v>14</v>
      </c>
      <c r="M5" s="1" t="s">
        <v>53</v>
      </c>
      <c r="N5" s="1" t="s">
        <v>58</v>
      </c>
      <c r="O5" s="4"/>
    </row>
    <row r="6" spans="1:15">
      <c r="A6" s="2">
        <v>5</v>
      </c>
      <c r="B6" s="1" t="s">
        <v>15</v>
      </c>
      <c r="C6" s="1" t="s">
        <v>63</v>
      </c>
      <c r="D6" s="1" t="s">
        <v>16</v>
      </c>
      <c r="E6" s="1">
        <v>2</v>
      </c>
      <c r="F6" s="27">
        <v>0.27</v>
      </c>
      <c r="G6" s="27">
        <f t="shared" si="0"/>
        <v>0.54</v>
      </c>
      <c r="H6" s="27">
        <v>0.24</v>
      </c>
      <c r="I6" s="27">
        <f t="shared" si="1"/>
        <v>0.48</v>
      </c>
      <c r="J6" s="27">
        <v>0.24</v>
      </c>
      <c r="K6" s="27">
        <f t="shared" si="2"/>
        <v>0.48</v>
      </c>
      <c r="L6" s="1" t="s">
        <v>17</v>
      </c>
      <c r="M6" s="1" t="s">
        <v>73</v>
      </c>
      <c r="N6" s="1" t="s">
        <v>74</v>
      </c>
      <c r="O6" s="4"/>
    </row>
    <row r="7" spans="1:15">
      <c r="A7" s="2">
        <v>6</v>
      </c>
      <c r="B7" s="1" t="s">
        <v>18</v>
      </c>
      <c r="C7" s="18" t="s">
        <v>64</v>
      </c>
      <c r="D7" s="1" t="s">
        <v>19</v>
      </c>
      <c r="E7" s="1">
        <v>3</v>
      </c>
      <c r="F7" s="27">
        <v>0.13100000000000001</v>
      </c>
      <c r="G7" s="27">
        <f t="shared" si="0"/>
        <v>0.39300000000000002</v>
      </c>
      <c r="H7" s="27">
        <v>3.5999999999999997E-2</v>
      </c>
      <c r="I7" s="27">
        <f t="shared" si="1"/>
        <v>0.10799999999999998</v>
      </c>
      <c r="J7" s="27">
        <v>0.03</v>
      </c>
      <c r="K7" s="27">
        <f t="shared" si="2"/>
        <v>0.09</v>
      </c>
      <c r="L7" s="1" t="s">
        <v>20</v>
      </c>
      <c r="M7" s="1" t="s">
        <v>53</v>
      </c>
      <c r="N7" s="1" t="s">
        <v>75</v>
      </c>
      <c r="O7" s="4"/>
    </row>
    <row r="8" spans="1:15">
      <c r="A8" s="2">
        <v>7</v>
      </c>
      <c r="B8" s="1" t="s">
        <v>21</v>
      </c>
      <c r="C8" s="20"/>
      <c r="D8" s="1" t="s">
        <v>19</v>
      </c>
      <c r="E8" s="1">
        <v>1</v>
      </c>
      <c r="F8" s="27">
        <v>0.13100000000000001</v>
      </c>
      <c r="G8" s="27">
        <f t="shared" si="0"/>
        <v>0.13100000000000001</v>
      </c>
      <c r="H8" s="27">
        <v>3.5999999999999997E-2</v>
      </c>
      <c r="I8" s="27">
        <f t="shared" si="1"/>
        <v>3.5999999999999997E-2</v>
      </c>
      <c r="J8" s="27">
        <v>0.03</v>
      </c>
      <c r="K8" s="27">
        <f t="shared" si="2"/>
        <v>0.03</v>
      </c>
      <c r="L8" s="1">
        <v>0</v>
      </c>
      <c r="M8" s="1" t="s">
        <v>53</v>
      </c>
      <c r="N8" s="1" t="s">
        <v>75</v>
      </c>
      <c r="O8" s="4"/>
    </row>
    <row r="9" spans="1:15">
      <c r="A9" s="2">
        <v>8</v>
      </c>
      <c r="B9" s="1" t="s">
        <v>22</v>
      </c>
      <c r="C9" s="1" t="s">
        <v>65</v>
      </c>
      <c r="D9" s="1" t="s">
        <v>23</v>
      </c>
      <c r="E9" s="1">
        <v>1</v>
      </c>
      <c r="F9" s="27">
        <v>4.72</v>
      </c>
      <c r="G9" s="27">
        <f t="shared" si="0"/>
        <v>4.72</v>
      </c>
      <c r="H9" s="27">
        <v>3.31</v>
      </c>
      <c r="I9" s="27">
        <f t="shared" si="1"/>
        <v>3.31</v>
      </c>
      <c r="J9" s="27">
        <v>2.5299999999999998</v>
      </c>
      <c r="K9" s="27">
        <f t="shared" si="2"/>
        <v>2.5299999999999998</v>
      </c>
      <c r="L9" s="1" t="s">
        <v>24</v>
      </c>
      <c r="M9" s="1" t="s">
        <v>53</v>
      </c>
      <c r="N9" s="1" t="s">
        <v>79</v>
      </c>
      <c r="O9" s="5" t="s">
        <v>78</v>
      </c>
    </row>
    <row r="10" spans="1:15">
      <c r="A10" s="2">
        <v>9</v>
      </c>
      <c r="B10" s="1" t="s">
        <v>25</v>
      </c>
      <c r="C10" s="1" t="s">
        <v>66</v>
      </c>
      <c r="D10" s="1" t="s">
        <v>26</v>
      </c>
      <c r="E10" s="1">
        <v>1</v>
      </c>
      <c r="F10" s="27">
        <v>0.754</v>
      </c>
      <c r="G10" s="27">
        <f t="shared" si="0"/>
        <v>0.754</v>
      </c>
      <c r="H10" s="27">
        <v>0.40300000000000002</v>
      </c>
      <c r="I10" s="27">
        <f t="shared" si="1"/>
        <v>0.40300000000000002</v>
      </c>
      <c r="J10" s="27">
        <v>0.32300000000000001</v>
      </c>
      <c r="K10" s="27">
        <f t="shared" si="2"/>
        <v>0.32300000000000001</v>
      </c>
      <c r="L10" s="1" t="s">
        <v>27</v>
      </c>
      <c r="M10" s="1" t="s">
        <v>53</v>
      </c>
      <c r="N10" s="1" t="s">
        <v>77</v>
      </c>
      <c r="O10" s="5" t="s">
        <v>76</v>
      </c>
    </row>
    <row r="11" spans="1:15">
      <c r="A11" s="2">
        <v>10</v>
      </c>
      <c r="B11" s="1" t="s">
        <v>28</v>
      </c>
      <c r="C11" s="1" t="s">
        <v>67</v>
      </c>
      <c r="D11" s="1" t="s">
        <v>29</v>
      </c>
      <c r="E11" s="1">
        <v>1</v>
      </c>
      <c r="F11" s="27">
        <v>1.02</v>
      </c>
      <c r="G11" s="27">
        <f t="shared" si="0"/>
        <v>1.02</v>
      </c>
      <c r="H11" s="27">
        <v>0.66500000000000004</v>
      </c>
      <c r="I11" s="27">
        <f t="shared" si="1"/>
        <v>0.66500000000000004</v>
      </c>
      <c r="J11" s="27">
        <v>0.58799999999999997</v>
      </c>
      <c r="K11" s="27">
        <f t="shared" si="2"/>
        <v>0.58799999999999997</v>
      </c>
      <c r="L11" s="1" t="s">
        <v>30</v>
      </c>
      <c r="M11" s="1" t="s">
        <v>53</v>
      </c>
      <c r="N11" s="1" t="s">
        <v>81</v>
      </c>
      <c r="O11" s="5" t="s">
        <v>80</v>
      </c>
    </row>
    <row r="12" spans="1:15">
      <c r="A12" s="2">
        <v>11</v>
      </c>
      <c r="B12" s="1" t="s">
        <v>31</v>
      </c>
      <c r="C12" s="1" t="s">
        <v>68</v>
      </c>
      <c r="D12" s="1" t="s">
        <v>32</v>
      </c>
      <c r="E12" s="1">
        <v>1</v>
      </c>
      <c r="F12" s="27">
        <v>0.33</v>
      </c>
      <c r="G12" s="27">
        <f t="shared" si="0"/>
        <v>0.33</v>
      </c>
      <c r="H12" s="27">
        <v>0.16300000000000001</v>
      </c>
      <c r="I12" s="27">
        <f t="shared" si="1"/>
        <v>0.16300000000000001</v>
      </c>
      <c r="J12" s="27">
        <v>0.126</v>
      </c>
      <c r="K12" s="27">
        <f t="shared" si="2"/>
        <v>0.126</v>
      </c>
      <c r="L12" s="1" t="s">
        <v>33</v>
      </c>
      <c r="M12" s="1" t="s">
        <v>53</v>
      </c>
      <c r="N12" s="1" t="s">
        <v>83</v>
      </c>
      <c r="O12" s="5" t="s">
        <v>82</v>
      </c>
    </row>
    <row r="13" spans="1:15">
      <c r="A13" s="2">
        <v>12</v>
      </c>
      <c r="B13" s="1" t="s">
        <v>34</v>
      </c>
      <c r="C13" s="1" t="s">
        <v>69</v>
      </c>
      <c r="D13" s="1" t="s">
        <v>35</v>
      </c>
      <c r="E13" s="1">
        <v>1</v>
      </c>
      <c r="F13" s="27">
        <v>0</v>
      </c>
      <c r="G13" s="27">
        <f t="shared" si="0"/>
        <v>0</v>
      </c>
      <c r="H13" s="27">
        <v>0</v>
      </c>
      <c r="I13" s="27">
        <f t="shared" si="1"/>
        <v>0</v>
      </c>
      <c r="J13" s="27">
        <v>0</v>
      </c>
      <c r="K13" s="27">
        <f t="shared" si="2"/>
        <v>0</v>
      </c>
      <c r="L13" s="1" t="s">
        <v>36</v>
      </c>
      <c r="M13" s="1"/>
      <c r="N13" s="1"/>
      <c r="O13" s="4"/>
    </row>
    <row r="14" spans="1:15">
      <c r="A14" s="2">
        <v>13</v>
      </c>
      <c r="B14" s="1" t="s">
        <v>37</v>
      </c>
      <c r="C14" s="1" t="s">
        <v>70</v>
      </c>
      <c r="D14" s="1" t="s">
        <v>38</v>
      </c>
      <c r="E14" s="1">
        <v>1</v>
      </c>
      <c r="F14" s="27">
        <v>2.91</v>
      </c>
      <c r="G14" s="27">
        <f t="shared" si="0"/>
        <v>2.91</v>
      </c>
      <c r="H14" s="27">
        <v>2.15</v>
      </c>
      <c r="I14" s="27">
        <f t="shared" si="1"/>
        <v>2.15</v>
      </c>
      <c r="J14" s="27">
        <v>1.83</v>
      </c>
      <c r="K14" s="27">
        <f t="shared" si="2"/>
        <v>1.83</v>
      </c>
      <c r="L14" s="1" t="s">
        <v>39</v>
      </c>
      <c r="M14" s="1" t="s">
        <v>53</v>
      </c>
      <c r="N14" s="1" t="s">
        <v>85</v>
      </c>
      <c r="O14" s="5" t="s">
        <v>84</v>
      </c>
    </row>
    <row r="15" spans="1:15">
      <c r="A15" s="2">
        <v>14</v>
      </c>
      <c r="B15" s="1" t="s">
        <v>40</v>
      </c>
      <c r="C15" s="1" t="s">
        <v>71</v>
      </c>
      <c r="D15" s="1" t="s">
        <v>41</v>
      </c>
      <c r="E15" s="1">
        <v>1</v>
      </c>
      <c r="F15" s="27">
        <v>0.32</v>
      </c>
      <c r="G15" s="27">
        <f t="shared" si="0"/>
        <v>0.32</v>
      </c>
      <c r="H15" s="27">
        <v>9.5000000000000001E-2</v>
      </c>
      <c r="I15" s="27">
        <f t="shared" si="1"/>
        <v>9.5000000000000001E-2</v>
      </c>
      <c r="J15" s="27">
        <v>7.5999999999999998E-2</v>
      </c>
      <c r="K15" s="27">
        <f t="shared" si="2"/>
        <v>7.5999999999999998E-2</v>
      </c>
      <c r="L15" s="1" t="s">
        <v>42</v>
      </c>
      <c r="M15" s="1" t="s">
        <v>53</v>
      </c>
      <c r="N15" s="1" t="s">
        <v>87</v>
      </c>
      <c r="O15" s="5" t="s">
        <v>86</v>
      </c>
    </row>
    <row r="16" spans="1:15" ht="15" thickBot="1">
      <c r="A16" s="6">
        <v>15</v>
      </c>
      <c r="B16" s="7" t="s">
        <v>48</v>
      </c>
      <c r="C16" s="7" t="s">
        <v>72</v>
      </c>
      <c r="D16" s="7" t="s">
        <v>49</v>
      </c>
      <c r="E16" s="7">
        <v>1</v>
      </c>
      <c r="F16" s="28">
        <v>5</v>
      </c>
      <c r="G16" s="28">
        <f t="shared" si="0"/>
        <v>5</v>
      </c>
      <c r="H16" s="28">
        <v>0.52</v>
      </c>
      <c r="I16" s="28">
        <f t="shared" si="1"/>
        <v>0.52</v>
      </c>
      <c r="J16" s="28">
        <v>0.3</v>
      </c>
      <c r="K16" s="28">
        <f t="shared" si="2"/>
        <v>0.3</v>
      </c>
      <c r="L16" s="7"/>
      <c r="M16" s="7" t="s">
        <v>88</v>
      </c>
      <c r="N16" s="8" t="s">
        <v>89</v>
      </c>
      <c r="O16" s="9"/>
    </row>
    <row r="17" spans="6:9" ht="15" thickBot="1"/>
    <row r="18" spans="6:9" ht="15" thickBot="1">
      <c r="F18" s="21" t="s">
        <v>60</v>
      </c>
      <c r="G18" s="24">
        <f>SUM(G2:G16)</f>
        <v>20.911000000000001</v>
      </c>
      <c r="H18" s="22" t="s">
        <v>50</v>
      </c>
      <c r="I18" s="24">
        <f>SUM(K2:K16)</f>
        <v>10.459000000000001</v>
      </c>
    </row>
    <row r="19" spans="6:9" ht="15" thickBot="1">
      <c r="F19" s="6" t="s">
        <v>59</v>
      </c>
      <c r="G19" s="25">
        <f>5*G18</f>
        <v>104.55500000000001</v>
      </c>
      <c r="H19" s="7"/>
      <c r="I19" s="23"/>
    </row>
  </sheetData>
  <mergeCells count="2">
    <mergeCell ref="C3:C5"/>
    <mergeCell ref="C7:C8"/>
  </mergeCells>
  <hyperlinks>
    <hyperlink ref="N2" r:id="rId1"/>
    <hyperlink ref="N16" r:id="rId2"/>
  </hyperlinks>
  <pageMargins left="0.7" right="0.7" top="0.78740157499999996" bottom="0.78740157499999996" header="0.3" footer="0.3"/>
  <pageSetup paperSize="9" orientation="portrait" horizontalDpi="0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Sharang Parnerkar</dc:creator>
  <cp:lastModifiedBy>SParnerkar</cp:lastModifiedBy>
  <dcterms:created xsi:type="dcterms:W3CDTF">2018-03-13T15:03:17Z</dcterms:created>
  <dcterms:modified xsi:type="dcterms:W3CDTF">2018-03-13T15:32:11Z</dcterms:modified>
</cp:coreProperties>
</file>