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filterPrivacy="1" defaultThemeVersion="166925"/>
  <xr:revisionPtr revIDLastSave="0" documentId="8_{F70220FF-8CF4-4421-AC44-7B362317A878}" xr6:coauthVersionLast="45" xr6:coauthVersionMax="45" xr10:uidLastSave="{00000000-0000-0000-0000-000000000000}"/>
  <bookViews>
    <workbookView xWindow="-108" yWindow="-108" windowWidth="23256" windowHeight="12576"/>
  </bookViews>
  <sheets>
    <sheet name="TABLE9A" sheetId="1" r:id="rId1"/>
  </sheets>
  <definedNames>
    <definedName name="_xlnm.Print_Area" localSheetId="0">TABLE9A!$A$1:$O$660</definedName>
    <definedName name="_xlnm.Print_Titles" localSheetId="0">TABLE9A!$1:$4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40" i="1" l="1"/>
  <c r="C340" i="1" s="1"/>
  <c r="F340" i="1"/>
  <c r="N560" i="1"/>
  <c r="M560" i="1"/>
  <c r="L560" i="1"/>
  <c r="F560" i="1" s="1"/>
  <c r="F561" i="1" s="1"/>
  <c r="J560" i="1"/>
  <c r="E560" i="1" s="1"/>
  <c r="I560" i="1"/>
  <c r="H560" i="1"/>
  <c r="G560" i="1"/>
  <c r="N547" i="1"/>
  <c r="M547" i="1"/>
  <c r="L547" i="1"/>
  <c r="J547" i="1"/>
  <c r="I547" i="1"/>
  <c r="H547" i="1"/>
  <c r="G547" i="1"/>
  <c r="E541" i="1"/>
  <c r="F541" i="1"/>
  <c r="C541" i="1"/>
  <c r="N521" i="1"/>
  <c r="M521" i="1"/>
  <c r="L521" i="1"/>
  <c r="F521" i="1" s="1"/>
  <c r="F522" i="1" s="1"/>
  <c r="J521" i="1"/>
  <c r="I521" i="1"/>
  <c r="H521" i="1"/>
  <c r="E521" i="1" s="1"/>
  <c r="G521" i="1"/>
  <c r="H508" i="1"/>
  <c r="I508" i="1"/>
  <c r="J508" i="1"/>
  <c r="G508" i="1"/>
  <c r="E508" i="1" s="1"/>
  <c r="L508" i="1"/>
  <c r="M508" i="1"/>
  <c r="N508" i="1"/>
  <c r="F508" i="1"/>
  <c r="B508" i="1"/>
  <c r="G488" i="1"/>
  <c r="N462" i="1"/>
  <c r="G409" i="1"/>
  <c r="N371" i="1"/>
  <c r="M371" i="1"/>
  <c r="L371" i="1"/>
  <c r="F371" i="1" s="1"/>
  <c r="F372" i="1" s="1"/>
  <c r="J371" i="1"/>
  <c r="I371" i="1"/>
  <c r="H371" i="1"/>
  <c r="E371" i="1" s="1"/>
  <c r="G371" i="1"/>
  <c r="N347" i="1"/>
  <c r="M347" i="1"/>
  <c r="L347" i="1"/>
  <c r="J347" i="1"/>
  <c r="I347" i="1"/>
  <c r="H347" i="1"/>
  <c r="G347" i="1"/>
  <c r="E347" i="1" s="1"/>
  <c r="N319" i="1"/>
  <c r="M319" i="1"/>
  <c r="L319" i="1"/>
  <c r="F319" i="1" s="1"/>
  <c r="F320" i="1" s="1"/>
  <c r="J319" i="1"/>
  <c r="I319" i="1"/>
  <c r="H319" i="1"/>
  <c r="G319" i="1"/>
  <c r="N292" i="1"/>
  <c r="M292" i="1"/>
  <c r="L292" i="1"/>
  <c r="J292" i="1"/>
  <c r="I292" i="1"/>
  <c r="H292" i="1"/>
  <c r="G292" i="1"/>
  <c r="N252" i="1"/>
  <c r="M252" i="1"/>
  <c r="L252" i="1"/>
  <c r="J252" i="1"/>
  <c r="I252" i="1"/>
  <c r="H252" i="1"/>
  <c r="G252" i="1"/>
  <c r="E252" i="1" s="1"/>
  <c r="F252" i="1"/>
  <c r="N66" i="1"/>
  <c r="M66" i="1"/>
  <c r="L66" i="1"/>
  <c r="J66" i="1"/>
  <c r="I66" i="1"/>
  <c r="H66" i="1"/>
  <c r="G66" i="1"/>
  <c r="E66" i="1" s="1"/>
  <c r="N55" i="1"/>
  <c r="F55" i="1" s="1"/>
  <c r="F56" i="1" s="1"/>
  <c r="M55" i="1"/>
  <c r="L55" i="1"/>
  <c r="J55" i="1"/>
  <c r="I55" i="1"/>
  <c r="H55" i="1"/>
  <c r="G55" i="1"/>
  <c r="E55" i="1" s="1"/>
  <c r="E51" i="1"/>
  <c r="C51" i="1" s="1"/>
  <c r="F51" i="1"/>
  <c r="K508" i="1"/>
  <c r="N497" i="1"/>
  <c r="M497" i="1"/>
  <c r="L497" i="1"/>
  <c r="F497" i="1" s="1"/>
  <c r="F498" i="1" s="1"/>
  <c r="K497" i="1"/>
  <c r="J497" i="1"/>
  <c r="I497" i="1"/>
  <c r="H497" i="1"/>
  <c r="G497" i="1"/>
  <c r="B497" i="1"/>
  <c r="E497" i="1"/>
  <c r="C497" i="1" s="1"/>
  <c r="C498" i="1" s="1"/>
  <c r="M462" i="1"/>
  <c r="F462" i="1" s="1"/>
  <c r="F463" i="1" s="1"/>
  <c r="L462" i="1"/>
  <c r="K462" i="1"/>
  <c r="J462" i="1"/>
  <c r="I462" i="1"/>
  <c r="H462" i="1"/>
  <c r="G462" i="1"/>
  <c r="E462" i="1" s="1"/>
  <c r="B462" i="1"/>
  <c r="N381" i="1"/>
  <c r="M381" i="1"/>
  <c r="L381" i="1"/>
  <c r="K381" i="1"/>
  <c r="J381" i="1"/>
  <c r="I381" i="1"/>
  <c r="H381" i="1"/>
  <c r="G381" i="1"/>
  <c r="E381" i="1" s="1"/>
  <c r="B381" i="1"/>
  <c r="F381" i="1"/>
  <c r="N358" i="1"/>
  <c r="M358" i="1"/>
  <c r="F358" i="1" s="1"/>
  <c r="F359" i="1" s="1"/>
  <c r="L358" i="1"/>
  <c r="K358" i="1"/>
  <c r="J358" i="1"/>
  <c r="I358" i="1"/>
  <c r="H358" i="1"/>
  <c r="G358" i="1"/>
  <c r="E358" i="1" s="1"/>
  <c r="B358" i="1"/>
  <c r="K347" i="1"/>
  <c r="F347" i="1"/>
  <c r="B347" i="1"/>
  <c r="F214" i="1"/>
  <c r="E214" i="1"/>
  <c r="C214" i="1" s="1"/>
  <c r="C215" i="1" s="1"/>
  <c r="F167" i="1"/>
  <c r="E167" i="1"/>
  <c r="C167" i="1" s="1"/>
  <c r="C168" i="1" s="1"/>
  <c r="N162" i="1"/>
  <c r="M162" i="1"/>
  <c r="L162" i="1"/>
  <c r="F162" i="1" s="1"/>
  <c r="F163" i="1" s="1"/>
  <c r="K162" i="1"/>
  <c r="J162" i="1"/>
  <c r="I162" i="1"/>
  <c r="H162" i="1"/>
  <c r="G162" i="1"/>
  <c r="B162" i="1"/>
  <c r="E162" i="1"/>
  <c r="C162" i="1" s="1"/>
  <c r="C163" i="1" s="1"/>
  <c r="N149" i="1"/>
  <c r="M149" i="1"/>
  <c r="L149" i="1"/>
  <c r="F149" i="1" s="1"/>
  <c r="F150" i="1" s="1"/>
  <c r="K149" i="1"/>
  <c r="J149" i="1"/>
  <c r="I149" i="1"/>
  <c r="H149" i="1"/>
  <c r="G149" i="1"/>
  <c r="E149" i="1" s="1"/>
  <c r="B149" i="1"/>
  <c r="N112" i="1"/>
  <c r="M112" i="1"/>
  <c r="L112" i="1"/>
  <c r="K112" i="1"/>
  <c r="J112" i="1"/>
  <c r="I112" i="1"/>
  <c r="G112" i="1"/>
  <c r="H112" i="1"/>
  <c r="F112" i="1"/>
  <c r="C112" i="1" s="1"/>
  <c r="C113" i="1" s="1"/>
  <c r="E112" i="1"/>
  <c r="B112" i="1"/>
  <c r="N91" i="1"/>
  <c r="M91" i="1"/>
  <c r="L91" i="1"/>
  <c r="F91" i="1" s="1"/>
  <c r="F92" i="1" s="1"/>
  <c r="K91" i="1"/>
  <c r="J91" i="1"/>
  <c r="I91" i="1"/>
  <c r="H91" i="1"/>
  <c r="G91" i="1"/>
  <c r="E91" i="1" s="1"/>
  <c r="B91" i="1"/>
  <c r="K66" i="1"/>
  <c r="B66" i="1"/>
  <c r="F66" i="1"/>
  <c r="K55" i="1"/>
  <c r="B55" i="1"/>
  <c r="K252" i="1"/>
  <c r="B252" i="1"/>
  <c r="N103" i="1"/>
  <c r="M103" i="1"/>
  <c r="L103" i="1"/>
  <c r="K103" i="1"/>
  <c r="J103" i="1"/>
  <c r="I103" i="1"/>
  <c r="H103" i="1"/>
  <c r="G103" i="1"/>
  <c r="B103" i="1"/>
  <c r="N29" i="1"/>
  <c r="M29" i="1"/>
  <c r="F29" i="1" s="1"/>
  <c r="F30" i="1" s="1"/>
  <c r="L29" i="1"/>
  <c r="K29" i="1"/>
  <c r="J29" i="1"/>
  <c r="I29" i="1"/>
  <c r="H29" i="1"/>
  <c r="E29" i="1" s="1"/>
  <c r="G29" i="1"/>
  <c r="B29" i="1"/>
  <c r="F103" i="1"/>
  <c r="E103" i="1"/>
  <c r="C103" i="1" s="1"/>
  <c r="C104" i="1" s="1"/>
  <c r="N586" i="1"/>
  <c r="M586" i="1"/>
  <c r="L586" i="1"/>
  <c r="F586" i="1" s="1"/>
  <c r="F587" i="1" s="1"/>
  <c r="K586" i="1"/>
  <c r="J586" i="1"/>
  <c r="I586" i="1"/>
  <c r="H586" i="1"/>
  <c r="G586" i="1"/>
  <c r="E586" i="1" s="1"/>
  <c r="B586" i="1"/>
  <c r="N653" i="1"/>
  <c r="M653" i="1"/>
  <c r="L653" i="1"/>
  <c r="F653" i="1" s="1"/>
  <c r="K653" i="1"/>
  <c r="J653" i="1"/>
  <c r="I653" i="1"/>
  <c r="H653" i="1"/>
  <c r="G653" i="1"/>
  <c r="E653" i="1"/>
  <c r="B653" i="1"/>
  <c r="N641" i="1"/>
  <c r="M641" i="1"/>
  <c r="L641" i="1"/>
  <c r="F641" i="1" s="1"/>
  <c r="F642" i="1" s="1"/>
  <c r="K641" i="1"/>
  <c r="J641" i="1"/>
  <c r="I641" i="1"/>
  <c r="H641" i="1"/>
  <c r="G641" i="1"/>
  <c r="E641" i="1" s="1"/>
  <c r="B641" i="1"/>
  <c r="N627" i="1"/>
  <c r="M627" i="1"/>
  <c r="L627" i="1"/>
  <c r="F627" i="1" s="1"/>
  <c r="K627" i="1"/>
  <c r="J627" i="1"/>
  <c r="I627" i="1"/>
  <c r="H627" i="1"/>
  <c r="G627" i="1"/>
  <c r="E627" i="1"/>
  <c r="B627" i="1"/>
  <c r="N600" i="1"/>
  <c r="M600" i="1"/>
  <c r="L600" i="1"/>
  <c r="F600" i="1" s="1"/>
  <c r="F601" i="1" s="1"/>
  <c r="K600" i="1"/>
  <c r="J600" i="1"/>
  <c r="I600" i="1"/>
  <c r="H600" i="1"/>
  <c r="G600" i="1"/>
  <c r="E600" i="1" s="1"/>
  <c r="B600" i="1"/>
  <c r="N574" i="1"/>
  <c r="M574" i="1"/>
  <c r="L574" i="1"/>
  <c r="F574" i="1" s="1"/>
  <c r="K574" i="1"/>
  <c r="J574" i="1"/>
  <c r="I574" i="1"/>
  <c r="H574" i="1"/>
  <c r="G574" i="1"/>
  <c r="E574" i="1"/>
  <c r="B574" i="1"/>
  <c r="K560" i="1"/>
  <c r="B560" i="1"/>
  <c r="N535" i="1"/>
  <c r="M535" i="1"/>
  <c r="F535" i="1" s="1"/>
  <c r="F536" i="1" s="1"/>
  <c r="L535" i="1"/>
  <c r="K535" i="1"/>
  <c r="J535" i="1"/>
  <c r="I535" i="1"/>
  <c r="H535" i="1"/>
  <c r="G535" i="1"/>
  <c r="E535" i="1"/>
  <c r="C535" i="1" s="1"/>
  <c r="C536" i="1" s="1"/>
  <c r="B535" i="1"/>
  <c r="K521" i="1"/>
  <c r="B521" i="1"/>
  <c r="N451" i="1"/>
  <c r="M451" i="1"/>
  <c r="L451" i="1"/>
  <c r="F451" i="1" s="1"/>
  <c r="F452" i="1" s="1"/>
  <c r="K451" i="1"/>
  <c r="J451" i="1"/>
  <c r="I451" i="1"/>
  <c r="H451" i="1"/>
  <c r="G451" i="1"/>
  <c r="E451" i="1" s="1"/>
  <c r="B451" i="1"/>
  <c r="N437" i="1"/>
  <c r="M437" i="1"/>
  <c r="L437" i="1"/>
  <c r="F437" i="1" s="1"/>
  <c r="F438" i="1" s="1"/>
  <c r="K437" i="1"/>
  <c r="J437" i="1"/>
  <c r="I437" i="1"/>
  <c r="H437" i="1"/>
  <c r="G437" i="1"/>
  <c r="E437" i="1" s="1"/>
  <c r="B437" i="1"/>
  <c r="N423" i="1"/>
  <c r="M423" i="1"/>
  <c r="L423" i="1"/>
  <c r="F423" i="1" s="1"/>
  <c r="F424" i="1" s="1"/>
  <c r="K423" i="1"/>
  <c r="J423" i="1"/>
  <c r="I423" i="1"/>
  <c r="H423" i="1"/>
  <c r="G423" i="1"/>
  <c r="E423" i="1" s="1"/>
  <c r="B423" i="1"/>
  <c r="N409" i="1"/>
  <c r="M409" i="1"/>
  <c r="L409" i="1"/>
  <c r="K409" i="1"/>
  <c r="J409" i="1"/>
  <c r="I409" i="1"/>
  <c r="H409" i="1"/>
  <c r="E409" i="1" s="1"/>
  <c r="F409" i="1"/>
  <c r="B409" i="1"/>
  <c r="N395" i="1"/>
  <c r="M395" i="1"/>
  <c r="F395" i="1" s="1"/>
  <c r="F396" i="1" s="1"/>
  <c r="L395" i="1"/>
  <c r="K395" i="1"/>
  <c r="J395" i="1"/>
  <c r="E395" i="1" s="1"/>
  <c r="I395" i="1"/>
  <c r="H395" i="1"/>
  <c r="G395" i="1"/>
  <c r="B395" i="1"/>
  <c r="K371" i="1"/>
  <c r="B371" i="1"/>
  <c r="N333" i="1"/>
  <c r="M333" i="1"/>
  <c r="L333" i="1"/>
  <c r="F333" i="1" s="1"/>
  <c r="F334" i="1" s="1"/>
  <c r="K333" i="1"/>
  <c r="J333" i="1"/>
  <c r="I333" i="1"/>
  <c r="H333" i="1"/>
  <c r="G333" i="1"/>
  <c r="E333" i="1" s="1"/>
  <c r="B333" i="1"/>
  <c r="K319" i="1"/>
  <c r="E319" i="1"/>
  <c r="B319" i="1"/>
  <c r="N306" i="1"/>
  <c r="M306" i="1"/>
  <c r="L306" i="1"/>
  <c r="F306" i="1" s="1"/>
  <c r="K306" i="1"/>
  <c r="J306" i="1"/>
  <c r="I306" i="1"/>
  <c r="H306" i="1"/>
  <c r="G306" i="1"/>
  <c r="E306" i="1"/>
  <c r="B306" i="1"/>
  <c r="K292" i="1"/>
  <c r="F292" i="1"/>
  <c r="E292" i="1"/>
  <c r="C292" i="1"/>
  <c r="B292" i="1"/>
  <c r="N279" i="1"/>
  <c r="M279" i="1"/>
  <c r="F279" i="1" s="1"/>
  <c r="F280" i="1" s="1"/>
  <c r="L279" i="1"/>
  <c r="K279" i="1"/>
  <c r="J279" i="1"/>
  <c r="I279" i="1"/>
  <c r="H279" i="1"/>
  <c r="G279" i="1"/>
  <c r="E279" i="1"/>
  <c r="B279" i="1"/>
  <c r="N228" i="1"/>
  <c r="M228" i="1"/>
  <c r="L228" i="1"/>
  <c r="F228" i="1" s="1"/>
  <c r="F229" i="1" s="1"/>
  <c r="K228" i="1"/>
  <c r="J228" i="1"/>
  <c r="I228" i="1"/>
  <c r="H228" i="1"/>
  <c r="G228" i="1"/>
  <c r="E228" i="1" s="1"/>
  <c r="B228" i="1"/>
  <c r="N209" i="1"/>
  <c r="M209" i="1"/>
  <c r="F209" i="1" s="1"/>
  <c r="F210" i="1" s="1"/>
  <c r="L209" i="1"/>
  <c r="K209" i="1"/>
  <c r="J209" i="1"/>
  <c r="I209" i="1"/>
  <c r="H209" i="1"/>
  <c r="G209" i="1"/>
  <c r="E209" i="1"/>
  <c r="B209" i="1"/>
  <c r="N195" i="1"/>
  <c r="M195" i="1"/>
  <c r="L195" i="1"/>
  <c r="F195" i="1" s="1"/>
  <c r="F196" i="1" s="1"/>
  <c r="K195" i="1"/>
  <c r="J195" i="1"/>
  <c r="I195" i="1"/>
  <c r="H195" i="1"/>
  <c r="G195" i="1"/>
  <c r="E195" i="1" s="1"/>
  <c r="B195" i="1"/>
  <c r="N181" i="1"/>
  <c r="M181" i="1"/>
  <c r="F181" i="1" s="1"/>
  <c r="F182" i="1" s="1"/>
  <c r="L181" i="1"/>
  <c r="K181" i="1"/>
  <c r="J181" i="1"/>
  <c r="I181" i="1"/>
  <c r="H181" i="1"/>
  <c r="G181" i="1"/>
  <c r="E181" i="1"/>
  <c r="C181" i="1" s="1"/>
  <c r="C182" i="1" s="1"/>
  <c r="B181" i="1"/>
  <c r="N139" i="1"/>
  <c r="M139" i="1"/>
  <c r="L139" i="1"/>
  <c r="F139" i="1" s="1"/>
  <c r="F140" i="1" s="1"/>
  <c r="K139" i="1"/>
  <c r="J139" i="1"/>
  <c r="I139" i="1"/>
  <c r="H139" i="1"/>
  <c r="G139" i="1"/>
  <c r="E139" i="1" s="1"/>
  <c r="B139" i="1"/>
  <c r="N80" i="1"/>
  <c r="N81" i="1" s="1"/>
  <c r="M80" i="1"/>
  <c r="F80" i="1" s="1"/>
  <c r="F81" i="1" s="1"/>
  <c r="L80" i="1"/>
  <c r="K80" i="1"/>
  <c r="J80" i="1"/>
  <c r="I80" i="1"/>
  <c r="H80" i="1"/>
  <c r="H81" i="1" s="1"/>
  <c r="G80" i="1"/>
  <c r="E80" i="1"/>
  <c r="B80" i="1"/>
  <c r="N17" i="1"/>
  <c r="M17" i="1"/>
  <c r="L17" i="1"/>
  <c r="F17" i="1" s="1"/>
  <c r="F18" i="1" s="1"/>
  <c r="K17" i="1"/>
  <c r="J17" i="1"/>
  <c r="I17" i="1"/>
  <c r="H17" i="1"/>
  <c r="G17" i="1"/>
  <c r="E17" i="1" s="1"/>
  <c r="B17" i="1"/>
  <c r="N613" i="1"/>
  <c r="M613" i="1"/>
  <c r="L613" i="1"/>
  <c r="F613" i="1" s="1"/>
  <c r="F614" i="1" s="1"/>
  <c r="J613" i="1"/>
  <c r="I613" i="1"/>
  <c r="H613" i="1"/>
  <c r="G613" i="1"/>
  <c r="E613" i="1" s="1"/>
  <c r="B613" i="1"/>
  <c r="F547" i="1"/>
  <c r="E547" i="1"/>
  <c r="C547" i="1" s="1"/>
  <c r="C548" i="1" s="1"/>
  <c r="B547" i="1"/>
  <c r="H548" i="1" s="1"/>
  <c r="N488" i="1"/>
  <c r="M488" i="1"/>
  <c r="L488" i="1"/>
  <c r="F488" i="1" s="1"/>
  <c r="F489" i="1" s="1"/>
  <c r="J488" i="1"/>
  <c r="I488" i="1"/>
  <c r="H488" i="1"/>
  <c r="E488" i="1"/>
  <c r="C488" i="1" s="1"/>
  <c r="C489" i="1" s="1"/>
  <c r="B488" i="1"/>
  <c r="N475" i="1"/>
  <c r="F475" i="1" s="1"/>
  <c r="F476" i="1" s="1"/>
  <c r="M475" i="1"/>
  <c r="L475" i="1"/>
  <c r="J475" i="1"/>
  <c r="I475" i="1"/>
  <c r="H475" i="1"/>
  <c r="G475" i="1"/>
  <c r="E475" i="1"/>
  <c r="C475" i="1" s="1"/>
  <c r="C476" i="1" s="1"/>
  <c r="B475" i="1"/>
  <c r="N241" i="1"/>
  <c r="M241" i="1"/>
  <c r="L241" i="1"/>
  <c r="F241" i="1" s="1"/>
  <c r="F242" i="1" s="1"/>
  <c r="J241" i="1"/>
  <c r="I241" i="1"/>
  <c r="H241" i="1"/>
  <c r="G241" i="1"/>
  <c r="E241" i="1" s="1"/>
  <c r="B241" i="1"/>
  <c r="N125" i="1"/>
  <c r="M125" i="1"/>
  <c r="L125" i="1"/>
  <c r="F125" i="1" s="1"/>
  <c r="F126" i="1" s="1"/>
  <c r="J125" i="1"/>
  <c r="I125" i="1"/>
  <c r="H125" i="1"/>
  <c r="G125" i="1"/>
  <c r="E125" i="1" s="1"/>
  <c r="B125" i="1"/>
  <c r="N42" i="1"/>
  <c r="M42" i="1"/>
  <c r="L42" i="1"/>
  <c r="J42" i="1"/>
  <c r="I42" i="1"/>
  <c r="H42" i="1"/>
  <c r="G42" i="1"/>
  <c r="E42" i="1" s="1"/>
  <c r="F42" i="1"/>
  <c r="B42" i="1"/>
  <c r="L265" i="1"/>
  <c r="M265" i="1"/>
  <c r="F265" i="1" s="1"/>
  <c r="F266" i="1" s="1"/>
  <c r="N265" i="1"/>
  <c r="G265" i="1"/>
  <c r="E265" i="1" s="1"/>
  <c r="H265" i="1"/>
  <c r="I265" i="1"/>
  <c r="J265" i="1"/>
  <c r="B265" i="1"/>
  <c r="E507" i="1"/>
  <c r="E436" i="1"/>
  <c r="E435" i="1"/>
  <c r="E264" i="1"/>
  <c r="F264" i="1"/>
  <c r="E88" i="1"/>
  <c r="E61" i="1"/>
  <c r="C61" i="1" s="1"/>
  <c r="F61" i="1"/>
  <c r="M452" i="1"/>
  <c r="F408" i="1"/>
  <c r="E408" i="1"/>
  <c r="C408" i="1" s="1"/>
  <c r="F378" i="1"/>
  <c r="E378" i="1"/>
  <c r="C378" i="1" s="1"/>
  <c r="L348" i="1"/>
  <c r="F332" i="1"/>
  <c r="E332" i="1"/>
  <c r="C332" i="1" s="1"/>
  <c r="F331" i="1"/>
  <c r="E331" i="1"/>
  <c r="C331" i="1"/>
  <c r="F329" i="1"/>
  <c r="E329" i="1"/>
  <c r="C329" i="1"/>
  <c r="F328" i="1"/>
  <c r="E328" i="1"/>
  <c r="C328" i="1" s="1"/>
  <c r="F326" i="1"/>
  <c r="E326" i="1"/>
  <c r="C326" i="1" s="1"/>
  <c r="F325" i="1"/>
  <c r="E325" i="1"/>
  <c r="C325" i="1" s="1"/>
  <c r="F289" i="1"/>
  <c r="E289" i="1"/>
  <c r="C289" i="1" s="1"/>
  <c r="F235" i="1"/>
  <c r="E235" i="1"/>
  <c r="C235" i="1"/>
  <c r="F208" i="1"/>
  <c r="E208" i="1"/>
  <c r="C208" i="1" s="1"/>
  <c r="F207" i="1"/>
  <c r="E207" i="1"/>
  <c r="C207" i="1"/>
  <c r="F205" i="1"/>
  <c r="E205" i="1"/>
  <c r="C205" i="1" s="1"/>
  <c r="F204" i="1"/>
  <c r="E204" i="1"/>
  <c r="C204" i="1" s="1"/>
  <c r="F202" i="1"/>
  <c r="E202" i="1"/>
  <c r="C202" i="1" s="1"/>
  <c r="F201" i="1"/>
  <c r="E201" i="1"/>
  <c r="C201" i="1" s="1"/>
  <c r="F194" i="1"/>
  <c r="E194" i="1"/>
  <c r="C194" i="1" s="1"/>
  <c r="F161" i="1"/>
  <c r="E161" i="1"/>
  <c r="C161" i="1"/>
  <c r="E102" i="1"/>
  <c r="C102" i="1" s="1"/>
  <c r="F102" i="1"/>
  <c r="E100" i="1"/>
  <c r="F100" i="1"/>
  <c r="C100" i="1"/>
  <c r="E97" i="1"/>
  <c r="F97" i="1"/>
  <c r="C97" i="1" s="1"/>
  <c r="F98" i="1"/>
  <c r="E98" i="1"/>
  <c r="C98" i="1" s="1"/>
  <c r="E193" i="1"/>
  <c r="F368" i="1"/>
  <c r="E368" i="1"/>
  <c r="C368" i="1"/>
  <c r="F365" i="1"/>
  <c r="E365" i="1"/>
  <c r="C365" i="1" s="1"/>
  <c r="F370" i="1"/>
  <c r="E370" i="1"/>
  <c r="C370" i="1"/>
  <c r="F367" i="1"/>
  <c r="E367" i="1"/>
  <c r="C367" i="1" s="1"/>
  <c r="F364" i="1"/>
  <c r="E364" i="1"/>
  <c r="C364" i="1" s="1"/>
  <c r="F507" i="1"/>
  <c r="C507" i="1"/>
  <c r="F599" i="1"/>
  <c r="E599" i="1"/>
  <c r="C599" i="1" s="1"/>
  <c r="F286" i="1"/>
  <c r="E286" i="1"/>
  <c r="C286" i="1" s="1"/>
  <c r="H229" i="1"/>
  <c r="M81" i="1"/>
  <c r="L81" i="1"/>
  <c r="J81" i="1"/>
  <c r="I81" i="1"/>
  <c r="F54" i="1"/>
  <c r="E54" i="1"/>
  <c r="C54" i="1" s="1"/>
  <c r="E505" i="1"/>
  <c r="E433" i="1"/>
  <c r="E432" i="1"/>
  <c r="E262" i="1"/>
  <c r="C262" i="1" s="1"/>
  <c r="E261" i="1"/>
  <c r="J642" i="1"/>
  <c r="F640" i="1"/>
  <c r="E640" i="1"/>
  <c r="C640" i="1"/>
  <c r="F639" i="1"/>
  <c r="E639" i="1"/>
  <c r="C639" i="1"/>
  <c r="F637" i="1"/>
  <c r="E637" i="1"/>
  <c r="C637" i="1" s="1"/>
  <c r="F636" i="1"/>
  <c r="E636" i="1"/>
  <c r="C636" i="1" s="1"/>
  <c r="F634" i="1"/>
  <c r="E634" i="1"/>
  <c r="C634" i="1" s="1"/>
  <c r="F633" i="1"/>
  <c r="E633" i="1"/>
  <c r="C633" i="1" s="1"/>
  <c r="F626" i="1"/>
  <c r="E626" i="1"/>
  <c r="C626" i="1" s="1"/>
  <c r="F620" i="1"/>
  <c r="E620" i="1"/>
  <c r="C620" i="1"/>
  <c r="N498" i="1"/>
  <c r="M498" i="1"/>
  <c r="L498" i="1"/>
  <c r="K498" i="1"/>
  <c r="J498" i="1"/>
  <c r="I498" i="1"/>
  <c r="H498" i="1"/>
  <c r="G498" i="1"/>
  <c r="E498" i="1"/>
  <c r="F124" i="1"/>
  <c r="E124" i="1"/>
  <c r="C124" i="1"/>
  <c r="E23" i="1"/>
  <c r="F23" i="1"/>
  <c r="C23" i="1" s="1"/>
  <c r="F16" i="1"/>
  <c r="N654" i="1"/>
  <c r="M654" i="1"/>
  <c r="L654" i="1"/>
  <c r="J654" i="1"/>
  <c r="I654" i="1"/>
  <c r="H654" i="1"/>
  <c r="G654" i="1"/>
  <c r="E654" i="1"/>
  <c r="K654" i="1"/>
  <c r="F652" i="1"/>
  <c r="C652" i="1" s="1"/>
  <c r="F650" i="1"/>
  <c r="F649" i="1"/>
  <c r="F647" i="1"/>
  <c r="E652" i="1"/>
  <c r="E650" i="1"/>
  <c r="C650" i="1" s="1"/>
  <c r="E649" i="1"/>
  <c r="E647" i="1"/>
  <c r="C649" i="1"/>
  <c r="C647" i="1"/>
  <c r="N642" i="1"/>
  <c r="M642" i="1"/>
  <c r="L642" i="1"/>
  <c r="I642" i="1"/>
  <c r="H642" i="1"/>
  <c r="G642" i="1"/>
  <c r="K642" i="1"/>
  <c r="N628" i="1"/>
  <c r="M628" i="1"/>
  <c r="L628" i="1"/>
  <c r="J628" i="1"/>
  <c r="I628" i="1"/>
  <c r="H628" i="1"/>
  <c r="G628" i="1"/>
  <c r="E628" i="1"/>
  <c r="K628" i="1"/>
  <c r="F625" i="1"/>
  <c r="F623" i="1"/>
  <c r="F622" i="1"/>
  <c r="F619" i="1"/>
  <c r="E625" i="1"/>
  <c r="C625" i="1" s="1"/>
  <c r="E623" i="1"/>
  <c r="E622" i="1"/>
  <c r="E619" i="1"/>
  <c r="C619" i="1" s="1"/>
  <c r="C623" i="1"/>
  <c r="C622" i="1"/>
  <c r="N614" i="1"/>
  <c r="M614" i="1"/>
  <c r="L614" i="1"/>
  <c r="J614" i="1"/>
  <c r="I614" i="1"/>
  <c r="H614" i="1"/>
  <c r="G614" i="1"/>
  <c r="K614" i="1"/>
  <c r="F612" i="1"/>
  <c r="F610" i="1"/>
  <c r="F609" i="1"/>
  <c r="F607" i="1"/>
  <c r="F606" i="1"/>
  <c r="E612" i="1"/>
  <c r="E610" i="1"/>
  <c r="C610" i="1" s="1"/>
  <c r="E609" i="1"/>
  <c r="C609" i="1" s="1"/>
  <c r="E607" i="1"/>
  <c r="C607" i="1" s="1"/>
  <c r="E606" i="1"/>
  <c r="C612" i="1"/>
  <c r="C606" i="1"/>
  <c r="N601" i="1"/>
  <c r="M601" i="1"/>
  <c r="L601" i="1"/>
  <c r="J601" i="1"/>
  <c r="I601" i="1"/>
  <c r="H601" i="1"/>
  <c r="G601" i="1"/>
  <c r="K601" i="1"/>
  <c r="F598" i="1"/>
  <c r="C598" i="1" s="1"/>
  <c r="F596" i="1"/>
  <c r="F595" i="1"/>
  <c r="F593" i="1"/>
  <c r="F592" i="1"/>
  <c r="E598" i="1"/>
  <c r="E596" i="1"/>
  <c r="C596" i="1" s="1"/>
  <c r="E595" i="1"/>
  <c r="E593" i="1"/>
  <c r="C593" i="1" s="1"/>
  <c r="E592" i="1"/>
  <c r="C595" i="1"/>
  <c r="C592" i="1"/>
  <c r="N587" i="1"/>
  <c r="M587" i="1"/>
  <c r="L587" i="1"/>
  <c r="J587" i="1"/>
  <c r="I587" i="1"/>
  <c r="H587" i="1"/>
  <c r="G587" i="1"/>
  <c r="K587" i="1"/>
  <c r="F585" i="1"/>
  <c r="F583" i="1"/>
  <c r="F582" i="1"/>
  <c r="F580" i="1"/>
  <c r="E585" i="1"/>
  <c r="C585" i="1" s="1"/>
  <c r="E583" i="1"/>
  <c r="E582" i="1"/>
  <c r="C582" i="1" s="1"/>
  <c r="E580" i="1"/>
  <c r="C580" i="1" s="1"/>
  <c r="C583" i="1"/>
  <c r="N575" i="1"/>
  <c r="M575" i="1"/>
  <c r="L575" i="1"/>
  <c r="J575" i="1"/>
  <c r="I575" i="1"/>
  <c r="H575" i="1"/>
  <c r="G575" i="1"/>
  <c r="E575" i="1"/>
  <c r="K575" i="1"/>
  <c r="F573" i="1"/>
  <c r="F572" i="1"/>
  <c r="F570" i="1"/>
  <c r="F569" i="1"/>
  <c r="F567" i="1"/>
  <c r="F566" i="1"/>
  <c r="E573" i="1"/>
  <c r="C573" i="1" s="1"/>
  <c r="E572" i="1"/>
  <c r="C572" i="1" s="1"/>
  <c r="E570" i="1"/>
  <c r="C570" i="1" s="1"/>
  <c r="E569" i="1"/>
  <c r="E567" i="1"/>
  <c r="E566" i="1"/>
  <c r="C566" i="1" s="1"/>
  <c r="C569" i="1"/>
  <c r="C567" i="1"/>
  <c r="N561" i="1"/>
  <c r="M561" i="1"/>
  <c r="L561" i="1"/>
  <c r="J561" i="1"/>
  <c r="I561" i="1"/>
  <c r="H561" i="1"/>
  <c r="G561" i="1"/>
  <c r="K561" i="1"/>
  <c r="F559" i="1"/>
  <c r="F557" i="1"/>
  <c r="F556" i="1"/>
  <c r="C556" i="1" s="1"/>
  <c r="F554" i="1"/>
  <c r="F553" i="1"/>
  <c r="E559" i="1"/>
  <c r="E557" i="1"/>
  <c r="E556" i="1"/>
  <c r="E554" i="1"/>
  <c r="C554" i="1" s="1"/>
  <c r="E553" i="1"/>
  <c r="C559" i="1"/>
  <c r="C557" i="1"/>
  <c r="C553" i="1"/>
  <c r="N548" i="1"/>
  <c r="M548" i="1"/>
  <c r="L548" i="1"/>
  <c r="J548" i="1"/>
  <c r="I548" i="1"/>
  <c r="G548" i="1"/>
  <c r="F548" i="1"/>
  <c r="E548" i="1"/>
  <c r="K548" i="1"/>
  <c r="F546" i="1"/>
  <c r="F544" i="1"/>
  <c r="C544" i="1" s="1"/>
  <c r="F543" i="1"/>
  <c r="E546" i="1"/>
  <c r="C546" i="1" s="1"/>
  <c r="E544" i="1"/>
  <c r="E543" i="1"/>
  <c r="C543" i="1" s="1"/>
  <c r="N536" i="1"/>
  <c r="M536" i="1"/>
  <c r="L536" i="1"/>
  <c r="J536" i="1"/>
  <c r="I536" i="1"/>
  <c r="H536" i="1"/>
  <c r="G536" i="1"/>
  <c r="E536" i="1"/>
  <c r="K536" i="1"/>
  <c r="F534" i="1"/>
  <c r="F533" i="1"/>
  <c r="F531" i="1"/>
  <c r="F530" i="1"/>
  <c r="F528" i="1"/>
  <c r="F527" i="1"/>
  <c r="E534" i="1"/>
  <c r="C534" i="1" s="1"/>
  <c r="E533" i="1"/>
  <c r="E531" i="1"/>
  <c r="E530" i="1"/>
  <c r="C530" i="1" s="1"/>
  <c r="E528" i="1"/>
  <c r="E527" i="1"/>
  <c r="C527" i="1" s="1"/>
  <c r="C533" i="1"/>
  <c r="C531" i="1"/>
  <c r="C528" i="1"/>
  <c r="N522" i="1"/>
  <c r="M522" i="1"/>
  <c r="L522" i="1"/>
  <c r="J522" i="1"/>
  <c r="I522" i="1"/>
  <c r="H522" i="1"/>
  <c r="G522" i="1"/>
  <c r="K522" i="1"/>
  <c r="F520" i="1"/>
  <c r="C520" i="1" s="1"/>
  <c r="F518" i="1"/>
  <c r="F517" i="1"/>
  <c r="F515" i="1"/>
  <c r="F514" i="1"/>
  <c r="E520" i="1"/>
  <c r="E518" i="1"/>
  <c r="C518" i="1" s="1"/>
  <c r="E517" i="1"/>
  <c r="E515" i="1"/>
  <c r="C515" i="1" s="1"/>
  <c r="E514" i="1"/>
  <c r="C517" i="1"/>
  <c r="C514" i="1"/>
  <c r="N509" i="1"/>
  <c r="M509" i="1"/>
  <c r="L509" i="1"/>
  <c r="J509" i="1"/>
  <c r="I509" i="1"/>
  <c r="H509" i="1"/>
  <c r="G509" i="1"/>
  <c r="F509" i="1"/>
  <c r="K509" i="1"/>
  <c r="F505" i="1"/>
  <c r="C505" i="1" s="1"/>
  <c r="F503" i="1"/>
  <c r="E503" i="1"/>
  <c r="C503" i="1"/>
  <c r="F496" i="1"/>
  <c r="F494" i="1"/>
  <c r="C494" i="1" s="1"/>
  <c r="E496" i="1"/>
  <c r="C496" i="1" s="1"/>
  <c r="E494" i="1"/>
  <c r="N489" i="1"/>
  <c r="M489" i="1"/>
  <c r="L489" i="1"/>
  <c r="J489" i="1"/>
  <c r="I489" i="1"/>
  <c r="H489" i="1"/>
  <c r="G489" i="1"/>
  <c r="E489" i="1"/>
  <c r="K489" i="1"/>
  <c r="F487" i="1"/>
  <c r="C487" i="1" s="1"/>
  <c r="F485" i="1"/>
  <c r="F484" i="1"/>
  <c r="F482" i="1"/>
  <c r="F481" i="1"/>
  <c r="E487" i="1"/>
  <c r="E485" i="1"/>
  <c r="C485" i="1" s="1"/>
  <c r="E484" i="1"/>
  <c r="E482" i="1"/>
  <c r="C482" i="1" s="1"/>
  <c r="E481" i="1"/>
  <c r="C484" i="1"/>
  <c r="C481" i="1"/>
  <c r="N476" i="1"/>
  <c r="M476" i="1"/>
  <c r="L476" i="1"/>
  <c r="J476" i="1"/>
  <c r="I476" i="1"/>
  <c r="H476" i="1"/>
  <c r="G476" i="1"/>
  <c r="E476" i="1"/>
  <c r="K476" i="1"/>
  <c r="F474" i="1"/>
  <c r="F472" i="1"/>
  <c r="F471" i="1"/>
  <c r="F469" i="1"/>
  <c r="F468" i="1"/>
  <c r="E474" i="1"/>
  <c r="E472" i="1"/>
  <c r="C472" i="1" s="1"/>
  <c r="E471" i="1"/>
  <c r="E469" i="1"/>
  <c r="E468" i="1"/>
  <c r="C474" i="1"/>
  <c r="C471" i="1"/>
  <c r="C469" i="1"/>
  <c r="C468" i="1"/>
  <c r="N463" i="1"/>
  <c r="M463" i="1"/>
  <c r="L463" i="1"/>
  <c r="J463" i="1"/>
  <c r="I463" i="1"/>
  <c r="H463" i="1"/>
  <c r="G463" i="1"/>
  <c r="K463" i="1"/>
  <c r="F461" i="1"/>
  <c r="F459" i="1"/>
  <c r="F457" i="1"/>
  <c r="E461" i="1"/>
  <c r="C461" i="1" s="1"/>
  <c r="E459" i="1"/>
  <c r="C459" i="1" s="1"/>
  <c r="E457" i="1"/>
  <c r="C457" i="1" s="1"/>
  <c r="N452" i="1"/>
  <c r="L452" i="1"/>
  <c r="J452" i="1"/>
  <c r="I452" i="1"/>
  <c r="H452" i="1"/>
  <c r="G452" i="1"/>
  <c r="K452" i="1"/>
  <c r="F450" i="1"/>
  <c r="F449" i="1"/>
  <c r="F447" i="1"/>
  <c r="F446" i="1"/>
  <c r="F444" i="1"/>
  <c r="F443" i="1"/>
  <c r="E450" i="1"/>
  <c r="E449" i="1"/>
  <c r="C449" i="1" s="1"/>
  <c r="E447" i="1"/>
  <c r="C447" i="1" s="1"/>
  <c r="E446" i="1"/>
  <c r="C446" i="1" s="1"/>
  <c r="E444" i="1"/>
  <c r="C444" i="1" s="1"/>
  <c r="E443" i="1"/>
  <c r="C450" i="1"/>
  <c r="C443" i="1"/>
  <c r="N438" i="1"/>
  <c r="M438" i="1"/>
  <c r="L438" i="1"/>
  <c r="J438" i="1"/>
  <c r="I438" i="1"/>
  <c r="H438" i="1"/>
  <c r="G438" i="1"/>
  <c r="K438" i="1"/>
  <c r="F433" i="1"/>
  <c r="F432" i="1"/>
  <c r="F436" i="1"/>
  <c r="C436" i="1" s="1"/>
  <c r="F435" i="1"/>
  <c r="C435" i="1" s="1"/>
  <c r="F430" i="1"/>
  <c r="F429" i="1"/>
  <c r="E430" i="1"/>
  <c r="E429" i="1"/>
  <c r="C433" i="1"/>
  <c r="C432" i="1"/>
  <c r="C430" i="1"/>
  <c r="C429" i="1"/>
  <c r="N424" i="1"/>
  <c r="M424" i="1"/>
  <c r="L424" i="1"/>
  <c r="J424" i="1"/>
  <c r="I424" i="1"/>
  <c r="H424" i="1"/>
  <c r="G424" i="1"/>
  <c r="K424" i="1"/>
  <c r="F422" i="1"/>
  <c r="F421" i="1"/>
  <c r="C421" i="1" s="1"/>
  <c r="F419" i="1"/>
  <c r="F418" i="1"/>
  <c r="F416" i="1"/>
  <c r="F415" i="1"/>
  <c r="E422" i="1"/>
  <c r="E421" i="1"/>
  <c r="E419" i="1"/>
  <c r="E418" i="1"/>
  <c r="C418" i="1" s="1"/>
  <c r="E416" i="1"/>
  <c r="C416" i="1" s="1"/>
  <c r="E415" i="1"/>
  <c r="C415" i="1" s="1"/>
  <c r="C422" i="1"/>
  <c r="C419" i="1"/>
  <c r="N410" i="1"/>
  <c r="M410" i="1"/>
  <c r="L410" i="1"/>
  <c r="J410" i="1"/>
  <c r="I410" i="1"/>
  <c r="H410" i="1"/>
  <c r="G410" i="1"/>
  <c r="F410" i="1"/>
  <c r="K410" i="1"/>
  <c r="F407" i="1"/>
  <c r="F405" i="1"/>
  <c r="F404" i="1"/>
  <c r="F402" i="1"/>
  <c r="F401" i="1"/>
  <c r="E407" i="1"/>
  <c r="C407" i="1" s="1"/>
  <c r="E405" i="1"/>
  <c r="C405" i="1" s="1"/>
  <c r="E404" i="1"/>
  <c r="E402" i="1"/>
  <c r="C402" i="1" s="1"/>
  <c r="E401" i="1"/>
  <c r="C404" i="1"/>
  <c r="C401" i="1"/>
  <c r="N396" i="1"/>
  <c r="M396" i="1"/>
  <c r="L396" i="1"/>
  <c r="J396" i="1"/>
  <c r="I396" i="1"/>
  <c r="H396" i="1"/>
  <c r="G396" i="1"/>
  <c r="K396" i="1"/>
  <c r="F394" i="1"/>
  <c r="F393" i="1"/>
  <c r="F391" i="1"/>
  <c r="C391" i="1" s="1"/>
  <c r="F390" i="1"/>
  <c r="F388" i="1"/>
  <c r="F387" i="1"/>
  <c r="E394" i="1"/>
  <c r="E393" i="1"/>
  <c r="E391" i="1"/>
  <c r="E390" i="1"/>
  <c r="E388" i="1"/>
  <c r="C388" i="1" s="1"/>
  <c r="E387" i="1"/>
  <c r="C387" i="1" s="1"/>
  <c r="C394" i="1"/>
  <c r="C393" i="1"/>
  <c r="C390" i="1"/>
  <c r="N382" i="1"/>
  <c r="M382" i="1"/>
  <c r="L382" i="1"/>
  <c r="J382" i="1"/>
  <c r="I382" i="1"/>
  <c r="H382" i="1"/>
  <c r="G382" i="1"/>
  <c r="F382" i="1"/>
  <c r="K382" i="1"/>
  <c r="F377" i="1"/>
  <c r="C377" i="1" s="1"/>
  <c r="E377" i="1"/>
  <c r="N372" i="1"/>
  <c r="M372" i="1"/>
  <c r="L372" i="1"/>
  <c r="J372" i="1"/>
  <c r="I372" i="1"/>
  <c r="H372" i="1"/>
  <c r="G372" i="1"/>
  <c r="K372" i="1"/>
  <c r="N359" i="1"/>
  <c r="M359" i="1"/>
  <c r="L359" i="1"/>
  <c r="J359" i="1"/>
  <c r="I359" i="1"/>
  <c r="H359" i="1"/>
  <c r="G359" i="1"/>
  <c r="K359" i="1"/>
  <c r="F357" i="1"/>
  <c r="F355" i="1"/>
  <c r="F353" i="1"/>
  <c r="E357" i="1"/>
  <c r="E355" i="1"/>
  <c r="C355" i="1" s="1"/>
  <c r="E353" i="1"/>
  <c r="C357" i="1"/>
  <c r="C353" i="1"/>
  <c r="N348" i="1"/>
  <c r="M348" i="1"/>
  <c r="J348" i="1"/>
  <c r="I348" i="1"/>
  <c r="H348" i="1"/>
  <c r="G348" i="1"/>
  <c r="F348" i="1"/>
  <c r="K348" i="1"/>
  <c r="F346" i="1"/>
  <c r="F345" i="1"/>
  <c r="F343" i="1"/>
  <c r="C343" i="1" s="1"/>
  <c r="F342" i="1"/>
  <c r="F339" i="1"/>
  <c r="C339" i="1" s="1"/>
  <c r="E346" i="1"/>
  <c r="C346" i="1" s="1"/>
  <c r="E345" i="1"/>
  <c r="E343" i="1"/>
  <c r="E342" i="1"/>
  <c r="E339" i="1"/>
  <c r="C345" i="1"/>
  <c r="C342" i="1"/>
  <c r="N334" i="1"/>
  <c r="M334" i="1"/>
  <c r="L334" i="1"/>
  <c r="J334" i="1"/>
  <c r="I334" i="1"/>
  <c r="H334" i="1"/>
  <c r="G334" i="1"/>
  <c r="K334" i="1"/>
  <c r="N320" i="1"/>
  <c r="M320" i="1"/>
  <c r="L320" i="1"/>
  <c r="J320" i="1"/>
  <c r="I320" i="1"/>
  <c r="H320" i="1"/>
  <c r="G320" i="1"/>
  <c r="E320" i="1"/>
  <c r="K320" i="1"/>
  <c r="F318" i="1"/>
  <c r="F316" i="1"/>
  <c r="F315" i="1"/>
  <c r="F313" i="1"/>
  <c r="F312" i="1"/>
  <c r="E318" i="1"/>
  <c r="C318" i="1" s="1"/>
  <c r="E316" i="1"/>
  <c r="C316" i="1" s="1"/>
  <c r="E315" i="1"/>
  <c r="E313" i="1"/>
  <c r="E312" i="1"/>
  <c r="C315" i="1"/>
  <c r="C313" i="1"/>
  <c r="C312" i="1"/>
  <c r="N307" i="1"/>
  <c r="M307" i="1"/>
  <c r="L307" i="1"/>
  <c r="J307" i="1"/>
  <c r="I307" i="1"/>
  <c r="H307" i="1"/>
  <c r="G307" i="1"/>
  <c r="E307" i="1"/>
  <c r="K307" i="1"/>
  <c r="F305" i="1"/>
  <c r="F304" i="1"/>
  <c r="F302" i="1"/>
  <c r="C302" i="1" s="1"/>
  <c r="F301" i="1"/>
  <c r="C301" i="1" s="1"/>
  <c r="F299" i="1"/>
  <c r="F298" i="1"/>
  <c r="E305" i="1"/>
  <c r="E304" i="1"/>
  <c r="E302" i="1"/>
  <c r="E301" i="1"/>
  <c r="E299" i="1"/>
  <c r="C299" i="1" s="1"/>
  <c r="E298" i="1"/>
  <c r="C298" i="1" s="1"/>
  <c r="C305" i="1"/>
  <c r="C304" i="1"/>
  <c r="N293" i="1"/>
  <c r="M293" i="1"/>
  <c r="L293" i="1"/>
  <c r="J293" i="1"/>
  <c r="I293" i="1"/>
  <c r="H293" i="1"/>
  <c r="G293" i="1"/>
  <c r="F293" i="1"/>
  <c r="E293" i="1"/>
  <c r="K293" i="1"/>
  <c r="C293" i="1"/>
  <c r="F291" i="1"/>
  <c r="C291" i="1" s="1"/>
  <c r="F288" i="1"/>
  <c r="F285" i="1"/>
  <c r="E291" i="1"/>
  <c r="E288" i="1"/>
  <c r="E285" i="1"/>
  <c r="C285" i="1" s="1"/>
  <c r="C288" i="1"/>
  <c r="N280" i="1"/>
  <c r="M280" i="1"/>
  <c r="L280" i="1"/>
  <c r="J280" i="1"/>
  <c r="I280" i="1"/>
  <c r="H280" i="1"/>
  <c r="G280" i="1"/>
  <c r="E280" i="1"/>
  <c r="K280" i="1"/>
  <c r="F278" i="1"/>
  <c r="F277" i="1"/>
  <c r="F275" i="1"/>
  <c r="C275" i="1" s="1"/>
  <c r="F274" i="1"/>
  <c r="C274" i="1" s="1"/>
  <c r="F272" i="1"/>
  <c r="F271" i="1"/>
  <c r="E278" i="1"/>
  <c r="E277" i="1"/>
  <c r="E275" i="1"/>
  <c r="E274" i="1"/>
  <c r="E272" i="1"/>
  <c r="C272" i="1" s="1"/>
  <c r="E271" i="1"/>
  <c r="C278" i="1"/>
  <c r="C277" i="1"/>
  <c r="C271" i="1"/>
  <c r="N266" i="1"/>
  <c r="M266" i="1"/>
  <c r="L266" i="1"/>
  <c r="J266" i="1"/>
  <c r="I266" i="1"/>
  <c r="H266" i="1"/>
  <c r="G266" i="1"/>
  <c r="K266" i="1"/>
  <c r="F262" i="1"/>
  <c r="F261" i="1"/>
  <c r="F259" i="1"/>
  <c r="F258" i="1"/>
  <c r="E259" i="1"/>
  <c r="C259" i="1" s="1"/>
  <c r="E258" i="1"/>
  <c r="C264" i="1"/>
  <c r="C261" i="1"/>
  <c r="C258" i="1"/>
  <c r="N253" i="1"/>
  <c r="M253" i="1"/>
  <c r="L253" i="1"/>
  <c r="J253" i="1"/>
  <c r="I253" i="1"/>
  <c r="H253" i="1"/>
  <c r="G253" i="1"/>
  <c r="F253" i="1"/>
  <c r="K253" i="1"/>
  <c r="F251" i="1"/>
  <c r="C251" i="1" s="1"/>
  <c r="F249" i="1"/>
  <c r="F247" i="1"/>
  <c r="E251" i="1"/>
  <c r="E249" i="1"/>
  <c r="C249" i="1" s="1"/>
  <c r="E247" i="1"/>
  <c r="C247" i="1"/>
  <c r="N242" i="1"/>
  <c r="M242" i="1"/>
  <c r="L242" i="1"/>
  <c r="J242" i="1"/>
  <c r="I242" i="1"/>
  <c r="H242" i="1"/>
  <c r="G242" i="1"/>
  <c r="K242" i="1"/>
  <c r="F240" i="1"/>
  <c r="F238" i="1"/>
  <c r="F237" i="1"/>
  <c r="F234" i="1"/>
  <c r="E240" i="1"/>
  <c r="C240" i="1" s="1"/>
  <c r="E238" i="1"/>
  <c r="C238" i="1" s="1"/>
  <c r="E237" i="1"/>
  <c r="E234" i="1"/>
  <c r="C234" i="1" s="1"/>
  <c r="C237" i="1"/>
  <c r="N229" i="1"/>
  <c r="M229" i="1"/>
  <c r="L229" i="1"/>
  <c r="J229" i="1"/>
  <c r="I229" i="1"/>
  <c r="G229" i="1"/>
  <c r="K229" i="1"/>
  <c r="F227" i="1"/>
  <c r="F226" i="1"/>
  <c r="F224" i="1"/>
  <c r="F223" i="1"/>
  <c r="F221" i="1"/>
  <c r="C221" i="1" s="1"/>
  <c r="F220" i="1"/>
  <c r="E227" i="1"/>
  <c r="C227" i="1" s="1"/>
  <c r="E226" i="1"/>
  <c r="C226" i="1" s="1"/>
  <c r="E224" i="1"/>
  <c r="E223" i="1"/>
  <c r="E221" i="1"/>
  <c r="E220" i="1"/>
  <c r="C224" i="1"/>
  <c r="C223" i="1"/>
  <c r="C220" i="1"/>
  <c r="N215" i="1"/>
  <c r="M215" i="1"/>
  <c r="L215" i="1"/>
  <c r="J215" i="1"/>
  <c r="I215" i="1"/>
  <c r="H215" i="1"/>
  <c r="G215" i="1"/>
  <c r="F215" i="1"/>
  <c r="E215" i="1"/>
  <c r="K215" i="1"/>
  <c r="N210" i="1"/>
  <c r="M210" i="1"/>
  <c r="L210" i="1"/>
  <c r="J210" i="1"/>
  <c r="I210" i="1"/>
  <c r="H210" i="1"/>
  <c r="G210" i="1"/>
  <c r="E210" i="1"/>
  <c r="K210" i="1"/>
  <c r="N196" i="1"/>
  <c r="M196" i="1"/>
  <c r="L196" i="1"/>
  <c r="J196" i="1"/>
  <c r="I196" i="1"/>
  <c r="H196" i="1"/>
  <c r="G196" i="1"/>
  <c r="K196" i="1"/>
  <c r="F193" i="1"/>
  <c r="F191" i="1"/>
  <c r="F190" i="1"/>
  <c r="F188" i="1"/>
  <c r="C188" i="1" s="1"/>
  <c r="F187" i="1"/>
  <c r="E191" i="1"/>
  <c r="C191" i="1" s="1"/>
  <c r="E190" i="1"/>
  <c r="E188" i="1"/>
  <c r="E187" i="1"/>
  <c r="C187" i="1" s="1"/>
  <c r="C193" i="1"/>
  <c r="C190" i="1"/>
  <c r="N182" i="1"/>
  <c r="M182" i="1"/>
  <c r="L182" i="1"/>
  <c r="J182" i="1"/>
  <c r="I182" i="1"/>
  <c r="H182" i="1"/>
  <c r="G182" i="1"/>
  <c r="E182" i="1"/>
  <c r="K182" i="1"/>
  <c r="F180" i="1"/>
  <c r="F179" i="1"/>
  <c r="F177" i="1"/>
  <c r="F176" i="1"/>
  <c r="C176" i="1" s="1"/>
  <c r="F174" i="1"/>
  <c r="F173" i="1"/>
  <c r="E180" i="1"/>
  <c r="C180" i="1" s="1"/>
  <c r="E179" i="1"/>
  <c r="E177" i="1"/>
  <c r="C177" i="1" s="1"/>
  <c r="E176" i="1"/>
  <c r="E174" i="1"/>
  <c r="C174" i="1" s="1"/>
  <c r="E173" i="1"/>
  <c r="C173" i="1" s="1"/>
  <c r="C179" i="1"/>
  <c r="N168" i="1"/>
  <c r="M168" i="1"/>
  <c r="L168" i="1"/>
  <c r="J168" i="1"/>
  <c r="I168" i="1"/>
  <c r="H168" i="1"/>
  <c r="G168" i="1"/>
  <c r="F168" i="1"/>
  <c r="E168" i="1"/>
  <c r="K168" i="1"/>
  <c r="N163" i="1"/>
  <c r="M163" i="1"/>
  <c r="L163" i="1"/>
  <c r="J163" i="1"/>
  <c r="I163" i="1"/>
  <c r="H163" i="1"/>
  <c r="G163" i="1"/>
  <c r="E163" i="1"/>
  <c r="K163" i="1"/>
  <c r="F160" i="1"/>
  <c r="F158" i="1"/>
  <c r="F157" i="1"/>
  <c r="C157" i="1" s="1"/>
  <c r="F155" i="1"/>
  <c r="E160" i="1"/>
  <c r="E158" i="1"/>
  <c r="C158" i="1" s="1"/>
  <c r="E157" i="1"/>
  <c r="E155" i="1"/>
  <c r="C160" i="1"/>
  <c r="C155" i="1"/>
  <c r="N150" i="1"/>
  <c r="M150" i="1"/>
  <c r="L150" i="1"/>
  <c r="J150" i="1"/>
  <c r="I150" i="1"/>
  <c r="H150" i="1"/>
  <c r="G150" i="1"/>
  <c r="K150" i="1"/>
  <c r="F148" i="1"/>
  <c r="F145" i="1"/>
  <c r="E148" i="1"/>
  <c r="E145" i="1"/>
  <c r="C145" i="1" s="1"/>
  <c r="C148" i="1"/>
  <c r="N140" i="1"/>
  <c r="M140" i="1"/>
  <c r="L140" i="1"/>
  <c r="J140" i="1"/>
  <c r="I140" i="1"/>
  <c r="H140" i="1"/>
  <c r="G140" i="1"/>
  <c r="K140" i="1"/>
  <c r="F138" i="1"/>
  <c r="F137" i="1"/>
  <c r="F135" i="1"/>
  <c r="F134" i="1"/>
  <c r="F132" i="1"/>
  <c r="F131" i="1"/>
  <c r="E138" i="1"/>
  <c r="C138" i="1" s="1"/>
  <c r="E137" i="1"/>
  <c r="E135" i="1"/>
  <c r="C135" i="1" s="1"/>
  <c r="E134" i="1"/>
  <c r="C134" i="1" s="1"/>
  <c r="E132" i="1"/>
  <c r="C132" i="1" s="1"/>
  <c r="E131" i="1"/>
  <c r="C131" i="1" s="1"/>
  <c r="C137" i="1"/>
  <c r="N126" i="1"/>
  <c r="M126" i="1"/>
  <c r="L126" i="1"/>
  <c r="J126" i="1"/>
  <c r="I126" i="1"/>
  <c r="H126" i="1"/>
  <c r="G126" i="1"/>
  <c r="K126" i="1"/>
  <c r="F122" i="1"/>
  <c r="F121" i="1"/>
  <c r="F119" i="1"/>
  <c r="F118" i="1"/>
  <c r="E122" i="1"/>
  <c r="E121" i="1"/>
  <c r="C121" i="1" s="1"/>
  <c r="E119" i="1"/>
  <c r="C119" i="1" s="1"/>
  <c r="E118" i="1"/>
  <c r="C122" i="1"/>
  <c r="C118" i="1"/>
  <c r="N113" i="1"/>
  <c r="M113" i="1"/>
  <c r="L113" i="1"/>
  <c r="J113" i="1"/>
  <c r="I113" i="1"/>
  <c r="H113" i="1"/>
  <c r="G113" i="1"/>
  <c r="F113" i="1"/>
  <c r="E113" i="1"/>
  <c r="F109" i="1"/>
  <c r="C109" i="1" s="1"/>
  <c r="E109" i="1"/>
  <c r="N104" i="1"/>
  <c r="M104" i="1"/>
  <c r="L104" i="1"/>
  <c r="J104" i="1"/>
  <c r="I104" i="1"/>
  <c r="H104" i="1"/>
  <c r="G104" i="1"/>
  <c r="F104" i="1"/>
  <c r="E104" i="1"/>
  <c r="N92" i="1"/>
  <c r="M92" i="1"/>
  <c r="L92" i="1"/>
  <c r="J92" i="1"/>
  <c r="I92" i="1"/>
  <c r="H92" i="1"/>
  <c r="G92" i="1"/>
  <c r="F90" i="1"/>
  <c r="F88" i="1"/>
  <c r="F86" i="1"/>
  <c r="E90" i="1"/>
  <c r="C90" i="1" s="1"/>
  <c r="E86" i="1"/>
  <c r="C88" i="1"/>
  <c r="C86" i="1"/>
  <c r="G81" i="1"/>
  <c r="E81" i="1"/>
  <c r="F79" i="1"/>
  <c r="F78" i="1"/>
  <c r="F76" i="1"/>
  <c r="C76" i="1" s="1"/>
  <c r="F75" i="1"/>
  <c r="F73" i="1"/>
  <c r="F72" i="1"/>
  <c r="C72" i="1" s="1"/>
  <c r="E79" i="1"/>
  <c r="E78" i="1"/>
  <c r="E76" i="1"/>
  <c r="E75" i="1"/>
  <c r="E73" i="1"/>
  <c r="C73" i="1" s="1"/>
  <c r="E72" i="1"/>
  <c r="C79" i="1"/>
  <c r="C78" i="1"/>
  <c r="C75" i="1"/>
  <c r="N67" i="1"/>
  <c r="M67" i="1"/>
  <c r="L67" i="1"/>
  <c r="J67" i="1"/>
  <c r="I67" i="1"/>
  <c r="H67" i="1"/>
  <c r="G67" i="1"/>
  <c r="F67" i="1"/>
  <c r="F65" i="1"/>
  <c r="F63" i="1"/>
  <c r="E65" i="1"/>
  <c r="C65" i="1" s="1"/>
  <c r="E63" i="1"/>
  <c r="C63" i="1" s="1"/>
  <c r="N56" i="1"/>
  <c r="M56" i="1"/>
  <c r="L56" i="1"/>
  <c r="J56" i="1"/>
  <c r="I56" i="1"/>
  <c r="H56" i="1"/>
  <c r="G56" i="1"/>
  <c r="F53" i="1"/>
  <c r="F50" i="1"/>
  <c r="F48" i="1"/>
  <c r="E53" i="1"/>
  <c r="E50" i="1"/>
  <c r="C50" i="1" s="1"/>
  <c r="E48" i="1"/>
  <c r="C53" i="1"/>
  <c r="C48" i="1"/>
  <c r="N43" i="1"/>
  <c r="M43" i="1"/>
  <c r="L43" i="1"/>
  <c r="J43" i="1"/>
  <c r="I43" i="1"/>
  <c r="H43" i="1"/>
  <c r="G43" i="1"/>
  <c r="F43" i="1"/>
  <c r="F41" i="1"/>
  <c r="F39" i="1"/>
  <c r="F38" i="1"/>
  <c r="F36" i="1"/>
  <c r="F35" i="1"/>
  <c r="E41" i="1"/>
  <c r="C41" i="1" s="1"/>
  <c r="E39" i="1"/>
  <c r="E38" i="1"/>
  <c r="E36" i="1"/>
  <c r="E35" i="1"/>
  <c r="J30" i="1"/>
  <c r="L30" i="1"/>
  <c r="M30" i="1"/>
  <c r="N30" i="1"/>
  <c r="I30" i="1"/>
  <c r="H30" i="1"/>
  <c r="G30" i="1"/>
  <c r="F28" i="1"/>
  <c r="F26" i="1"/>
  <c r="C26" i="1" s="1"/>
  <c r="F25" i="1"/>
  <c r="C25" i="1" s="1"/>
  <c r="E28" i="1"/>
  <c r="E26" i="1"/>
  <c r="E25" i="1"/>
  <c r="C39" i="1"/>
  <c r="C38" i="1"/>
  <c r="C36" i="1"/>
  <c r="C35" i="1"/>
  <c r="C28" i="1"/>
  <c r="N18" i="1"/>
  <c r="M18" i="1"/>
  <c r="L18" i="1"/>
  <c r="J18" i="1"/>
  <c r="I18" i="1"/>
  <c r="H18" i="1"/>
  <c r="G18" i="1"/>
  <c r="F15" i="1"/>
  <c r="F13" i="1"/>
  <c r="F12" i="1"/>
  <c r="F10" i="1"/>
  <c r="E16" i="1"/>
  <c r="C16" i="1" s="1"/>
  <c r="E15" i="1"/>
  <c r="E13" i="1"/>
  <c r="E12" i="1"/>
  <c r="C12" i="1" s="1"/>
  <c r="E10" i="1"/>
  <c r="C15" i="1"/>
  <c r="C13" i="1"/>
  <c r="C10" i="1"/>
  <c r="F9" i="1"/>
  <c r="E9" i="1"/>
  <c r="C9" i="1" s="1"/>
  <c r="E452" i="1" l="1"/>
  <c r="C451" i="1"/>
  <c r="C452" i="1" s="1"/>
  <c r="C55" i="1"/>
  <c r="C56" i="1" s="1"/>
  <c r="E56" i="1"/>
  <c r="E266" i="1"/>
  <c r="C265" i="1"/>
  <c r="C266" i="1" s="1"/>
  <c r="C195" i="1"/>
  <c r="C196" i="1" s="1"/>
  <c r="E196" i="1"/>
  <c r="E334" i="1"/>
  <c r="C333" i="1"/>
  <c r="C334" i="1" s="1"/>
  <c r="C600" i="1"/>
  <c r="C601" i="1" s="1"/>
  <c r="E601" i="1"/>
  <c r="E359" i="1"/>
  <c r="C358" i="1"/>
  <c r="C359" i="1" s="1"/>
  <c r="C209" i="1"/>
  <c r="C210" i="1" s="1"/>
  <c r="C306" i="1"/>
  <c r="C307" i="1" s="1"/>
  <c r="F307" i="1"/>
  <c r="E509" i="1"/>
  <c r="C508" i="1"/>
  <c r="C509" i="1" s="1"/>
  <c r="C560" i="1"/>
  <c r="C561" i="1" s="1"/>
  <c r="E561" i="1"/>
  <c r="E92" i="1"/>
  <c r="C91" i="1"/>
  <c r="C92" i="1" s="1"/>
  <c r="E382" i="1"/>
  <c r="C381" i="1"/>
  <c r="C382" i="1" s="1"/>
  <c r="C80" i="1"/>
  <c r="C81" i="1" s="1"/>
  <c r="E229" i="1"/>
  <c r="C228" i="1"/>
  <c r="C229" i="1" s="1"/>
  <c r="C641" i="1"/>
  <c r="C642" i="1" s="1"/>
  <c r="E642" i="1"/>
  <c r="E463" i="1"/>
  <c r="C462" i="1"/>
  <c r="C463" i="1" s="1"/>
  <c r="C347" i="1"/>
  <c r="C348" i="1" s="1"/>
  <c r="E348" i="1"/>
  <c r="E372" i="1"/>
  <c r="C371" i="1"/>
  <c r="C372" i="1" s="1"/>
  <c r="C279" i="1"/>
  <c r="C280" i="1" s="1"/>
  <c r="F575" i="1"/>
  <c r="C574" i="1"/>
  <c r="C575" i="1" s="1"/>
  <c r="C627" i="1"/>
  <c r="C628" i="1" s="1"/>
  <c r="F628" i="1"/>
  <c r="C613" i="1"/>
  <c r="C614" i="1" s="1"/>
  <c r="E614" i="1"/>
  <c r="C17" i="1"/>
  <c r="C18" i="1" s="1"/>
  <c r="E18" i="1"/>
  <c r="C653" i="1"/>
  <c r="C654" i="1" s="1"/>
  <c r="F654" i="1"/>
  <c r="E30" i="1"/>
  <c r="C29" i="1"/>
  <c r="C30" i="1" s="1"/>
  <c r="C139" i="1"/>
  <c r="C140" i="1" s="1"/>
  <c r="E140" i="1"/>
  <c r="C319" i="1"/>
  <c r="C320" i="1" s="1"/>
  <c r="C409" i="1"/>
  <c r="C410" i="1" s="1"/>
  <c r="E410" i="1"/>
  <c r="E424" i="1"/>
  <c r="C423" i="1"/>
  <c r="C424" i="1" s="1"/>
  <c r="C42" i="1"/>
  <c r="C43" i="1" s="1"/>
  <c r="E43" i="1"/>
  <c r="E126" i="1"/>
  <c r="C125" i="1"/>
  <c r="C126" i="1" s="1"/>
  <c r="C241" i="1"/>
  <c r="C242" i="1" s="1"/>
  <c r="E242" i="1"/>
  <c r="E396" i="1"/>
  <c r="C395" i="1"/>
  <c r="C396" i="1" s="1"/>
  <c r="C437" i="1"/>
  <c r="C438" i="1" s="1"/>
  <c r="E438" i="1"/>
  <c r="C586" i="1"/>
  <c r="C587" i="1" s="1"/>
  <c r="E587" i="1"/>
  <c r="C149" i="1"/>
  <c r="C150" i="1" s="1"/>
  <c r="E150" i="1"/>
  <c r="C66" i="1"/>
  <c r="C67" i="1" s="1"/>
  <c r="E67" i="1"/>
  <c r="E253" i="1"/>
  <c r="C252" i="1"/>
  <c r="C253" i="1" s="1"/>
  <c r="E522" i="1"/>
  <c r="C521" i="1"/>
  <c r="C522" i="1" s="1"/>
</calcChain>
</file>

<file path=xl/sharedStrings.xml><?xml version="1.0" encoding="utf-8"?>
<sst xmlns="http://schemas.openxmlformats.org/spreadsheetml/2006/main" count="927" uniqueCount="86">
  <si>
    <t>Robbery</t>
  </si>
  <si>
    <t>Burglary</t>
  </si>
  <si>
    <t>Forcible rape</t>
  </si>
  <si>
    <t>Aggravated assault</t>
  </si>
  <si>
    <t>Larceny-theft</t>
  </si>
  <si>
    <t>Motor vehicle theft</t>
  </si>
  <si>
    <t>Murder and non-negligent man-     slaughter</t>
  </si>
  <si>
    <t>Population</t>
  </si>
  <si>
    <t>Index of Crime</t>
  </si>
  <si>
    <t>Metropolitan Statistical Area</t>
  </si>
  <si>
    <t>Table 5</t>
  </si>
  <si>
    <t>Area</t>
  </si>
  <si>
    <t>ALABAMA</t>
  </si>
  <si>
    <t>Rural</t>
  </si>
  <si>
    <t>State Total</t>
  </si>
  <si>
    <t>ALASKA</t>
  </si>
  <si>
    <t>ARIZONA</t>
  </si>
  <si>
    <t>ARKANSAS</t>
  </si>
  <si>
    <t>CALIFORNIA</t>
  </si>
  <si>
    <t>COLORADO</t>
  </si>
  <si>
    <t>CONNECTICUT</t>
  </si>
  <si>
    <t>None</t>
  </si>
  <si>
    <t>FLORIDA</t>
  </si>
  <si>
    <t>GEORGIA</t>
  </si>
  <si>
    <t>HAWAII</t>
  </si>
  <si>
    <t>IDAHO</t>
  </si>
  <si>
    <t>INDIANA</t>
  </si>
  <si>
    <t>IOWA</t>
  </si>
  <si>
    <t>MARYLAND</t>
  </si>
  <si>
    <t>LOUISIANA</t>
  </si>
  <si>
    <t>MASSACHUSETTS</t>
  </si>
  <si>
    <t>MICHIGAN</t>
  </si>
  <si>
    <t>MISSISSIPPI</t>
  </si>
  <si>
    <t>MISSOURI</t>
  </si>
  <si>
    <t>NEBRASKA</t>
  </si>
  <si>
    <t>NEVADA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</si>
  <si>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</si>
  <si>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</si>
  <si>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</si>
  <si>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</si>
  <si>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</si>
  <si>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</si>
  <si>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</si>
  <si>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RHODE ISLAND</t>
  </si>
  <si>
    <t>SOUTH CAROLINA</t>
  </si>
  <si>
    <t>SOUTH DAKOTA</t>
  </si>
  <si>
    <t>TEXAS</t>
  </si>
  <si>
    <t>UTAH</t>
  </si>
  <si>
    <t>VIRGINIA</t>
  </si>
  <si>
    <t>WASHINGTON</t>
  </si>
  <si>
    <t>WYOMING</t>
  </si>
  <si>
    <t>Total</t>
  </si>
  <si>
    <t xml:space="preserve">   Area actually reporting</t>
  </si>
  <si>
    <t>Cities outside metropolitan areas</t>
  </si>
  <si>
    <t xml:space="preserve">   Rate per 100,000 inhabitants</t>
  </si>
  <si>
    <t xml:space="preserve"> </t>
  </si>
  <si>
    <t>WISCONSIN</t>
  </si>
  <si>
    <t>VERMONT</t>
  </si>
  <si>
    <t>PUERTO RICO</t>
  </si>
  <si>
    <t>MAINE</t>
  </si>
  <si>
    <r>
      <t>Arson</t>
    </r>
    <r>
      <rPr>
        <vertAlign val="superscript"/>
        <sz val="12"/>
        <color indexed="8"/>
        <rFont val="Times New Roman"/>
        <family val="1"/>
      </rPr>
      <t>1</t>
    </r>
  </si>
  <si>
    <t>TENNESSEE</t>
  </si>
  <si>
    <t>WEST VIRGINIA</t>
  </si>
  <si>
    <t xml:space="preserve">   Area actually reporting </t>
  </si>
  <si>
    <t>`</t>
  </si>
  <si>
    <t>DELAWARE</t>
  </si>
  <si>
    <t>KANSAS</t>
  </si>
  <si>
    <t>MINNESOTA</t>
  </si>
  <si>
    <t>MONTANA</t>
  </si>
  <si>
    <t>NEW HAMPSHIRE</t>
  </si>
  <si>
    <t>by State, 2002</t>
  </si>
  <si>
    <r>
      <t xml:space="preserve">2 </t>
    </r>
    <r>
      <rPr>
        <sz val="11"/>
        <rFont val="Times New Roman"/>
        <family val="1"/>
      </rPr>
      <t>Violent crimes are offenses of murder, forcible rape, robbery, and aggravated assault.  Property crimes are offenses of burglary, larceny-theft, and motor vehicle theft.</t>
    </r>
  </si>
  <si>
    <r>
      <t>1</t>
    </r>
    <r>
      <rPr>
        <sz val="11"/>
        <rFont val="Times New Roman"/>
        <family val="1"/>
      </rPr>
      <t xml:space="preserve"> Although arson data are included in the trend and clearance tables, sufficient data are not available to estimate totals for this offense.</t>
    </r>
  </si>
  <si>
    <t>PENNSYLVANIA</t>
  </si>
  <si>
    <t>NEW YORK</t>
  </si>
  <si>
    <r>
      <t>KENTUCKY</t>
    </r>
    <r>
      <rPr>
        <b/>
        <vertAlign val="superscript"/>
        <sz val="12"/>
        <rFont val="Times New Roman"/>
        <family val="1"/>
      </rPr>
      <t>4</t>
    </r>
  </si>
  <si>
    <r>
      <t>ILLINOIS</t>
    </r>
    <r>
      <rPr>
        <b/>
        <vertAlign val="superscript"/>
        <sz val="12"/>
        <rFont val="Times New Roman"/>
        <family val="1"/>
      </rPr>
      <t>4</t>
    </r>
  </si>
  <si>
    <r>
      <t>DISTRICT OF COLUMBIA</t>
    </r>
    <r>
      <rPr>
        <b/>
        <vertAlign val="superscript"/>
        <sz val="12"/>
        <rFont val="Times New Roman"/>
        <family val="1"/>
      </rPr>
      <t>3</t>
    </r>
  </si>
  <si>
    <r>
      <t>Violent crime</t>
    </r>
    <r>
      <rPr>
        <vertAlign val="superscript"/>
        <sz val="12"/>
        <color indexed="8"/>
        <rFont val="Times New Roman"/>
        <family val="1"/>
      </rPr>
      <t>2</t>
    </r>
  </si>
  <si>
    <r>
      <t>Property crime</t>
    </r>
    <r>
      <rPr>
        <vertAlign val="superscript"/>
        <sz val="12"/>
        <color indexed="8"/>
        <rFont val="Times New Roman"/>
        <family val="1"/>
      </rPr>
      <t>2</t>
    </r>
  </si>
  <si>
    <t xml:space="preserve">   Estimated total</t>
  </si>
  <si>
    <t xml:space="preserve">Crime Index  </t>
  </si>
  <si>
    <r>
      <t>Modified Crime Index</t>
    </r>
    <r>
      <rPr>
        <vertAlign val="superscript"/>
        <sz val="12"/>
        <color indexed="8"/>
        <rFont val="Times New Roman"/>
        <family val="1"/>
      </rPr>
      <t>1</t>
    </r>
  </si>
  <si>
    <r>
      <t>3</t>
    </r>
    <r>
      <rPr>
        <sz val="11"/>
        <rFont val="Times New Roman"/>
        <family val="1"/>
      </rPr>
      <t xml:space="preserve"> Includes offenses reported by the Zoological Police and the Metro Transit Police.</t>
    </r>
  </si>
  <si>
    <r>
      <t xml:space="preserve">4 </t>
    </r>
    <r>
      <rPr>
        <sz val="11"/>
        <rFont val="Times New Roman"/>
        <family val="1"/>
      </rPr>
      <t xml:space="preserve">Limited data for 2002 were available.  See Offense Estimation, Appendix I, for details. </t>
    </r>
  </si>
  <si>
    <t xml:space="preserve">  NOTE:  Offense totals are based on all data received from reporting agencies and estimates for unreported areas.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</si>
</sst>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0.0"/>
    <numFmt numFmtId="167" formatCode="#,##0.0"/>
    <numFmt numFmtId="168" formatCode="0.0%"/>
  </numFmts>
  <fonts count="13">
    <font>
      <sz val="10"/>
      <name val="MS Sans Serif"/>
    </font>
    <font>
      <sz val="12"/>
      <color indexed="8"/>
      <name val="Times New Roman"/>
      <family val="1"/>
    </font>
    <font>
      <sz val="12"/>
      <name val="Times New Roman"/>
      <family val="1"/>
    </font>
    <font>
      <vertAlign val="superscript"/>
      <sz val="12"/>
      <color indexed="8"/>
      <name val="Times New Roman"/>
      <family val="1"/>
    </font>
    <font>
      <sz val="16"/>
      <name val="Times New Roman"/>
      <family val="1"/>
    </font>
    <font>
      <b/>
      <sz val="14"/>
      <color indexed="8"/>
      <name val="Times New Roman"/>
      <family val="1"/>
    </font>
    <font>
      <sz val="14"/>
      <name val="Times New Roman"/>
      <family val="1"/>
    </font>
    <font>
      <sz val="14"/>
      <color indexed="8"/>
      <name val="Times New Roman"/>
      <family val="1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  <font>
      <vertAlign val="superscript"/>
      <sz val="11"/>
      <name val="Times New Roman"/>
      <family val="1"/>
    </font>
    <font>
      <sz val="11"/>
      <name val="Times New Roman"/>
      <family val="1"/>
    </font>
    <font>
      <b/>
      <sz val="16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NumberFormat="1" applyFont="1" applyFill="1" applyBorder="1" applyAlignment="1" applyProtection="1"/>
    <xf numFmtId="0" fontId="4" fillId="0" borderId="1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>
      <alignment horizontal="right"/>
    </xf>
    <xf numFmtId="0" fontId="8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right"/>
    </xf>
    <xf numFmtId="0" fontId="2" fillId="0" borderId="0" xfId="0" quotePrefix="1" applyNumberFormat="1" applyFont="1" applyFill="1" applyBorder="1" applyAlignment="1" applyProtection="1">
      <alignment horizontal="right"/>
    </xf>
    <xf numFmtId="168" fontId="2" fillId="0" borderId="0" xfId="0" applyNumberFormat="1" applyFont="1" applyFill="1" applyBorder="1" applyAlignment="1" applyProtection="1">
      <alignment horizontal="right"/>
    </xf>
    <xf numFmtId="166" fontId="2" fillId="0" borderId="0" xfId="0" applyNumberFormat="1" applyFont="1" applyFill="1" applyBorder="1" applyAlignment="1" applyProtection="1">
      <alignment horizontal="right"/>
    </xf>
    <xf numFmtId="167" fontId="2" fillId="0" borderId="0" xfId="0" applyNumberFormat="1" applyFont="1" applyFill="1" applyBorder="1" applyAlignment="1" applyProtection="1">
      <alignment horizontal="right"/>
    </xf>
    <xf numFmtId="0" fontId="8" fillId="0" borderId="0" xfId="0" applyNumberFormat="1" applyFont="1" applyFill="1" applyBorder="1" applyAlignment="1" applyProtection="1">
      <alignment horizontal="center"/>
    </xf>
    <xf numFmtId="3" fontId="8" fillId="0" borderId="0" xfId="0" applyNumberFormat="1" applyFont="1" applyFill="1" applyBorder="1" applyAlignment="1" applyProtection="1">
      <alignment horizontal="right"/>
    </xf>
    <xf numFmtId="0" fontId="8" fillId="0" borderId="0" xfId="0" applyNumberFormat="1" applyFont="1" applyFill="1" applyBorder="1" applyAlignment="1" applyProtection="1">
      <alignment horizontal="right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wrapText="1"/>
    </xf>
    <xf numFmtId="0" fontId="1" fillId="0" borderId="2" xfId="0" applyNumberFormat="1" applyFont="1" applyFill="1" applyBorder="1" applyAlignment="1" applyProtection="1">
      <alignment horizontal="center" wrapText="1"/>
    </xf>
    <xf numFmtId="0" fontId="2" fillId="0" borderId="1" xfId="0" applyNumberFormat="1" applyFont="1" applyFill="1" applyBorder="1" applyAlignment="1" applyProtection="1"/>
    <xf numFmtId="168" fontId="2" fillId="0" borderId="1" xfId="0" applyNumberFormat="1" applyFont="1" applyFill="1" applyBorder="1" applyAlignment="1" applyProtection="1">
      <alignment horizontal="right"/>
    </xf>
    <xf numFmtId="167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0" fontId="10" fillId="0" borderId="0" xfId="0" applyNumberFormat="1" applyFont="1" applyFill="1" applyBorder="1" applyAlignment="1" applyProtection="1"/>
    <xf numFmtId="168" fontId="11" fillId="0" borderId="0" xfId="0" applyNumberFormat="1" applyFont="1" applyFill="1" applyBorder="1" applyAlignment="1" applyProtection="1">
      <alignment horizontal="right"/>
    </xf>
    <xf numFmtId="3" fontId="11" fillId="0" borderId="0" xfId="0" applyNumberFormat="1" applyFont="1" applyFill="1" applyBorder="1" applyAlignment="1" applyProtection="1">
      <alignment horizontal="right"/>
    </xf>
    <xf numFmtId="0" fontId="11" fillId="0" borderId="0" xfId="0" applyNumberFormat="1" applyFont="1" applyFill="1" applyBorder="1" applyAlignment="1" applyProtection="1">
      <alignment horizontal="right"/>
    </xf>
    <xf numFmtId="0" fontId="11" fillId="0" borderId="0" xfId="0" applyNumberFormat="1" applyFont="1" applyFill="1" applyBorder="1" applyAlignment="1" applyProtection="1"/>
    <xf numFmtId="0" fontId="1" fillId="0" borderId="2" xfId="0" applyNumberFormat="1" applyFont="1" applyFill="1" applyBorder="1" applyAlignment="1" applyProtection="1">
      <alignment horizontal="left"/>
    </xf>
    <xf numFmtId="0" fontId="10" fillId="0" borderId="0" xfId="0" applyFont="1" applyFill="1" applyBorder="1"/>
    <xf numFmtId="0" fontId="8" fillId="0" borderId="0" xfId="0" applyNumberFormat="1" applyFont="1" applyFill="1" applyBorder="1" applyAlignment="1" applyProtection="1">
      <alignment horizontal="left"/>
    </xf>
    <xf numFmtId="0" fontId="6" fillId="0" borderId="1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4"/>
  <sheetViews>
    <sheetView tabSelected="1" zoomScaleNormal="100" workbookViewId="0"/>
  </sheetViews>
  <sheetFormatPr defaultColWidth="10" defaultRowHeight="15.6"/>
  <cols>
    <col min="1" max="1" width="42.109375" style="1" customWidth="1"/>
    <col min="2" max="2" width="11.88671875" style="9" customWidth="1"/>
    <col min="3" max="3" width="10.109375" style="9" customWidth="1"/>
    <col min="4" max="4" width="9.6640625" style="9" customWidth="1"/>
    <col min="5" max="6" width="10.88671875" style="9" customWidth="1"/>
    <col min="7" max="7" width="9.88671875" style="9" customWidth="1"/>
    <col min="8" max="8" width="8.33203125" style="9" customWidth="1"/>
    <col min="9" max="9" width="9.5546875" style="9" customWidth="1"/>
    <col min="10" max="10" width="12.88671875" style="9" customWidth="1"/>
    <col min="11" max="11" width="1.109375" style="7" hidden="1" customWidth="1"/>
    <col min="12" max="12" width="10.109375" style="9" customWidth="1"/>
    <col min="13" max="13" width="9.44140625" style="9" customWidth="1"/>
    <col min="14" max="14" width="9.33203125" style="9" customWidth="1"/>
    <col min="15" max="15" width="8.5546875" style="9" customWidth="1"/>
    <col min="16" max="16384" width="10" style="1"/>
  </cols>
  <sheetData>
    <row r="1" spans="1:15" s="3" customFormat="1" ht="21">
      <c r="A1" s="32" t="s">
        <v>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5" customFormat="1" ht="20.25" customHeight="1">
      <c r="A2" s="33" t="s">
        <v>8</v>
      </c>
      <c r="B2" s="4"/>
      <c r="H2" s="6"/>
    </row>
    <row r="3" spans="1:15" s="5" customFormat="1" ht="20.25" customHeight="1">
      <c r="A3" s="6" t="s">
        <v>70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78">
      <c r="A4" s="29" t="s">
        <v>11</v>
      </c>
      <c r="B4" s="19" t="s">
        <v>7</v>
      </c>
      <c r="C4" s="19" t="s">
        <v>81</v>
      </c>
      <c r="D4" s="19" t="s">
        <v>82</v>
      </c>
      <c r="E4" s="19" t="s">
        <v>78</v>
      </c>
      <c r="F4" s="19" t="s">
        <v>79</v>
      </c>
      <c r="G4" s="19" t="s">
        <v>6</v>
      </c>
      <c r="H4" s="19" t="s">
        <v>2</v>
      </c>
      <c r="I4" s="19" t="s">
        <v>0</v>
      </c>
      <c r="J4" s="19" t="s">
        <v>3</v>
      </c>
      <c r="K4" s="19"/>
      <c r="L4" s="19" t="s">
        <v>1</v>
      </c>
      <c r="M4" s="19" t="s">
        <v>4</v>
      </c>
      <c r="N4" s="19" t="s">
        <v>5</v>
      </c>
      <c r="O4" s="19" t="s">
        <v>60</v>
      </c>
    </row>
    <row r="5" spans="1:1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>
      <c r="A6" s="31" t="s">
        <v>12</v>
      </c>
      <c r="B6" s="7" t="s">
        <v>55</v>
      </c>
      <c r="C6" s="9" t="s">
        <v>55</v>
      </c>
      <c r="D6" s="9" t="s">
        <v>55</v>
      </c>
      <c r="G6" s="10"/>
      <c r="K6" s="9"/>
    </row>
    <row r="7" spans="1:15">
      <c r="A7" s="14"/>
      <c r="B7" s="7"/>
      <c r="G7" s="10"/>
      <c r="K7" s="9"/>
    </row>
    <row r="8" spans="1:15">
      <c r="A8" s="1" t="s">
        <v>9</v>
      </c>
      <c r="B8" s="7">
        <v>3136510</v>
      </c>
      <c r="K8" s="9"/>
    </row>
    <row r="9" spans="1:15">
      <c r="A9" s="1" t="s">
        <v>52</v>
      </c>
      <c r="B9" s="11">
        <v>0.93200000000000005</v>
      </c>
      <c r="C9" s="7">
        <f>(E9+F9)</f>
        <v>146135</v>
      </c>
      <c r="E9" s="7">
        <f>+(G9+H9+I9+J9)</f>
        <v>14368</v>
      </c>
      <c r="F9" s="7">
        <f>(L9+M9+N9)</f>
        <v>131767</v>
      </c>
      <c r="G9" s="7">
        <v>231</v>
      </c>
      <c r="H9" s="7">
        <v>1197</v>
      </c>
      <c r="I9" s="7">
        <v>4970</v>
      </c>
      <c r="J9" s="7">
        <v>7970</v>
      </c>
      <c r="L9" s="7">
        <v>30511</v>
      </c>
      <c r="M9" s="7">
        <v>90531</v>
      </c>
      <c r="N9" s="7">
        <v>10725</v>
      </c>
    </row>
    <row r="10" spans="1:15">
      <c r="A10" s="1" t="s">
        <v>80</v>
      </c>
      <c r="B10" s="11">
        <v>1</v>
      </c>
      <c r="C10" s="7">
        <f t="shared" ref="C10:C16" si="0">(E10+F10)</f>
        <v>155153</v>
      </c>
      <c r="D10" s="9" t="s">
        <v>55</v>
      </c>
      <c r="E10" s="7">
        <f>+(G10+H10+I10+J10)</f>
        <v>15126</v>
      </c>
      <c r="F10" s="7">
        <f t="shared" ref="F10:F16" si="1">(L10+M10+N10)</f>
        <v>140027</v>
      </c>
      <c r="G10" s="7">
        <v>240</v>
      </c>
      <c r="H10" s="7">
        <v>1256</v>
      </c>
      <c r="I10" s="7">
        <v>5210</v>
      </c>
      <c r="J10" s="7">
        <v>8420</v>
      </c>
      <c r="L10" s="7">
        <v>32145</v>
      </c>
      <c r="M10" s="7">
        <v>96566</v>
      </c>
      <c r="N10" s="7">
        <v>11316</v>
      </c>
    </row>
    <row r="11" spans="1:15">
      <c r="A11" s="1" t="s">
        <v>53</v>
      </c>
      <c r="B11" s="7">
        <v>539598</v>
      </c>
      <c r="C11" s="7"/>
      <c r="E11" s="7"/>
      <c r="F11" s="7"/>
      <c r="K11" s="9"/>
    </row>
    <row r="12" spans="1:15">
      <c r="A12" s="1" t="s">
        <v>52</v>
      </c>
      <c r="B12" s="11">
        <v>0.82199999999999995</v>
      </c>
      <c r="C12" s="7">
        <f t="shared" si="0"/>
        <v>25276</v>
      </c>
      <c r="D12" s="9" t="s">
        <v>55</v>
      </c>
      <c r="E12" s="7">
        <f>+(G12+H12+I12+J12)</f>
        <v>2469</v>
      </c>
      <c r="F12" s="7">
        <f t="shared" si="1"/>
        <v>22807</v>
      </c>
      <c r="G12" s="7">
        <v>24</v>
      </c>
      <c r="H12" s="7">
        <v>195</v>
      </c>
      <c r="I12" s="7">
        <v>484</v>
      </c>
      <c r="J12" s="7">
        <v>1766</v>
      </c>
      <c r="L12" s="7">
        <v>4993</v>
      </c>
      <c r="M12" s="7">
        <v>16610</v>
      </c>
      <c r="N12" s="7">
        <v>1204</v>
      </c>
    </row>
    <row r="13" spans="1:15">
      <c r="A13" s="1" t="s">
        <v>80</v>
      </c>
      <c r="B13" s="11">
        <v>1</v>
      </c>
      <c r="C13" s="7">
        <f t="shared" si="0"/>
        <v>30749</v>
      </c>
      <c r="D13" s="9" t="s">
        <v>55</v>
      </c>
      <c r="E13" s="7">
        <f>+(G13+H13+I13+J13)</f>
        <v>3003</v>
      </c>
      <c r="F13" s="7">
        <f t="shared" si="1"/>
        <v>27746</v>
      </c>
      <c r="G13" s="7">
        <v>29</v>
      </c>
      <c r="H13" s="7">
        <v>237</v>
      </c>
      <c r="I13" s="7">
        <v>589</v>
      </c>
      <c r="J13" s="7">
        <v>2148</v>
      </c>
      <c r="L13" s="7">
        <v>6074</v>
      </c>
      <c r="M13" s="7">
        <v>20207</v>
      </c>
      <c r="N13" s="7">
        <v>1465</v>
      </c>
    </row>
    <row r="14" spans="1:15">
      <c r="A14" s="1" t="s">
        <v>13</v>
      </c>
      <c r="B14" s="7">
        <v>810400</v>
      </c>
      <c r="C14" s="7"/>
      <c r="F14" s="7"/>
      <c r="K14" s="9"/>
    </row>
    <row r="15" spans="1:15">
      <c r="A15" s="1" t="s">
        <v>52</v>
      </c>
      <c r="B15" s="11">
        <v>0.73599999999999999</v>
      </c>
      <c r="C15" s="7">
        <f t="shared" si="0"/>
        <v>10626</v>
      </c>
      <c r="D15" s="9" t="s">
        <v>55</v>
      </c>
      <c r="E15" s="7">
        <f>+(G15+H15+I15+J15)</f>
        <v>1327</v>
      </c>
      <c r="F15" s="7">
        <f t="shared" si="1"/>
        <v>9299</v>
      </c>
      <c r="G15" s="7">
        <v>25</v>
      </c>
      <c r="H15" s="7">
        <v>126</v>
      </c>
      <c r="I15" s="7">
        <v>120</v>
      </c>
      <c r="J15" s="7">
        <v>1056</v>
      </c>
      <c r="L15" s="7">
        <v>3210</v>
      </c>
      <c r="M15" s="7">
        <v>5272</v>
      </c>
      <c r="N15" s="7">
        <v>817</v>
      </c>
    </row>
    <row r="16" spans="1:15">
      <c r="A16" s="1" t="s">
        <v>80</v>
      </c>
      <c r="B16" s="11">
        <v>1</v>
      </c>
      <c r="C16" s="7">
        <f t="shared" si="0"/>
        <v>14429</v>
      </c>
      <c r="D16" s="9" t="s">
        <v>55</v>
      </c>
      <c r="E16" s="7">
        <f>+(G16+H16+I16+J16)</f>
        <v>1802</v>
      </c>
      <c r="F16" s="7">
        <f t="shared" si="1"/>
        <v>12627</v>
      </c>
      <c r="G16" s="7">
        <v>34</v>
      </c>
      <c r="H16" s="7">
        <v>171</v>
      </c>
      <c r="I16" s="7">
        <v>163</v>
      </c>
      <c r="J16" s="7">
        <v>1434</v>
      </c>
      <c r="L16" s="7">
        <v>4359</v>
      </c>
      <c r="M16" s="7">
        <v>7159</v>
      </c>
      <c r="N16" s="7">
        <v>1109</v>
      </c>
    </row>
    <row r="17" spans="1:15" s="8" customFormat="1">
      <c r="A17" s="8" t="s">
        <v>14</v>
      </c>
      <c r="B17" s="15">
        <f>SUM(B8+B11+B14)</f>
        <v>4486508</v>
      </c>
      <c r="C17" s="15">
        <f>SUM(E17+F17)</f>
        <v>200331</v>
      </c>
      <c r="D17" s="15"/>
      <c r="E17" s="15">
        <f>SUM(G17+H17+I17+J17)</f>
        <v>19931</v>
      </c>
      <c r="F17" s="15">
        <f>SUM(L17+M17+N17)</f>
        <v>180400</v>
      </c>
      <c r="G17" s="15">
        <f>SUM(G10+G13+G16)</f>
        <v>303</v>
      </c>
      <c r="H17" s="15">
        <f t="shared" ref="H17:N17" si="2">SUM(H10+H13+H16)</f>
        <v>1664</v>
      </c>
      <c r="I17" s="15">
        <f t="shared" si="2"/>
        <v>5962</v>
      </c>
      <c r="J17" s="15">
        <f t="shared" si="2"/>
        <v>12002</v>
      </c>
      <c r="K17" s="15">
        <f t="shared" si="2"/>
        <v>0</v>
      </c>
      <c r="L17" s="15">
        <f t="shared" si="2"/>
        <v>42578</v>
      </c>
      <c r="M17" s="15">
        <f t="shared" si="2"/>
        <v>123932</v>
      </c>
      <c r="N17" s="15">
        <f t="shared" si="2"/>
        <v>13890</v>
      </c>
      <c r="O17" s="16"/>
    </row>
    <row r="18" spans="1:15">
      <c r="A18" s="1" t="s">
        <v>54</v>
      </c>
      <c r="B18" s="11"/>
      <c r="C18" s="13">
        <f>ROUND((C17/B17)*10^5,1)</f>
        <v>4465.2</v>
      </c>
      <c r="D18" s="13"/>
      <c r="E18" s="13">
        <f>ROUND((E17/B17)*10^5,1)</f>
        <v>444.2</v>
      </c>
      <c r="F18" s="13">
        <f>ROUND((F17/B17)*10^5,1)</f>
        <v>4020.9</v>
      </c>
      <c r="G18" s="13">
        <f>ROUND((G17/B17)*10^5,1)</f>
        <v>6.8</v>
      </c>
      <c r="H18" s="13">
        <f>ROUND((H17/B17)*10^5,1)</f>
        <v>37.1</v>
      </c>
      <c r="I18" s="13">
        <f>ROUND((I17/B17)*10^5,1)</f>
        <v>132.9</v>
      </c>
      <c r="J18" s="13">
        <f>ROUND((J17/B17)*10^5,1)</f>
        <v>267.5</v>
      </c>
      <c r="K18" s="13"/>
      <c r="L18" s="13">
        <f>ROUND((L17/B17)*10^5,1)</f>
        <v>949</v>
      </c>
      <c r="M18" s="13">
        <f>ROUND((M17/B17)*10^5,1)</f>
        <v>2762.3</v>
      </c>
      <c r="N18" s="13">
        <f>ROUND((N17/B17)*10^5,1)</f>
        <v>309.60000000000002</v>
      </c>
    </row>
    <row r="19" spans="1:15">
      <c r="B19" s="11"/>
      <c r="C19" s="13"/>
      <c r="D19" s="13"/>
      <c r="E19" s="13"/>
      <c r="F19" s="13" t="s">
        <v>55</v>
      </c>
      <c r="G19" s="13" t="s">
        <v>55</v>
      </c>
      <c r="H19" s="13" t="s">
        <v>55</v>
      </c>
      <c r="I19" s="13"/>
      <c r="J19" s="13" t="s">
        <v>55</v>
      </c>
      <c r="K19" s="13"/>
      <c r="L19" s="13" t="s">
        <v>55</v>
      </c>
      <c r="M19" s="13"/>
      <c r="N19" s="13" t="s">
        <v>55</v>
      </c>
    </row>
    <row r="20" spans="1:15">
      <c r="A20" s="31" t="s">
        <v>15</v>
      </c>
      <c r="B20" s="7"/>
      <c r="C20" s="9" t="s">
        <v>55</v>
      </c>
      <c r="D20" s="9" t="s">
        <v>55</v>
      </c>
      <c r="E20" s="9" t="s">
        <v>55</v>
      </c>
      <c r="G20" s="9" t="s">
        <v>55</v>
      </c>
      <c r="H20" s="9" t="s">
        <v>55</v>
      </c>
      <c r="I20" s="9" t="s">
        <v>55</v>
      </c>
      <c r="J20" s="9" t="s">
        <v>55</v>
      </c>
      <c r="K20" s="9"/>
      <c r="L20" s="9" t="s">
        <v>55</v>
      </c>
      <c r="N20" s="9" t="s">
        <v>55</v>
      </c>
    </row>
    <row r="21" spans="1:15">
      <c r="A21" s="14"/>
      <c r="B21" s="7"/>
      <c r="G21" s="9" t="s">
        <v>55</v>
      </c>
      <c r="H21" s="9" t="s">
        <v>55</v>
      </c>
      <c r="J21" s="9" t="s">
        <v>55</v>
      </c>
      <c r="K21" s="9"/>
    </row>
    <row r="22" spans="1:15">
      <c r="A22" s="1" t="s">
        <v>9</v>
      </c>
      <c r="B22" s="7">
        <v>267280</v>
      </c>
      <c r="K22" s="9"/>
    </row>
    <row r="23" spans="1:15">
      <c r="A23" s="1" t="s">
        <v>52</v>
      </c>
      <c r="B23" s="11">
        <v>1</v>
      </c>
      <c r="C23" s="7">
        <f t="shared" ref="C23:C28" si="3">(E23+F23)</f>
        <v>13670</v>
      </c>
      <c r="E23" s="7">
        <f t="shared" ref="E23:E28" si="4">+(G23+H23+I23+J23)</f>
        <v>1721</v>
      </c>
      <c r="F23" s="7">
        <f t="shared" ref="F23:F28" si="5">(L23+M23+N23)</f>
        <v>11949</v>
      </c>
      <c r="G23" s="7">
        <v>18</v>
      </c>
      <c r="H23" s="7">
        <v>254</v>
      </c>
      <c r="I23" s="7">
        <v>382</v>
      </c>
      <c r="J23" s="7">
        <v>1067</v>
      </c>
      <c r="L23" s="7">
        <v>1521</v>
      </c>
      <c r="M23" s="7">
        <v>9255</v>
      </c>
      <c r="N23" s="7">
        <v>1173</v>
      </c>
    </row>
    <row r="24" spans="1:15">
      <c r="A24" s="1" t="s">
        <v>53</v>
      </c>
      <c r="B24" s="7">
        <v>167350</v>
      </c>
      <c r="C24" s="7"/>
      <c r="E24" s="7"/>
      <c r="F24" s="7"/>
      <c r="G24" s="7"/>
      <c r="H24" s="7"/>
      <c r="I24" s="7"/>
      <c r="J24" s="7"/>
      <c r="L24" s="7"/>
      <c r="M24" s="7"/>
      <c r="N24" s="7"/>
    </row>
    <row r="25" spans="1:15">
      <c r="A25" s="1" t="s">
        <v>52</v>
      </c>
      <c r="B25" s="11">
        <v>0.95</v>
      </c>
      <c r="C25" s="7">
        <f t="shared" si="3"/>
        <v>8727</v>
      </c>
      <c r="E25" s="7">
        <f t="shared" si="4"/>
        <v>1122</v>
      </c>
      <c r="F25" s="7">
        <f t="shared" si="5"/>
        <v>7605</v>
      </c>
      <c r="G25" s="7">
        <v>5</v>
      </c>
      <c r="H25" s="7">
        <v>134</v>
      </c>
      <c r="I25" s="7">
        <v>73</v>
      </c>
      <c r="J25" s="7">
        <v>910</v>
      </c>
      <c r="L25" s="7">
        <v>1015</v>
      </c>
      <c r="M25" s="7">
        <v>5901</v>
      </c>
      <c r="N25" s="7">
        <v>689</v>
      </c>
    </row>
    <row r="26" spans="1:15">
      <c r="A26" s="1" t="s">
        <v>80</v>
      </c>
      <c r="B26" s="11">
        <v>1</v>
      </c>
      <c r="C26" s="7">
        <f t="shared" si="3"/>
        <v>9181</v>
      </c>
      <c r="E26" s="7">
        <f t="shared" si="4"/>
        <v>1180</v>
      </c>
      <c r="F26" s="7">
        <f t="shared" si="5"/>
        <v>8001</v>
      </c>
      <c r="G26" s="7">
        <v>5</v>
      </c>
      <c r="H26" s="7">
        <v>141</v>
      </c>
      <c r="I26" s="7">
        <v>77</v>
      </c>
      <c r="J26" s="7">
        <v>957</v>
      </c>
      <c r="L26" s="7">
        <v>1068</v>
      </c>
      <c r="M26" s="7">
        <v>6208</v>
      </c>
      <c r="N26" s="7">
        <v>725</v>
      </c>
    </row>
    <row r="27" spans="1:15">
      <c r="A27" s="1" t="s">
        <v>13</v>
      </c>
      <c r="B27" s="7">
        <v>209156</v>
      </c>
      <c r="C27" s="7"/>
      <c r="E27" s="7"/>
      <c r="F27" s="7"/>
      <c r="G27" s="7"/>
      <c r="H27" s="7"/>
      <c r="I27" s="7"/>
      <c r="J27" s="7"/>
      <c r="L27" s="7"/>
      <c r="M27" s="7"/>
      <c r="N27" s="7"/>
    </row>
    <row r="28" spans="1:15">
      <c r="A28" s="1" t="s">
        <v>52</v>
      </c>
      <c r="B28" s="11">
        <v>1</v>
      </c>
      <c r="C28" s="7">
        <f t="shared" si="3"/>
        <v>4894</v>
      </c>
      <c r="D28" s="9" t="s">
        <v>55</v>
      </c>
      <c r="E28" s="7">
        <f t="shared" si="4"/>
        <v>726</v>
      </c>
      <c r="F28" s="7">
        <f t="shared" si="5"/>
        <v>4168</v>
      </c>
      <c r="G28" s="7">
        <v>10</v>
      </c>
      <c r="H28" s="7">
        <v>116</v>
      </c>
      <c r="I28" s="7">
        <v>30</v>
      </c>
      <c r="J28" s="7">
        <v>570</v>
      </c>
      <c r="L28" s="7">
        <v>1319</v>
      </c>
      <c r="M28" s="7">
        <v>2276</v>
      </c>
      <c r="N28" s="7">
        <v>573</v>
      </c>
    </row>
    <row r="29" spans="1:15" s="8" customFormat="1">
      <c r="A29" s="8" t="s">
        <v>14</v>
      </c>
      <c r="B29" s="15">
        <f>SUM(B22+B24+B27)</f>
        <v>643786</v>
      </c>
      <c r="C29" s="15">
        <f>SUM(E29+F29)</f>
        <v>27745</v>
      </c>
      <c r="D29" s="15"/>
      <c r="E29" s="15">
        <f>SUM(G29+H29+I29+J29)</f>
        <v>3627</v>
      </c>
      <c r="F29" s="15">
        <f>SUM(L29+M29+N29)</f>
        <v>24118</v>
      </c>
      <c r="G29" s="15">
        <f t="shared" ref="G29:N29" si="6">SUM(G23+G26+G28)</f>
        <v>33</v>
      </c>
      <c r="H29" s="15">
        <f t="shared" si="6"/>
        <v>511</v>
      </c>
      <c r="I29" s="15">
        <f t="shared" si="6"/>
        <v>489</v>
      </c>
      <c r="J29" s="15">
        <f t="shared" si="6"/>
        <v>2594</v>
      </c>
      <c r="K29" s="15">
        <f t="shared" si="6"/>
        <v>0</v>
      </c>
      <c r="L29" s="15">
        <f t="shared" si="6"/>
        <v>3908</v>
      </c>
      <c r="M29" s="15">
        <f t="shared" si="6"/>
        <v>17739</v>
      </c>
      <c r="N29" s="15">
        <f t="shared" si="6"/>
        <v>2471</v>
      </c>
      <c r="O29" s="16"/>
    </row>
    <row r="30" spans="1:15">
      <c r="A30" s="1" t="s">
        <v>54</v>
      </c>
      <c r="B30" s="11"/>
      <c r="C30" s="13">
        <f>ROUND((C29/B29)*10^5,1)</f>
        <v>4309.7</v>
      </c>
      <c r="D30" s="13"/>
      <c r="E30" s="13">
        <f>ROUND((E29/B29)*10^5,1)</f>
        <v>563.4</v>
      </c>
      <c r="F30" s="13">
        <f>ROUND((F29/B29)*10^5,1)</f>
        <v>3746.3</v>
      </c>
      <c r="G30" s="13">
        <f>ROUND((G29/B29)*10^5,1)</f>
        <v>5.0999999999999996</v>
      </c>
      <c r="H30" s="13">
        <f>ROUND((H29/B29)*10^5,1)</f>
        <v>79.400000000000006</v>
      </c>
      <c r="I30" s="13">
        <f>ROUND((I29/B29)*10^5,1)</f>
        <v>76</v>
      </c>
      <c r="J30" s="13">
        <f>ROUND((J29/B29)*10^5,1)</f>
        <v>402.9</v>
      </c>
      <c r="K30" s="13"/>
      <c r="L30" s="13">
        <f>ROUND((L29/B29)*10^5,1)</f>
        <v>607</v>
      </c>
      <c r="M30" s="13">
        <f>ROUND((M29/B29)*10^5,1)</f>
        <v>2755.4</v>
      </c>
      <c r="N30" s="13">
        <f>ROUND((N29/B29)*10^5,1)</f>
        <v>383.8</v>
      </c>
    </row>
    <row r="31" spans="1:15">
      <c r="B31" s="11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5">
      <c r="A32" s="31" t="s">
        <v>16</v>
      </c>
      <c r="B32" s="7"/>
      <c r="C32" s="9" t="s">
        <v>55</v>
      </c>
      <c r="D32" s="9" t="s">
        <v>55</v>
      </c>
      <c r="E32" s="9" t="s">
        <v>55</v>
      </c>
      <c r="G32" s="9" t="s">
        <v>55</v>
      </c>
      <c r="K32" s="9"/>
    </row>
    <row r="33" spans="1:15">
      <c r="A33" s="14"/>
      <c r="B33" s="7"/>
      <c r="G33" s="10"/>
      <c r="K33" s="9"/>
    </row>
    <row r="34" spans="1:15">
      <c r="A34" s="1" t="s">
        <v>9</v>
      </c>
      <c r="B34" s="7">
        <v>4814487</v>
      </c>
      <c r="K34" s="9"/>
    </row>
    <row r="35" spans="1:15">
      <c r="A35" s="1" t="s">
        <v>52</v>
      </c>
      <c r="B35" s="11">
        <v>0.98299999999999998</v>
      </c>
      <c r="C35" s="7">
        <f t="shared" ref="C35:C41" si="7">(E35+F35)</f>
        <v>322139</v>
      </c>
      <c r="E35" s="7">
        <f t="shared" ref="E35:E41" si="8">+(G35+H35+I35+J35)</f>
        <v>27408</v>
      </c>
      <c r="F35" s="7">
        <f t="shared" ref="F35:F41" si="9">(L35+M35+N35)</f>
        <v>294731</v>
      </c>
      <c r="G35" s="7">
        <v>364</v>
      </c>
      <c r="H35" s="7">
        <v>1499</v>
      </c>
      <c r="I35" s="7">
        <v>7804</v>
      </c>
      <c r="J35" s="7">
        <v>17741</v>
      </c>
      <c r="L35" s="7">
        <v>53694</v>
      </c>
      <c r="M35" s="7">
        <v>185611</v>
      </c>
      <c r="N35" s="7">
        <v>55426</v>
      </c>
    </row>
    <row r="36" spans="1:15">
      <c r="A36" s="1" t="s">
        <v>80</v>
      </c>
      <c r="B36" s="11">
        <v>1</v>
      </c>
      <c r="C36" s="7">
        <f t="shared" si="7"/>
        <v>327109</v>
      </c>
      <c r="E36" s="7">
        <f t="shared" si="8"/>
        <v>27729</v>
      </c>
      <c r="F36" s="7">
        <f t="shared" si="9"/>
        <v>299380</v>
      </c>
      <c r="G36" s="7">
        <v>367</v>
      </c>
      <c r="H36" s="7">
        <v>1520</v>
      </c>
      <c r="I36" s="7">
        <v>7876</v>
      </c>
      <c r="J36" s="7">
        <v>17966</v>
      </c>
      <c r="L36" s="7">
        <v>54662</v>
      </c>
      <c r="M36" s="7">
        <v>188571</v>
      </c>
      <c r="N36" s="7">
        <v>56147</v>
      </c>
    </row>
    <row r="37" spans="1:15">
      <c r="A37" s="1" t="s">
        <v>53</v>
      </c>
      <c r="B37" s="7">
        <v>305238</v>
      </c>
      <c r="C37" s="7"/>
      <c r="E37" s="7"/>
      <c r="F37" s="7"/>
      <c r="G37" s="7" t="s">
        <v>55</v>
      </c>
      <c r="H37" s="7"/>
      <c r="I37" s="7"/>
      <c r="J37" s="7"/>
      <c r="L37" s="7"/>
      <c r="M37" s="7"/>
      <c r="N37" s="7"/>
    </row>
    <row r="38" spans="1:15">
      <c r="A38" s="1" t="s">
        <v>52</v>
      </c>
      <c r="B38" s="11">
        <v>0.98799999999999999</v>
      </c>
      <c r="C38" s="7">
        <f t="shared" si="7"/>
        <v>13860</v>
      </c>
      <c r="E38" s="7">
        <f t="shared" si="8"/>
        <v>1146</v>
      </c>
      <c r="F38" s="7">
        <f t="shared" si="9"/>
        <v>12714</v>
      </c>
      <c r="G38" s="7">
        <v>8</v>
      </c>
      <c r="H38" s="7">
        <v>54</v>
      </c>
      <c r="I38" s="7">
        <v>91</v>
      </c>
      <c r="J38" s="7">
        <v>993</v>
      </c>
      <c r="L38" s="7">
        <v>2353</v>
      </c>
      <c r="M38" s="7">
        <v>9487</v>
      </c>
      <c r="N38" s="7">
        <v>874</v>
      </c>
    </row>
    <row r="39" spans="1:15">
      <c r="A39" s="1" t="s">
        <v>80</v>
      </c>
      <c r="B39" s="11">
        <v>1</v>
      </c>
      <c r="C39" s="7">
        <f t="shared" si="7"/>
        <v>14030</v>
      </c>
      <c r="E39" s="7">
        <f t="shared" si="8"/>
        <v>1160</v>
      </c>
      <c r="F39" s="7">
        <f t="shared" si="9"/>
        <v>12870</v>
      </c>
      <c r="G39" s="7">
        <v>8</v>
      </c>
      <c r="H39" s="7">
        <v>55</v>
      </c>
      <c r="I39" s="7">
        <v>92</v>
      </c>
      <c r="J39" s="7">
        <v>1005</v>
      </c>
      <c r="L39" s="7">
        <v>2382</v>
      </c>
      <c r="M39" s="7">
        <v>9603</v>
      </c>
      <c r="N39" s="7">
        <v>885</v>
      </c>
    </row>
    <row r="40" spans="1:15">
      <c r="A40" s="1" t="s">
        <v>13</v>
      </c>
      <c r="B40" s="7">
        <v>336728</v>
      </c>
      <c r="C40" s="7"/>
      <c r="D40" s="9" t="s">
        <v>55</v>
      </c>
      <c r="E40" s="7"/>
      <c r="F40" s="7"/>
      <c r="G40" s="7"/>
      <c r="H40" s="7"/>
      <c r="I40" s="7"/>
      <c r="J40" s="7"/>
      <c r="L40" s="7"/>
      <c r="M40" s="7"/>
      <c r="N40" s="7"/>
    </row>
    <row r="41" spans="1:15">
      <c r="A41" s="1" t="s">
        <v>52</v>
      </c>
      <c r="B41" s="11">
        <v>1</v>
      </c>
      <c r="C41" s="7">
        <f t="shared" si="7"/>
        <v>7328</v>
      </c>
      <c r="E41" s="7">
        <f t="shared" si="8"/>
        <v>1282</v>
      </c>
      <c r="F41" s="7">
        <f t="shared" si="9"/>
        <v>6046</v>
      </c>
      <c r="G41" s="7">
        <v>12</v>
      </c>
      <c r="H41" s="7">
        <v>33</v>
      </c>
      <c r="I41" s="7">
        <v>32</v>
      </c>
      <c r="J41" s="7">
        <v>1205</v>
      </c>
      <c r="L41" s="7">
        <v>2043</v>
      </c>
      <c r="M41" s="7">
        <v>3367</v>
      </c>
      <c r="N41" s="7">
        <v>636</v>
      </c>
    </row>
    <row r="42" spans="1:15" s="8" customFormat="1">
      <c r="A42" s="8" t="s">
        <v>14</v>
      </c>
      <c r="B42" s="15">
        <f>SUM(B34+B37+B40)</f>
        <v>5456453</v>
      </c>
      <c r="C42" s="15">
        <f>SUM(E42+F42)</f>
        <v>348467</v>
      </c>
      <c r="D42" s="15"/>
      <c r="E42" s="15">
        <f>SUM(G42+H42+I42+J42)</f>
        <v>30171</v>
      </c>
      <c r="F42" s="15">
        <f>SUM(L42+M42+N42)</f>
        <v>318296</v>
      </c>
      <c r="G42" s="15">
        <f>SUM(G36+G39+G41)</f>
        <v>387</v>
      </c>
      <c r="H42" s="15">
        <f>SUM(H36+H39+H41)</f>
        <v>1608</v>
      </c>
      <c r="I42" s="15">
        <f>SUM(I36+I39+I41)</f>
        <v>8000</v>
      </c>
      <c r="J42" s="15">
        <f>SUM(J36+J39+J41)</f>
        <v>20176</v>
      </c>
      <c r="K42" s="15"/>
      <c r="L42" s="15">
        <f>SUM(L36+L39+L41)</f>
        <v>59087</v>
      </c>
      <c r="M42" s="15">
        <f>SUM(M36+M39+M41)</f>
        <v>201541</v>
      </c>
      <c r="N42" s="15">
        <f>SUM(N36+N39+N41)</f>
        <v>57668</v>
      </c>
      <c r="O42" s="16"/>
    </row>
    <row r="43" spans="1:15">
      <c r="A43" s="1" t="s">
        <v>54</v>
      </c>
      <c r="B43" s="11"/>
      <c r="C43" s="13">
        <f>ROUND((C42/B42)*10^5,1)</f>
        <v>6386.3</v>
      </c>
      <c r="D43" s="13"/>
      <c r="E43" s="13">
        <f>ROUND((E42/B42)*10^5,1)</f>
        <v>552.9</v>
      </c>
      <c r="F43" s="13">
        <f>ROUND((F42/B42)*10^5,1)</f>
        <v>5833.4</v>
      </c>
      <c r="G43" s="13">
        <f>ROUND((G42/B42)*10^5,1)</f>
        <v>7.1</v>
      </c>
      <c r="H43" s="13">
        <f>ROUND((H42/B42)*10^5,1)</f>
        <v>29.5</v>
      </c>
      <c r="I43" s="13">
        <f>ROUND((I42/B42)*10^5,1)</f>
        <v>146.6</v>
      </c>
      <c r="J43" s="13">
        <f>ROUND((J42/B42)*10^5,1)</f>
        <v>369.8</v>
      </c>
      <c r="K43" s="13"/>
      <c r="L43" s="13">
        <f>ROUND((L42/B42)*10^5,1)</f>
        <v>1082.9000000000001</v>
      </c>
      <c r="M43" s="13">
        <f>ROUND((M42/B42)*10^5,1)</f>
        <v>3693.6</v>
      </c>
      <c r="N43" s="13">
        <f>ROUND((N42/B42)*10^5,1)</f>
        <v>1056.9000000000001</v>
      </c>
    </row>
    <row r="44" spans="1:15">
      <c r="B44" s="11"/>
      <c r="C44" s="13" t="s">
        <v>55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15">
      <c r="A45" s="31" t="s">
        <v>17</v>
      </c>
      <c r="B45" s="7"/>
      <c r="C45" s="9" t="s">
        <v>55</v>
      </c>
      <c r="E45" s="9" t="s">
        <v>55</v>
      </c>
      <c r="F45" s="9" t="s">
        <v>55</v>
      </c>
      <c r="G45" s="10"/>
      <c r="H45" s="9" t="s">
        <v>55</v>
      </c>
      <c r="I45" s="9" t="s">
        <v>55</v>
      </c>
      <c r="J45" s="9" t="s">
        <v>55</v>
      </c>
      <c r="K45" s="9"/>
      <c r="L45" s="9" t="s">
        <v>55</v>
      </c>
      <c r="M45" s="9" t="s">
        <v>55</v>
      </c>
    </row>
    <row r="46" spans="1:15">
      <c r="A46" s="14"/>
      <c r="B46" s="7"/>
      <c r="G46" s="10"/>
      <c r="J46" s="9" t="s">
        <v>55</v>
      </c>
      <c r="K46" s="9"/>
      <c r="L46" s="9" t="s">
        <v>55</v>
      </c>
      <c r="M46" s="9" t="s">
        <v>55</v>
      </c>
      <c r="N46" s="9" t="s">
        <v>55</v>
      </c>
    </row>
    <row r="47" spans="1:15">
      <c r="A47" s="1" t="s">
        <v>9</v>
      </c>
      <c r="B47" s="7">
        <v>1339146</v>
      </c>
      <c r="D47" s="9" t="s">
        <v>55</v>
      </c>
      <c r="K47" s="9"/>
    </row>
    <row r="48" spans="1:15">
      <c r="A48" s="1" t="s">
        <v>52</v>
      </c>
      <c r="B48" s="11">
        <v>1</v>
      </c>
      <c r="C48" s="7">
        <f t="shared" ref="C48:C54" si="10">(E48+F48)</f>
        <v>74398</v>
      </c>
      <c r="E48" s="7">
        <f>+(G48+H48+I48+J48)</f>
        <v>7326</v>
      </c>
      <c r="F48" s="7">
        <f>(L48+M48+N48)</f>
        <v>67072</v>
      </c>
      <c r="G48" s="7">
        <v>95</v>
      </c>
      <c r="H48" s="7">
        <v>525</v>
      </c>
      <c r="I48" s="7">
        <v>2044</v>
      </c>
      <c r="J48" s="7">
        <v>4662</v>
      </c>
      <c r="L48" s="7">
        <v>13879</v>
      </c>
      <c r="M48" s="7">
        <v>48670</v>
      </c>
      <c r="N48" s="7">
        <v>4523</v>
      </c>
    </row>
    <row r="49" spans="1:15">
      <c r="A49" s="1" t="s">
        <v>53</v>
      </c>
      <c r="B49" s="7">
        <v>509713</v>
      </c>
      <c r="C49" s="7"/>
      <c r="E49" s="7"/>
      <c r="F49" s="7"/>
      <c r="G49" s="7" t="s">
        <v>55</v>
      </c>
      <c r="H49" s="7"/>
      <c r="I49" s="7"/>
      <c r="J49" s="7"/>
      <c r="L49" s="7"/>
      <c r="M49" s="7"/>
      <c r="N49" s="7"/>
    </row>
    <row r="50" spans="1:15">
      <c r="A50" s="1" t="s">
        <v>63</v>
      </c>
      <c r="B50" s="11">
        <v>0.98399999999999999</v>
      </c>
      <c r="C50" s="7">
        <f t="shared" si="10"/>
        <v>26046</v>
      </c>
      <c r="E50" s="7">
        <f>+(G50+H50+I50+J50)</f>
        <v>2878</v>
      </c>
      <c r="F50" s="7">
        <f>(L50+M50+N50)</f>
        <v>23168</v>
      </c>
      <c r="G50" s="7">
        <v>20</v>
      </c>
      <c r="H50" s="7">
        <v>132</v>
      </c>
      <c r="I50" s="7">
        <v>393</v>
      </c>
      <c r="J50" s="7">
        <v>2333</v>
      </c>
      <c r="L50" s="7">
        <v>5668</v>
      </c>
      <c r="M50" s="7">
        <v>16197</v>
      </c>
      <c r="N50" s="7">
        <v>1303</v>
      </c>
    </row>
    <row r="51" spans="1:15">
      <c r="A51" s="1" t="s">
        <v>80</v>
      </c>
      <c r="B51" s="11">
        <v>1</v>
      </c>
      <c r="C51" s="7">
        <f t="shared" si="10"/>
        <v>26468</v>
      </c>
      <c r="E51" s="7">
        <f>+(G51+H51+I51+J51)</f>
        <v>2924</v>
      </c>
      <c r="F51" s="7">
        <f>(L51+M51+N51)</f>
        <v>23544</v>
      </c>
      <c r="G51" s="7">
        <v>20</v>
      </c>
      <c r="H51" s="7">
        <v>134</v>
      </c>
      <c r="I51" s="7">
        <v>399</v>
      </c>
      <c r="J51" s="7">
        <v>2371</v>
      </c>
      <c r="L51" s="7">
        <v>5760</v>
      </c>
      <c r="M51" s="7">
        <v>16460</v>
      </c>
      <c r="N51" s="7">
        <v>1324</v>
      </c>
    </row>
    <row r="52" spans="1:15">
      <c r="A52" s="1" t="s">
        <v>13</v>
      </c>
      <c r="B52" s="7">
        <v>861220</v>
      </c>
      <c r="C52" s="7"/>
      <c r="E52" s="7"/>
      <c r="F52" s="7"/>
      <c r="G52" s="7"/>
      <c r="H52" s="7"/>
      <c r="I52" s="7"/>
      <c r="J52" s="7"/>
      <c r="L52" s="7"/>
      <c r="M52" s="7"/>
      <c r="N52" s="7"/>
    </row>
    <row r="53" spans="1:15">
      <c r="A53" s="1" t="s">
        <v>52</v>
      </c>
      <c r="B53" s="11">
        <v>0.97099999999999997</v>
      </c>
      <c r="C53" s="7">
        <f t="shared" si="10"/>
        <v>11467</v>
      </c>
      <c r="E53" s="7">
        <f>+(G53+H53+I53+J53)</f>
        <v>1215</v>
      </c>
      <c r="F53" s="7">
        <f>(L53+M53+N53)</f>
        <v>10252</v>
      </c>
      <c r="G53" s="7">
        <v>26</v>
      </c>
      <c r="H53" s="7">
        <v>92</v>
      </c>
      <c r="I53" s="7">
        <v>79</v>
      </c>
      <c r="J53" s="7">
        <v>1018</v>
      </c>
      <c r="L53" s="7">
        <v>3487</v>
      </c>
      <c r="M53" s="7">
        <v>5827</v>
      </c>
      <c r="N53" s="7">
        <v>938</v>
      </c>
    </row>
    <row r="54" spans="1:15">
      <c r="A54" s="1" t="s">
        <v>80</v>
      </c>
      <c r="B54" s="11">
        <v>1</v>
      </c>
      <c r="C54" s="7">
        <f t="shared" si="10"/>
        <v>11806</v>
      </c>
      <c r="E54" s="7">
        <f>+(G54+H54+I54+J54)</f>
        <v>1251</v>
      </c>
      <c r="F54" s="7">
        <f>(L54+M54+N54)</f>
        <v>10555</v>
      </c>
      <c r="G54" s="7">
        <v>27</v>
      </c>
      <c r="H54" s="7">
        <v>95</v>
      </c>
      <c r="I54" s="7">
        <v>81</v>
      </c>
      <c r="J54" s="7">
        <v>1048</v>
      </c>
      <c r="L54" s="7">
        <v>3590</v>
      </c>
      <c r="M54" s="7">
        <v>5999</v>
      </c>
      <c r="N54" s="7">
        <v>966</v>
      </c>
    </row>
    <row r="55" spans="1:15" s="8" customFormat="1">
      <c r="A55" s="8" t="s">
        <v>14</v>
      </c>
      <c r="B55" s="15">
        <f>SUM(B47+B49+B52)</f>
        <v>2710079</v>
      </c>
      <c r="C55" s="15">
        <f>SUM(E55+F55)</f>
        <v>112672</v>
      </c>
      <c r="D55" s="15"/>
      <c r="E55" s="15">
        <f>SUM(G55+H55+I55+J55)</f>
        <v>11501</v>
      </c>
      <c r="F55" s="15">
        <f>SUM(L55+M55+N55)</f>
        <v>101171</v>
      </c>
      <c r="G55" s="15">
        <f>SUM(G48+G51+G54)</f>
        <v>142</v>
      </c>
      <c r="H55" s="15">
        <f>SUM(H48+H51+H54)</f>
        <v>754</v>
      </c>
      <c r="I55" s="15">
        <f>SUM(I48+I51+I54)</f>
        <v>2524</v>
      </c>
      <c r="J55" s="15">
        <f>SUM(J48+J51+J54)</f>
        <v>8081</v>
      </c>
      <c r="K55" s="15">
        <f>SUM(K48+K50+K54)</f>
        <v>0</v>
      </c>
      <c r="L55" s="15">
        <f>SUM(L48+L51+L54)</f>
        <v>23229</v>
      </c>
      <c r="M55" s="15">
        <f>SUM(M48+M51+M54)</f>
        <v>71129</v>
      </c>
      <c r="N55" s="15">
        <f>SUM(N48+N51+N54)</f>
        <v>6813</v>
      </c>
      <c r="O55" s="16"/>
    </row>
    <row r="56" spans="1:15">
      <c r="A56" s="1" t="s">
        <v>54</v>
      </c>
      <c r="B56" s="11"/>
      <c r="C56" s="13">
        <f>ROUND((C55/B55)*10^5,1)</f>
        <v>4157.5</v>
      </c>
      <c r="D56" s="13"/>
      <c r="E56" s="13">
        <f>ROUND((E55/B55)*10^5,1)</f>
        <v>424.4</v>
      </c>
      <c r="F56" s="13">
        <f>ROUND((F55/B55)*10^5,1)</f>
        <v>3733.1</v>
      </c>
      <c r="G56" s="13">
        <f>ROUND((G55/B55)*10^5,1)</f>
        <v>5.2</v>
      </c>
      <c r="H56" s="13">
        <f>ROUND((H55/B55)*10^5,1)</f>
        <v>27.8</v>
      </c>
      <c r="I56" s="13">
        <f>ROUND((I55/B55)*10^5,1)</f>
        <v>93.1</v>
      </c>
      <c r="J56" s="13">
        <f>ROUND((J55/B55)*10^5,1)</f>
        <v>298.2</v>
      </c>
      <c r="K56" s="13"/>
      <c r="L56" s="13">
        <f>ROUND((L55/B55)*10^5,1)</f>
        <v>857.1</v>
      </c>
      <c r="M56" s="13">
        <f>ROUND((M55/B55)*10^5,1)</f>
        <v>2624.6</v>
      </c>
      <c r="N56" s="13">
        <f>ROUND((N55/B55)*10^5,1)</f>
        <v>251.4</v>
      </c>
    </row>
    <row r="57" spans="1:15">
      <c r="B57" s="11"/>
      <c r="C57" s="13"/>
      <c r="D57" s="13" t="s">
        <v>55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1:15">
      <c r="A58" s="31" t="s">
        <v>18</v>
      </c>
      <c r="B58" s="7"/>
      <c r="C58" s="9" t="s">
        <v>55</v>
      </c>
      <c r="E58" s="9" t="s">
        <v>55</v>
      </c>
      <c r="F58" s="9" t="s">
        <v>55</v>
      </c>
      <c r="G58" s="9" t="s">
        <v>55</v>
      </c>
      <c r="H58" s="9" t="s">
        <v>55</v>
      </c>
      <c r="J58" s="9" t="s">
        <v>55</v>
      </c>
      <c r="K58" s="9"/>
    </row>
    <row r="59" spans="1:15">
      <c r="A59" s="14"/>
      <c r="B59" s="7"/>
      <c r="C59" s="9" t="s">
        <v>55</v>
      </c>
      <c r="D59" s="9" t="s">
        <v>55</v>
      </c>
      <c r="E59" s="9" t="s">
        <v>55</v>
      </c>
      <c r="G59" s="10"/>
      <c r="K59" s="9"/>
    </row>
    <row r="60" spans="1:15">
      <c r="A60" s="1" t="s">
        <v>9</v>
      </c>
      <c r="B60" s="7">
        <v>33953585</v>
      </c>
      <c r="K60" s="9"/>
    </row>
    <row r="61" spans="1:15">
      <c r="A61" s="1" t="s">
        <v>52</v>
      </c>
      <c r="B61" s="11">
        <v>1</v>
      </c>
      <c r="C61" s="7">
        <f>(E61+F61)</f>
        <v>1348339</v>
      </c>
      <c r="E61" s="7">
        <f>+(G61+H61+I61+J61)</f>
        <v>204139</v>
      </c>
      <c r="F61" s="7">
        <f>(L61+M61+N61)</f>
        <v>1144200</v>
      </c>
      <c r="G61" s="7">
        <v>2352</v>
      </c>
      <c r="H61" s="7">
        <v>9809</v>
      </c>
      <c r="I61" s="7">
        <v>64453</v>
      </c>
      <c r="J61" s="7">
        <v>127525</v>
      </c>
      <c r="L61" s="7">
        <v>229182</v>
      </c>
      <c r="M61" s="7">
        <v>696315</v>
      </c>
      <c r="N61" s="7">
        <v>218703</v>
      </c>
    </row>
    <row r="62" spans="1:15">
      <c r="A62" s="1" t="s">
        <v>53</v>
      </c>
      <c r="B62" s="7">
        <v>501198</v>
      </c>
      <c r="C62" s="7"/>
      <c r="E62" s="7"/>
      <c r="F62" s="7"/>
      <c r="G62" s="7"/>
      <c r="H62" s="7"/>
      <c r="I62" s="7"/>
      <c r="J62" s="7"/>
      <c r="L62" s="7"/>
      <c r="M62" s="7"/>
      <c r="N62" s="7"/>
    </row>
    <row r="63" spans="1:15">
      <c r="A63" s="1" t="s">
        <v>52</v>
      </c>
      <c r="B63" s="11">
        <v>1</v>
      </c>
      <c r="C63" s="7">
        <f>(E63+F63)</f>
        <v>21249</v>
      </c>
      <c r="E63" s="7">
        <f>+(G63+H63+I63+J63)</f>
        <v>2323</v>
      </c>
      <c r="F63" s="7">
        <f>(L63+M63+N63)</f>
        <v>18926</v>
      </c>
      <c r="G63" s="7">
        <v>20</v>
      </c>
      <c r="H63" s="7">
        <v>202</v>
      </c>
      <c r="I63" s="7">
        <v>375</v>
      </c>
      <c r="J63" s="7">
        <v>1726</v>
      </c>
      <c r="L63" s="7">
        <v>4468</v>
      </c>
      <c r="M63" s="7">
        <v>12416</v>
      </c>
      <c r="N63" s="7">
        <v>2042</v>
      </c>
    </row>
    <row r="64" spans="1:15">
      <c r="A64" s="1" t="s">
        <v>13</v>
      </c>
      <c r="B64" s="7">
        <v>661250</v>
      </c>
      <c r="C64" s="7"/>
      <c r="E64" s="7"/>
      <c r="F64" s="7"/>
      <c r="G64" s="7"/>
      <c r="H64" s="7"/>
      <c r="I64" s="7"/>
      <c r="J64" s="7"/>
      <c r="L64" s="7"/>
      <c r="M64" s="7"/>
      <c r="N64" s="7"/>
    </row>
    <row r="65" spans="1:15">
      <c r="A65" s="1" t="s">
        <v>52</v>
      </c>
      <c r="B65" s="11">
        <v>1</v>
      </c>
      <c r="C65" s="7">
        <f>(E65+F65)</f>
        <v>15284</v>
      </c>
      <c r="E65" s="7">
        <f>+(G65+H65+I65+J65)</f>
        <v>1926</v>
      </c>
      <c r="F65" s="7">
        <f>(L65+M65+N65)</f>
        <v>13358</v>
      </c>
      <c r="G65" s="7">
        <v>23</v>
      </c>
      <c r="H65" s="7">
        <v>187</v>
      </c>
      <c r="I65" s="7">
        <v>140</v>
      </c>
      <c r="J65" s="7">
        <v>1576</v>
      </c>
      <c r="L65" s="7">
        <v>4778</v>
      </c>
      <c r="M65" s="7">
        <v>6961</v>
      </c>
      <c r="N65" s="7">
        <v>1619</v>
      </c>
    </row>
    <row r="66" spans="1:15" s="8" customFormat="1">
      <c r="A66" s="8" t="s">
        <v>14</v>
      </c>
      <c r="B66" s="15">
        <f>SUM(B60+B62+B64)</f>
        <v>35116033</v>
      </c>
      <c r="C66" s="15">
        <f>SUM(E66+F66)</f>
        <v>1384872</v>
      </c>
      <c r="D66" s="15"/>
      <c r="E66" s="15">
        <f>SUM(G66+H66+I66+J66)</f>
        <v>208388</v>
      </c>
      <c r="F66" s="15">
        <f>SUM(L66+M66+N66)</f>
        <v>1176484</v>
      </c>
      <c r="G66" s="15">
        <f t="shared" ref="G66:N66" si="11">SUM(G61+G63+G65)</f>
        <v>2395</v>
      </c>
      <c r="H66" s="15">
        <f t="shared" si="11"/>
        <v>10198</v>
      </c>
      <c r="I66" s="15">
        <f t="shared" si="11"/>
        <v>64968</v>
      </c>
      <c r="J66" s="15">
        <f t="shared" si="11"/>
        <v>130827</v>
      </c>
      <c r="K66" s="15">
        <f t="shared" si="11"/>
        <v>0</v>
      </c>
      <c r="L66" s="15">
        <f t="shared" si="11"/>
        <v>238428</v>
      </c>
      <c r="M66" s="15">
        <f t="shared" si="11"/>
        <v>715692</v>
      </c>
      <c r="N66" s="15">
        <f t="shared" si="11"/>
        <v>222364</v>
      </c>
      <c r="O66" s="16"/>
    </row>
    <row r="67" spans="1:15">
      <c r="A67" s="1" t="s">
        <v>54</v>
      </c>
      <c r="B67" s="11"/>
      <c r="C67" s="13">
        <f>ROUND((C66/B66)*10^5,1)</f>
        <v>3943.7</v>
      </c>
      <c r="D67" s="13"/>
      <c r="E67" s="13">
        <f>ROUND((E66/B66)*10^5,1)</f>
        <v>593.4</v>
      </c>
      <c r="F67" s="13">
        <f>ROUND((F66/B66)*10^5,1)</f>
        <v>3350.3</v>
      </c>
      <c r="G67" s="13">
        <f>ROUND((G66/B66)*10^5,1)</f>
        <v>6.8</v>
      </c>
      <c r="H67" s="13">
        <f>ROUND((H66/B66)*10^5,1)</f>
        <v>29</v>
      </c>
      <c r="I67" s="13">
        <f>ROUND((I66/B66)*10^5,1)</f>
        <v>185</v>
      </c>
      <c r="J67" s="13">
        <f>ROUND((J66/B66)*10^5,1)</f>
        <v>372.6</v>
      </c>
      <c r="K67" s="13"/>
      <c r="L67" s="13">
        <f>ROUND((L66/B66)*10^5,1)</f>
        <v>679</v>
      </c>
      <c r="M67" s="13">
        <f>ROUND((M66/B66)*10^5,1)</f>
        <v>2038.1</v>
      </c>
      <c r="N67" s="13">
        <f>ROUND((N66/B66)*10^5,1)</f>
        <v>633.20000000000005</v>
      </c>
    </row>
    <row r="68" spans="1:15">
      <c r="B68" s="11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spans="1:15">
      <c r="A69" s="31" t="s">
        <v>19</v>
      </c>
      <c r="B69" s="7"/>
      <c r="E69" s="9" t="s">
        <v>55</v>
      </c>
      <c r="F69" s="9" t="s">
        <v>55</v>
      </c>
      <c r="G69" s="9" t="s">
        <v>55</v>
      </c>
      <c r="H69" s="9" t="s">
        <v>55</v>
      </c>
      <c r="J69" s="9" t="s">
        <v>55</v>
      </c>
      <c r="K69" s="9"/>
      <c r="N69" s="9" t="s">
        <v>55</v>
      </c>
    </row>
    <row r="70" spans="1:15">
      <c r="A70" s="14"/>
      <c r="B70" s="7"/>
      <c r="C70" s="9" t="s">
        <v>55</v>
      </c>
      <c r="F70" s="9" t="s">
        <v>55</v>
      </c>
      <c r="G70" s="9" t="s">
        <v>55</v>
      </c>
      <c r="H70" s="9" t="s">
        <v>55</v>
      </c>
      <c r="K70" s="9"/>
    </row>
    <row r="71" spans="1:15">
      <c r="A71" s="1" t="s">
        <v>9</v>
      </c>
      <c r="B71" s="7">
        <v>3779831</v>
      </c>
      <c r="D71" s="9" t="s">
        <v>55</v>
      </c>
      <c r="J71" s="9" t="s">
        <v>55</v>
      </c>
      <c r="K71" s="9"/>
    </row>
    <row r="72" spans="1:15">
      <c r="A72" s="1" t="s">
        <v>52</v>
      </c>
      <c r="B72" s="11">
        <v>0.95599999999999996</v>
      </c>
      <c r="C72" s="7">
        <f t="shared" ref="C72:C79" si="12">(E72+F72)</f>
        <v>166005</v>
      </c>
      <c r="E72" s="7">
        <f t="shared" ref="E72:E79" si="13">+(G72+H72+I72+J72)</f>
        <v>13589</v>
      </c>
      <c r="F72" s="7">
        <f t="shared" ref="F72:F79" si="14">(L72+M72+N72)</f>
        <v>152416</v>
      </c>
      <c r="G72" s="7">
        <v>158</v>
      </c>
      <c r="H72" s="7">
        <v>1740</v>
      </c>
      <c r="I72" s="7">
        <v>3314</v>
      </c>
      <c r="J72" s="7">
        <v>8377</v>
      </c>
      <c r="L72" s="7">
        <v>27280</v>
      </c>
      <c r="M72" s="7">
        <v>103999</v>
      </c>
      <c r="N72" s="7">
        <v>21137</v>
      </c>
    </row>
    <row r="73" spans="1:15">
      <c r="A73" s="1" t="s">
        <v>80</v>
      </c>
      <c r="B73" s="11">
        <v>1</v>
      </c>
      <c r="C73" s="7">
        <f t="shared" si="12"/>
        <v>174593</v>
      </c>
      <c r="E73" s="7">
        <f t="shared" si="13"/>
        <v>14220</v>
      </c>
      <c r="F73" s="7">
        <f t="shared" si="14"/>
        <v>160373</v>
      </c>
      <c r="G73" s="7">
        <v>164</v>
      </c>
      <c r="H73" s="7">
        <v>1821</v>
      </c>
      <c r="I73" s="7">
        <v>3464</v>
      </c>
      <c r="J73" s="7">
        <v>8771</v>
      </c>
      <c r="L73" s="7">
        <v>28431</v>
      </c>
      <c r="M73" s="7">
        <v>109651</v>
      </c>
      <c r="N73" s="7">
        <v>22291</v>
      </c>
    </row>
    <row r="74" spans="1:15">
      <c r="A74" s="1" t="s">
        <v>53</v>
      </c>
      <c r="B74" s="7">
        <v>313320</v>
      </c>
      <c r="C74" s="7"/>
      <c r="D74" s="9" t="s">
        <v>55</v>
      </c>
      <c r="E74" s="7"/>
      <c r="F74" s="7"/>
      <c r="G74" s="7"/>
      <c r="H74" s="7"/>
      <c r="I74" s="7"/>
      <c r="J74" s="7"/>
      <c r="L74" s="7"/>
      <c r="M74" s="7"/>
      <c r="N74" s="7"/>
    </row>
    <row r="75" spans="1:15">
      <c r="A75" s="1" t="s">
        <v>52</v>
      </c>
      <c r="B75" s="11">
        <v>0.86599999999999999</v>
      </c>
      <c r="C75" s="7">
        <f t="shared" si="12"/>
        <v>13287</v>
      </c>
      <c r="E75" s="7">
        <f t="shared" si="13"/>
        <v>992</v>
      </c>
      <c r="F75" s="7">
        <f t="shared" si="14"/>
        <v>12295</v>
      </c>
      <c r="G75" s="7">
        <v>5</v>
      </c>
      <c r="H75" s="7">
        <v>151</v>
      </c>
      <c r="I75" s="7">
        <v>83</v>
      </c>
      <c r="J75" s="7">
        <v>753</v>
      </c>
      <c r="L75" s="7">
        <v>1801</v>
      </c>
      <c r="M75" s="7">
        <v>10007</v>
      </c>
      <c r="N75" s="7">
        <v>487</v>
      </c>
    </row>
    <row r="76" spans="1:15">
      <c r="A76" s="1" t="s">
        <v>80</v>
      </c>
      <c r="B76" s="11">
        <v>1</v>
      </c>
      <c r="C76" s="7">
        <f t="shared" si="12"/>
        <v>15351</v>
      </c>
      <c r="E76" s="7">
        <f t="shared" si="13"/>
        <v>1146</v>
      </c>
      <c r="F76" s="7">
        <f t="shared" si="14"/>
        <v>14205</v>
      </c>
      <c r="G76" s="7">
        <v>6</v>
      </c>
      <c r="H76" s="7">
        <v>174</v>
      </c>
      <c r="I76" s="7">
        <v>96</v>
      </c>
      <c r="J76" s="7">
        <v>870</v>
      </c>
      <c r="L76" s="7">
        <v>2081</v>
      </c>
      <c r="M76" s="7">
        <v>11561</v>
      </c>
      <c r="N76" s="7">
        <v>563</v>
      </c>
    </row>
    <row r="77" spans="1:15">
      <c r="A77" s="1" t="s">
        <v>13</v>
      </c>
      <c r="B77" s="7">
        <v>413391</v>
      </c>
      <c r="C77" s="7"/>
      <c r="E77" s="7"/>
      <c r="F77" s="7"/>
      <c r="G77" s="7"/>
      <c r="H77" s="7"/>
      <c r="I77" s="7"/>
      <c r="J77" s="7"/>
      <c r="L77" s="7"/>
      <c r="M77" s="7"/>
      <c r="N77" s="7"/>
    </row>
    <row r="78" spans="1:15">
      <c r="A78" s="1" t="s">
        <v>52</v>
      </c>
      <c r="B78" s="11">
        <v>0.879</v>
      </c>
      <c r="C78" s="7">
        <f t="shared" si="12"/>
        <v>5061</v>
      </c>
      <c r="E78" s="7">
        <f t="shared" si="13"/>
        <v>449</v>
      </c>
      <c r="F78" s="7">
        <f t="shared" si="14"/>
        <v>4612</v>
      </c>
      <c r="G78" s="7">
        <v>8</v>
      </c>
      <c r="H78" s="7">
        <v>62</v>
      </c>
      <c r="I78" s="7">
        <v>15</v>
      </c>
      <c r="J78" s="7">
        <v>364</v>
      </c>
      <c r="L78" s="7">
        <v>1005</v>
      </c>
      <c r="M78" s="7">
        <v>3333</v>
      </c>
      <c r="N78" s="7">
        <v>274</v>
      </c>
    </row>
    <row r="79" spans="1:15">
      <c r="A79" s="1" t="s">
        <v>80</v>
      </c>
      <c r="B79" s="11">
        <v>1</v>
      </c>
      <c r="C79" s="7">
        <f t="shared" si="12"/>
        <v>5992</v>
      </c>
      <c r="E79" s="7">
        <f t="shared" si="13"/>
        <v>516</v>
      </c>
      <c r="F79" s="7">
        <f t="shared" si="14"/>
        <v>5476</v>
      </c>
      <c r="G79" s="7">
        <v>9</v>
      </c>
      <c r="H79" s="7">
        <v>71</v>
      </c>
      <c r="I79" s="7">
        <v>19</v>
      </c>
      <c r="J79" s="7">
        <v>417</v>
      </c>
      <c r="L79" s="7">
        <v>1166</v>
      </c>
      <c r="M79" s="7">
        <v>3981</v>
      </c>
      <c r="N79" s="7">
        <v>329</v>
      </c>
    </row>
    <row r="80" spans="1:15" s="8" customFormat="1">
      <c r="A80" s="8" t="s">
        <v>14</v>
      </c>
      <c r="B80" s="15">
        <f>SUM(B71+B74+B77)</f>
        <v>4506542</v>
      </c>
      <c r="C80" s="15">
        <f>SUM(E80+F80)</f>
        <v>195936</v>
      </c>
      <c r="D80" s="15"/>
      <c r="E80" s="15">
        <f>SUM(G80+H80+I80+J80)</f>
        <v>15882</v>
      </c>
      <c r="F80" s="15">
        <f>SUM(L80+M80+N80)</f>
        <v>180054</v>
      </c>
      <c r="G80" s="15">
        <f t="shared" ref="G80:N80" si="15">SUM(G73+G76+G79)</f>
        <v>179</v>
      </c>
      <c r="H80" s="15">
        <f t="shared" si="15"/>
        <v>2066</v>
      </c>
      <c r="I80" s="15">
        <f t="shared" si="15"/>
        <v>3579</v>
      </c>
      <c r="J80" s="15">
        <f t="shared" si="15"/>
        <v>10058</v>
      </c>
      <c r="K80" s="15">
        <f t="shared" si="15"/>
        <v>0</v>
      </c>
      <c r="L80" s="15">
        <f t="shared" si="15"/>
        <v>31678</v>
      </c>
      <c r="M80" s="15">
        <f t="shared" si="15"/>
        <v>125193</v>
      </c>
      <c r="N80" s="15">
        <f t="shared" si="15"/>
        <v>23183</v>
      </c>
      <c r="O80" s="16"/>
    </row>
    <row r="81" spans="1:15">
      <c r="A81" s="1" t="s">
        <v>54</v>
      </c>
      <c r="B81" s="11"/>
      <c r="C81" s="13">
        <f>ROUND((C80/B80)*10^5,1)</f>
        <v>4347.8</v>
      </c>
      <c r="D81" s="13" t="s">
        <v>55</v>
      </c>
      <c r="E81" s="13">
        <f>ROUND((E80/B80)*10^5,1)</f>
        <v>352.4</v>
      </c>
      <c r="F81" s="13">
        <f>ROUND((F80/B80)*10^5,1)</f>
        <v>3995.4</v>
      </c>
      <c r="G81" s="13">
        <f>ROUND((G80/B80)*10^5,1)</f>
        <v>4</v>
      </c>
      <c r="H81" s="13">
        <f>ROUND((H80/B80)*10^5,1)</f>
        <v>45.8</v>
      </c>
      <c r="I81" s="13">
        <f>ROUND((I80/B80)*10^5,1)</f>
        <v>79.400000000000006</v>
      </c>
      <c r="J81" s="13">
        <f>ROUND((J80/B80)*10^5,1)</f>
        <v>223.2</v>
      </c>
      <c r="K81" s="13"/>
      <c r="L81" s="13">
        <f>ROUND((L80/B80)*10^5,1)</f>
        <v>702.9</v>
      </c>
      <c r="M81" s="13">
        <f>ROUND((M80/B80)*10^5,1)</f>
        <v>2778</v>
      </c>
      <c r="N81" s="13">
        <f>ROUND((N80/B80)*10^5,1)</f>
        <v>514.4</v>
      </c>
    </row>
    <row r="82" spans="1:15">
      <c r="B82" s="11"/>
      <c r="C82" s="13"/>
      <c r="D82" s="13"/>
      <c r="E82" s="13"/>
      <c r="F82" s="13" t="s">
        <v>55</v>
      </c>
      <c r="G82" s="13" t="s">
        <v>55</v>
      </c>
      <c r="H82" s="13" t="s">
        <v>55</v>
      </c>
      <c r="I82" s="13"/>
      <c r="J82" s="13" t="s">
        <v>55</v>
      </c>
      <c r="K82" s="13"/>
      <c r="L82" s="13" t="s">
        <v>55</v>
      </c>
      <c r="M82" s="13" t="s">
        <v>55</v>
      </c>
      <c r="N82" s="13"/>
    </row>
    <row r="83" spans="1:15">
      <c r="A83" s="31" t="s">
        <v>20</v>
      </c>
      <c r="B83" s="7" t="s">
        <v>55</v>
      </c>
      <c r="E83" s="9" t="s">
        <v>55</v>
      </c>
      <c r="F83" s="9" t="s">
        <v>55</v>
      </c>
      <c r="G83" s="10"/>
      <c r="K83" s="9"/>
    </row>
    <row r="84" spans="1:15">
      <c r="A84" s="14"/>
      <c r="B84" s="7"/>
      <c r="C84" s="9" t="s">
        <v>55</v>
      </c>
      <c r="F84" s="9" t="s">
        <v>55</v>
      </c>
      <c r="G84" s="9" t="s">
        <v>55</v>
      </c>
      <c r="K84" s="9"/>
    </row>
    <row r="85" spans="1:15">
      <c r="A85" s="1" t="s">
        <v>9</v>
      </c>
      <c r="B85" s="7">
        <v>2897041</v>
      </c>
      <c r="K85" s="9"/>
    </row>
    <row r="86" spans="1:15">
      <c r="A86" s="1" t="s">
        <v>52</v>
      </c>
      <c r="B86" s="11">
        <v>1</v>
      </c>
      <c r="C86" s="7">
        <f>(E86+F86)</f>
        <v>93997</v>
      </c>
      <c r="D86" s="9" t="s">
        <v>55</v>
      </c>
      <c r="E86" s="7">
        <f>+(G86+H86+I86+J86)</f>
        <v>9455</v>
      </c>
      <c r="F86" s="7">
        <f>(L86+M86+N86)</f>
        <v>84542</v>
      </c>
      <c r="G86" s="7">
        <v>75</v>
      </c>
      <c r="H86" s="7">
        <v>661</v>
      </c>
      <c r="I86" s="7">
        <v>3926</v>
      </c>
      <c r="J86" s="7">
        <v>4793</v>
      </c>
      <c r="L86" s="7">
        <v>14651</v>
      </c>
      <c r="M86" s="7">
        <v>58934</v>
      </c>
      <c r="N86" s="7">
        <v>10957</v>
      </c>
    </row>
    <row r="87" spans="1:15">
      <c r="A87" s="1" t="s">
        <v>53</v>
      </c>
      <c r="B87" s="7">
        <v>60995</v>
      </c>
      <c r="C87" s="7"/>
      <c r="E87" s="7"/>
      <c r="F87" s="7"/>
      <c r="G87" s="7"/>
      <c r="H87" s="7"/>
      <c r="I87" s="7"/>
      <c r="J87" s="7"/>
      <c r="L87" s="7"/>
      <c r="M87" s="7"/>
      <c r="N87" s="7"/>
    </row>
    <row r="88" spans="1:15">
      <c r="A88" s="1" t="s">
        <v>52</v>
      </c>
      <c r="B88" s="11">
        <v>1</v>
      </c>
      <c r="C88" s="7">
        <f>(E88+F88)</f>
        <v>2628</v>
      </c>
      <c r="E88" s="7">
        <f>+(G88+H88+I88+J88)</f>
        <v>235</v>
      </c>
      <c r="F88" s="7">
        <f>(L88+M88+N88)</f>
        <v>2393</v>
      </c>
      <c r="G88" s="7">
        <v>2</v>
      </c>
      <c r="H88" s="7">
        <v>13</v>
      </c>
      <c r="I88" s="7">
        <v>56</v>
      </c>
      <c r="J88" s="7">
        <v>164</v>
      </c>
      <c r="L88" s="7">
        <v>539</v>
      </c>
      <c r="M88" s="7">
        <v>1711</v>
      </c>
      <c r="N88" s="7">
        <v>143</v>
      </c>
    </row>
    <row r="89" spans="1:15">
      <c r="A89" s="1" t="s">
        <v>13</v>
      </c>
      <c r="B89" s="7">
        <v>502467</v>
      </c>
      <c r="C89" s="7"/>
      <c r="E89" s="7"/>
      <c r="F89" s="7"/>
      <c r="G89" s="7"/>
      <c r="H89" s="7"/>
      <c r="I89" s="7"/>
      <c r="J89" s="7"/>
      <c r="L89" s="7"/>
      <c r="M89" s="7"/>
      <c r="N89" s="7"/>
    </row>
    <row r="90" spans="1:15">
      <c r="A90" s="1" t="s">
        <v>52</v>
      </c>
      <c r="B90" s="11">
        <v>1</v>
      </c>
      <c r="C90" s="7">
        <f>(E90+F90)</f>
        <v>7094</v>
      </c>
      <c r="E90" s="7">
        <f>+(G90+H90+I90+J90)</f>
        <v>1077</v>
      </c>
      <c r="F90" s="7">
        <f>(L90+M90+N90)</f>
        <v>6017</v>
      </c>
      <c r="G90" s="7">
        <v>3</v>
      </c>
      <c r="H90" s="7">
        <v>56</v>
      </c>
      <c r="I90" s="7">
        <v>78</v>
      </c>
      <c r="J90" s="7">
        <v>940</v>
      </c>
      <c r="L90" s="7">
        <v>1898</v>
      </c>
      <c r="M90" s="7">
        <v>3647</v>
      </c>
      <c r="N90" s="7">
        <v>472</v>
      </c>
    </row>
    <row r="91" spans="1:15" s="8" customFormat="1">
      <c r="A91" s="8" t="s">
        <v>14</v>
      </c>
      <c r="B91" s="15">
        <f>SUM(B85+B87+B89)</f>
        <v>3460503</v>
      </c>
      <c r="C91" s="15">
        <f>SUM(E91+F91)</f>
        <v>103719</v>
      </c>
      <c r="D91" s="15"/>
      <c r="E91" s="15">
        <f>SUM(G91+H91+I91+J91)</f>
        <v>10767</v>
      </c>
      <c r="F91" s="15">
        <f>SUM(L91+M91+N91)</f>
        <v>92952</v>
      </c>
      <c r="G91" s="15">
        <f t="shared" ref="G91:N91" si="16">SUM(G86+G88+G90)</f>
        <v>80</v>
      </c>
      <c r="H91" s="15">
        <f t="shared" si="16"/>
        <v>730</v>
      </c>
      <c r="I91" s="15">
        <f t="shared" si="16"/>
        <v>4060</v>
      </c>
      <c r="J91" s="15">
        <f t="shared" si="16"/>
        <v>5897</v>
      </c>
      <c r="K91" s="15">
        <f t="shared" si="16"/>
        <v>0</v>
      </c>
      <c r="L91" s="15">
        <f t="shared" si="16"/>
        <v>17088</v>
      </c>
      <c r="M91" s="15">
        <f t="shared" si="16"/>
        <v>64292</v>
      </c>
      <c r="N91" s="15">
        <f t="shared" si="16"/>
        <v>11572</v>
      </c>
      <c r="O91" s="16"/>
    </row>
    <row r="92" spans="1:15">
      <c r="A92" s="1" t="s">
        <v>54</v>
      </c>
      <c r="B92" s="11"/>
      <c r="C92" s="13">
        <f>ROUND((C91/B91)*10^5,1)</f>
        <v>2997.2</v>
      </c>
      <c r="D92" s="13" t="s">
        <v>55</v>
      </c>
      <c r="E92" s="13">
        <f>ROUND((E91/B91)*10^5,1)</f>
        <v>311.10000000000002</v>
      </c>
      <c r="F92" s="13">
        <f>ROUND((F91/B91)*10^5,1)</f>
        <v>2686.1</v>
      </c>
      <c r="G92" s="13">
        <f>ROUND((G91/B91)*10^5,1)</f>
        <v>2.2999999999999998</v>
      </c>
      <c r="H92" s="13">
        <f>ROUND((H91/B91)*10^5,1)</f>
        <v>21.1</v>
      </c>
      <c r="I92" s="13">
        <f>ROUND((I91/B91)*10^5,1)</f>
        <v>117.3</v>
      </c>
      <c r="J92" s="13">
        <f>ROUND((J91/B91)*10^5,1)</f>
        <v>170.4</v>
      </c>
      <c r="K92" s="13"/>
      <c r="L92" s="13">
        <f>ROUND((L91/B91)*10^5,1)</f>
        <v>493.8</v>
      </c>
      <c r="M92" s="13">
        <f>ROUND((M91/B91)*10^5,1)</f>
        <v>1857.9</v>
      </c>
      <c r="N92" s="13">
        <f>ROUND((N91/B91)*10^5,1)</f>
        <v>334.4</v>
      </c>
    </row>
    <row r="93" spans="1:15">
      <c r="B93" s="11"/>
      <c r="C93" s="13"/>
      <c r="D93" s="13"/>
      <c r="E93" s="13"/>
      <c r="F93" s="13" t="s">
        <v>55</v>
      </c>
      <c r="G93" s="13" t="s">
        <v>55</v>
      </c>
      <c r="H93" s="13" t="s">
        <v>55</v>
      </c>
      <c r="I93" s="13" t="s">
        <v>55</v>
      </c>
      <c r="J93" s="13" t="s">
        <v>55</v>
      </c>
      <c r="K93" s="13"/>
      <c r="L93" s="13" t="s">
        <v>55</v>
      </c>
      <c r="M93" s="13" t="s">
        <v>55</v>
      </c>
      <c r="N93" s="13"/>
    </row>
    <row r="94" spans="1:15">
      <c r="A94" s="31" t="s">
        <v>65</v>
      </c>
      <c r="B94" s="7"/>
      <c r="C94" s="9" t="s">
        <v>55</v>
      </c>
      <c r="G94" s="10"/>
      <c r="K94" s="9"/>
      <c r="L94" s="9" t="s">
        <v>55</v>
      </c>
    </row>
    <row r="95" spans="1:15">
      <c r="A95" s="14"/>
      <c r="B95" s="7"/>
      <c r="C95" s="9" t="s">
        <v>55</v>
      </c>
      <c r="G95" s="10"/>
      <c r="K95" s="9"/>
    </row>
    <row r="96" spans="1:15">
      <c r="A96" s="1" t="s">
        <v>9</v>
      </c>
      <c r="B96" s="7">
        <v>645993</v>
      </c>
      <c r="K96" s="9"/>
    </row>
    <row r="97" spans="1:15">
      <c r="A97" s="1" t="s">
        <v>52</v>
      </c>
      <c r="B97" s="11">
        <v>0.999</v>
      </c>
      <c r="C97" s="7">
        <f>(E97+F97)</f>
        <v>26417</v>
      </c>
      <c r="D97" s="9" t="s">
        <v>55</v>
      </c>
      <c r="E97" s="7">
        <f>+(G97+H97+I97+J97)</f>
        <v>3961</v>
      </c>
      <c r="F97" s="7">
        <f>(L97+M97+N97)</f>
        <v>22456</v>
      </c>
      <c r="G97" s="7">
        <v>19</v>
      </c>
      <c r="H97" s="7">
        <v>266</v>
      </c>
      <c r="I97" s="7">
        <v>1035</v>
      </c>
      <c r="J97" s="7">
        <v>2641</v>
      </c>
      <c r="L97" s="7">
        <v>4222</v>
      </c>
      <c r="M97" s="7">
        <v>15409</v>
      </c>
      <c r="N97" s="7">
        <v>2825</v>
      </c>
    </row>
    <row r="98" spans="1:15">
      <c r="A98" s="1" t="s">
        <v>80</v>
      </c>
      <c r="B98" s="11">
        <v>1</v>
      </c>
      <c r="C98" s="7">
        <f>(E98+F98)</f>
        <v>26458</v>
      </c>
      <c r="E98" s="7">
        <f>+(G98+H98+I98+J98)</f>
        <v>3966</v>
      </c>
      <c r="F98" s="7">
        <f>(L98+M98+N98)</f>
        <v>22492</v>
      </c>
      <c r="G98" s="7">
        <v>19</v>
      </c>
      <c r="H98" s="7">
        <v>266</v>
      </c>
      <c r="I98" s="7">
        <v>1036</v>
      </c>
      <c r="J98" s="7">
        <v>2645</v>
      </c>
      <c r="L98" s="7">
        <v>4228</v>
      </c>
      <c r="M98" s="7">
        <v>15437</v>
      </c>
      <c r="N98" s="7">
        <v>2827</v>
      </c>
    </row>
    <row r="99" spans="1:15">
      <c r="A99" s="1" t="s">
        <v>53</v>
      </c>
      <c r="B99" s="7">
        <v>37573</v>
      </c>
      <c r="C99" s="7"/>
      <c r="E99" s="7"/>
      <c r="F99" s="7"/>
      <c r="G99" s="7"/>
      <c r="H99" s="7"/>
      <c r="I99" s="7"/>
      <c r="J99" s="7"/>
      <c r="L99" s="7"/>
      <c r="M99" s="7"/>
      <c r="N99" s="7"/>
    </row>
    <row r="100" spans="1:15">
      <c r="A100" s="1" t="s">
        <v>52</v>
      </c>
      <c r="B100" s="11">
        <v>1</v>
      </c>
      <c r="C100" s="7">
        <f>(E100+F100)</f>
        <v>2303</v>
      </c>
      <c r="E100" s="7">
        <f>+(G100+H100+I100+J100)</f>
        <v>293</v>
      </c>
      <c r="F100" s="7">
        <f>(L100+M100+N100)</f>
        <v>2010</v>
      </c>
      <c r="G100" s="7">
        <v>2</v>
      </c>
      <c r="H100" s="7">
        <v>15</v>
      </c>
      <c r="I100" s="7">
        <v>69</v>
      </c>
      <c r="J100" s="7">
        <v>207</v>
      </c>
      <c r="L100" s="7">
        <v>408</v>
      </c>
      <c r="M100" s="7">
        <v>1517</v>
      </c>
      <c r="N100" s="7">
        <v>85</v>
      </c>
    </row>
    <row r="101" spans="1:15">
      <c r="A101" s="1" t="s">
        <v>13</v>
      </c>
      <c r="B101" s="7">
        <v>123819</v>
      </c>
      <c r="C101" s="7"/>
      <c r="E101" s="7"/>
      <c r="F101" s="7"/>
      <c r="G101" s="7"/>
      <c r="H101" s="7" t="s">
        <v>55</v>
      </c>
      <c r="I101" s="7"/>
      <c r="J101" s="7"/>
      <c r="L101" s="7"/>
      <c r="M101" s="7"/>
      <c r="N101" s="7"/>
    </row>
    <row r="102" spans="1:15">
      <c r="A102" s="1" t="s">
        <v>52</v>
      </c>
      <c r="B102" s="11">
        <v>1</v>
      </c>
      <c r="C102" s="7">
        <f>(E102+F102)</f>
        <v>3042</v>
      </c>
      <c r="E102" s="7">
        <f>+(G102+H102+I102+J102)</f>
        <v>577</v>
      </c>
      <c r="F102" s="7">
        <f>(L102+M102+N102)</f>
        <v>2465</v>
      </c>
      <c r="G102" s="7">
        <v>5</v>
      </c>
      <c r="H102" s="7">
        <v>77</v>
      </c>
      <c r="I102" s="7">
        <v>49</v>
      </c>
      <c r="J102" s="7">
        <v>446</v>
      </c>
      <c r="L102" s="7">
        <v>719</v>
      </c>
      <c r="M102" s="7">
        <v>1601</v>
      </c>
      <c r="N102" s="7">
        <v>145</v>
      </c>
    </row>
    <row r="103" spans="1:15" s="8" customFormat="1">
      <c r="A103" s="8" t="s">
        <v>14</v>
      </c>
      <c r="B103" s="15">
        <f>SUM(B96+B99+B101)</f>
        <v>807385</v>
      </c>
      <c r="C103" s="15">
        <f>SUM(E103+F103)</f>
        <v>31803</v>
      </c>
      <c r="D103" s="15"/>
      <c r="E103" s="15">
        <f>SUM(G103+H103+I103+J103)</f>
        <v>4836</v>
      </c>
      <c r="F103" s="15">
        <f>SUM(L103+M103+N103)</f>
        <v>26967</v>
      </c>
      <c r="G103" s="15">
        <f>SUM(G98+G100+G102)</f>
        <v>26</v>
      </c>
      <c r="H103" s="15">
        <f t="shared" ref="H103:N103" si="17">SUM(H98+H100+H102)</f>
        <v>358</v>
      </c>
      <c r="I103" s="15">
        <f t="shared" si="17"/>
        <v>1154</v>
      </c>
      <c r="J103" s="15">
        <f t="shared" si="17"/>
        <v>3298</v>
      </c>
      <c r="K103" s="15">
        <f t="shared" si="17"/>
        <v>0</v>
      </c>
      <c r="L103" s="15">
        <f t="shared" si="17"/>
        <v>5355</v>
      </c>
      <c r="M103" s="15">
        <f t="shared" si="17"/>
        <v>18555</v>
      </c>
      <c r="N103" s="15">
        <f t="shared" si="17"/>
        <v>3057</v>
      </c>
      <c r="O103" s="16"/>
    </row>
    <row r="104" spans="1:15">
      <c r="A104" s="1" t="s">
        <v>54</v>
      </c>
      <c r="B104" s="11"/>
      <c r="C104" s="13">
        <f>ROUND((C103/B103)*10^5,1)</f>
        <v>3939</v>
      </c>
      <c r="D104" s="13"/>
      <c r="E104" s="13">
        <f>ROUND((E103/B103)*10^5,1)</f>
        <v>599</v>
      </c>
      <c r="F104" s="13">
        <f>ROUND((F103/B103)*10^5,1)</f>
        <v>3340</v>
      </c>
      <c r="G104" s="13">
        <f>ROUND((G103/B103)*10^5,1)</f>
        <v>3.2</v>
      </c>
      <c r="H104" s="13">
        <f>ROUND((H103/B103)*10^5,1)</f>
        <v>44.3</v>
      </c>
      <c r="I104" s="13">
        <f>ROUND((I103/B103)*10^5,1)</f>
        <v>142.9</v>
      </c>
      <c r="J104" s="13">
        <f>ROUND((J103/B103)*10^5,1)</f>
        <v>408.5</v>
      </c>
      <c r="K104" s="13"/>
      <c r="L104" s="13">
        <f>ROUND((L103/B103)*10^5,1)</f>
        <v>663.3</v>
      </c>
      <c r="M104" s="13">
        <f>ROUND((M103/B103)*10^5,1)</f>
        <v>2298.1999999999998</v>
      </c>
      <c r="N104" s="13">
        <f>ROUND((N103/B103)*10^5,1)</f>
        <v>378.6</v>
      </c>
    </row>
    <row r="105" spans="1:15">
      <c r="B105" s="11"/>
      <c r="C105" s="13"/>
      <c r="D105" s="13"/>
      <c r="E105" s="13"/>
      <c r="F105" s="13"/>
      <c r="G105" s="13" t="s">
        <v>55</v>
      </c>
      <c r="H105" s="13"/>
      <c r="I105" s="13"/>
      <c r="J105" s="13" t="s">
        <v>55</v>
      </c>
      <c r="K105" s="13"/>
      <c r="L105" s="13" t="s">
        <v>55</v>
      </c>
      <c r="M105" s="13" t="s">
        <v>55</v>
      </c>
      <c r="N105" s="13"/>
    </row>
    <row r="106" spans="1:15" ht="15.75" customHeight="1">
      <c r="A106" s="31" t="s">
        <v>77</v>
      </c>
      <c r="B106" s="7"/>
      <c r="C106" s="9" t="s">
        <v>55</v>
      </c>
      <c r="E106" s="9" t="s">
        <v>55</v>
      </c>
      <c r="F106" s="9" t="s">
        <v>55</v>
      </c>
      <c r="G106" s="9" t="s">
        <v>55</v>
      </c>
      <c r="K106" s="9"/>
    </row>
    <row r="107" spans="1:15">
      <c r="A107" s="14"/>
      <c r="B107" s="7"/>
      <c r="D107" s="9" t="s">
        <v>55</v>
      </c>
      <c r="E107" s="9" t="s">
        <v>55</v>
      </c>
      <c r="G107" s="10"/>
      <c r="K107" s="9"/>
    </row>
    <row r="108" spans="1:15">
      <c r="A108" s="1" t="s">
        <v>9</v>
      </c>
      <c r="B108" s="7">
        <v>570898</v>
      </c>
      <c r="K108" s="9"/>
    </row>
    <row r="109" spans="1:15">
      <c r="A109" s="1" t="s">
        <v>52</v>
      </c>
      <c r="B109" s="11">
        <v>1</v>
      </c>
      <c r="C109" s="7">
        <f>(E109+F109)</f>
        <v>45799</v>
      </c>
      <c r="D109" s="7"/>
      <c r="E109" s="7">
        <f>+(G109+H109+I109+J109)</f>
        <v>9322</v>
      </c>
      <c r="F109" s="7">
        <f>(L109+M109+N109)</f>
        <v>36477</v>
      </c>
      <c r="G109" s="7">
        <v>264</v>
      </c>
      <c r="H109" s="7">
        <v>262</v>
      </c>
      <c r="I109" s="7">
        <v>3834</v>
      </c>
      <c r="J109" s="7">
        <v>4962</v>
      </c>
      <c r="L109" s="7">
        <v>5170</v>
      </c>
      <c r="M109" s="7">
        <v>21708</v>
      </c>
      <c r="N109" s="7">
        <v>9599</v>
      </c>
    </row>
    <row r="110" spans="1:15">
      <c r="A110" s="1" t="s">
        <v>53</v>
      </c>
      <c r="B110" s="7" t="s">
        <v>21</v>
      </c>
      <c r="C110" s="7"/>
      <c r="D110" s="9" t="s">
        <v>55</v>
      </c>
      <c r="F110" s="7"/>
      <c r="K110" s="9"/>
    </row>
    <row r="111" spans="1:15">
      <c r="A111" s="1" t="s">
        <v>13</v>
      </c>
      <c r="B111" s="7" t="s">
        <v>21</v>
      </c>
      <c r="C111" s="7"/>
      <c r="D111" s="9" t="s">
        <v>55</v>
      </c>
      <c r="F111" s="7"/>
      <c r="K111" s="9"/>
    </row>
    <row r="112" spans="1:15" s="8" customFormat="1">
      <c r="A112" s="8" t="s">
        <v>51</v>
      </c>
      <c r="B112" s="15">
        <f>B108</f>
        <v>570898</v>
      </c>
      <c r="C112" s="15">
        <f>SUM(E112+F112)</f>
        <v>45799</v>
      </c>
      <c r="D112" s="15"/>
      <c r="E112" s="15">
        <f>SUM(G112+H112+I112+J112)</f>
        <v>9322</v>
      </c>
      <c r="F112" s="15">
        <f>SUM(L112+M112+N112)</f>
        <v>36477</v>
      </c>
      <c r="G112" s="15">
        <f>G109</f>
        <v>264</v>
      </c>
      <c r="H112" s="15">
        <f>H109</f>
        <v>262</v>
      </c>
      <c r="I112" s="15">
        <f t="shared" ref="I112:N112" si="18">I109</f>
        <v>3834</v>
      </c>
      <c r="J112" s="15">
        <f t="shared" si="18"/>
        <v>4962</v>
      </c>
      <c r="K112" s="15">
        <f t="shared" si="18"/>
        <v>0</v>
      </c>
      <c r="L112" s="15">
        <f t="shared" si="18"/>
        <v>5170</v>
      </c>
      <c r="M112" s="15">
        <f t="shared" si="18"/>
        <v>21708</v>
      </c>
      <c r="N112" s="15">
        <f t="shared" si="18"/>
        <v>9599</v>
      </c>
      <c r="O112" s="16"/>
    </row>
    <row r="113" spans="1:15">
      <c r="A113" s="1" t="s">
        <v>54</v>
      </c>
      <c r="B113" s="11"/>
      <c r="C113" s="13">
        <f>ROUND((C112/B112)*10^5,1)</f>
        <v>8022.3</v>
      </c>
      <c r="D113" s="13"/>
      <c r="E113" s="13">
        <f>ROUND((E112/B112)*10^5,1)</f>
        <v>1632.9</v>
      </c>
      <c r="F113" s="13">
        <f>ROUND((F112/B112)*10^5,1)</f>
        <v>6389.4</v>
      </c>
      <c r="G113" s="13">
        <f>ROUND((G112/B112)*10^5,1)</f>
        <v>46.2</v>
      </c>
      <c r="H113" s="13">
        <f>ROUND((H112/B112)*10^5,1)</f>
        <v>45.9</v>
      </c>
      <c r="I113" s="13">
        <f>ROUND((I112/B112)*10^5,1)</f>
        <v>671.6</v>
      </c>
      <c r="J113" s="13">
        <f>ROUND((J112/B112)*10^5,1)</f>
        <v>869.2</v>
      </c>
      <c r="K113" s="13"/>
      <c r="L113" s="13">
        <f>ROUND((L112/B112)*10^5,1)</f>
        <v>905.6</v>
      </c>
      <c r="M113" s="13">
        <f>ROUND((M112/B112)*10^5,1)</f>
        <v>3802.4</v>
      </c>
      <c r="N113" s="13">
        <f>ROUND((N112/B112)*10^5,1)</f>
        <v>1681.4</v>
      </c>
    </row>
    <row r="114" spans="1:15">
      <c r="B114" s="11"/>
      <c r="C114" s="13"/>
      <c r="D114" s="13"/>
      <c r="E114" s="13" t="s">
        <v>55</v>
      </c>
      <c r="F114" s="13"/>
      <c r="G114" s="13" t="s">
        <v>55</v>
      </c>
      <c r="H114" s="13" t="s">
        <v>55</v>
      </c>
      <c r="I114" s="13" t="s">
        <v>55</v>
      </c>
      <c r="J114" s="13"/>
      <c r="K114" s="13"/>
      <c r="L114" s="13" t="s">
        <v>55</v>
      </c>
      <c r="M114" s="13" t="s">
        <v>55</v>
      </c>
      <c r="N114" s="13"/>
    </row>
    <row r="115" spans="1:15">
      <c r="A115" s="31" t="s">
        <v>22</v>
      </c>
      <c r="B115" s="7"/>
      <c r="G115" s="9" t="s">
        <v>55</v>
      </c>
      <c r="K115" s="9"/>
    </row>
    <row r="116" spans="1:15">
      <c r="A116" s="14"/>
      <c r="B116" s="7"/>
      <c r="G116" s="10"/>
      <c r="K116" s="9"/>
    </row>
    <row r="117" spans="1:15">
      <c r="A117" s="1" t="s">
        <v>9</v>
      </c>
      <c r="B117" s="7">
        <v>15515922</v>
      </c>
      <c r="E117" s="9" t="s">
        <v>55</v>
      </c>
      <c r="F117" s="9" t="s">
        <v>55</v>
      </c>
      <c r="K117" s="9"/>
    </row>
    <row r="118" spans="1:15">
      <c r="A118" s="1" t="s">
        <v>52</v>
      </c>
      <c r="B118" s="11">
        <v>0.99199999999999999</v>
      </c>
      <c r="C118" s="7">
        <f>(E118+F118)</f>
        <v>854239</v>
      </c>
      <c r="E118" s="7">
        <f>+(G118+H118+I118+J118)</f>
        <v>121332</v>
      </c>
      <c r="F118" s="7">
        <f>(L118+M118+N118)</f>
        <v>732907</v>
      </c>
      <c r="G118" s="7">
        <v>869</v>
      </c>
      <c r="H118" s="7">
        <v>6225</v>
      </c>
      <c r="I118" s="7">
        <v>31484</v>
      </c>
      <c r="J118" s="7">
        <v>82754</v>
      </c>
      <c r="L118" s="7">
        <v>164155</v>
      </c>
      <c r="M118" s="7">
        <v>483463</v>
      </c>
      <c r="N118" s="7">
        <v>85289</v>
      </c>
    </row>
    <row r="119" spans="1:15">
      <c r="A119" s="1" t="s">
        <v>80</v>
      </c>
      <c r="B119" s="11">
        <v>1</v>
      </c>
      <c r="C119" s="7">
        <f>(E119+F119)</f>
        <v>859847</v>
      </c>
      <c r="E119" s="7">
        <f>+(G119+H119+I119+J119)</f>
        <v>122124</v>
      </c>
      <c r="F119" s="7">
        <f>(L119+M119+N119)</f>
        <v>737723</v>
      </c>
      <c r="G119" s="7">
        <v>874</v>
      </c>
      <c r="H119" s="7">
        <v>6273</v>
      </c>
      <c r="I119" s="7">
        <v>31647</v>
      </c>
      <c r="J119" s="7">
        <v>83330</v>
      </c>
      <c r="L119" s="7">
        <v>165296</v>
      </c>
      <c r="M119" s="7">
        <v>486611</v>
      </c>
      <c r="N119" s="7">
        <v>85816</v>
      </c>
    </row>
    <row r="120" spans="1:15">
      <c r="A120" s="1" t="s">
        <v>53</v>
      </c>
      <c r="B120" s="7">
        <v>240207</v>
      </c>
      <c r="C120" s="7"/>
      <c r="E120" s="7"/>
      <c r="F120" s="7"/>
      <c r="G120" s="7"/>
      <c r="H120" s="7"/>
      <c r="I120" s="7"/>
      <c r="J120" s="7"/>
      <c r="L120" s="7"/>
      <c r="M120" s="7"/>
      <c r="N120" s="7"/>
    </row>
    <row r="121" spans="1:15">
      <c r="A121" s="1" t="s">
        <v>52</v>
      </c>
      <c r="B121" s="11">
        <v>0.98799999999999999</v>
      </c>
      <c r="C121" s="7">
        <f>(E121+F121)</f>
        <v>16556</v>
      </c>
      <c r="E121" s="7">
        <f>+(G121+H121+I121+J121)</f>
        <v>2120</v>
      </c>
      <c r="F121" s="7">
        <f>(L121+M121+N121)</f>
        <v>14436</v>
      </c>
      <c r="G121" s="7">
        <v>9</v>
      </c>
      <c r="H121" s="7">
        <v>105</v>
      </c>
      <c r="I121" s="7">
        <v>457</v>
      </c>
      <c r="J121" s="7">
        <v>1549</v>
      </c>
      <c r="L121" s="7">
        <v>3610</v>
      </c>
      <c r="M121" s="7">
        <v>9962</v>
      </c>
      <c r="N121" s="7">
        <v>864</v>
      </c>
    </row>
    <row r="122" spans="1:15">
      <c r="A122" s="1" t="s">
        <v>80</v>
      </c>
      <c r="B122" s="11">
        <v>1</v>
      </c>
      <c r="C122" s="7">
        <f>(E122+F122)</f>
        <v>16750</v>
      </c>
      <c r="E122" s="7">
        <f>+(G122+H122+I122+J122)</f>
        <v>2144</v>
      </c>
      <c r="F122" s="7">
        <f>(L122+M122+N122)</f>
        <v>14606</v>
      </c>
      <c r="G122" s="7">
        <v>9</v>
      </c>
      <c r="H122" s="7">
        <v>106</v>
      </c>
      <c r="I122" s="7">
        <v>462</v>
      </c>
      <c r="J122" s="7">
        <v>1567</v>
      </c>
      <c r="L122" s="7">
        <v>3653</v>
      </c>
      <c r="M122" s="7">
        <v>10079</v>
      </c>
      <c r="N122" s="7">
        <v>874</v>
      </c>
    </row>
    <row r="123" spans="1:15">
      <c r="A123" s="1" t="s">
        <v>13</v>
      </c>
      <c r="B123" s="7">
        <v>957020</v>
      </c>
      <c r="C123" s="7"/>
      <c r="D123" s="9" t="s">
        <v>55</v>
      </c>
      <c r="E123" s="7"/>
      <c r="F123" s="7"/>
      <c r="G123" s="7"/>
      <c r="H123" s="7"/>
      <c r="I123" s="7"/>
      <c r="J123" s="7"/>
      <c r="L123" s="7"/>
      <c r="M123" s="7"/>
      <c r="N123" s="7"/>
    </row>
    <row r="124" spans="1:15">
      <c r="A124" s="1" t="s">
        <v>52</v>
      </c>
      <c r="B124" s="11">
        <v>1</v>
      </c>
      <c r="C124" s="7">
        <f>(E124+F124)</f>
        <v>29360</v>
      </c>
      <c r="E124" s="7">
        <f>+(G124+H124+I124+J124)</f>
        <v>4453</v>
      </c>
      <c r="F124" s="7">
        <f>(L124+M124+N124)</f>
        <v>24907</v>
      </c>
      <c r="G124" s="7">
        <v>28</v>
      </c>
      <c r="H124" s="7">
        <v>374</v>
      </c>
      <c r="I124" s="7">
        <v>472</v>
      </c>
      <c r="J124" s="7">
        <v>3579</v>
      </c>
      <c r="L124" s="7">
        <v>8293</v>
      </c>
      <c r="M124" s="7">
        <v>14788</v>
      </c>
      <c r="N124" s="7">
        <v>1826</v>
      </c>
    </row>
    <row r="125" spans="1:15" s="8" customFormat="1">
      <c r="A125" s="8" t="s">
        <v>14</v>
      </c>
      <c r="B125" s="15">
        <f>SUM(B117+B120+B123)</f>
        <v>16713149</v>
      </c>
      <c r="C125" s="15">
        <f>SUM(E125+F125)</f>
        <v>905957</v>
      </c>
      <c r="D125" s="15"/>
      <c r="E125" s="15">
        <f>SUM(G125+H125+I125+J125)</f>
        <v>128721</v>
      </c>
      <c r="F125" s="15">
        <f>SUM(L125+M125+N125)</f>
        <v>777236</v>
      </c>
      <c r="G125" s="15">
        <f>SUM(G119+G122+G124)</f>
        <v>911</v>
      </c>
      <c r="H125" s="15">
        <f>SUM(H119+H122+H124)</f>
        <v>6753</v>
      </c>
      <c r="I125" s="15">
        <f>SUM(I119+I122+I124)</f>
        <v>32581</v>
      </c>
      <c r="J125" s="15">
        <f>SUM(J119+J122+J124)</f>
        <v>88476</v>
      </c>
      <c r="K125" s="15"/>
      <c r="L125" s="15">
        <f>SUM(L119+L122+L124)</f>
        <v>177242</v>
      </c>
      <c r="M125" s="15">
        <f>SUM(M119+M122+M124)</f>
        <v>511478</v>
      </c>
      <c r="N125" s="15">
        <f>SUM(N119+N122+N124)</f>
        <v>88516</v>
      </c>
      <c r="O125" s="16"/>
    </row>
    <row r="126" spans="1:15">
      <c r="A126" s="1" t="s">
        <v>54</v>
      </c>
      <c r="B126" s="11"/>
      <c r="C126" s="13">
        <f>ROUND((C125/B125)*10^5,1)</f>
        <v>5420.6</v>
      </c>
      <c r="D126" s="13" t="s">
        <v>55</v>
      </c>
      <c r="E126" s="13">
        <f>ROUND((E125/B125)*10^5,1)</f>
        <v>770.2</v>
      </c>
      <c r="F126" s="13">
        <f>ROUND((F125/B125)*10^5,1)</f>
        <v>4650.3999999999996</v>
      </c>
      <c r="G126" s="13">
        <f>ROUND((G125/B125)*10^5,1)</f>
        <v>5.5</v>
      </c>
      <c r="H126" s="13">
        <f>ROUND((H125/B125)*10^5,1)</f>
        <v>40.4</v>
      </c>
      <c r="I126" s="13">
        <f>ROUND((I125/B125)*10^5,1)</f>
        <v>194.9</v>
      </c>
      <c r="J126" s="13">
        <f>ROUND((J125/B125)*10^5,1)</f>
        <v>529.4</v>
      </c>
      <c r="K126" s="13">
        <f>ROUND((K125/J125)*10^5,1)</f>
        <v>0</v>
      </c>
      <c r="L126" s="13">
        <f>ROUND((L125/B125)*10^5,1)</f>
        <v>1060.5</v>
      </c>
      <c r="M126" s="13">
        <f>ROUND((M125/B125)*10^5,1)</f>
        <v>3060.3</v>
      </c>
      <c r="N126" s="13">
        <f>ROUND((N125/B125)*10^5,1)</f>
        <v>529.6</v>
      </c>
    </row>
    <row r="127" spans="1:15">
      <c r="B127" s="11"/>
      <c r="C127" s="13"/>
      <c r="D127" s="13"/>
      <c r="E127" s="13" t="s">
        <v>55</v>
      </c>
      <c r="F127" s="13"/>
      <c r="G127" s="13"/>
      <c r="H127" s="13"/>
      <c r="I127" s="13"/>
      <c r="J127" s="13"/>
      <c r="K127" s="13"/>
      <c r="L127" s="13"/>
      <c r="M127" s="13"/>
      <c r="N127" s="13"/>
    </row>
    <row r="128" spans="1:15">
      <c r="A128" s="31" t="s">
        <v>23</v>
      </c>
      <c r="B128" s="7"/>
      <c r="C128" s="9" t="s">
        <v>55</v>
      </c>
      <c r="G128" s="10"/>
      <c r="K128" s="9"/>
    </row>
    <row r="129" spans="1:15">
      <c r="A129" s="14"/>
      <c r="B129" s="7"/>
      <c r="C129" s="9" t="s">
        <v>55</v>
      </c>
      <c r="G129" s="10"/>
      <c r="K129" s="9"/>
    </row>
    <row r="130" spans="1:15">
      <c r="A130" s="1" t="s">
        <v>9</v>
      </c>
      <c r="B130" s="7">
        <v>5925447</v>
      </c>
      <c r="K130" s="9"/>
    </row>
    <row r="131" spans="1:15">
      <c r="A131" s="1" t="s">
        <v>52</v>
      </c>
      <c r="B131" s="11">
        <v>0.99</v>
      </c>
      <c r="C131" s="7">
        <f t="shared" ref="C131:C138" si="19">(E131+F131)</f>
        <v>283284</v>
      </c>
      <c r="E131" s="7">
        <f t="shared" ref="E131:E138" si="20">+(G131+H131+I131+J131)</f>
        <v>28554</v>
      </c>
      <c r="F131" s="7">
        <f t="shared" ref="F131:F138" si="21">(L131+M131+N131)</f>
        <v>254730</v>
      </c>
      <c r="G131" s="7">
        <v>473</v>
      </c>
      <c r="H131" s="7">
        <v>1535</v>
      </c>
      <c r="I131" s="7">
        <v>11664</v>
      </c>
      <c r="J131" s="7">
        <v>14882</v>
      </c>
      <c r="L131" s="7">
        <v>53571</v>
      </c>
      <c r="M131" s="7">
        <v>169095</v>
      </c>
      <c r="N131" s="7">
        <v>32064</v>
      </c>
    </row>
    <row r="132" spans="1:15">
      <c r="A132" s="1" t="s">
        <v>80</v>
      </c>
      <c r="B132" s="11">
        <v>1</v>
      </c>
      <c r="C132" s="7">
        <f t="shared" si="19"/>
        <v>286953</v>
      </c>
      <c r="E132" s="7">
        <f t="shared" si="20"/>
        <v>28856</v>
      </c>
      <c r="F132" s="7">
        <f t="shared" si="21"/>
        <v>258097</v>
      </c>
      <c r="G132" s="7">
        <v>476</v>
      </c>
      <c r="H132" s="7">
        <v>1548</v>
      </c>
      <c r="I132" s="7">
        <v>11767</v>
      </c>
      <c r="J132" s="7">
        <v>15065</v>
      </c>
      <c r="L132" s="7">
        <v>54153</v>
      </c>
      <c r="M132" s="7">
        <v>171571</v>
      </c>
      <c r="N132" s="7">
        <v>32373</v>
      </c>
    </row>
    <row r="133" spans="1:15">
      <c r="A133" s="1" t="s">
        <v>53</v>
      </c>
      <c r="B133" s="7">
        <v>915341</v>
      </c>
      <c r="C133" s="7"/>
      <c r="E133" s="7"/>
      <c r="F133" s="7"/>
      <c r="G133" s="7"/>
      <c r="H133" s="7"/>
      <c r="I133" s="7"/>
      <c r="J133" s="7"/>
      <c r="L133" s="7"/>
      <c r="M133" s="7"/>
      <c r="N133" s="7"/>
    </row>
    <row r="134" spans="1:15">
      <c r="A134" s="1" t="s">
        <v>52</v>
      </c>
      <c r="B134" s="11">
        <v>0.92300000000000004</v>
      </c>
      <c r="C134" s="7">
        <f t="shared" si="19"/>
        <v>50888</v>
      </c>
      <c r="E134" s="7">
        <f t="shared" si="20"/>
        <v>5642</v>
      </c>
      <c r="F134" s="7">
        <f t="shared" si="21"/>
        <v>45246</v>
      </c>
      <c r="G134" s="7">
        <v>47</v>
      </c>
      <c r="H134" s="7">
        <v>303</v>
      </c>
      <c r="I134" s="7">
        <v>1155</v>
      </c>
      <c r="J134" s="7">
        <v>4137</v>
      </c>
      <c r="L134" s="7">
        <v>8539</v>
      </c>
      <c r="M134" s="7">
        <v>34476</v>
      </c>
      <c r="N134" s="7">
        <v>2231</v>
      </c>
    </row>
    <row r="135" spans="1:15">
      <c r="A135" s="1" t="s">
        <v>80</v>
      </c>
      <c r="B135" s="11">
        <v>1</v>
      </c>
      <c r="C135" s="7">
        <f t="shared" si="19"/>
        <v>55159</v>
      </c>
      <c r="E135" s="7">
        <f t="shared" si="20"/>
        <v>6115</v>
      </c>
      <c r="F135" s="7">
        <f t="shared" si="21"/>
        <v>49044</v>
      </c>
      <c r="G135" s="7">
        <v>51</v>
      </c>
      <c r="H135" s="7">
        <v>328</v>
      </c>
      <c r="I135" s="7">
        <v>1252</v>
      </c>
      <c r="J135" s="7">
        <v>4484</v>
      </c>
      <c r="L135" s="7">
        <v>9256</v>
      </c>
      <c r="M135" s="7">
        <v>37370</v>
      </c>
      <c r="N135" s="7">
        <v>2418</v>
      </c>
    </row>
    <row r="136" spans="1:15">
      <c r="A136" s="1" t="s">
        <v>13</v>
      </c>
      <c r="B136" s="7">
        <v>1719522</v>
      </c>
      <c r="C136" s="7"/>
      <c r="D136" s="9" t="s">
        <v>55</v>
      </c>
      <c r="E136" s="7"/>
      <c r="F136" s="7"/>
      <c r="G136" s="7"/>
      <c r="H136" s="7"/>
      <c r="I136" s="7"/>
      <c r="J136" s="7"/>
      <c r="L136" s="7"/>
      <c r="M136" s="7"/>
      <c r="N136" s="7"/>
    </row>
    <row r="137" spans="1:15">
      <c r="A137" s="1" t="s">
        <v>52</v>
      </c>
      <c r="B137" s="11">
        <v>0.90400000000000003</v>
      </c>
      <c r="C137" s="7">
        <f t="shared" si="19"/>
        <v>39504</v>
      </c>
      <c r="E137" s="7">
        <f t="shared" si="20"/>
        <v>3885</v>
      </c>
      <c r="F137" s="7">
        <f t="shared" si="21"/>
        <v>35619</v>
      </c>
      <c r="G137" s="7">
        <v>71</v>
      </c>
      <c r="H137" s="7">
        <v>210</v>
      </c>
      <c r="I137" s="7">
        <v>373</v>
      </c>
      <c r="J137" s="7">
        <v>3231</v>
      </c>
      <c r="L137" s="7">
        <v>9509</v>
      </c>
      <c r="M137" s="7">
        <v>23178</v>
      </c>
      <c r="N137" s="7">
        <v>2932</v>
      </c>
    </row>
    <row r="138" spans="1:15">
      <c r="A138" s="1" t="s">
        <v>80</v>
      </c>
      <c r="B138" s="11">
        <v>1</v>
      </c>
      <c r="C138" s="7">
        <f t="shared" si="19"/>
        <v>43718</v>
      </c>
      <c r="E138" s="7">
        <f t="shared" si="20"/>
        <v>4300</v>
      </c>
      <c r="F138" s="7">
        <f t="shared" si="21"/>
        <v>39418</v>
      </c>
      <c r="G138" s="7">
        <v>79</v>
      </c>
      <c r="H138" s="7">
        <v>232</v>
      </c>
      <c r="I138" s="7">
        <v>413</v>
      </c>
      <c r="J138" s="7">
        <v>3576</v>
      </c>
      <c r="L138" s="7">
        <v>10523</v>
      </c>
      <c r="M138" s="7">
        <v>25650</v>
      </c>
      <c r="N138" s="7">
        <v>3245</v>
      </c>
    </row>
    <row r="139" spans="1:15" s="8" customFormat="1">
      <c r="A139" s="8" t="s">
        <v>14</v>
      </c>
      <c r="B139" s="15">
        <f>SUM(B130+B133+B136)</f>
        <v>8560310</v>
      </c>
      <c r="C139" s="15">
        <f>SUM(E139+F139)</f>
        <v>385830</v>
      </c>
      <c r="D139" s="15"/>
      <c r="E139" s="15">
        <f>SUM(G139+H139+I139+J139)</f>
        <v>39271</v>
      </c>
      <c r="F139" s="15">
        <f>SUM(L139+M139+N139)</f>
        <v>346559</v>
      </c>
      <c r="G139" s="15">
        <f t="shared" ref="G139:N139" si="22">SUM(G132+G135+G138)</f>
        <v>606</v>
      </c>
      <c r="H139" s="15">
        <f t="shared" si="22"/>
        <v>2108</v>
      </c>
      <c r="I139" s="15">
        <f t="shared" si="22"/>
        <v>13432</v>
      </c>
      <c r="J139" s="15">
        <f t="shared" si="22"/>
        <v>23125</v>
      </c>
      <c r="K139" s="15">
        <f t="shared" si="22"/>
        <v>0</v>
      </c>
      <c r="L139" s="15">
        <f t="shared" si="22"/>
        <v>73932</v>
      </c>
      <c r="M139" s="15">
        <f t="shared" si="22"/>
        <v>234591</v>
      </c>
      <c r="N139" s="15">
        <f t="shared" si="22"/>
        <v>38036</v>
      </c>
      <c r="O139" s="16"/>
    </row>
    <row r="140" spans="1:15">
      <c r="A140" s="1" t="s">
        <v>54</v>
      </c>
      <c r="B140" s="11"/>
      <c r="C140" s="13">
        <f>ROUND((C139/B139)*10^5,1)</f>
        <v>4507.2</v>
      </c>
      <c r="D140" s="13" t="s">
        <v>55</v>
      </c>
      <c r="E140" s="13">
        <f>ROUND((E139/B139)*10^5,1)</f>
        <v>458.8</v>
      </c>
      <c r="F140" s="13">
        <f>ROUND((F139/B139)*10^5,1)</f>
        <v>4048.4</v>
      </c>
      <c r="G140" s="13">
        <f>ROUND((G139/B139)*10^5,1)</f>
        <v>7.1</v>
      </c>
      <c r="H140" s="13">
        <f>ROUND((H139/B139)*10^5,1)</f>
        <v>24.6</v>
      </c>
      <c r="I140" s="13">
        <f>ROUND((I139/B139)*10^5,1)</f>
        <v>156.9</v>
      </c>
      <c r="J140" s="13">
        <f>ROUND((J139/B139)*10^5,1)</f>
        <v>270.10000000000002</v>
      </c>
      <c r="K140" s="13">
        <f>ROUND((K139/J139)*10^5,1)</f>
        <v>0</v>
      </c>
      <c r="L140" s="13">
        <f>ROUND((L139/B139)*10^5,1)</f>
        <v>863.7</v>
      </c>
      <c r="M140" s="13">
        <f>ROUND((M139/B139)*10^5,1)</f>
        <v>2740.4</v>
      </c>
      <c r="N140" s="13">
        <f>ROUND((N139/B139)*10^5,1)</f>
        <v>444.3</v>
      </c>
    </row>
    <row r="141" spans="1:15">
      <c r="B141" s="11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</row>
    <row r="142" spans="1:15">
      <c r="A142" s="31" t="s">
        <v>24</v>
      </c>
      <c r="B142" s="7"/>
      <c r="E142" s="9" t="s">
        <v>55</v>
      </c>
      <c r="F142" s="9" t="s">
        <v>55</v>
      </c>
      <c r="G142" s="10"/>
      <c r="K142" s="9"/>
    </row>
    <row r="143" spans="1:15">
      <c r="A143" s="14"/>
      <c r="B143" s="7"/>
      <c r="D143" s="9" t="s">
        <v>55</v>
      </c>
      <c r="G143" s="10"/>
      <c r="K143" s="9"/>
    </row>
    <row r="144" spans="1:15">
      <c r="A144" s="1" t="s">
        <v>9</v>
      </c>
      <c r="B144" s="7">
        <v>900433</v>
      </c>
      <c r="K144" s="9"/>
    </row>
    <row r="145" spans="1:15">
      <c r="A145" s="1" t="s">
        <v>52</v>
      </c>
      <c r="B145" s="11">
        <v>1</v>
      </c>
      <c r="C145" s="7">
        <f>(E145+F145)</f>
        <v>57271</v>
      </c>
      <c r="E145" s="7">
        <f>+(G145+H145+I145+J145)</f>
        <v>2601</v>
      </c>
      <c r="F145" s="7">
        <f>(L145+M145+N145)</f>
        <v>54670</v>
      </c>
      <c r="G145" s="7">
        <v>18</v>
      </c>
      <c r="H145" s="7">
        <v>304</v>
      </c>
      <c r="I145" s="7">
        <v>1072</v>
      </c>
      <c r="J145" s="7">
        <v>1207</v>
      </c>
      <c r="L145" s="7">
        <v>8932</v>
      </c>
      <c r="M145" s="7">
        <v>37250</v>
      </c>
      <c r="N145" s="7">
        <v>8488</v>
      </c>
    </row>
    <row r="146" spans="1:15">
      <c r="A146" s="1" t="s">
        <v>53</v>
      </c>
      <c r="B146" s="7" t="s">
        <v>21</v>
      </c>
      <c r="C146" s="7"/>
      <c r="E146" s="7"/>
      <c r="F146" s="7"/>
      <c r="G146" s="7"/>
      <c r="H146" s="7"/>
      <c r="I146" s="7"/>
      <c r="J146" s="7"/>
      <c r="L146" s="7"/>
      <c r="M146" s="7"/>
      <c r="N146" s="7"/>
    </row>
    <row r="147" spans="1:15">
      <c r="A147" s="1" t="s">
        <v>13</v>
      </c>
      <c r="B147" s="7">
        <v>344465</v>
      </c>
      <c r="C147" s="7"/>
      <c r="E147" s="7"/>
      <c r="F147" s="7"/>
      <c r="G147" s="7"/>
      <c r="H147" s="7"/>
      <c r="I147" s="7"/>
      <c r="J147" s="7"/>
      <c r="L147" s="7"/>
      <c r="M147" s="7"/>
      <c r="N147" s="7"/>
    </row>
    <row r="148" spans="1:15">
      <c r="A148" s="1" t="s">
        <v>52</v>
      </c>
      <c r="B148" s="11">
        <v>1</v>
      </c>
      <c r="C148" s="7">
        <f>(E148+F148)</f>
        <v>17967</v>
      </c>
      <c r="D148" s="9" t="s">
        <v>55</v>
      </c>
      <c r="E148" s="7">
        <f>+(G148+H148+I148+J148)</f>
        <v>661</v>
      </c>
      <c r="F148" s="7">
        <f>(L148+M148+N148)</f>
        <v>17306</v>
      </c>
      <c r="G148" s="7">
        <v>6</v>
      </c>
      <c r="H148" s="7">
        <v>68</v>
      </c>
      <c r="I148" s="7">
        <v>138</v>
      </c>
      <c r="J148" s="7">
        <v>449</v>
      </c>
      <c r="L148" s="7">
        <v>3790</v>
      </c>
      <c r="M148" s="7">
        <v>12094</v>
      </c>
      <c r="N148" s="7">
        <v>1422</v>
      </c>
    </row>
    <row r="149" spans="1:15" s="8" customFormat="1">
      <c r="A149" s="8" t="s">
        <v>14</v>
      </c>
      <c r="B149" s="15">
        <f>SUM(B144+B147)</f>
        <v>1244898</v>
      </c>
      <c r="C149" s="15">
        <f>SUM(E149+F149)</f>
        <v>75238</v>
      </c>
      <c r="D149" s="15"/>
      <c r="E149" s="15">
        <f>SUM(G149+H149+I149+J149)</f>
        <v>3262</v>
      </c>
      <c r="F149" s="15">
        <f>SUM(L149+M149+N149)</f>
        <v>71976</v>
      </c>
      <c r="G149" s="15">
        <f>SUM(G145+G148)</f>
        <v>24</v>
      </c>
      <c r="H149" s="15">
        <f t="shared" ref="H149:N149" si="23">SUM(H145+H148)</f>
        <v>372</v>
      </c>
      <c r="I149" s="15">
        <f t="shared" si="23"/>
        <v>1210</v>
      </c>
      <c r="J149" s="15">
        <f t="shared" si="23"/>
        <v>1656</v>
      </c>
      <c r="K149" s="15">
        <f t="shared" si="23"/>
        <v>0</v>
      </c>
      <c r="L149" s="15">
        <f t="shared" si="23"/>
        <v>12722</v>
      </c>
      <c r="M149" s="15">
        <f t="shared" si="23"/>
        <v>49344</v>
      </c>
      <c r="N149" s="15">
        <f t="shared" si="23"/>
        <v>9910</v>
      </c>
      <c r="O149" s="16"/>
    </row>
    <row r="150" spans="1:15">
      <c r="A150" s="1" t="s">
        <v>54</v>
      </c>
      <c r="B150" s="11"/>
      <c r="C150" s="13">
        <f>ROUND((C149/B149)*10^5,1)</f>
        <v>6043.7</v>
      </c>
      <c r="D150" s="13" t="s">
        <v>55</v>
      </c>
      <c r="E150" s="13">
        <f>ROUND((E149/B149)*10^5,1)</f>
        <v>262</v>
      </c>
      <c r="F150" s="13">
        <f>ROUND((F149/B149)*10^5,1)</f>
        <v>5781.7</v>
      </c>
      <c r="G150" s="13">
        <f>ROUND((G149/B149)*10^5,1)</f>
        <v>1.9</v>
      </c>
      <c r="H150" s="13">
        <f>ROUND((H149/B149)*10^5,1)</f>
        <v>29.9</v>
      </c>
      <c r="I150" s="13">
        <f>ROUND((I149/B149)*10^5,1)</f>
        <v>97.2</v>
      </c>
      <c r="J150" s="13">
        <f>ROUND((J149/B149)*10^5,1)</f>
        <v>133</v>
      </c>
      <c r="K150" s="13">
        <f>ROUND((K149/J149)*10^5,1)</f>
        <v>0</v>
      </c>
      <c r="L150" s="13">
        <f>ROUND((L149/B149)*10^5,1)</f>
        <v>1021.9</v>
      </c>
      <c r="M150" s="13">
        <f>ROUND((M149/B149)*10^5,1)</f>
        <v>3963.7</v>
      </c>
      <c r="N150" s="13">
        <f>ROUND((N149/B149)*10^5,1)</f>
        <v>796</v>
      </c>
    </row>
    <row r="151" spans="1:15">
      <c r="B151" s="11"/>
      <c r="C151" s="13" t="s">
        <v>55</v>
      </c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</row>
    <row r="152" spans="1:15">
      <c r="A152" s="31" t="s">
        <v>25</v>
      </c>
      <c r="B152" s="7"/>
      <c r="C152" s="9" t="s">
        <v>55</v>
      </c>
      <c r="F152" s="9" t="s">
        <v>55</v>
      </c>
      <c r="G152" s="9" t="s">
        <v>55</v>
      </c>
      <c r="K152" s="9"/>
    </row>
    <row r="153" spans="1:15">
      <c r="A153" s="14"/>
      <c r="B153" s="7"/>
      <c r="D153" s="9" t="s">
        <v>55</v>
      </c>
      <c r="E153" s="9" t="s">
        <v>55</v>
      </c>
      <c r="G153" s="10"/>
      <c r="K153" s="9"/>
    </row>
    <row r="154" spans="1:15">
      <c r="A154" s="1" t="s">
        <v>9</v>
      </c>
      <c r="B154" s="7">
        <v>526430</v>
      </c>
      <c r="F154" s="9" t="s">
        <v>55</v>
      </c>
      <c r="K154" s="9"/>
    </row>
    <row r="155" spans="1:15">
      <c r="A155" s="1" t="s">
        <v>52</v>
      </c>
      <c r="B155" s="11">
        <v>1</v>
      </c>
      <c r="C155" s="7">
        <f t="shared" ref="C155:C160" si="24">(E155+F155)</f>
        <v>20859</v>
      </c>
      <c r="E155" s="7">
        <f t="shared" ref="E155:E160" si="25">+(G155+H155+I155+J155)</f>
        <v>1682</v>
      </c>
      <c r="F155" s="7">
        <f t="shared" ref="F155:F160" si="26">(L155+M155+N155)</f>
        <v>19177</v>
      </c>
      <c r="G155" s="7">
        <v>13</v>
      </c>
      <c r="H155" s="7">
        <v>267</v>
      </c>
      <c r="I155" s="7">
        <v>153</v>
      </c>
      <c r="J155" s="7">
        <v>1249</v>
      </c>
      <c r="L155" s="7">
        <v>3443</v>
      </c>
      <c r="M155" s="7">
        <v>14390</v>
      </c>
      <c r="N155" s="7">
        <v>1344</v>
      </c>
    </row>
    <row r="156" spans="1:15">
      <c r="A156" s="1" t="s">
        <v>53</v>
      </c>
      <c r="B156" s="7">
        <v>379717</v>
      </c>
      <c r="C156" s="7"/>
      <c r="E156" s="7"/>
      <c r="F156" s="7"/>
      <c r="G156" s="7"/>
      <c r="H156" s="7"/>
      <c r="I156" s="7"/>
      <c r="J156" s="7"/>
      <c r="L156" s="7"/>
      <c r="M156" s="7"/>
      <c r="N156" s="7"/>
    </row>
    <row r="157" spans="1:15">
      <c r="A157" s="1" t="s">
        <v>52</v>
      </c>
      <c r="B157" s="11">
        <v>0.97899999999999998</v>
      </c>
      <c r="C157" s="7">
        <f t="shared" si="24"/>
        <v>14642</v>
      </c>
      <c r="E157" s="7">
        <f t="shared" si="25"/>
        <v>1010</v>
      </c>
      <c r="F157" s="7">
        <f t="shared" si="26"/>
        <v>13632</v>
      </c>
      <c r="G157" s="7">
        <v>9</v>
      </c>
      <c r="H157" s="7">
        <v>126</v>
      </c>
      <c r="I157" s="7">
        <v>69</v>
      </c>
      <c r="J157" s="7">
        <v>806</v>
      </c>
      <c r="L157" s="7">
        <v>2284</v>
      </c>
      <c r="M157" s="7">
        <v>10572</v>
      </c>
      <c r="N157" s="7">
        <v>776</v>
      </c>
    </row>
    <row r="158" spans="1:15">
      <c r="A158" s="1" t="s">
        <v>80</v>
      </c>
      <c r="B158" s="11">
        <v>1</v>
      </c>
      <c r="C158" s="7">
        <f t="shared" si="24"/>
        <v>14949</v>
      </c>
      <c r="E158" s="7">
        <f t="shared" si="25"/>
        <v>1031</v>
      </c>
      <c r="F158" s="7">
        <f t="shared" si="26"/>
        <v>13918</v>
      </c>
      <c r="G158" s="7">
        <v>9</v>
      </c>
      <c r="H158" s="7">
        <v>129</v>
      </c>
      <c r="I158" s="7">
        <v>70</v>
      </c>
      <c r="J158" s="7">
        <v>823</v>
      </c>
      <c r="L158" s="7">
        <v>2332</v>
      </c>
      <c r="M158" s="7">
        <v>10794</v>
      </c>
      <c r="N158" s="7">
        <v>792</v>
      </c>
    </row>
    <row r="159" spans="1:15">
      <c r="A159" s="1" t="s">
        <v>13</v>
      </c>
      <c r="B159" s="7">
        <v>434984</v>
      </c>
      <c r="C159" s="7"/>
      <c r="D159" s="9" t="s">
        <v>55</v>
      </c>
      <c r="E159" s="7"/>
      <c r="F159" s="7"/>
      <c r="G159" s="7"/>
      <c r="H159" s="7"/>
      <c r="I159" s="7"/>
      <c r="J159" s="7"/>
      <c r="L159" s="7"/>
      <c r="M159" s="7"/>
      <c r="N159" s="7"/>
    </row>
    <row r="160" spans="1:15">
      <c r="A160" s="1" t="s">
        <v>52</v>
      </c>
      <c r="B160" s="11">
        <v>0.98899999999999999</v>
      </c>
      <c r="C160" s="7">
        <f t="shared" si="24"/>
        <v>6665</v>
      </c>
      <c r="E160" s="7">
        <f t="shared" si="25"/>
        <v>699</v>
      </c>
      <c r="F160" s="7">
        <f t="shared" si="26"/>
        <v>5966</v>
      </c>
      <c r="G160" s="7">
        <v>14</v>
      </c>
      <c r="H160" s="7">
        <v>100</v>
      </c>
      <c r="I160" s="7">
        <v>17</v>
      </c>
      <c r="J160" s="7">
        <v>568</v>
      </c>
      <c r="L160" s="7">
        <v>1647</v>
      </c>
      <c r="M160" s="7">
        <v>3833</v>
      </c>
      <c r="N160" s="7">
        <v>486</v>
      </c>
    </row>
    <row r="161" spans="1:15">
      <c r="A161" s="1" t="s">
        <v>80</v>
      </c>
      <c r="B161" s="11">
        <v>1</v>
      </c>
      <c r="C161" s="7">
        <f>(E161+F161)</f>
        <v>6739</v>
      </c>
      <c r="E161" s="7">
        <f>+(G161+H161+I161+J161)</f>
        <v>706</v>
      </c>
      <c r="F161" s="7">
        <f>(L161+M161+N161)</f>
        <v>6033</v>
      </c>
      <c r="G161" s="7">
        <v>14</v>
      </c>
      <c r="H161" s="7">
        <v>101</v>
      </c>
      <c r="I161" s="7">
        <v>17</v>
      </c>
      <c r="J161" s="7">
        <v>574</v>
      </c>
      <c r="L161" s="7">
        <v>1666</v>
      </c>
      <c r="M161" s="7">
        <v>3876</v>
      </c>
      <c r="N161" s="7">
        <v>491</v>
      </c>
    </row>
    <row r="162" spans="1:15" s="8" customFormat="1">
      <c r="A162" s="8" t="s">
        <v>14</v>
      </c>
      <c r="B162" s="15">
        <f>SUM(B154+B156+B159)</f>
        <v>1341131</v>
      </c>
      <c r="C162" s="15">
        <f>SUM(E162+F162)</f>
        <v>42547</v>
      </c>
      <c r="D162" s="15"/>
      <c r="E162" s="15">
        <f>SUM(G162+H162+I162+J162)</f>
        <v>3419</v>
      </c>
      <c r="F162" s="15">
        <f>SUM(L162+M162+N162)</f>
        <v>39128</v>
      </c>
      <c r="G162" s="15">
        <f>SUM(G155+G158+G161)</f>
        <v>36</v>
      </c>
      <c r="H162" s="15">
        <f t="shared" ref="H162:N162" si="27">SUM(H155+H158+H161)</f>
        <v>497</v>
      </c>
      <c r="I162" s="15">
        <f t="shared" si="27"/>
        <v>240</v>
      </c>
      <c r="J162" s="15">
        <f t="shared" si="27"/>
        <v>2646</v>
      </c>
      <c r="K162" s="15">
        <f t="shared" si="27"/>
        <v>0</v>
      </c>
      <c r="L162" s="15">
        <f t="shared" si="27"/>
        <v>7441</v>
      </c>
      <c r="M162" s="15">
        <f t="shared" si="27"/>
        <v>29060</v>
      </c>
      <c r="N162" s="15">
        <f t="shared" si="27"/>
        <v>2627</v>
      </c>
      <c r="O162" s="16"/>
    </row>
    <row r="163" spans="1:15">
      <c r="A163" s="1" t="s">
        <v>54</v>
      </c>
      <c r="B163" s="11"/>
      <c r="C163" s="13">
        <f>ROUND((C162/B162)*10^5,1)</f>
        <v>3172.5</v>
      </c>
      <c r="D163" s="13" t="s">
        <v>55</v>
      </c>
      <c r="E163" s="13">
        <f>ROUND((E162/B162)*10^5,1)</f>
        <v>254.9</v>
      </c>
      <c r="F163" s="13">
        <f>ROUND((F162/B162)*10^5,1)</f>
        <v>2917.5</v>
      </c>
      <c r="G163" s="13">
        <f>ROUND((G162/B162)*10^5,1)</f>
        <v>2.7</v>
      </c>
      <c r="H163" s="13">
        <f>ROUND((H162/B162)*10^5,1)</f>
        <v>37.1</v>
      </c>
      <c r="I163" s="13">
        <f>ROUND((I162/B162)*10^5,1)</f>
        <v>17.899999999999999</v>
      </c>
      <c r="J163" s="13">
        <f>ROUND((J162/B162)*10^5,1)</f>
        <v>197.3</v>
      </c>
      <c r="K163" s="13">
        <f>ROUND((K162/J162)*10^5,1)</f>
        <v>0</v>
      </c>
      <c r="L163" s="13">
        <f>ROUND((L162/B162)*10^5,1)</f>
        <v>554.79999999999995</v>
      </c>
      <c r="M163" s="13">
        <f>ROUND((M162/B162)*10^5,1)</f>
        <v>2166.8000000000002</v>
      </c>
      <c r="N163" s="13">
        <f>ROUND((N162/B162)*10^5,1)</f>
        <v>195.9</v>
      </c>
    </row>
    <row r="164" spans="1:15">
      <c r="B164" s="11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</row>
    <row r="165" spans="1:15" ht="15.75" customHeight="1">
      <c r="A165" s="31" t="s">
        <v>76</v>
      </c>
      <c r="B165" s="7"/>
      <c r="C165" s="9" t="s">
        <v>55</v>
      </c>
      <c r="E165" s="9" t="s">
        <v>55</v>
      </c>
      <c r="F165" s="9" t="s">
        <v>55</v>
      </c>
      <c r="G165" s="10"/>
      <c r="K165" s="9"/>
    </row>
    <row r="166" spans="1:15">
      <c r="A166" s="14"/>
      <c r="B166" s="7"/>
      <c r="G166" s="10"/>
      <c r="K166" s="9"/>
    </row>
    <row r="167" spans="1:15" s="8" customFormat="1">
      <c r="A167" s="8" t="s">
        <v>14</v>
      </c>
      <c r="B167" s="15">
        <v>12600620</v>
      </c>
      <c r="C167" s="15">
        <f>SUM(E167+F167)</f>
        <v>506086</v>
      </c>
      <c r="D167" s="15"/>
      <c r="E167" s="15">
        <f>SUM(G167+H167+I167+J167)</f>
        <v>78214</v>
      </c>
      <c r="F167" s="15">
        <f>SUM(L167+M167+N167)</f>
        <v>427872</v>
      </c>
      <c r="G167" s="15">
        <v>949</v>
      </c>
      <c r="H167" s="15">
        <v>4298</v>
      </c>
      <c r="I167" s="15">
        <v>25272</v>
      </c>
      <c r="J167" s="15">
        <v>47695</v>
      </c>
      <c r="K167" s="15"/>
      <c r="L167" s="15">
        <v>81123</v>
      </c>
      <c r="M167" s="15">
        <v>301892</v>
      </c>
      <c r="N167" s="15">
        <v>44857</v>
      </c>
      <c r="O167" s="16"/>
    </row>
    <row r="168" spans="1:15">
      <c r="A168" s="1" t="s">
        <v>54</v>
      </c>
      <c r="B168" s="11"/>
      <c r="C168" s="13">
        <f>ROUND((C167/B167)*10^5,1)</f>
        <v>4016.4</v>
      </c>
      <c r="D168" s="13" t="s">
        <v>55</v>
      </c>
      <c r="E168" s="13">
        <f>ROUND((E167/B167)*10^5,1)</f>
        <v>620.70000000000005</v>
      </c>
      <c r="F168" s="13">
        <f>ROUND((F167/B167)*10^5,1)</f>
        <v>3395.6</v>
      </c>
      <c r="G168" s="13">
        <f>ROUND((G167/B167)*10^5,1)</f>
        <v>7.5</v>
      </c>
      <c r="H168" s="13">
        <f>ROUND((H167/B167)*10^5,1)</f>
        <v>34.1</v>
      </c>
      <c r="I168" s="13">
        <f>ROUND((I167/B167)*10^5,1)</f>
        <v>200.6</v>
      </c>
      <c r="J168" s="13">
        <f>ROUND((J167/B167)*10^5,1)</f>
        <v>378.5</v>
      </c>
      <c r="K168" s="13">
        <f>ROUND((K167/J167)*10^5,1)</f>
        <v>0</v>
      </c>
      <c r="L168" s="13">
        <f>ROUND((L167/B167)*10^5,1)</f>
        <v>643.79999999999995</v>
      </c>
      <c r="M168" s="13">
        <f>ROUND((M167/B167)*10^5,1)</f>
        <v>2395.9</v>
      </c>
      <c r="N168" s="13">
        <f>ROUND((N167/B167)*10^5,1)</f>
        <v>356</v>
      </c>
    </row>
    <row r="169" spans="1:15">
      <c r="B169" s="11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</row>
    <row r="170" spans="1:15">
      <c r="A170" s="31" t="s">
        <v>26</v>
      </c>
      <c r="B170" s="7"/>
      <c r="D170" s="9" t="s">
        <v>55</v>
      </c>
      <c r="E170" s="9" t="s">
        <v>55</v>
      </c>
      <c r="F170" s="9" t="s">
        <v>55</v>
      </c>
      <c r="G170" s="10"/>
      <c r="K170" s="9"/>
    </row>
    <row r="171" spans="1:15">
      <c r="A171" s="14"/>
      <c r="B171" s="7"/>
      <c r="C171" s="9" t="s">
        <v>55</v>
      </c>
      <c r="G171" s="10"/>
      <c r="K171" s="9"/>
    </row>
    <row r="172" spans="1:15">
      <c r="A172" s="1" t="s">
        <v>9</v>
      </c>
      <c r="B172" s="7">
        <v>4446634</v>
      </c>
      <c r="K172" s="9"/>
    </row>
    <row r="173" spans="1:15">
      <c r="A173" s="1" t="s">
        <v>52</v>
      </c>
      <c r="B173" s="11">
        <v>0.89700000000000002</v>
      </c>
      <c r="C173" s="7">
        <f t="shared" ref="C173:C180" si="28">(E173+F173)</f>
        <v>173239</v>
      </c>
      <c r="D173" s="9" t="s">
        <v>55</v>
      </c>
      <c r="E173" s="7">
        <f t="shared" ref="E173:E180" si="29">+(G173+H173+I173+J173)</f>
        <v>17786</v>
      </c>
      <c r="F173" s="7">
        <f t="shared" ref="F173:F180" si="30">(L173+M173+N173)</f>
        <v>155453</v>
      </c>
      <c r="G173" s="7">
        <v>305</v>
      </c>
      <c r="H173" s="7">
        <v>1391</v>
      </c>
      <c r="I173" s="7">
        <v>5971</v>
      </c>
      <c r="J173" s="7">
        <v>10119</v>
      </c>
      <c r="L173" s="7">
        <v>31422</v>
      </c>
      <c r="M173" s="7">
        <v>107426</v>
      </c>
      <c r="N173" s="7">
        <v>16605</v>
      </c>
    </row>
    <row r="174" spans="1:15">
      <c r="A174" s="1" t="s">
        <v>80</v>
      </c>
      <c r="B174" s="11">
        <v>1</v>
      </c>
      <c r="C174" s="7">
        <f t="shared" si="28"/>
        <v>183586</v>
      </c>
      <c r="E174" s="7">
        <f t="shared" si="29"/>
        <v>18576</v>
      </c>
      <c r="F174" s="7">
        <f t="shared" si="30"/>
        <v>165010</v>
      </c>
      <c r="G174" s="7">
        <v>312</v>
      </c>
      <c r="H174" s="7">
        <v>1470</v>
      </c>
      <c r="I174" s="7">
        <v>6102</v>
      </c>
      <c r="J174" s="7">
        <v>10692</v>
      </c>
      <c r="L174" s="7">
        <v>33404</v>
      </c>
      <c r="M174" s="7">
        <v>114178</v>
      </c>
      <c r="N174" s="7">
        <v>17428</v>
      </c>
    </row>
    <row r="175" spans="1:15">
      <c r="A175" s="1" t="s">
        <v>53</v>
      </c>
      <c r="B175" s="7">
        <v>590072</v>
      </c>
      <c r="C175" s="7"/>
      <c r="E175" s="7"/>
      <c r="F175" s="7"/>
      <c r="G175" s="7"/>
      <c r="H175" s="7"/>
      <c r="I175" s="7"/>
      <c r="J175" s="7"/>
      <c r="L175" s="7"/>
      <c r="M175" s="7"/>
      <c r="N175" s="7"/>
    </row>
    <row r="176" spans="1:15">
      <c r="A176" s="1" t="s">
        <v>52</v>
      </c>
      <c r="B176" s="11">
        <v>0.81699999999999995</v>
      </c>
      <c r="C176" s="7">
        <f t="shared" si="28"/>
        <v>23587</v>
      </c>
      <c r="E176" s="7">
        <f t="shared" si="29"/>
        <v>1183</v>
      </c>
      <c r="F176" s="7">
        <f t="shared" si="30"/>
        <v>22404</v>
      </c>
      <c r="G176" s="7">
        <v>19</v>
      </c>
      <c r="H176" s="7">
        <v>149</v>
      </c>
      <c r="I176" s="7">
        <v>259</v>
      </c>
      <c r="J176" s="7">
        <v>756</v>
      </c>
      <c r="L176" s="7">
        <v>3547</v>
      </c>
      <c r="M176" s="7">
        <v>17616</v>
      </c>
      <c r="N176" s="7">
        <v>1241</v>
      </c>
    </row>
    <row r="177" spans="1:15">
      <c r="A177" s="1" t="s">
        <v>80</v>
      </c>
      <c r="B177" s="11">
        <v>1</v>
      </c>
      <c r="C177" s="7">
        <f t="shared" si="28"/>
        <v>28872</v>
      </c>
      <c r="E177" s="7">
        <f t="shared" si="29"/>
        <v>1447</v>
      </c>
      <c r="F177" s="7">
        <f t="shared" si="30"/>
        <v>27425</v>
      </c>
      <c r="G177" s="7">
        <v>23</v>
      </c>
      <c r="H177" s="7">
        <v>182</v>
      </c>
      <c r="I177" s="7">
        <v>317</v>
      </c>
      <c r="J177" s="7">
        <v>925</v>
      </c>
      <c r="L177" s="7">
        <v>4342</v>
      </c>
      <c r="M177" s="7">
        <v>21564</v>
      </c>
      <c r="N177" s="7">
        <v>1519</v>
      </c>
    </row>
    <row r="178" spans="1:15">
      <c r="A178" s="1" t="s">
        <v>13</v>
      </c>
      <c r="B178" s="7">
        <v>1122362</v>
      </c>
      <c r="C178" s="7"/>
      <c r="E178" s="7"/>
      <c r="F178" s="7"/>
      <c r="G178" s="7"/>
      <c r="H178" s="7"/>
      <c r="I178" s="7"/>
      <c r="J178" s="7"/>
      <c r="L178" s="7"/>
      <c r="M178" s="7"/>
      <c r="N178" s="7"/>
    </row>
    <row r="179" spans="1:15">
      <c r="A179" s="1" t="s">
        <v>52</v>
      </c>
      <c r="B179" s="11">
        <v>0.56000000000000005</v>
      </c>
      <c r="C179" s="7">
        <f t="shared" si="28"/>
        <v>10372</v>
      </c>
      <c r="E179" s="7">
        <f t="shared" si="29"/>
        <v>1108</v>
      </c>
      <c r="F179" s="7">
        <f t="shared" si="30"/>
        <v>9264</v>
      </c>
      <c r="G179" s="7">
        <v>15</v>
      </c>
      <c r="H179" s="7">
        <v>107</v>
      </c>
      <c r="I179" s="7">
        <v>108</v>
      </c>
      <c r="J179" s="7">
        <v>878</v>
      </c>
      <c r="L179" s="7">
        <v>2723</v>
      </c>
      <c r="M179" s="7">
        <v>5790</v>
      </c>
      <c r="N179" s="7">
        <v>751</v>
      </c>
    </row>
    <row r="180" spans="1:15">
      <c r="A180" s="1" t="s">
        <v>80</v>
      </c>
      <c r="B180" s="11">
        <v>1</v>
      </c>
      <c r="C180" s="7">
        <f t="shared" si="28"/>
        <v>18508</v>
      </c>
      <c r="E180" s="7">
        <f t="shared" si="29"/>
        <v>1978</v>
      </c>
      <c r="F180" s="7">
        <f t="shared" si="30"/>
        <v>16530</v>
      </c>
      <c r="G180" s="7">
        <v>27</v>
      </c>
      <c r="H180" s="7">
        <v>191</v>
      </c>
      <c r="I180" s="7">
        <v>193</v>
      </c>
      <c r="J180" s="7">
        <v>1567</v>
      </c>
      <c r="L180" s="7">
        <v>4859</v>
      </c>
      <c r="M180" s="7">
        <v>10331</v>
      </c>
      <c r="N180" s="7">
        <v>1340</v>
      </c>
    </row>
    <row r="181" spans="1:15" s="8" customFormat="1">
      <c r="A181" s="8" t="s">
        <v>14</v>
      </c>
      <c r="B181" s="15">
        <f>SUM(B172+B175+B178)</f>
        <v>6159068</v>
      </c>
      <c r="C181" s="15">
        <f>SUM(E181+F181)</f>
        <v>230966</v>
      </c>
      <c r="D181" s="15"/>
      <c r="E181" s="15">
        <f>SUM(G181+H181+I181+J181)</f>
        <v>22001</v>
      </c>
      <c r="F181" s="15">
        <f>SUM(L181+M181+N181)</f>
        <v>208965</v>
      </c>
      <c r="G181" s="15">
        <f t="shared" ref="G181:N181" si="31">SUM(G174+G177+G180)</f>
        <v>362</v>
      </c>
      <c r="H181" s="15">
        <f t="shared" si="31"/>
        <v>1843</v>
      </c>
      <c r="I181" s="15">
        <f t="shared" si="31"/>
        <v>6612</v>
      </c>
      <c r="J181" s="15">
        <f t="shared" si="31"/>
        <v>13184</v>
      </c>
      <c r="K181" s="15">
        <f t="shared" si="31"/>
        <v>0</v>
      </c>
      <c r="L181" s="15">
        <f t="shared" si="31"/>
        <v>42605</v>
      </c>
      <c r="M181" s="15">
        <f t="shared" si="31"/>
        <v>146073</v>
      </c>
      <c r="N181" s="15">
        <f t="shared" si="31"/>
        <v>20287</v>
      </c>
      <c r="O181" s="16"/>
    </row>
    <row r="182" spans="1:15">
      <c r="A182" s="1" t="s">
        <v>54</v>
      </c>
      <c r="B182" s="11"/>
      <c r="C182" s="13">
        <f>ROUND((C181/B181)*10^5,1)</f>
        <v>3750</v>
      </c>
      <c r="D182" s="13" t="s">
        <v>55</v>
      </c>
      <c r="E182" s="13">
        <f>ROUND((E181/B181)*10^5,1)</f>
        <v>357.2</v>
      </c>
      <c r="F182" s="13">
        <f>ROUND((F181/B181)*10^5,1)</f>
        <v>3392.8</v>
      </c>
      <c r="G182" s="13">
        <f>ROUND((G181/B181)*10^5,1)</f>
        <v>5.9</v>
      </c>
      <c r="H182" s="13">
        <f>ROUND((H181/B181)*10^5,1)</f>
        <v>29.9</v>
      </c>
      <c r="I182" s="13">
        <f>ROUND((I181/B181)*10^5,1)</f>
        <v>107.4</v>
      </c>
      <c r="J182" s="13">
        <f>ROUND((J181/B181)*10^5,1)</f>
        <v>214.1</v>
      </c>
      <c r="K182" s="13">
        <f>ROUND((K181/J181)*10^5,1)</f>
        <v>0</v>
      </c>
      <c r="L182" s="13">
        <f>ROUND((L181/B181)*10^5,1)</f>
        <v>691.7</v>
      </c>
      <c r="M182" s="13">
        <f>ROUND((M181/B181)*10^5,1)</f>
        <v>2371.6999999999998</v>
      </c>
      <c r="N182" s="13">
        <f>ROUND((N181/B181)*10^5,1)</f>
        <v>329.4</v>
      </c>
    </row>
    <row r="183" spans="1:15">
      <c r="B183" s="11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</row>
    <row r="184" spans="1:15">
      <c r="A184" s="31" t="s">
        <v>27</v>
      </c>
      <c r="B184" s="7"/>
      <c r="C184" s="9" t="s">
        <v>55</v>
      </c>
      <c r="D184" s="9" t="s">
        <v>55</v>
      </c>
      <c r="G184" s="10"/>
      <c r="K184" s="9"/>
    </row>
    <row r="185" spans="1:15">
      <c r="A185" s="14"/>
      <c r="B185" s="7"/>
      <c r="C185" s="9" t="s">
        <v>55</v>
      </c>
      <c r="G185" s="10"/>
      <c r="K185" s="9"/>
    </row>
    <row r="186" spans="1:15">
      <c r="A186" s="1" t="s">
        <v>9</v>
      </c>
      <c r="B186" s="7">
        <v>1330865</v>
      </c>
      <c r="E186" s="9" t="s">
        <v>55</v>
      </c>
      <c r="K186" s="9"/>
    </row>
    <row r="187" spans="1:15">
      <c r="A187" s="1" t="s">
        <v>52</v>
      </c>
      <c r="B187" s="11">
        <v>0.98399999999999999</v>
      </c>
      <c r="C187" s="7">
        <f t="shared" ref="C187:C193" si="32">(E187+F187)</f>
        <v>67221</v>
      </c>
      <c r="E187" s="7">
        <f>+(G187+H187+I187+J187)</f>
        <v>5761</v>
      </c>
      <c r="F187" s="7">
        <f t="shared" ref="F187:F193" si="33">(L187+M187+N187)</f>
        <v>61460</v>
      </c>
      <c r="G187" s="7">
        <v>30</v>
      </c>
      <c r="H187" s="7">
        <v>555</v>
      </c>
      <c r="I187" s="7">
        <v>1026</v>
      </c>
      <c r="J187" s="7">
        <v>4150</v>
      </c>
      <c r="L187" s="7">
        <v>11123</v>
      </c>
      <c r="M187" s="7">
        <v>46145</v>
      </c>
      <c r="N187" s="7">
        <v>4192</v>
      </c>
    </row>
    <row r="188" spans="1:15">
      <c r="A188" s="1" t="s">
        <v>80</v>
      </c>
      <c r="B188" s="11">
        <v>1</v>
      </c>
      <c r="C188" s="7">
        <f t="shared" si="32"/>
        <v>67944</v>
      </c>
      <c r="E188" s="7">
        <f>+(G188+H188+I188+J188)</f>
        <v>5801</v>
      </c>
      <c r="F188" s="7">
        <f t="shared" si="33"/>
        <v>62143</v>
      </c>
      <c r="G188" s="7">
        <v>30</v>
      </c>
      <c r="H188" s="7">
        <v>559</v>
      </c>
      <c r="I188" s="7">
        <v>1032</v>
      </c>
      <c r="J188" s="7">
        <v>4180</v>
      </c>
      <c r="L188" s="7">
        <v>11213</v>
      </c>
      <c r="M188" s="7">
        <v>46711</v>
      </c>
      <c r="N188" s="7">
        <v>4219</v>
      </c>
    </row>
    <row r="189" spans="1:15">
      <c r="A189" s="1" t="s">
        <v>53</v>
      </c>
      <c r="B189" s="7">
        <v>710725</v>
      </c>
      <c r="C189" s="7"/>
      <c r="E189" s="7"/>
      <c r="F189" s="7"/>
      <c r="G189" s="7"/>
      <c r="H189" s="7"/>
      <c r="I189" s="7"/>
      <c r="J189" s="7"/>
      <c r="L189" s="7"/>
      <c r="M189" s="7"/>
      <c r="N189" s="7"/>
    </row>
    <row r="190" spans="1:15">
      <c r="A190" s="1" t="s">
        <v>52</v>
      </c>
      <c r="B190" s="11">
        <v>0.91800000000000004</v>
      </c>
      <c r="C190" s="7">
        <f t="shared" si="32"/>
        <v>23511</v>
      </c>
      <c r="E190" s="7">
        <f>+(G190+H190+I190+J190)</f>
        <v>1904</v>
      </c>
      <c r="F190" s="7">
        <f t="shared" si="33"/>
        <v>21607</v>
      </c>
      <c r="G190" s="7">
        <v>5</v>
      </c>
      <c r="H190" s="7">
        <v>180</v>
      </c>
      <c r="I190" s="7">
        <v>119</v>
      </c>
      <c r="J190" s="7">
        <v>1600</v>
      </c>
      <c r="L190" s="7">
        <v>4475</v>
      </c>
      <c r="M190" s="7">
        <v>16101</v>
      </c>
      <c r="N190" s="7">
        <v>1031</v>
      </c>
    </row>
    <row r="191" spans="1:15">
      <c r="A191" s="1" t="s">
        <v>80</v>
      </c>
      <c r="B191" s="11">
        <v>1</v>
      </c>
      <c r="C191" s="7">
        <f t="shared" si="32"/>
        <v>25622</v>
      </c>
      <c r="E191" s="7">
        <f>+(G191+H191+I191+J191)</f>
        <v>2075</v>
      </c>
      <c r="F191" s="7">
        <f t="shared" si="33"/>
        <v>23547</v>
      </c>
      <c r="G191" s="7">
        <v>5</v>
      </c>
      <c r="H191" s="7">
        <v>196</v>
      </c>
      <c r="I191" s="7">
        <v>130</v>
      </c>
      <c r="J191" s="7">
        <v>1744</v>
      </c>
      <c r="L191" s="7">
        <v>4877</v>
      </c>
      <c r="M191" s="7">
        <v>17546</v>
      </c>
      <c r="N191" s="7">
        <v>1124</v>
      </c>
    </row>
    <row r="192" spans="1:15">
      <c r="A192" s="1" t="s">
        <v>13</v>
      </c>
      <c r="B192" s="7">
        <v>895170</v>
      </c>
      <c r="C192" s="7"/>
      <c r="E192" s="7"/>
      <c r="F192" s="7"/>
      <c r="G192" s="7"/>
      <c r="H192" s="7"/>
      <c r="I192" s="7"/>
      <c r="J192" s="7"/>
      <c r="L192" s="7"/>
      <c r="M192" s="7"/>
      <c r="N192" s="7"/>
    </row>
    <row r="193" spans="1:15">
      <c r="A193" s="1" t="s">
        <v>52</v>
      </c>
      <c r="B193" s="11">
        <v>0.98499999999999999</v>
      </c>
      <c r="C193" s="7">
        <f t="shared" si="32"/>
        <v>7582</v>
      </c>
      <c r="E193" s="7">
        <f>+(G193+H193+I193+J193)</f>
        <v>504</v>
      </c>
      <c r="F193" s="7">
        <f t="shared" si="33"/>
        <v>7078</v>
      </c>
      <c r="G193" s="7">
        <v>9</v>
      </c>
      <c r="H193" s="7">
        <v>41</v>
      </c>
      <c r="I193" s="7">
        <v>7</v>
      </c>
      <c r="J193" s="7">
        <v>447</v>
      </c>
      <c r="L193" s="7">
        <v>2514</v>
      </c>
      <c r="M193" s="7">
        <v>4091</v>
      </c>
      <c r="N193" s="7">
        <v>473</v>
      </c>
    </row>
    <row r="194" spans="1:15">
      <c r="A194" s="1" t="s">
        <v>80</v>
      </c>
      <c r="B194" s="11">
        <v>1</v>
      </c>
      <c r="C194" s="7">
        <f>(E194+F194)</f>
        <v>7699</v>
      </c>
      <c r="E194" s="7">
        <f>+(G194+H194+I194+J194)</f>
        <v>512</v>
      </c>
      <c r="F194" s="7">
        <f>(L194+M194+N194)</f>
        <v>7187</v>
      </c>
      <c r="G194" s="7">
        <v>9</v>
      </c>
      <c r="H194" s="7">
        <v>42</v>
      </c>
      <c r="I194" s="7">
        <v>7</v>
      </c>
      <c r="J194" s="7">
        <v>454</v>
      </c>
      <c r="L194" s="7">
        <v>2553</v>
      </c>
      <c r="M194" s="7">
        <v>4154</v>
      </c>
      <c r="N194" s="7">
        <v>480</v>
      </c>
    </row>
    <row r="195" spans="1:15" s="8" customFormat="1">
      <c r="A195" s="8" t="s">
        <v>14</v>
      </c>
      <c r="B195" s="15">
        <f>SUM(B186+B189+B192)</f>
        <v>2936760</v>
      </c>
      <c r="C195" s="15">
        <f>SUM(E195+F195)</f>
        <v>101265</v>
      </c>
      <c r="D195" s="15"/>
      <c r="E195" s="15">
        <f>SUM(G195+H195+I195+J195)</f>
        <v>8388</v>
      </c>
      <c r="F195" s="15">
        <f>SUM(L195+M195+N195)</f>
        <v>92877</v>
      </c>
      <c r="G195" s="15">
        <f t="shared" ref="G195:N195" si="34">SUM(G188+G191+G194)</f>
        <v>44</v>
      </c>
      <c r="H195" s="15">
        <f t="shared" si="34"/>
        <v>797</v>
      </c>
      <c r="I195" s="15">
        <f t="shared" si="34"/>
        <v>1169</v>
      </c>
      <c r="J195" s="15">
        <f t="shared" si="34"/>
        <v>6378</v>
      </c>
      <c r="K195" s="15">
        <f t="shared" si="34"/>
        <v>0</v>
      </c>
      <c r="L195" s="15">
        <f t="shared" si="34"/>
        <v>18643</v>
      </c>
      <c r="M195" s="15">
        <f t="shared" si="34"/>
        <v>68411</v>
      </c>
      <c r="N195" s="15">
        <f t="shared" si="34"/>
        <v>5823</v>
      </c>
      <c r="O195" s="16"/>
    </row>
    <row r="196" spans="1:15">
      <c r="A196" s="1" t="s">
        <v>54</v>
      </c>
      <c r="B196" s="11"/>
      <c r="C196" s="13">
        <f>ROUND((C195/B195)*10^5,1)</f>
        <v>3448.2</v>
      </c>
      <c r="D196" s="13" t="s">
        <v>55</v>
      </c>
      <c r="E196" s="13">
        <f>ROUND((E195/B195)*10^5,1)</f>
        <v>285.60000000000002</v>
      </c>
      <c r="F196" s="13">
        <f>ROUND((F195/B195)*10^5,1)</f>
        <v>3162.6</v>
      </c>
      <c r="G196" s="13">
        <f>ROUND((G195/B195)*10^5,1)</f>
        <v>1.5</v>
      </c>
      <c r="H196" s="13">
        <f>ROUND((H195/B195)*10^5,1)</f>
        <v>27.1</v>
      </c>
      <c r="I196" s="13">
        <f>ROUND((I195/B195)*10^5,1)</f>
        <v>39.799999999999997</v>
      </c>
      <c r="J196" s="13">
        <f>ROUND((J195/B195)*10^5,1)</f>
        <v>217.2</v>
      </c>
      <c r="K196" s="13">
        <f>ROUND((K195/J195)*10^5,1)</f>
        <v>0</v>
      </c>
      <c r="L196" s="13">
        <f>ROUND((L195/B195)*10^5,1)</f>
        <v>634.79999999999995</v>
      </c>
      <c r="M196" s="13">
        <f>ROUND((M195/B195)*10^5,1)</f>
        <v>2329.5</v>
      </c>
      <c r="N196" s="13">
        <f>ROUND((N195/B195)*10^5,1)</f>
        <v>198.3</v>
      </c>
    </row>
    <row r="197" spans="1:15">
      <c r="B197" s="11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</row>
    <row r="198" spans="1:15">
      <c r="A198" s="31" t="s">
        <v>66</v>
      </c>
      <c r="B198" s="7"/>
      <c r="C198" s="9" t="s">
        <v>55</v>
      </c>
      <c r="E198" s="9" t="s">
        <v>55</v>
      </c>
      <c r="F198" s="9" t="s">
        <v>55</v>
      </c>
      <c r="G198" s="10"/>
      <c r="K198" s="9"/>
    </row>
    <row r="199" spans="1:15">
      <c r="A199" s="14"/>
      <c r="B199" s="7"/>
      <c r="G199" s="10"/>
      <c r="K199" s="9"/>
    </row>
    <row r="200" spans="1:15">
      <c r="A200" s="1" t="s">
        <v>9</v>
      </c>
      <c r="B200" s="7">
        <v>1536604</v>
      </c>
      <c r="E200" s="9" t="s">
        <v>55</v>
      </c>
      <c r="K200" s="9"/>
    </row>
    <row r="201" spans="1:15">
      <c r="A201" s="1" t="s">
        <v>52</v>
      </c>
      <c r="B201" s="11">
        <v>0.95799999999999996</v>
      </c>
      <c r="C201" s="7">
        <f>(E201+F201)</f>
        <v>64646</v>
      </c>
      <c r="E201" s="7">
        <f>+(G201+H201+I201+J201)</f>
        <v>5817</v>
      </c>
      <c r="F201" s="7">
        <f>(L201+M201+N201)</f>
        <v>58829</v>
      </c>
      <c r="G201" s="7">
        <v>48</v>
      </c>
      <c r="H201" s="7">
        <v>560</v>
      </c>
      <c r="I201" s="7">
        <v>1523</v>
      </c>
      <c r="J201" s="7">
        <v>3686</v>
      </c>
      <c r="L201" s="7">
        <v>10711</v>
      </c>
      <c r="M201" s="7">
        <v>43642</v>
      </c>
      <c r="N201" s="7">
        <v>4476</v>
      </c>
    </row>
    <row r="202" spans="1:15">
      <c r="A202" s="1" t="s">
        <v>80</v>
      </c>
      <c r="B202" s="11">
        <v>1</v>
      </c>
      <c r="C202" s="7">
        <f>(E202+F202)</f>
        <v>69861</v>
      </c>
      <c r="E202" s="7">
        <f>+(G202+H202+I202+J202)</f>
        <v>6592</v>
      </c>
      <c r="F202" s="7">
        <f>(L202+M202+N202)</f>
        <v>63269</v>
      </c>
      <c r="G202" s="7">
        <v>58</v>
      </c>
      <c r="H202" s="7">
        <v>586</v>
      </c>
      <c r="I202" s="7">
        <v>1837</v>
      </c>
      <c r="J202" s="7">
        <v>4111</v>
      </c>
      <c r="L202" s="7">
        <v>11738</v>
      </c>
      <c r="M202" s="7">
        <v>46324</v>
      </c>
      <c r="N202" s="7">
        <v>5207</v>
      </c>
    </row>
    <row r="203" spans="1:15">
      <c r="A203" s="1" t="s">
        <v>53</v>
      </c>
      <c r="B203" s="7">
        <v>682033</v>
      </c>
      <c r="C203" s="7"/>
      <c r="E203" s="7"/>
      <c r="F203" s="7"/>
      <c r="G203" s="7"/>
      <c r="H203" s="7"/>
      <c r="I203" s="7"/>
      <c r="J203" s="7"/>
      <c r="L203" s="7"/>
      <c r="M203" s="7"/>
      <c r="N203" s="7"/>
    </row>
    <row r="204" spans="1:15">
      <c r="A204" s="1" t="s">
        <v>52</v>
      </c>
      <c r="B204" s="11">
        <v>0.91700000000000004</v>
      </c>
      <c r="C204" s="7">
        <f>(E204+F204)</f>
        <v>28872</v>
      </c>
      <c r="E204" s="7">
        <f>+(G204+H204+I204+J204)</f>
        <v>2384</v>
      </c>
      <c r="F204" s="7">
        <f>(L204+M204+N204)</f>
        <v>26488</v>
      </c>
      <c r="G204" s="7">
        <v>11</v>
      </c>
      <c r="H204" s="7">
        <v>288</v>
      </c>
      <c r="I204" s="7">
        <v>263</v>
      </c>
      <c r="J204" s="7">
        <v>1822</v>
      </c>
      <c r="L204" s="7">
        <v>4887</v>
      </c>
      <c r="M204" s="7">
        <v>20322</v>
      </c>
      <c r="N204" s="7">
        <v>1279</v>
      </c>
    </row>
    <row r="205" spans="1:15">
      <c r="A205" s="1" t="s">
        <v>80</v>
      </c>
      <c r="B205" s="11">
        <v>1</v>
      </c>
      <c r="C205" s="7">
        <f>(E205+F205)</f>
        <v>31474</v>
      </c>
      <c r="E205" s="7">
        <f>+(G205+H205+I205+J205)</f>
        <v>2599</v>
      </c>
      <c r="F205" s="7">
        <f>(L205+M205+N205)</f>
        <v>28875</v>
      </c>
      <c r="G205" s="7">
        <v>12</v>
      </c>
      <c r="H205" s="7">
        <v>314</v>
      </c>
      <c r="I205" s="7">
        <v>287</v>
      </c>
      <c r="J205" s="7">
        <v>1986</v>
      </c>
      <c r="L205" s="7">
        <v>5327</v>
      </c>
      <c r="M205" s="7">
        <v>22154</v>
      </c>
      <c r="N205" s="7">
        <v>1394</v>
      </c>
    </row>
    <row r="206" spans="1:15">
      <c r="A206" s="1" t="s">
        <v>13</v>
      </c>
      <c r="B206" s="7">
        <v>497247</v>
      </c>
      <c r="C206" s="7"/>
      <c r="E206" s="7"/>
      <c r="F206" s="7"/>
      <c r="G206" s="7"/>
      <c r="H206" s="7"/>
      <c r="I206" s="7"/>
      <c r="J206" s="7"/>
      <c r="L206" s="7"/>
      <c r="M206" s="7"/>
      <c r="N206" s="7"/>
    </row>
    <row r="207" spans="1:15">
      <c r="A207" s="1" t="s">
        <v>52</v>
      </c>
      <c r="B207" s="11">
        <v>0.95399999999999996</v>
      </c>
      <c r="C207" s="7">
        <f>(E207+F207)</f>
        <v>9219</v>
      </c>
      <c r="E207" s="7">
        <f>+(G207+H207+I207+J207)</f>
        <v>991</v>
      </c>
      <c r="F207" s="7">
        <f>(L207+M207+N207)</f>
        <v>8228</v>
      </c>
      <c r="G207" s="7">
        <v>8</v>
      </c>
      <c r="H207" s="7">
        <v>129</v>
      </c>
      <c r="I207" s="7">
        <v>39</v>
      </c>
      <c r="J207" s="7">
        <v>815</v>
      </c>
      <c r="L207" s="7">
        <v>2494</v>
      </c>
      <c r="M207" s="7">
        <v>5151</v>
      </c>
      <c r="N207" s="7">
        <v>583</v>
      </c>
    </row>
    <row r="208" spans="1:15">
      <c r="A208" s="1" t="s">
        <v>80</v>
      </c>
      <c r="B208" s="11">
        <v>1</v>
      </c>
      <c r="C208" s="7">
        <f>(E208+F208)</f>
        <v>9662</v>
      </c>
      <c r="E208" s="7">
        <f>+(G208+H208+I208+J208)</f>
        <v>1038</v>
      </c>
      <c r="F208" s="7">
        <f>(L208+M208+N208)</f>
        <v>8624</v>
      </c>
      <c r="G208" s="7">
        <v>8</v>
      </c>
      <c r="H208" s="7">
        <v>135</v>
      </c>
      <c r="I208" s="7">
        <v>41</v>
      </c>
      <c r="J208" s="7">
        <v>854</v>
      </c>
      <c r="L208" s="7">
        <v>2614</v>
      </c>
      <c r="M208" s="7">
        <v>5399</v>
      </c>
      <c r="N208" s="7">
        <v>611</v>
      </c>
    </row>
    <row r="209" spans="1:15" s="8" customFormat="1">
      <c r="A209" s="8" t="s">
        <v>14</v>
      </c>
      <c r="B209" s="15">
        <f>SUM(B200+B203+B206)</f>
        <v>2715884</v>
      </c>
      <c r="C209" s="15">
        <f>SUM(E209+F209)</f>
        <v>110997</v>
      </c>
      <c r="D209" s="15"/>
      <c r="E209" s="15">
        <f>SUM(G209+H209+I209+J209)</f>
        <v>10229</v>
      </c>
      <c r="F209" s="15">
        <f>SUM(L209+M209+N209)</f>
        <v>100768</v>
      </c>
      <c r="G209" s="15">
        <f t="shared" ref="G209:N209" si="35">SUM(G202+G205+G208)</f>
        <v>78</v>
      </c>
      <c r="H209" s="15">
        <f t="shared" si="35"/>
        <v>1035</v>
      </c>
      <c r="I209" s="15">
        <f t="shared" si="35"/>
        <v>2165</v>
      </c>
      <c r="J209" s="15">
        <f t="shared" si="35"/>
        <v>6951</v>
      </c>
      <c r="K209" s="15">
        <f t="shared" si="35"/>
        <v>0</v>
      </c>
      <c r="L209" s="15">
        <f t="shared" si="35"/>
        <v>19679</v>
      </c>
      <c r="M209" s="15">
        <f t="shared" si="35"/>
        <v>73877</v>
      </c>
      <c r="N209" s="15">
        <f t="shared" si="35"/>
        <v>7212</v>
      </c>
      <c r="O209" s="16"/>
    </row>
    <row r="210" spans="1:15">
      <c r="A210" s="1" t="s">
        <v>54</v>
      </c>
      <c r="B210" s="11"/>
      <c r="C210" s="13">
        <f>ROUND((C209/B209)*10^5,1)</f>
        <v>4087</v>
      </c>
      <c r="D210" s="13" t="s">
        <v>55</v>
      </c>
      <c r="E210" s="13">
        <f>ROUND((E209/B209)*10^5,1)</f>
        <v>376.6</v>
      </c>
      <c r="F210" s="13">
        <f>ROUND((F209/B209)*10^5,1)</f>
        <v>3710.3</v>
      </c>
      <c r="G210" s="13">
        <f>ROUND((G209/B209)*10^5,1)</f>
        <v>2.9</v>
      </c>
      <c r="H210" s="13">
        <f>ROUND((H209/B209)*10^5,1)</f>
        <v>38.1</v>
      </c>
      <c r="I210" s="13">
        <f>ROUND((I209/B209)*10^5,1)</f>
        <v>79.7</v>
      </c>
      <c r="J210" s="13">
        <f>ROUND((J209/B209)*10^5,1)</f>
        <v>255.9</v>
      </c>
      <c r="K210" s="13">
        <f>ROUND((K209/J209)*10^5,1)</f>
        <v>0</v>
      </c>
      <c r="L210" s="13">
        <f>ROUND((L209/B209)*10^5,1)</f>
        <v>724.6</v>
      </c>
      <c r="M210" s="13">
        <f>ROUND((M209/B209)*10^5,1)</f>
        <v>2720.2</v>
      </c>
      <c r="N210" s="13">
        <f>ROUND((N209/B209)*10^5,1)</f>
        <v>265.5</v>
      </c>
    </row>
    <row r="211" spans="1:15">
      <c r="B211" s="11"/>
      <c r="C211" s="13" t="s">
        <v>55</v>
      </c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</row>
    <row r="212" spans="1:15" ht="15.75" customHeight="1">
      <c r="A212" s="31" t="s">
        <v>75</v>
      </c>
      <c r="B212" s="7"/>
      <c r="C212" s="9" t="s">
        <v>55</v>
      </c>
      <c r="D212" s="9" t="s">
        <v>55</v>
      </c>
      <c r="F212" s="9" t="s">
        <v>55</v>
      </c>
      <c r="G212" s="10"/>
      <c r="K212" s="9"/>
    </row>
    <row r="213" spans="1:15">
      <c r="A213" s="14"/>
      <c r="B213" s="7"/>
      <c r="D213" s="9" t="s">
        <v>55</v>
      </c>
      <c r="G213" s="10"/>
      <c r="K213" s="9"/>
    </row>
    <row r="214" spans="1:15" s="8" customFormat="1">
      <c r="A214" s="8" t="s">
        <v>14</v>
      </c>
      <c r="B214" s="15">
        <v>4092891</v>
      </c>
      <c r="C214" s="15">
        <f>SUM(E214+F214)</f>
        <v>118799</v>
      </c>
      <c r="D214" s="15"/>
      <c r="E214" s="15">
        <f>SUM(G214+H214+I214+J214)</f>
        <v>11418</v>
      </c>
      <c r="F214" s="15">
        <f>SUM(L214+M214+N214)</f>
        <v>107381</v>
      </c>
      <c r="G214" s="15">
        <v>184</v>
      </c>
      <c r="H214" s="15">
        <v>1088</v>
      </c>
      <c r="I214" s="15">
        <v>3063</v>
      </c>
      <c r="J214" s="15">
        <v>7083</v>
      </c>
      <c r="K214" s="15"/>
      <c r="L214" s="15">
        <v>27855</v>
      </c>
      <c r="M214" s="15">
        <v>70776</v>
      </c>
      <c r="N214" s="15">
        <v>8750</v>
      </c>
      <c r="O214" s="16"/>
    </row>
    <row r="215" spans="1:15">
      <c r="A215" s="1" t="s">
        <v>54</v>
      </c>
      <c r="B215" s="11"/>
      <c r="C215" s="13">
        <f>ROUND((C214/B214)*10^5,1)</f>
        <v>2902.6</v>
      </c>
      <c r="D215" s="13" t="s">
        <v>55</v>
      </c>
      <c r="E215" s="13">
        <f>ROUND((E214/B214)*10^5,1)</f>
        <v>279</v>
      </c>
      <c r="F215" s="13">
        <f>ROUND((F214/B214)*10^5,1)</f>
        <v>2623.6</v>
      </c>
      <c r="G215" s="13">
        <f>ROUND((G214/B214)*10^5,1)</f>
        <v>4.5</v>
      </c>
      <c r="H215" s="13">
        <f>ROUND((H214/B214)*10^5,1)</f>
        <v>26.6</v>
      </c>
      <c r="I215" s="13">
        <f>ROUND((I214/B214)*10^5,1)</f>
        <v>74.8</v>
      </c>
      <c r="J215" s="13">
        <f>ROUND((J214/B214)*10^5,1)</f>
        <v>173.1</v>
      </c>
      <c r="K215" s="13">
        <f>ROUND((K214/J214)*10^5,1)</f>
        <v>0</v>
      </c>
      <c r="L215" s="13">
        <f>ROUND((L214/B214)*10^5,1)</f>
        <v>680.6</v>
      </c>
      <c r="M215" s="13">
        <f>ROUND((M214/B214)*10^5,1)</f>
        <v>1729.2</v>
      </c>
      <c r="N215" s="13">
        <f>ROUND((N214/B214)*10^5,1)</f>
        <v>213.8</v>
      </c>
    </row>
    <row r="216" spans="1:15">
      <c r="B216" s="11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</row>
    <row r="217" spans="1:15">
      <c r="A217" s="31" t="s">
        <v>29</v>
      </c>
      <c r="B217" s="7"/>
      <c r="G217" s="10"/>
      <c r="K217" s="9"/>
    </row>
    <row r="218" spans="1:15">
      <c r="A218" s="14"/>
      <c r="B218" s="7"/>
      <c r="C218" s="9" t="s">
        <v>55</v>
      </c>
      <c r="G218" s="10"/>
      <c r="K218" s="9"/>
    </row>
    <row r="219" spans="1:15">
      <c r="A219" s="1" t="s">
        <v>9</v>
      </c>
      <c r="B219" s="7">
        <v>3380522</v>
      </c>
      <c r="C219" s="9" t="s">
        <v>55</v>
      </c>
      <c r="E219" s="9" t="s">
        <v>55</v>
      </c>
      <c r="F219" s="9" t="s">
        <v>55</v>
      </c>
      <c r="K219" s="9"/>
    </row>
    <row r="220" spans="1:15">
      <c r="A220" s="1" t="s">
        <v>52</v>
      </c>
      <c r="B220" s="11">
        <v>0.98799999999999999</v>
      </c>
      <c r="C220" s="7">
        <f t="shared" ref="C220:C227" si="36">(E220+F220)</f>
        <v>186021</v>
      </c>
      <c r="E220" s="7">
        <f t="shared" ref="E220:E227" si="37">+(G220+H220+I220+J220)</f>
        <v>22968</v>
      </c>
      <c r="F220" s="7">
        <f t="shared" ref="F220:F227" si="38">(L220+M220+N220)</f>
        <v>163053</v>
      </c>
      <c r="G220" s="7">
        <v>529</v>
      </c>
      <c r="H220" s="7">
        <v>1262</v>
      </c>
      <c r="I220" s="7">
        <v>6409</v>
      </c>
      <c r="J220" s="7">
        <v>14768</v>
      </c>
      <c r="L220" s="7">
        <v>36188</v>
      </c>
      <c r="M220" s="7">
        <v>108417</v>
      </c>
      <c r="N220" s="7">
        <v>18448</v>
      </c>
    </row>
    <row r="221" spans="1:15">
      <c r="A221" s="1" t="s">
        <v>80</v>
      </c>
      <c r="B221" s="11">
        <v>1</v>
      </c>
      <c r="C221" s="7">
        <f t="shared" si="36"/>
        <v>188429</v>
      </c>
      <c r="E221" s="7">
        <f t="shared" si="37"/>
        <v>23226</v>
      </c>
      <c r="F221" s="7">
        <f t="shared" si="38"/>
        <v>165203</v>
      </c>
      <c r="G221" s="7">
        <v>530</v>
      </c>
      <c r="H221" s="7">
        <v>1274</v>
      </c>
      <c r="I221" s="7">
        <v>6459</v>
      </c>
      <c r="J221" s="7">
        <v>14963</v>
      </c>
      <c r="L221" s="7">
        <v>36620</v>
      </c>
      <c r="M221" s="7">
        <v>110010</v>
      </c>
      <c r="N221" s="7">
        <v>18573</v>
      </c>
    </row>
    <row r="222" spans="1:15">
      <c r="A222" s="1" t="s">
        <v>53</v>
      </c>
      <c r="B222" s="7">
        <v>372005</v>
      </c>
      <c r="C222" s="7"/>
      <c r="E222" s="7"/>
      <c r="F222" s="7"/>
      <c r="G222" s="7"/>
      <c r="H222" s="7"/>
      <c r="I222" s="7"/>
      <c r="J222" s="7"/>
      <c r="L222" s="7"/>
      <c r="M222" s="7"/>
      <c r="N222" s="7"/>
    </row>
    <row r="223" spans="1:15">
      <c r="A223" s="1" t="s">
        <v>52</v>
      </c>
      <c r="B223" s="11">
        <v>0.67200000000000004</v>
      </c>
      <c r="C223" s="7">
        <f t="shared" si="36"/>
        <v>15170</v>
      </c>
      <c r="E223" s="7">
        <f t="shared" si="37"/>
        <v>2156</v>
      </c>
      <c r="F223" s="7">
        <f t="shared" si="38"/>
        <v>13014</v>
      </c>
      <c r="G223" s="7">
        <v>12</v>
      </c>
      <c r="H223" s="7">
        <v>77</v>
      </c>
      <c r="I223" s="7">
        <v>284</v>
      </c>
      <c r="J223" s="7">
        <v>1783</v>
      </c>
      <c r="L223" s="7">
        <v>2849</v>
      </c>
      <c r="M223" s="7">
        <v>9641</v>
      </c>
      <c r="N223" s="7">
        <v>524</v>
      </c>
    </row>
    <row r="224" spans="1:15">
      <c r="A224" s="1" t="s">
        <v>80</v>
      </c>
      <c r="B224" s="11">
        <v>1</v>
      </c>
      <c r="C224" s="7">
        <f t="shared" si="36"/>
        <v>22579</v>
      </c>
      <c r="E224" s="7">
        <f t="shared" si="37"/>
        <v>3210</v>
      </c>
      <c r="F224" s="7">
        <f t="shared" si="38"/>
        <v>19369</v>
      </c>
      <c r="G224" s="7">
        <v>18</v>
      </c>
      <c r="H224" s="7">
        <v>115</v>
      </c>
      <c r="I224" s="7">
        <v>423</v>
      </c>
      <c r="J224" s="7">
        <v>2654</v>
      </c>
      <c r="L224" s="7">
        <v>4240</v>
      </c>
      <c r="M224" s="7">
        <v>14349</v>
      </c>
      <c r="N224" s="7">
        <v>780</v>
      </c>
    </row>
    <row r="225" spans="1:15">
      <c r="A225" s="1" t="s">
        <v>13</v>
      </c>
      <c r="B225" s="7">
        <v>730119</v>
      </c>
      <c r="C225" s="7"/>
      <c r="E225" s="7"/>
      <c r="F225" s="7"/>
      <c r="G225" s="7"/>
      <c r="H225" s="7"/>
      <c r="I225" s="7"/>
      <c r="J225" s="7"/>
      <c r="L225" s="7"/>
      <c r="M225" s="7"/>
      <c r="N225" s="7"/>
    </row>
    <row r="226" spans="1:15">
      <c r="A226" s="1" t="s">
        <v>52</v>
      </c>
      <c r="B226" s="11">
        <v>0.88700000000000001</v>
      </c>
      <c r="C226" s="7">
        <f t="shared" si="36"/>
        <v>15539</v>
      </c>
      <c r="E226" s="7">
        <f t="shared" si="37"/>
        <v>2886</v>
      </c>
      <c r="F226" s="7">
        <f t="shared" si="38"/>
        <v>12653</v>
      </c>
      <c r="G226" s="7">
        <v>40</v>
      </c>
      <c r="H226" s="7">
        <v>124</v>
      </c>
      <c r="I226" s="7">
        <v>214</v>
      </c>
      <c r="J226" s="7">
        <v>2508</v>
      </c>
      <c r="L226" s="7">
        <v>3982</v>
      </c>
      <c r="M226" s="7">
        <v>7932</v>
      </c>
      <c r="N226" s="7">
        <v>739</v>
      </c>
    </row>
    <row r="227" spans="1:15">
      <c r="A227" s="1" t="s">
        <v>80</v>
      </c>
      <c r="B227" s="11">
        <v>1</v>
      </c>
      <c r="C227" s="7">
        <f t="shared" si="36"/>
        <v>17520</v>
      </c>
      <c r="E227" s="7">
        <f t="shared" si="37"/>
        <v>3254</v>
      </c>
      <c r="F227" s="7">
        <f t="shared" si="38"/>
        <v>14266</v>
      </c>
      <c r="G227" s="7">
        <v>45</v>
      </c>
      <c r="H227" s="7">
        <v>140</v>
      </c>
      <c r="I227" s="7">
        <v>241</v>
      </c>
      <c r="J227" s="7">
        <v>2828</v>
      </c>
      <c r="L227" s="7">
        <v>4490</v>
      </c>
      <c r="M227" s="7">
        <v>8943</v>
      </c>
      <c r="N227" s="7">
        <v>833</v>
      </c>
    </row>
    <row r="228" spans="1:15" s="8" customFormat="1">
      <c r="A228" s="8" t="s">
        <v>14</v>
      </c>
      <c r="B228" s="15">
        <f>SUM(B219+B222+B225)</f>
        <v>4482646</v>
      </c>
      <c r="C228" s="15">
        <f>SUM(E228+F228)</f>
        <v>228528</v>
      </c>
      <c r="D228" s="15"/>
      <c r="E228" s="15">
        <f>SUM(G228+H228+I228+J228)</f>
        <v>29690</v>
      </c>
      <c r="F228" s="15">
        <f>SUM(L228+M228+N228)</f>
        <v>198838</v>
      </c>
      <c r="G228" s="15">
        <f t="shared" ref="G228:N228" si="39">SUM(G221+G224+G227)</f>
        <v>593</v>
      </c>
      <c r="H228" s="15">
        <f t="shared" si="39"/>
        <v>1529</v>
      </c>
      <c r="I228" s="15">
        <f t="shared" si="39"/>
        <v>7123</v>
      </c>
      <c r="J228" s="15">
        <f t="shared" si="39"/>
        <v>20445</v>
      </c>
      <c r="K228" s="15">
        <f t="shared" si="39"/>
        <v>0</v>
      </c>
      <c r="L228" s="15">
        <f t="shared" si="39"/>
        <v>45350</v>
      </c>
      <c r="M228" s="15">
        <f t="shared" si="39"/>
        <v>133302</v>
      </c>
      <c r="N228" s="15">
        <f t="shared" si="39"/>
        <v>20186</v>
      </c>
      <c r="O228" s="16"/>
    </row>
    <row r="229" spans="1:15">
      <c r="A229" s="1" t="s">
        <v>54</v>
      </c>
      <c r="B229" s="11"/>
      <c r="C229" s="13">
        <f>ROUND((C228/B228)*10^5,1)</f>
        <v>5098.1000000000004</v>
      </c>
      <c r="D229" s="13" t="s">
        <v>55</v>
      </c>
      <c r="E229" s="13">
        <f>ROUND((E228/B228)*10^5,1)</f>
        <v>662.3</v>
      </c>
      <c r="F229" s="13">
        <f>ROUND((F228/B228)*10^5,1)</f>
        <v>4435.7</v>
      </c>
      <c r="G229" s="13">
        <f>ROUND((G228/B228)*10^5,1)</f>
        <v>13.2</v>
      </c>
      <c r="H229" s="13">
        <f>ROUND((H228/B228)*10^5,1)</f>
        <v>34.1</v>
      </c>
      <c r="I229" s="13">
        <f>ROUND((I228/B228)*10^5,1)</f>
        <v>158.9</v>
      </c>
      <c r="J229" s="13">
        <f>ROUND((J228/B228)*10^5,1)</f>
        <v>456.1</v>
      </c>
      <c r="K229" s="13">
        <f>ROUND((K228/J228)*10^5,1)</f>
        <v>0</v>
      </c>
      <c r="L229" s="13">
        <f>ROUND((L228/B228)*10^5,1)</f>
        <v>1011.7</v>
      </c>
      <c r="M229" s="13">
        <f>ROUND((M228/B228)*10^5,1)</f>
        <v>2973.7</v>
      </c>
      <c r="N229" s="13">
        <f>ROUND((N228/B228)*10^5,1)</f>
        <v>450.3</v>
      </c>
    </row>
    <row r="230" spans="1:15">
      <c r="B230" s="11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</row>
    <row r="231" spans="1:15">
      <c r="A231" s="31" t="s">
        <v>59</v>
      </c>
      <c r="B231" s="7"/>
      <c r="C231" s="9" t="s">
        <v>55</v>
      </c>
      <c r="G231" s="10"/>
      <c r="K231" s="9"/>
    </row>
    <row r="232" spans="1:15">
      <c r="A232" s="14"/>
      <c r="B232" s="7"/>
      <c r="C232" s="9" t="s">
        <v>55</v>
      </c>
      <c r="E232" s="9" t="s">
        <v>55</v>
      </c>
      <c r="F232" s="9" t="s">
        <v>55</v>
      </c>
      <c r="G232" s="10"/>
      <c r="K232" s="9"/>
    </row>
    <row r="233" spans="1:15">
      <c r="A233" s="1" t="s">
        <v>9</v>
      </c>
      <c r="B233" s="7">
        <v>488483</v>
      </c>
      <c r="K233" s="9"/>
    </row>
    <row r="234" spans="1:15">
      <c r="A234" s="1" t="s">
        <v>52</v>
      </c>
      <c r="B234" s="11">
        <v>0.999</v>
      </c>
      <c r="C234" s="7">
        <f t="shared" ref="C234:C240" si="40">(E234+F234)</f>
        <v>15213</v>
      </c>
      <c r="E234" s="7">
        <f t="shared" ref="E234:E240" si="41">+(G234+H234+I234+J234)</f>
        <v>610</v>
      </c>
      <c r="F234" s="7">
        <f t="shared" ref="F234:F240" si="42">(L234+M234+N234)</f>
        <v>14603</v>
      </c>
      <c r="G234" s="7">
        <v>7</v>
      </c>
      <c r="H234" s="7">
        <v>167</v>
      </c>
      <c r="I234" s="7">
        <v>156</v>
      </c>
      <c r="J234" s="7">
        <v>280</v>
      </c>
      <c r="L234" s="7">
        <v>2678</v>
      </c>
      <c r="M234" s="7">
        <v>11351</v>
      </c>
      <c r="N234" s="7">
        <v>574</v>
      </c>
    </row>
    <row r="235" spans="1:15">
      <c r="A235" s="1" t="s">
        <v>80</v>
      </c>
      <c r="B235" s="11">
        <v>1</v>
      </c>
      <c r="C235" s="7">
        <f t="shared" si="40"/>
        <v>15225</v>
      </c>
      <c r="E235" s="7">
        <f t="shared" si="41"/>
        <v>610</v>
      </c>
      <c r="F235" s="7">
        <f t="shared" si="42"/>
        <v>14615</v>
      </c>
      <c r="G235" s="7">
        <v>7</v>
      </c>
      <c r="H235" s="7">
        <v>167</v>
      </c>
      <c r="I235" s="7">
        <v>156</v>
      </c>
      <c r="J235" s="7">
        <v>280</v>
      </c>
      <c r="L235" s="7">
        <v>2680</v>
      </c>
      <c r="M235" s="7">
        <v>11361</v>
      </c>
      <c r="N235" s="7">
        <v>574</v>
      </c>
    </row>
    <row r="236" spans="1:15">
      <c r="A236" s="1" t="s">
        <v>53</v>
      </c>
      <c r="B236" s="7">
        <v>428325</v>
      </c>
      <c r="C236" s="7"/>
      <c r="E236" s="7"/>
      <c r="F236" s="7"/>
      <c r="G236" s="7"/>
      <c r="H236" s="7"/>
      <c r="I236" s="7"/>
      <c r="J236" s="7"/>
      <c r="L236" s="7"/>
      <c r="M236" s="7"/>
      <c r="N236" s="7"/>
    </row>
    <row r="237" spans="1:15">
      <c r="A237" s="1" t="s">
        <v>52</v>
      </c>
      <c r="B237" s="11">
        <v>0.99399999999999999</v>
      </c>
      <c r="C237" s="7">
        <f t="shared" si="40"/>
        <v>13414</v>
      </c>
      <c r="E237" s="7">
        <f t="shared" si="41"/>
        <v>575</v>
      </c>
      <c r="F237" s="7">
        <f t="shared" si="42"/>
        <v>12839</v>
      </c>
      <c r="G237" s="7">
        <v>4</v>
      </c>
      <c r="H237" s="7">
        <v>141</v>
      </c>
      <c r="I237" s="7">
        <v>94</v>
      </c>
      <c r="J237" s="7">
        <v>336</v>
      </c>
      <c r="L237" s="7">
        <v>2231</v>
      </c>
      <c r="M237" s="7">
        <v>10107</v>
      </c>
      <c r="N237" s="7">
        <v>501</v>
      </c>
    </row>
    <row r="238" spans="1:15">
      <c r="A238" s="1" t="s">
        <v>80</v>
      </c>
      <c r="B238" s="11">
        <v>1</v>
      </c>
      <c r="C238" s="7">
        <f t="shared" si="40"/>
        <v>13502</v>
      </c>
      <c r="E238" s="7">
        <f t="shared" si="41"/>
        <v>579</v>
      </c>
      <c r="F238" s="7">
        <f t="shared" si="42"/>
        <v>12923</v>
      </c>
      <c r="G238" s="7">
        <v>4</v>
      </c>
      <c r="H238" s="7">
        <v>142</v>
      </c>
      <c r="I238" s="7">
        <v>95</v>
      </c>
      <c r="J238" s="7">
        <v>338</v>
      </c>
      <c r="L238" s="7">
        <v>2246</v>
      </c>
      <c r="M238" s="7">
        <v>10173</v>
      </c>
      <c r="N238" s="7">
        <v>504</v>
      </c>
    </row>
    <row r="239" spans="1:15">
      <c r="A239" s="1" t="s">
        <v>13</v>
      </c>
      <c r="B239" s="7">
        <v>377656</v>
      </c>
      <c r="C239" s="7"/>
      <c r="E239" s="7"/>
      <c r="F239" s="7"/>
      <c r="G239" s="7"/>
      <c r="H239" s="7"/>
      <c r="I239" s="7"/>
      <c r="J239" s="7"/>
      <c r="L239" s="7"/>
      <c r="M239" s="7"/>
      <c r="N239" s="7"/>
    </row>
    <row r="240" spans="1:15">
      <c r="A240" s="1" t="s">
        <v>52</v>
      </c>
      <c r="B240" s="11">
        <v>1</v>
      </c>
      <c r="C240" s="7">
        <f t="shared" si="40"/>
        <v>5654</v>
      </c>
      <c r="E240" s="7">
        <f t="shared" si="41"/>
        <v>207</v>
      </c>
      <c r="F240" s="7">
        <f t="shared" si="42"/>
        <v>5447</v>
      </c>
      <c r="G240" s="7">
        <v>3</v>
      </c>
      <c r="H240" s="7">
        <v>68</v>
      </c>
      <c r="I240" s="7">
        <v>19</v>
      </c>
      <c r="J240" s="7">
        <v>117</v>
      </c>
      <c r="L240" s="7">
        <v>2039</v>
      </c>
      <c r="M240" s="7">
        <v>3057</v>
      </c>
      <c r="N240" s="7">
        <v>351</v>
      </c>
    </row>
    <row r="241" spans="1:15" s="8" customFormat="1">
      <c r="A241" s="8" t="s">
        <v>14</v>
      </c>
      <c r="B241" s="15">
        <f>SUM(B233+B236+B239)</f>
        <v>1294464</v>
      </c>
      <c r="C241" s="15">
        <f>SUM(E241+F241)</f>
        <v>34381</v>
      </c>
      <c r="D241" s="15"/>
      <c r="E241" s="15">
        <f>SUM(G241+H241+I241+J241)</f>
        <v>1396</v>
      </c>
      <c r="F241" s="15">
        <f>SUM(L241+M241+N241)</f>
        <v>32985</v>
      </c>
      <c r="G241" s="15">
        <f>SUM(G235+G238+G240)</f>
        <v>14</v>
      </c>
      <c r="H241" s="15">
        <f>SUM(H235+H238+H240)</f>
        <v>377</v>
      </c>
      <c r="I241" s="15">
        <f>SUM(I235+I238+I240)</f>
        <v>270</v>
      </c>
      <c r="J241" s="15">
        <f>SUM(J235+J238+J240)</f>
        <v>735</v>
      </c>
      <c r="K241" s="15"/>
      <c r="L241" s="15">
        <f>SUM(L235+L238+L240)</f>
        <v>6965</v>
      </c>
      <c r="M241" s="15">
        <f>SUM(M235+M238+M240)</f>
        <v>24591</v>
      </c>
      <c r="N241" s="15">
        <f>SUM(N235+N238+N240)</f>
        <v>1429</v>
      </c>
      <c r="O241" s="16"/>
    </row>
    <row r="242" spans="1:15">
      <c r="A242" s="1" t="s">
        <v>54</v>
      </c>
      <c r="B242" s="11"/>
      <c r="C242" s="13">
        <f>ROUND((C241/B241)*10^5,1)</f>
        <v>2656</v>
      </c>
      <c r="D242" s="13" t="s">
        <v>55</v>
      </c>
      <c r="E242" s="13">
        <f>ROUND((E241/B241)*10^5,1)</f>
        <v>107.8</v>
      </c>
      <c r="F242" s="13">
        <f>ROUND((F241/B241)*10^5,1)</f>
        <v>2548.1999999999998</v>
      </c>
      <c r="G242" s="13">
        <f>ROUND((G241/B241)*10^5,1)</f>
        <v>1.1000000000000001</v>
      </c>
      <c r="H242" s="13">
        <f>ROUND((H241/B241)*10^5,1)</f>
        <v>29.1</v>
      </c>
      <c r="I242" s="13">
        <f>ROUND((I241/B241)*10^5,1)</f>
        <v>20.9</v>
      </c>
      <c r="J242" s="13">
        <f>ROUND((J241/B241)*10^5,1)</f>
        <v>56.8</v>
      </c>
      <c r="K242" s="13">
        <f>ROUND((K241/J241)*10^5,1)</f>
        <v>0</v>
      </c>
      <c r="L242" s="13">
        <f>ROUND((L241/B241)*10^5,1)</f>
        <v>538.1</v>
      </c>
      <c r="M242" s="13">
        <f>ROUND((M241/B241)*10^5,1)</f>
        <v>1899.7</v>
      </c>
      <c r="N242" s="13">
        <f>ROUND((N241/B241)*10^5,1)</f>
        <v>110.4</v>
      </c>
    </row>
    <row r="243" spans="1:15">
      <c r="B243" s="11"/>
      <c r="C243" s="13" t="s">
        <v>55</v>
      </c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</row>
    <row r="244" spans="1:15">
      <c r="A244" s="31" t="s">
        <v>28</v>
      </c>
      <c r="B244" s="7"/>
      <c r="C244" s="9" t="s">
        <v>55</v>
      </c>
      <c r="D244" s="9" t="s">
        <v>55</v>
      </c>
      <c r="G244" s="10"/>
      <c r="K244" s="9"/>
    </row>
    <row r="245" spans="1:15">
      <c r="A245" s="14"/>
      <c r="B245" s="7"/>
      <c r="E245" s="9" t="s">
        <v>55</v>
      </c>
      <c r="F245" s="9" t="s">
        <v>55</v>
      </c>
      <c r="G245" s="10"/>
      <c r="K245" s="9"/>
    </row>
    <row r="246" spans="1:15">
      <c r="A246" s="1" t="s">
        <v>9</v>
      </c>
      <c r="B246" s="7">
        <v>5060926</v>
      </c>
      <c r="K246" s="9"/>
    </row>
    <row r="247" spans="1:15">
      <c r="A247" s="1" t="s">
        <v>52</v>
      </c>
      <c r="B247" s="11">
        <v>1</v>
      </c>
      <c r="C247" s="7">
        <f>(E247+F247)</f>
        <v>244746</v>
      </c>
      <c r="E247" s="7">
        <f>+(G247+H247+I247+J247)</f>
        <v>39609</v>
      </c>
      <c r="F247" s="7">
        <f>(L247+M247+N247)</f>
        <v>205137</v>
      </c>
      <c r="G247" s="7">
        <v>493</v>
      </c>
      <c r="H247" s="7">
        <v>1240</v>
      </c>
      <c r="I247" s="7">
        <v>13033</v>
      </c>
      <c r="J247" s="7">
        <v>24843</v>
      </c>
      <c r="L247" s="7">
        <v>37148</v>
      </c>
      <c r="M247" s="7">
        <v>134608</v>
      </c>
      <c r="N247" s="7">
        <v>33381</v>
      </c>
    </row>
    <row r="248" spans="1:15">
      <c r="A248" s="1" t="s">
        <v>53</v>
      </c>
      <c r="B248" s="7">
        <v>108964</v>
      </c>
      <c r="C248" s="7"/>
      <c r="E248" s="7"/>
      <c r="F248" s="7"/>
      <c r="G248" s="7"/>
      <c r="H248" s="7"/>
      <c r="I248" s="7"/>
      <c r="J248" s="7"/>
      <c r="L248" s="7"/>
      <c r="M248" s="7"/>
      <c r="N248" s="7"/>
    </row>
    <row r="249" spans="1:15">
      <c r="A249" s="1" t="s">
        <v>52</v>
      </c>
      <c r="B249" s="11">
        <v>1</v>
      </c>
      <c r="C249" s="7">
        <f>(E249+F249)</f>
        <v>8287</v>
      </c>
      <c r="E249" s="7">
        <f>+(G249+H249+I249+J249)</f>
        <v>1303</v>
      </c>
      <c r="F249" s="7">
        <f>(L249+M249+N249)</f>
        <v>6984</v>
      </c>
      <c r="G249" s="7">
        <v>9</v>
      </c>
      <c r="H249" s="7">
        <v>63</v>
      </c>
      <c r="I249" s="7">
        <v>276</v>
      </c>
      <c r="J249" s="7">
        <v>955</v>
      </c>
      <c r="L249" s="7">
        <v>1314</v>
      </c>
      <c r="M249" s="7">
        <v>5386</v>
      </c>
      <c r="N249" s="7">
        <v>284</v>
      </c>
    </row>
    <row r="250" spans="1:15">
      <c r="A250" s="1" t="s">
        <v>13</v>
      </c>
      <c r="B250" s="7">
        <v>288247</v>
      </c>
      <c r="C250" s="7"/>
      <c r="E250" s="7"/>
      <c r="F250" s="7"/>
      <c r="G250" s="7"/>
      <c r="H250" s="7"/>
      <c r="I250" s="7"/>
      <c r="J250" s="7"/>
      <c r="L250" s="7"/>
      <c r="M250" s="7"/>
      <c r="N250" s="7"/>
    </row>
    <row r="251" spans="1:15">
      <c r="A251" s="1" t="s">
        <v>52</v>
      </c>
      <c r="B251" s="11">
        <v>1</v>
      </c>
      <c r="C251" s="7">
        <f>(E251+F251)</f>
        <v>6087</v>
      </c>
      <c r="E251" s="7">
        <f>+(G251+H251+I251+J251)</f>
        <v>1103</v>
      </c>
      <c r="F251" s="7">
        <f>(L251+M251+N251)</f>
        <v>4984</v>
      </c>
      <c r="G251" s="7">
        <v>11</v>
      </c>
      <c r="H251" s="7">
        <v>67</v>
      </c>
      <c r="I251" s="7">
        <v>108</v>
      </c>
      <c r="J251" s="7">
        <v>917</v>
      </c>
      <c r="L251" s="7">
        <v>1303</v>
      </c>
      <c r="M251" s="7">
        <v>3326</v>
      </c>
      <c r="N251" s="7">
        <v>355</v>
      </c>
    </row>
    <row r="252" spans="1:15" s="8" customFormat="1">
      <c r="A252" s="8" t="s">
        <v>14</v>
      </c>
      <c r="B252" s="15">
        <f>SUM(B246+B248+B250)</f>
        <v>5458137</v>
      </c>
      <c r="C252" s="15">
        <f>SUM(E252+F252)</f>
        <v>259120</v>
      </c>
      <c r="D252" s="15"/>
      <c r="E252" s="15">
        <f>SUM(G252+H252+I252+J252)</f>
        <v>42015</v>
      </c>
      <c r="F252" s="15">
        <f>SUM(L252+M252+N252)</f>
        <v>217105</v>
      </c>
      <c r="G252" s="15">
        <f>SUM(G247+G249+G251)</f>
        <v>513</v>
      </c>
      <c r="H252" s="15">
        <f>SUM(H247+H249+H251)</f>
        <v>1370</v>
      </c>
      <c r="I252" s="15">
        <f>SUM(I247+I249+I251)</f>
        <v>13417</v>
      </c>
      <c r="J252" s="15">
        <f>SUM(J247+J249+J251)</f>
        <v>26715</v>
      </c>
      <c r="K252" s="15" t="e">
        <f>SUM(#REF!+K249+K251)</f>
        <v>#REF!</v>
      </c>
      <c r="L252" s="15">
        <f>SUM(L247+L249+L251)</f>
        <v>39765</v>
      </c>
      <c r="M252" s="15">
        <f>SUM(M247+M249+M251)</f>
        <v>143320</v>
      </c>
      <c r="N252" s="15">
        <f>SUM(N247+N249+N251)</f>
        <v>34020</v>
      </c>
      <c r="O252" s="16"/>
    </row>
    <row r="253" spans="1:15">
      <c r="A253" s="1" t="s">
        <v>54</v>
      </c>
      <c r="B253" s="11"/>
      <c r="C253" s="13">
        <f>ROUND((C252/B252)*10^5,1)</f>
        <v>4747.3999999999996</v>
      </c>
      <c r="D253" s="13" t="s">
        <v>55</v>
      </c>
      <c r="E253" s="13">
        <f>ROUND((E252/B252)*10^5,1)</f>
        <v>769.8</v>
      </c>
      <c r="F253" s="13">
        <f>ROUND((F252/B252)*10^5,1)</f>
        <v>3977.6</v>
      </c>
      <c r="G253" s="13">
        <f>ROUND((G252/B252)*10^5,1)</f>
        <v>9.4</v>
      </c>
      <c r="H253" s="13">
        <f>ROUND((H252/B252)*10^5,1)</f>
        <v>25.1</v>
      </c>
      <c r="I253" s="13">
        <f>ROUND((I252/B252)*10^5,1)</f>
        <v>245.8</v>
      </c>
      <c r="J253" s="13">
        <f>ROUND((J252/B252)*10^5,1)</f>
        <v>489.5</v>
      </c>
      <c r="K253" s="13" t="e">
        <f>ROUND((K252/J252)*10^5,1)</f>
        <v>#REF!</v>
      </c>
      <c r="L253" s="13">
        <f>ROUND((L252/B252)*10^5,1)</f>
        <v>728.5</v>
      </c>
      <c r="M253" s="13">
        <f>ROUND((M252/B252)*10^5,1)</f>
        <v>2625.8</v>
      </c>
      <c r="N253" s="13">
        <f>ROUND((N252/B252)*10^5,1)</f>
        <v>623.29999999999995</v>
      </c>
    </row>
    <row r="254" spans="1:15">
      <c r="B254" s="11"/>
      <c r="C254" s="13"/>
      <c r="D254" s="13"/>
      <c r="E254" s="13" t="s">
        <v>55</v>
      </c>
      <c r="F254" s="13" t="s">
        <v>55</v>
      </c>
      <c r="G254" s="13"/>
      <c r="H254" s="13"/>
      <c r="I254" s="13"/>
      <c r="J254" s="13"/>
      <c r="K254" s="13"/>
      <c r="L254" s="13"/>
      <c r="M254" s="13"/>
      <c r="N254" s="13"/>
    </row>
    <row r="255" spans="1:15">
      <c r="A255" s="31" t="s">
        <v>30</v>
      </c>
      <c r="B255" s="7"/>
      <c r="G255" s="10"/>
      <c r="K255" s="9"/>
    </row>
    <row r="256" spans="1:15">
      <c r="A256" s="14"/>
      <c r="B256" s="7"/>
      <c r="C256" s="9" t="s">
        <v>55</v>
      </c>
      <c r="G256" s="10"/>
      <c r="K256" s="9"/>
    </row>
    <row r="257" spans="1:15">
      <c r="A257" s="1" t="s">
        <v>9</v>
      </c>
      <c r="B257" s="7">
        <v>6166938</v>
      </c>
      <c r="K257" s="9"/>
    </row>
    <row r="258" spans="1:15">
      <c r="A258" s="1" t="s">
        <v>52</v>
      </c>
      <c r="B258" s="11">
        <v>0.95499999999999996</v>
      </c>
      <c r="C258" s="7">
        <f t="shared" ref="C258:C264" si="43">(E258+F258)</f>
        <v>184978</v>
      </c>
      <c r="D258" s="7"/>
      <c r="E258" s="7">
        <f>+(G258+H258+I258+J258)</f>
        <v>29255</v>
      </c>
      <c r="F258" s="7">
        <f t="shared" ref="F258:F264" si="44">(L258+M258+N258)</f>
        <v>155723</v>
      </c>
      <c r="G258" s="7">
        <v>168</v>
      </c>
      <c r="H258" s="7">
        <v>1642</v>
      </c>
      <c r="I258" s="7">
        <v>6944</v>
      </c>
      <c r="J258" s="7">
        <v>20501</v>
      </c>
      <c r="L258" s="7">
        <v>30464</v>
      </c>
      <c r="M258" s="7">
        <v>99669</v>
      </c>
      <c r="N258" s="7">
        <v>25590</v>
      </c>
    </row>
    <row r="259" spans="1:15">
      <c r="A259" s="1" t="s">
        <v>80</v>
      </c>
      <c r="B259" s="11">
        <v>1</v>
      </c>
      <c r="C259" s="7">
        <f t="shared" si="43"/>
        <v>190894</v>
      </c>
      <c r="D259" s="7"/>
      <c r="E259" s="7">
        <f>+(G259+H259+I259+J259)</f>
        <v>29971</v>
      </c>
      <c r="F259" s="7">
        <f t="shared" si="44"/>
        <v>160923</v>
      </c>
      <c r="G259" s="7">
        <v>170</v>
      </c>
      <c r="H259" s="7">
        <v>1689</v>
      </c>
      <c r="I259" s="7">
        <v>7054</v>
      </c>
      <c r="J259" s="7">
        <v>21058</v>
      </c>
      <c r="L259" s="7">
        <v>31503</v>
      </c>
      <c r="M259" s="7">
        <v>103287</v>
      </c>
      <c r="N259" s="7">
        <v>26133</v>
      </c>
    </row>
    <row r="260" spans="1:15">
      <c r="A260" s="1" t="s">
        <v>53</v>
      </c>
      <c r="B260" s="7">
        <v>251236</v>
      </c>
      <c r="C260" s="7"/>
      <c r="D260" s="7"/>
      <c r="E260" s="7"/>
      <c r="F260" s="7"/>
      <c r="G260" s="7"/>
      <c r="H260" s="7"/>
      <c r="I260" s="7"/>
      <c r="J260" s="7"/>
      <c r="L260" s="7"/>
      <c r="M260" s="7"/>
      <c r="N260" s="7"/>
    </row>
    <row r="261" spans="1:15">
      <c r="A261" s="1" t="s">
        <v>52</v>
      </c>
      <c r="B261" s="11">
        <v>0.874</v>
      </c>
      <c r="C261" s="7">
        <f t="shared" si="43"/>
        <v>6918</v>
      </c>
      <c r="D261" s="7"/>
      <c r="E261" s="7">
        <f>+(G261+H261+I261+J261)</f>
        <v>962</v>
      </c>
      <c r="F261" s="7">
        <f t="shared" si="44"/>
        <v>5956</v>
      </c>
      <c r="G261" s="7">
        <v>3</v>
      </c>
      <c r="H261" s="7">
        <v>77</v>
      </c>
      <c r="I261" s="7">
        <v>99</v>
      </c>
      <c r="J261" s="7">
        <v>783</v>
      </c>
      <c r="L261" s="7">
        <v>1517</v>
      </c>
      <c r="M261" s="7">
        <v>4044</v>
      </c>
      <c r="N261" s="7">
        <v>395</v>
      </c>
    </row>
    <row r="262" spans="1:15">
      <c r="A262" s="1" t="s">
        <v>80</v>
      </c>
      <c r="B262" s="11">
        <v>1</v>
      </c>
      <c r="C262" s="7">
        <f t="shared" si="43"/>
        <v>7970</v>
      </c>
      <c r="D262" s="7"/>
      <c r="E262" s="7">
        <f>+(G262+H262+I262+J262)</f>
        <v>1153</v>
      </c>
      <c r="F262" s="7">
        <f t="shared" si="44"/>
        <v>6817</v>
      </c>
      <c r="G262" s="7">
        <v>3</v>
      </c>
      <c r="H262" s="7">
        <v>88</v>
      </c>
      <c r="I262" s="7">
        <v>113</v>
      </c>
      <c r="J262" s="7">
        <v>949</v>
      </c>
      <c r="L262" s="7">
        <v>1736</v>
      </c>
      <c r="M262" s="7">
        <v>4629</v>
      </c>
      <c r="N262" s="7">
        <v>452</v>
      </c>
    </row>
    <row r="263" spans="1:15">
      <c r="A263" s="1" t="s">
        <v>13</v>
      </c>
      <c r="B263" s="7">
        <v>9627</v>
      </c>
      <c r="C263" s="7"/>
      <c r="D263" s="7"/>
      <c r="E263" s="7"/>
      <c r="F263" s="7"/>
      <c r="G263" s="7"/>
      <c r="H263" s="7"/>
      <c r="I263" s="7"/>
      <c r="J263" s="7"/>
      <c r="L263" s="7"/>
      <c r="M263" s="7"/>
      <c r="N263" s="7"/>
    </row>
    <row r="264" spans="1:15">
      <c r="A264" s="1" t="s">
        <v>52</v>
      </c>
      <c r="B264" s="11">
        <v>1</v>
      </c>
      <c r="C264" s="7">
        <f t="shared" si="43"/>
        <v>26</v>
      </c>
      <c r="D264" s="7"/>
      <c r="E264" s="7">
        <f>+(G264+H264+I264+J264)</f>
        <v>13</v>
      </c>
      <c r="F264" s="7">
        <f t="shared" si="44"/>
        <v>13</v>
      </c>
      <c r="G264" s="7">
        <v>0</v>
      </c>
      <c r="H264" s="7">
        <v>0</v>
      </c>
      <c r="I264" s="7">
        <v>2</v>
      </c>
      <c r="J264" s="7">
        <v>11</v>
      </c>
      <c r="L264" s="7">
        <v>4</v>
      </c>
      <c r="M264" s="7">
        <v>6</v>
      </c>
      <c r="N264" s="7">
        <v>3</v>
      </c>
    </row>
    <row r="265" spans="1:15" s="8" customFormat="1">
      <c r="A265" s="8" t="s">
        <v>14</v>
      </c>
      <c r="B265" s="15">
        <f>SUM(B257+B260+B263)</f>
        <v>6427801</v>
      </c>
      <c r="C265" s="15">
        <f>SUM(E265+F265)</f>
        <v>198890</v>
      </c>
      <c r="D265" s="15"/>
      <c r="E265" s="15">
        <f>SUM(G265+H265+I265+J265)</f>
        <v>31137</v>
      </c>
      <c r="F265" s="15">
        <f>SUM(L265+M265+N265)</f>
        <v>167753</v>
      </c>
      <c r="G265" s="15">
        <f>SUM(G259+G262+G264)</f>
        <v>173</v>
      </c>
      <c r="H265" s="15">
        <f>SUM(H259+H262+H264)</f>
        <v>1777</v>
      </c>
      <c r="I265" s="15">
        <f>SUM(I259+I262+I264)</f>
        <v>7169</v>
      </c>
      <c r="J265" s="15">
        <f>SUM(J259+J262+J264)</f>
        <v>22018</v>
      </c>
      <c r="K265" s="15"/>
      <c r="L265" s="15">
        <f>SUM(L259+L262+L264)</f>
        <v>33243</v>
      </c>
      <c r="M265" s="15">
        <f>SUM(M259+M262+M264)</f>
        <v>107922</v>
      </c>
      <c r="N265" s="15">
        <f>SUM(N259+N262+N264)</f>
        <v>26588</v>
      </c>
      <c r="O265" s="16"/>
    </row>
    <row r="266" spans="1:15">
      <c r="A266" s="1" t="s">
        <v>54</v>
      </c>
      <c r="B266" s="11"/>
      <c r="C266" s="13">
        <f>ROUND((C265/B265)*10^5,1)</f>
        <v>3094.2</v>
      </c>
      <c r="D266" s="13" t="s">
        <v>55</v>
      </c>
      <c r="E266" s="13">
        <f>ROUND((E265/B265)*10^5,1)</f>
        <v>484.4</v>
      </c>
      <c r="F266" s="13">
        <f>ROUND((F265/B265)*10^5,1)</f>
        <v>2609.8000000000002</v>
      </c>
      <c r="G266" s="13">
        <f>ROUND((G265/B265)*10^5,1)</f>
        <v>2.7</v>
      </c>
      <c r="H266" s="13">
        <f>ROUND((H265/B265)*10^5,1)</f>
        <v>27.6</v>
      </c>
      <c r="I266" s="13">
        <f>ROUND((I265/B265)*10^5,1)</f>
        <v>111.5</v>
      </c>
      <c r="J266" s="13">
        <f>ROUND((J265/B265)*10^5,1)</f>
        <v>342.5</v>
      </c>
      <c r="K266" s="13">
        <f>ROUND((K265/J265)*10^5,1)</f>
        <v>0</v>
      </c>
      <c r="L266" s="13">
        <f>ROUND((L265/B265)*10^5,1)</f>
        <v>517.20000000000005</v>
      </c>
      <c r="M266" s="13">
        <f>ROUND((M265/B265)*10^5,1)</f>
        <v>1679</v>
      </c>
      <c r="N266" s="13">
        <f>ROUND((N265/B265)*10^5,1)</f>
        <v>413.6</v>
      </c>
    </row>
    <row r="267" spans="1:15">
      <c r="B267" s="11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</row>
    <row r="268" spans="1:15">
      <c r="A268" s="31" t="s">
        <v>31</v>
      </c>
      <c r="B268" s="7"/>
      <c r="C268" s="9" t="s">
        <v>55</v>
      </c>
      <c r="D268" s="9" t="s">
        <v>55</v>
      </c>
      <c r="F268" s="9" t="s">
        <v>55</v>
      </c>
      <c r="G268" s="9" t="s">
        <v>55</v>
      </c>
      <c r="K268" s="9"/>
    </row>
    <row r="269" spans="1:15">
      <c r="A269" s="14"/>
      <c r="B269" s="7"/>
      <c r="E269" s="9" t="s">
        <v>55</v>
      </c>
      <c r="G269" s="10"/>
      <c r="K269" s="9"/>
    </row>
    <row r="270" spans="1:15">
      <c r="A270" s="1" t="s">
        <v>9</v>
      </c>
      <c r="B270" s="7">
        <v>8261532</v>
      </c>
      <c r="K270" s="9"/>
    </row>
    <row r="271" spans="1:15">
      <c r="A271" s="1" t="s">
        <v>52</v>
      </c>
      <c r="B271" s="11">
        <v>0.99399999999999999</v>
      </c>
      <c r="C271" s="7">
        <f t="shared" ref="C271:C278" si="45">(E271+F271)</f>
        <v>340257</v>
      </c>
      <c r="D271" s="7"/>
      <c r="E271" s="7">
        <f t="shared" ref="E271:E278" si="46">+(G271+H271+I271+J271)</f>
        <v>49949</v>
      </c>
      <c r="F271" s="7">
        <f t="shared" ref="F271:F278" si="47">(L271+M271+N271)</f>
        <v>290308</v>
      </c>
      <c r="G271" s="7">
        <v>643</v>
      </c>
      <c r="H271" s="7">
        <v>4059</v>
      </c>
      <c r="I271" s="7">
        <v>11668</v>
      </c>
      <c r="J271" s="7">
        <v>33579</v>
      </c>
      <c r="L271" s="7">
        <v>59841</v>
      </c>
      <c r="M271" s="7">
        <v>183112</v>
      </c>
      <c r="N271" s="7">
        <v>47355</v>
      </c>
    </row>
    <row r="272" spans="1:15">
      <c r="A272" s="1" t="s">
        <v>80</v>
      </c>
      <c r="B272" s="11">
        <v>1</v>
      </c>
      <c r="C272" s="7">
        <f t="shared" si="45"/>
        <v>341916</v>
      </c>
      <c r="D272" s="7" t="s">
        <v>55</v>
      </c>
      <c r="E272" s="7">
        <f t="shared" si="46"/>
        <v>50097</v>
      </c>
      <c r="F272" s="7">
        <f t="shared" si="47"/>
        <v>291819</v>
      </c>
      <c r="G272" s="7">
        <v>644</v>
      </c>
      <c r="H272" s="7">
        <v>4074</v>
      </c>
      <c r="I272" s="7">
        <v>11697</v>
      </c>
      <c r="J272" s="7">
        <v>33682</v>
      </c>
      <c r="L272" s="7">
        <v>60103</v>
      </c>
      <c r="M272" s="7">
        <v>184194</v>
      </c>
      <c r="N272" s="7">
        <v>47522</v>
      </c>
    </row>
    <row r="273" spans="1:15">
      <c r="A273" s="1" t="s">
        <v>53</v>
      </c>
      <c r="B273" s="7">
        <v>590393</v>
      </c>
      <c r="C273" s="7"/>
      <c r="D273" s="7"/>
      <c r="E273" s="7"/>
      <c r="F273" s="7"/>
      <c r="G273" s="7"/>
      <c r="H273" s="7"/>
      <c r="I273" s="7"/>
      <c r="J273" s="7"/>
      <c r="L273" s="7"/>
      <c r="M273" s="7"/>
      <c r="N273" s="7"/>
    </row>
    <row r="274" spans="1:15">
      <c r="A274" s="1" t="s">
        <v>52</v>
      </c>
      <c r="B274" s="11">
        <v>0.89200000000000002</v>
      </c>
      <c r="C274" s="7">
        <f t="shared" si="45"/>
        <v>18818</v>
      </c>
      <c r="D274" s="7" t="s">
        <v>55</v>
      </c>
      <c r="E274" s="7">
        <f t="shared" si="46"/>
        <v>1261</v>
      </c>
      <c r="F274" s="7">
        <f t="shared" si="47"/>
        <v>17557</v>
      </c>
      <c r="G274" s="7">
        <v>7</v>
      </c>
      <c r="H274" s="7">
        <v>336</v>
      </c>
      <c r="I274" s="7">
        <v>66</v>
      </c>
      <c r="J274" s="7">
        <v>852</v>
      </c>
      <c r="L274" s="7">
        <v>2545</v>
      </c>
      <c r="M274" s="7">
        <v>14336</v>
      </c>
      <c r="N274" s="7">
        <v>676</v>
      </c>
    </row>
    <row r="275" spans="1:15">
      <c r="A275" s="1" t="s">
        <v>80</v>
      </c>
      <c r="B275" s="11">
        <v>1</v>
      </c>
      <c r="C275" s="7">
        <f t="shared" si="45"/>
        <v>21099</v>
      </c>
      <c r="D275" s="7"/>
      <c r="E275" s="7">
        <f t="shared" si="46"/>
        <v>1414</v>
      </c>
      <c r="F275" s="7">
        <f t="shared" si="47"/>
        <v>19685</v>
      </c>
      <c r="G275" s="7">
        <v>8</v>
      </c>
      <c r="H275" s="7">
        <v>377</v>
      </c>
      <c r="I275" s="7">
        <v>74</v>
      </c>
      <c r="J275" s="7">
        <v>955</v>
      </c>
      <c r="L275" s="7">
        <v>2853</v>
      </c>
      <c r="M275" s="7">
        <v>16074</v>
      </c>
      <c r="N275" s="7">
        <v>758</v>
      </c>
    </row>
    <row r="276" spans="1:15">
      <c r="A276" s="1" t="s">
        <v>13</v>
      </c>
      <c r="B276" s="7">
        <v>1198521</v>
      </c>
      <c r="C276" s="7"/>
      <c r="D276" s="7"/>
      <c r="E276" s="7"/>
      <c r="F276" s="7"/>
      <c r="G276" s="7"/>
      <c r="H276" s="7"/>
      <c r="I276" s="7"/>
      <c r="J276" s="7"/>
      <c r="L276" s="7"/>
      <c r="M276" s="7"/>
      <c r="N276" s="7"/>
    </row>
    <row r="277" spans="1:15">
      <c r="A277" s="1" t="s">
        <v>52</v>
      </c>
      <c r="B277" s="11">
        <v>0.98299999999999998</v>
      </c>
      <c r="C277" s="7">
        <f t="shared" si="45"/>
        <v>25898</v>
      </c>
      <c r="D277" s="7"/>
      <c r="E277" s="7">
        <f t="shared" si="46"/>
        <v>2747</v>
      </c>
      <c r="F277" s="7">
        <f t="shared" si="47"/>
        <v>23151</v>
      </c>
      <c r="G277" s="7">
        <v>26</v>
      </c>
      <c r="H277" s="7">
        <v>897</v>
      </c>
      <c r="I277" s="7">
        <v>75</v>
      </c>
      <c r="J277" s="7">
        <v>1749</v>
      </c>
      <c r="L277" s="7">
        <v>7876</v>
      </c>
      <c r="M277" s="7">
        <v>13857</v>
      </c>
      <c r="N277" s="7">
        <v>1418</v>
      </c>
    </row>
    <row r="278" spans="1:15">
      <c r="A278" s="1" t="s">
        <v>80</v>
      </c>
      <c r="B278" s="11">
        <v>1</v>
      </c>
      <c r="C278" s="7">
        <f t="shared" si="45"/>
        <v>26351</v>
      </c>
      <c r="D278" s="7"/>
      <c r="E278" s="7">
        <f t="shared" si="46"/>
        <v>2795</v>
      </c>
      <c r="F278" s="7">
        <f t="shared" si="47"/>
        <v>23556</v>
      </c>
      <c r="G278" s="7">
        <v>26</v>
      </c>
      <c r="H278" s="7">
        <v>913</v>
      </c>
      <c r="I278" s="7">
        <v>76</v>
      </c>
      <c r="J278" s="7">
        <v>1780</v>
      </c>
      <c r="L278" s="7">
        <v>8014</v>
      </c>
      <c r="M278" s="7">
        <v>14099</v>
      </c>
      <c r="N278" s="7">
        <v>1443</v>
      </c>
    </row>
    <row r="279" spans="1:15" s="8" customFormat="1">
      <c r="A279" s="8" t="s">
        <v>14</v>
      </c>
      <c r="B279" s="15">
        <f>SUM(B270+B273+B276)</f>
        <v>10050446</v>
      </c>
      <c r="C279" s="15">
        <f>SUM(E279+F279)</f>
        <v>389366</v>
      </c>
      <c r="D279" s="15"/>
      <c r="E279" s="15">
        <f>SUM(G279+H279+I279+J279)</f>
        <v>54306</v>
      </c>
      <c r="F279" s="15">
        <f>SUM(L279+M279+N279)</f>
        <v>335060</v>
      </c>
      <c r="G279" s="15">
        <f t="shared" ref="G279:N279" si="48">SUM(G272+G275+G278)</f>
        <v>678</v>
      </c>
      <c r="H279" s="15">
        <f t="shared" si="48"/>
        <v>5364</v>
      </c>
      <c r="I279" s="15">
        <f t="shared" si="48"/>
        <v>11847</v>
      </c>
      <c r="J279" s="15">
        <f t="shared" si="48"/>
        <v>36417</v>
      </c>
      <c r="K279" s="15">
        <f t="shared" si="48"/>
        <v>0</v>
      </c>
      <c r="L279" s="15">
        <f t="shared" si="48"/>
        <v>70970</v>
      </c>
      <c r="M279" s="15">
        <f t="shared" si="48"/>
        <v>214367</v>
      </c>
      <c r="N279" s="15">
        <f t="shared" si="48"/>
        <v>49723</v>
      </c>
      <c r="O279" s="16"/>
    </row>
    <row r="280" spans="1:15">
      <c r="A280" s="1" t="s">
        <v>54</v>
      </c>
      <c r="B280" s="11"/>
      <c r="C280" s="13">
        <f>ROUND((C279/B279)*10^5,1)</f>
        <v>3874.1</v>
      </c>
      <c r="D280" s="13" t="s">
        <v>55</v>
      </c>
      <c r="E280" s="13">
        <f>ROUND((E279/B279)*10^5,1)</f>
        <v>540.29999999999995</v>
      </c>
      <c r="F280" s="13">
        <f>ROUND((F279/B279)*10^5,1)</f>
        <v>3333.8</v>
      </c>
      <c r="G280" s="13">
        <f>ROUND((G279/B279)*10^5,1)</f>
        <v>6.7</v>
      </c>
      <c r="H280" s="13">
        <f>ROUND((H279/B279)*10^5,1)</f>
        <v>53.4</v>
      </c>
      <c r="I280" s="13">
        <f>ROUND((I279/B279)*10^5,1)</f>
        <v>117.9</v>
      </c>
      <c r="J280" s="13">
        <f>ROUND((J279/B279)*10^5,1)</f>
        <v>362.3</v>
      </c>
      <c r="K280" s="13">
        <f>ROUND((K279/J279)*10^5,1)</f>
        <v>0</v>
      </c>
      <c r="L280" s="13">
        <f>ROUND((L279/B279)*10^5,1)</f>
        <v>706.1</v>
      </c>
      <c r="M280" s="13">
        <f>ROUND((M279/B279)*10^5,1)</f>
        <v>2132.9</v>
      </c>
      <c r="N280" s="13">
        <f>ROUND((N279/B279)*10^5,1)</f>
        <v>494.7</v>
      </c>
    </row>
    <row r="281" spans="1:15">
      <c r="B281" s="11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</row>
    <row r="282" spans="1:15">
      <c r="A282" s="31" t="s">
        <v>67</v>
      </c>
      <c r="B282" s="7"/>
      <c r="E282" s="9" t="s">
        <v>55</v>
      </c>
      <c r="F282" s="9" t="s">
        <v>55</v>
      </c>
      <c r="G282" s="10"/>
      <c r="K282" s="9"/>
    </row>
    <row r="283" spans="1:15">
      <c r="A283" s="14"/>
      <c r="B283" s="7"/>
      <c r="C283" s="9" t="s">
        <v>55</v>
      </c>
      <c r="G283" s="10"/>
      <c r="K283" s="9"/>
    </row>
    <row r="284" spans="1:15">
      <c r="A284" s="1" t="s">
        <v>9</v>
      </c>
      <c r="B284" s="7">
        <v>3533926</v>
      </c>
      <c r="K284" s="9"/>
    </row>
    <row r="285" spans="1:15">
      <c r="A285" s="1" t="s">
        <v>52</v>
      </c>
      <c r="B285" s="11">
        <v>0.99399999999999999</v>
      </c>
      <c r="C285" s="7">
        <f t="shared" ref="C285:C291" si="49">(E285+F285)</f>
        <v>138855</v>
      </c>
      <c r="D285" s="7"/>
      <c r="E285" s="7">
        <f t="shared" ref="E285:E291" si="50">+(G285+H285+I285+J285)</f>
        <v>11309</v>
      </c>
      <c r="F285" s="7">
        <f t="shared" ref="F285:F291" si="51">(L285+M285+N285)</f>
        <v>127546</v>
      </c>
      <c r="G285" s="7">
        <v>95</v>
      </c>
      <c r="H285" s="7">
        <v>1599</v>
      </c>
      <c r="I285" s="7">
        <v>3816</v>
      </c>
      <c r="J285" s="7">
        <v>5799</v>
      </c>
      <c r="L285" s="7">
        <v>20598</v>
      </c>
      <c r="M285" s="7">
        <v>95543</v>
      </c>
      <c r="N285" s="7">
        <v>11405</v>
      </c>
    </row>
    <row r="286" spans="1:15">
      <c r="A286" s="1" t="s">
        <v>80</v>
      </c>
      <c r="B286" s="11">
        <v>1</v>
      </c>
      <c r="C286" s="7">
        <f t="shared" si="49"/>
        <v>139550</v>
      </c>
      <c r="D286" s="7"/>
      <c r="E286" s="7">
        <f t="shared" si="50"/>
        <v>11342</v>
      </c>
      <c r="F286" s="7">
        <f t="shared" si="51"/>
        <v>128208</v>
      </c>
      <c r="G286" s="7">
        <v>95</v>
      </c>
      <c r="H286" s="7">
        <v>1606</v>
      </c>
      <c r="I286" s="7">
        <v>3824</v>
      </c>
      <c r="J286" s="7">
        <v>5817</v>
      </c>
      <c r="L286" s="7">
        <v>20688</v>
      </c>
      <c r="M286" s="7">
        <v>96073</v>
      </c>
      <c r="N286" s="7">
        <v>11447</v>
      </c>
    </row>
    <row r="287" spans="1:15">
      <c r="A287" s="1" t="s">
        <v>53</v>
      </c>
      <c r="B287" s="7">
        <v>559457</v>
      </c>
      <c r="C287" s="7"/>
      <c r="D287" s="7"/>
      <c r="E287" s="7"/>
      <c r="F287" s="7"/>
      <c r="G287" s="7"/>
      <c r="H287" s="7"/>
      <c r="I287" s="7"/>
      <c r="J287" s="7"/>
      <c r="L287" s="7"/>
      <c r="M287" s="7"/>
      <c r="N287" s="7"/>
    </row>
    <row r="288" spans="1:15">
      <c r="A288" s="1" t="s">
        <v>52</v>
      </c>
      <c r="B288" s="11">
        <v>0.99399999999999999</v>
      </c>
      <c r="C288" s="7">
        <f t="shared" si="49"/>
        <v>22009</v>
      </c>
      <c r="D288" s="7"/>
      <c r="E288" s="7">
        <f t="shared" si="50"/>
        <v>1158</v>
      </c>
      <c r="F288" s="7">
        <f t="shared" si="51"/>
        <v>20851</v>
      </c>
      <c r="G288" s="7">
        <v>5</v>
      </c>
      <c r="H288" s="7">
        <v>335</v>
      </c>
      <c r="I288" s="7">
        <v>74</v>
      </c>
      <c r="J288" s="7">
        <v>744</v>
      </c>
      <c r="L288" s="7">
        <v>2861</v>
      </c>
      <c r="M288" s="7">
        <v>16956</v>
      </c>
      <c r="N288" s="7">
        <v>1034</v>
      </c>
    </row>
    <row r="289" spans="1:15">
      <c r="A289" s="1" t="s">
        <v>80</v>
      </c>
      <c r="B289" s="11">
        <v>1</v>
      </c>
      <c r="C289" s="7">
        <f t="shared" si="49"/>
        <v>22137</v>
      </c>
      <c r="D289" s="7"/>
      <c r="E289" s="7">
        <f t="shared" si="50"/>
        <v>1164</v>
      </c>
      <c r="F289" s="7">
        <f t="shared" si="51"/>
        <v>20973</v>
      </c>
      <c r="G289" s="7">
        <v>5</v>
      </c>
      <c r="H289" s="7">
        <v>337</v>
      </c>
      <c r="I289" s="7">
        <v>74</v>
      </c>
      <c r="J289" s="7">
        <v>748</v>
      </c>
      <c r="L289" s="7">
        <v>2878</v>
      </c>
      <c r="M289" s="7">
        <v>17055</v>
      </c>
      <c r="N289" s="7">
        <v>1040</v>
      </c>
    </row>
    <row r="290" spans="1:15">
      <c r="A290" s="1" t="s">
        <v>13</v>
      </c>
      <c r="B290" s="7">
        <v>926337</v>
      </c>
      <c r="C290" s="7"/>
      <c r="D290" s="7"/>
      <c r="E290" s="7"/>
      <c r="F290" s="7"/>
      <c r="G290" s="7"/>
      <c r="H290" s="7"/>
      <c r="I290" s="7"/>
      <c r="J290" s="7"/>
      <c r="L290" s="7"/>
      <c r="M290" s="7"/>
      <c r="N290" s="7"/>
    </row>
    <row r="291" spans="1:15">
      <c r="A291" s="1" t="s">
        <v>52</v>
      </c>
      <c r="B291" s="11">
        <v>1</v>
      </c>
      <c r="C291" s="7">
        <f t="shared" si="49"/>
        <v>15767</v>
      </c>
      <c r="D291" s="7"/>
      <c r="E291" s="7">
        <f t="shared" si="50"/>
        <v>922</v>
      </c>
      <c r="F291" s="7">
        <f t="shared" si="51"/>
        <v>14845</v>
      </c>
      <c r="G291" s="7">
        <v>12</v>
      </c>
      <c r="H291" s="7">
        <v>330</v>
      </c>
      <c r="I291" s="7">
        <v>39</v>
      </c>
      <c r="J291" s="7">
        <v>541</v>
      </c>
      <c r="L291" s="7">
        <v>4468</v>
      </c>
      <c r="M291" s="7">
        <v>9022</v>
      </c>
      <c r="N291" s="7">
        <v>1355</v>
      </c>
    </row>
    <row r="292" spans="1:15" s="8" customFormat="1">
      <c r="A292" s="8" t="s">
        <v>14</v>
      </c>
      <c r="B292" s="15">
        <f>SUM(B284+B287+B290)</f>
        <v>5019720</v>
      </c>
      <c r="C292" s="15">
        <f>SUM(E292+F292)</f>
        <v>177454</v>
      </c>
      <c r="D292" s="15"/>
      <c r="E292" s="15">
        <f>SUM(G292+H292+I292+J292)</f>
        <v>13428</v>
      </c>
      <c r="F292" s="15">
        <f>SUM(L292+M292+N292)</f>
        <v>164026</v>
      </c>
      <c r="G292" s="15">
        <f>SUM(G286+G289+G291)</f>
        <v>112</v>
      </c>
      <c r="H292" s="15">
        <f>SUM(H286+H289+H291)</f>
        <v>2273</v>
      </c>
      <c r="I292" s="15">
        <f>SUM(I286+I289+I291)</f>
        <v>3937</v>
      </c>
      <c r="J292" s="15">
        <f>SUM(J286+J289+J291)</f>
        <v>7106</v>
      </c>
      <c r="K292" s="15" t="e">
        <f>SUM(K286+K289+#REF!)</f>
        <v>#REF!</v>
      </c>
      <c r="L292" s="15">
        <f>SUM(L286+L289+L291)</f>
        <v>28034</v>
      </c>
      <c r="M292" s="15">
        <f>SUM(M286+M289+M291)</f>
        <v>122150</v>
      </c>
      <c r="N292" s="15">
        <f>SUM(N286+N289+N291)</f>
        <v>13842</v>
      </c>
      <c r="O292" s="16"/>
    </row>
    <row r="293" spans="1:15">
      <c r="A293" s="1" t="s">
        <v>54</v>
      </c>
      <c r="B293" s="11"/>
      <c r="C293" s="13">
        <f>ROUND((C292/B292)*10^5,1)</f>
        <v>3535.1</v>
      </c>
      <c r="D293" s="13" t="s">
        <v>55</v>
      </c>
      <c r="E293" s="13">
        <f>ROUND((E292/B292)*10^5,1)</f>
        <v>267.5</v>
      </c>
      <c r="F293" s="13">
        <f>ROUND((F292/B292)*10^5,1)</f>
        <v>3267.6</v>
      </c>
      <c r="G293" s="13">
        <f>ROUND((G292/B292)*10^5,1)</f>
        <v>2.2000000000000002</v>
      </c>
      <c r="H293" s="13">
        <f>ROUND((H292/B292)*10^5,1)</f>
        <v>45.3</v>
      </c>
      <c r="I293" s="13">
        <f>ROUND((I292/B292)*10^5,1)</f>
        <v>78.400000000000006</v>
      </c>
      <c r="J293" s="13">
        <f>ROUND((J292/B292)*10^5,1)</f>
        <v>141.6</v>
      </c>
      <c r="K293" s="13" t="e">
        <f>ROUND((K292/J292)*10^5,1)</f>
        <v>#REF!</v>
      </c>
      <c r="L293" s="13">
        <f>ROUND((L292/B292)*10^5,1)</f>
        <v>558.5</v>
      </c>
      <c r="M293" s="13">
        <f>ROUND((M292/B292)*10^5,1)</f>
        <v>2433.4</v>
      </c>
      <c r="N293" s="13">
        <f>ROUND((N292/B292)*10^5,1)</f>
        <v>275.8</v>
      </c>
    </row>
    <row r="294" spans="1:15">
      <c r="B294" s="11"/>
      <c r="C294" s="13" t="s">
        <v>55</v>
      </c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</row>
    <row r="295" spans="1:15">
      <c r="A295" s="31" t="s">
        <v>32</v>
      </c>
      <c r="B295" s="7"/>
      <c r="G295" s="10"/>
      <c r="K295" s="9"/>
    </row>
    <row r="296" spans="1:15">
      <c r="A296" s="14"/>
      <c r="B296" s="7"/>
      <c r="C296" s="9" t="s">
        <v>55</v>
      </c>
      <c r="F296" s="9" t="s">
        <v>55</v>
      </c>
      <c r="G296" s="10"/>
      <c r="K296" s="9"/>
    </row>
    <row r="297" spans="1:15">
      <c r="A297" s="1" t="s">
        <v>9</v>
      </c>
      <c r="B297" s="7">
        <v>1033431</v>
      </c>
      <c r="C297" s="9" t="s">
        <v>55</v>
      </c>
      <c r="E297" s="9" t="s">
        <v>55</v>
      </c>
      <c r="K297" s="9"/>
    </row>
    <row r="298" spans="1:15">
      <c r="A298" s="1" t="s">
        <v>52</v>
      </c>
      <c r="B298" s="11">
        <v>0.82799999999999996</v>
      </c>
      <c r="C298" s="7">
        <f t="shared" ref="C298:C305" si="52">(E298+F298)</f>
        <v>51618</v>
      </c>
      <c r="D298" s="7"/>
      <c r="E298" s="7">
        <f t="shared" ref="E298:E305" si="53">+(G298+H298+I298+J298)</f>
        <v>3950</v>
      </c>
      <c r="F298" s="7">
        <f t="shared" ref="F298:F305" si="54">(L298+M298+N298)</f>
        <v>47668</v>
      </c>
      <c r="G298" s="7">
        <v>104</v>
      </c>
      <c r="H298" s="7">
        <v>478</v>
      </c>
      <c r="I298" s="7">
        <v>1917</v>
      </c>
      <c r="J298" s="7">
        <v>1451</v>
      </c>
      <c r="L298" s="7">
        <v>11734</v>
      </c>
      <c r="M298" s="7">
        <v>30627</v>
      </c>
      <c r="N298" s="7">
        <v>5307</v>
      </c>
    </row>
    <row r="299" spans="1:15">
      <c r="A299" s="1" t="s">
        <v>80</v>
      </c>
      <c r="B299" s="11">
        <v>1</v>
      </c>
      <c r="C299" s="7">
        <f t="shared" si="52"/>
        <v>57587</v>
      </c>
      <c r="D299" s="7"/>
      <c r="E299" s="7">
        <f t="shared" si="53"/>
        <v>4309</v>
      </c>
      <c r="F299" s="7">
        <f t="shared" si="54"/>
        <v>53278</v>
      </c>
      <c r="G299" s="7">
        <v>116</v>
      </c>
      <c r="H299" s="7">
        <v>540</v>
      </c>
      <c r="I299" s="7">
        <v>2007</v>
      </c>
      <c r="J299" s="7">
        <v>1646</v>
      </c>
      <c r="L299" s="7">
        <v>13124</v>
      </c>
      <c r="M299" s="7">
        <v>34402</v>
      </c>
      <c r="N299" s="7">
        <v>5752</v>
      </c>
    </row>
    <row r="300" spans="1:15">
      <c r="A300" s="1" t="s">
        <v>53</v>
      </c>
      <c r="B300" s="7">
        <v>657437</v>
      </c>
      <c r="C300" s="7"/>
      <c r="D300" s="7"/>
      <c r="E300" s="7"/>
      <c r="F300" s="7"/>
      <c r="G300" s="7"/>
      <c r="H300" s="7"/>
      <c r="I300" s="7"/>
      <c r="J300" s="7"/>
      <c r="L300" s="7"/>
      <c r="M300" s="7"/>
      <c r="N300" s="7"/>
    </row>
    <row r="301" spans="1:15">
      <c r="A301" s="1" t="s">
        <v>52</v>
      </c>
      <c r="B301" s="11">
        <v>0.79300000000000004</v>
      </c>
      <c r="C301" s="7">
        <f t="shared" si="52"/>
        <v>32095</v>
      </c>
      <c r="D301" s="7"/>
      <c r="E301" s="7">
        <f t="shared" si="53"/>
        <v>2402</v>
      </c>
      <c r="F301" s="7">
        <f t="shared" si="54"/>
        <v>29693</v>
      </c>
      <c r="G301" s="7">
        <v>52</v>
      </c>
      <c r="H301" s="7">
        <v>264</v>
      </c>
      <c r="I301" s="7">
        <v>738</v>
      </c>
      <c r="J301" s="7">
        <v>1348</v>
      </c>
      <c r="L301" s="7">
        <v>7177</v>
      </c>
      <c r="M301" s="7">
        <v>20882</v>
      </c>
      <c r="N301" s="7">
        <v>1634</v>
      </c>
    </row>
    <row r="302" spans="1:15">
      <c r="A302" s="1" t="s">
        <v>80</v>
      </c>
      <c r="B302" s="11">
        <v>1</v>
      </c>
      <c r="C302" s="7">
        <f t="shared" si="52"/>
        <v>40481</v>
      </c>
      <c r="D302" s="7"/>
      <c r="E302" s="7">
        <f t="shared" si="53"/>
        <v>3030</v>
      </c>
      <c r="F302" s="7">
        <f t="shared" si="54"/>
        <v>37451</v>
      </c>
      <c r="G302" s="7">
        <v>66</v>
      </c>
      <c r="H302" s="7">
        <v>333</v>
      </c>
      <c r="I302" s="7">
        <v>931</v>
      </c>
      <c r="J302" s="7">
        <v>1700</v>
      </c>
      <c r="L302" s="7">
        <v>9052</v>
      </c>
      <c r="M302" s="7">
        <v>26338</v>
      </c>
      <c r="N302" s="7">
        <v>2061</v>
      </c>
    </row>
    <row r="303" spans="1:15">
      <c r="A303" s="1" t="s">
        <v>13</v>
      </c>
      <c r="B303" s="7">
        <v>1180914</v>
      </c>
      <c r="C303" s="7"/>
      <c r="D303" s="7"/>
      <c r="E303" s="7"/>
      <c r="F303" s="7"/>
      <c r="G303" s="7"/>
      <c r="H303" s="7"/>
      <c r="I303" s="7"/>
      <c r="J303" s="7"/>
      <c r="L303" s="7"/>
      <c r="M303" s="7"/>
      <c r="N303" s="7"/>
    </row>
    <row r="304" spans="1:15">
      <c r="A304" s="1" t="s">
        <v>52</v>
      </c>
      <c r="B304" s="11">
        <v>0.41399999999999998</v>
      </c>
      <c r="C304" s="7">
        <f t="shared" si="52"/>
        <v>8850</v>
      </c>
      <c r="D304" s="7"/>
      <c r="E304" s="7">
        <f t="shared" si="53"/>
        <v>1043</v>
      </c>
      <c r="F304" s="7">
        <f t="shared" si="54"/>
        <v>7807</v>
      </c>
      <c r="G304" s="7">
        <v>34</v>
      </c>
      <c r="H304" s="7">
        <v>105</v>
      </c>
      <c r="I304" s="7">
        <v>173</v>
      </c>
      <c r="J304" s="7">
        <v>731</v>
      </c>
      <c r="L304" s="7">
        <v>3071</v>
      </c>
      <c r="M304" s="7">
        <v>4028</v>
      </c>
      <c r="N304" s="7">
        <v>708</v>
      </c>
    </row>
    <row r="305" spans="1:15">
      <c r="A305" s="1" t="s">
        <v>80</v>
      </c>
      <c r="B305" s="11">
        <v>1</v>
      </c>
      <c r="C305" s="7">
        <f t="shared" si="52"/>
        <v>21374</v>
      </c>
      <c r="D305" s="7"/>
      <c r="E305" s="7">
        <f t="shared" si="53"/>
        <v>2519</v>
      </c>
      <c r="F305" s="7">
        <f t="shared" si="54"/>
        <v>18855</v>
      </c>
      <c r="G305" s="7">
        <v>82</v>
      </c>
      <c r="H305" s="7">
        <v>254</v>
      </c>
      <c r="I305" s="7">
        <v>418</v>
      </c>
      <c r="J305" s="7">
        <v>1765</v>
      </c>
      <c r="L305" s="7">
        <v>7417</v>
      </c>
      <c r="M305" s="7">
        <v>9728</v>
      </c>
      <c r="N305" s="7">
        <v>1710</v>
      </c>
    </row>
    <row r="306" spans="1:15" s="8" customFormat="1">
      <c r="A306" s="8" t="s">
        <v>14</v>
      </c>
      <c r="B306" s="15">
        <f>SUM(B297+B300+B303)</f>
        <v>2871782</v>
      </c>
      <c r="C306" s="15">
        <f>SUM(E306+F306)</f>
        <v>119442</v>
      </c>
      <c r="D306" s="15"/>
      <c r="E306" s="15">
        <f>SUM(G306+H306+I306+J306)</f>
        <v>9858</v>
      </c>
      <c r="F306" s="15">
        <f>SUM(L306+M306+N306)</f>
        <v>109584</v>
      </c>
      <c r="G306" s="15">
        <f t="shared" ref="G306:N306" si="55">SUM(G299+G302+G305)</f>
        <v>264</v>
      </c>
      <c r="H306" s="15">
        <f t="shared" si="55"/>
        <v>1127</v>
      </c>
      <c r="I306" s="15">
        <f t="shared" si="55"/>
        <v>3356</v>
      </c>
      <c r="J306" s="15">
        <f t="shared" si="55"/>
        <v>5111</v>
      </c>
      <c r="K306" s="15">
        <f t="shared" si="55"/>
        <v>0</v>
      </c>
      <c r="L306" s="15">
        <f t="shared" si="55"/>
        <v>29593</v>
      </c>
      <c r="M306" s="15">
        <f t="shared" si="55"/>
        <v>70468</v>
      </c>
      <c r="N306" s="15">
        <f t="shared" si="55"/>
        <v>9523</v>
      </c>
      <c r="O306" s="16"/>
    </row>
    <row r="307" spans="1:15">
      <c r="A307" s="1" t="s">
        <v>54</v>
      </c>
      <c r="B307" s="11"/>
      <c r="C307" s="13">
        <f>ROUND((C306/B306)*10^5,1)</f>
        <v>4159.2</v>
      </c>
      <c r="D307" s="13" t="s">
        <v>55</v>
      </c>
      <c r="E307" s="13">
        <f>ROUND((E306/B306)*10^5,1)</f>
        <v>343.3</v>
      </c>
      <c r="F307" s="13">
        <f>ROUND((F306/B306)*10^5,1)</f>
        <v>3815.9</v>
      </c>
      <c r="G307" s="13">
        <f>ROUND((G306/B306)*10^5,1)</f>
        <v>9.1999999999999993</v>
      </c>
      <c r="H307" s="13">
        <f>ROUND((H306/B306)*10^5,1)</f>
        <v>39.200000000000003</v>
      </c>
      <c r="I307" s="13">
        <f>ROUND((I306/B306)*10^5,1)</f>
        <v>116.9</v>
      </c>
      <c r="J307" s="13">
        <f>ROUND((J306/B306)*10^5,1)</f>
        <v>178</v>
      </c>
      <c r="K307" s="13">
        <f>ROUND((K306/J306)*10^5,1)</f>
        <v>0</v>
      </c>
      <c r="L307" s="13">
        <f>ROUND((L306/B306)*10^5,1)</f>
        <v>1030.5</v>
      </c>
      <c r="M307" s="13">
        <f>ROUND((M306/B306)*10^5,1)</f>
        <v>2453.8000000000002</v>
      </c>
      <c r="N307" s="13">
        <f>ROUND((N306/B306)*10^5,1)</f>
        <v>331.6</v>
      </c>
    </row>
    <row r="308" spans="1:15">
      <c r="B308" s="11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</row>
    <row r="309" spans="1:15">
      <c r="A309" s="31" t="s">
        <v>33</v>
      </c>
      <c r="B309" s="7"/>
      <c r="G309" s="10"/>
      <c r="K309" s="9"/>
    </row>
    <row r="310" spans="1:15">
      <c r="A310" s="14"/>
      <c r="B310" s="7"/>
      <c r="C310" s="9" t="s">
        <v>55</v>
      </c>
      <c r="F310" s="9" t="s">
        <v>55</v>
      </c>
      <c r="G310" s="10"/>
      <c r="K310" s="9"/>
    </row>
    <row r="311" spans="1:15">
      <c r="A311" s="1" t="s">
        <v>9</v>
      </c>
      <c r="B311" s="7">
        <v>3847277</v>
      </c>
      <c r="C311" s="9" t="s">
        <v>55</v>
      </c>
      <c r="E311" s="9" t="s">
        <v>55</v>
      </c>
      <c r="K311" s="9"/>
    </row>
    <row r="312" spans="1:15">
      <c r="A312" s="1" t="s">
        <v>52</v>
      </c>
      <c r="B312" s="11">
        <v>0.997</v>
      </c>
      <c r="C312" s="7">
        <f t="shared" ref="C312:C318" si="56">(E312+F312)</f>
        <v>211121</v>
      </c>
      <c r="E312" s="7">
        <f t="shared" ref="E312:E318" si="57">+(G312+H312+I312+J312)</f>
        <v>23892</v>
      </c>
      <c r="F312" s="7">
        <f t="shared" ref="F312:F318" si="58">(L312+M312+N312)</f>
        <v>187229</v>
      </c>
      <c r="G312" s="7">
        <v>267</v>
      </c>
      <c r="H312" s="7">
        <v>1089</v>
      </c>
      <c r="I312" s="7">
        <v>6644</v>
      </c>
      <c r="J312" s="7">
        <v>15892</v>
      </c>
      <c r="L312" s="7">
        <v>32331</v>
      </c>
      <c r="M312" s="7">
        <v>129332</v>
      </c>
      <c r="N312" s="7">
        <v>25566</v>
      </c>
    </row>
    <row r="313" spans="1:15">
      <c r="A313" s="1" t="s">
        <v>80</v>
      </c>
      <c r="B313" s="11">
        <v>1</v>
      </c>
      <c r="C313" s="7">
        <f t="shared" si="56"/>
        <v>211647</v>
      </c>
      <c r="E313" s="7">
        <f t="shared" si="57"/>
        <v>23936</v>
      </c>
      <c r="F313" s="7">
        <f t="shared" si="58"/>
        <v>187711</v>
      </c>
      <c r="G313" s="7">
        <v>267</v>
      </c>
      <c r="H313" s="7">
        <v>1091</v>
      </c>
      <c r="I313" s="7">
        <v>6653</v>
      </c>
      <c r="J313" s="7">
        <v>15925</v>
      </c>
      <c r="L313" s="7">
        <v>32403</v>
      </c>
      <c r="M313" s="7">
        <v>129699</v>
      </c>
      <c r="N313" s="7">
        <v>25609</v>
      </c>
    </row>
    <row r="314" spans="1:15">
      <c r="A314" s="1" t="s">
        <v>53</v>
      </c>
      <c r="B314" s="7">
        <v>761234</v>
      </c>
      <c r="C314" s="7"/>
      <c r="E314" s="7"/>
      <c r="F314" s="7"/>
      <c r="G314" s="7"/>
      <c r="H314" s="7"/>
      <c r="I314" s="7"/>
      <c r="J314" s="7"/>
      <c r="L314" s="7"/>
      <c r="M314" s="7"/>
      <c r="N314" s="7"/>
    </row>
    <row r="315" spans="1:15">
      <c r="A315" s="1" t="s">
        <v>52</v>
      </c>
      <c r="B315" s="11">
        <v>0.99299999999999999</v>
      </c>
      <c r="C315" s="7">
        <f t="shared" si="56"/>
        <v>31434</v>
      </c>
      <c r="E315" s="7">
        <f t="shared" si="57"/>
        <v>3494</v>
      </c>
      <c r="F315" s="7">
        <f t="shared" si="58"/>
        <v>27940</v>
      </c>
      <c r="G315" s="7">
        <v>20</v>
      </c>
      <c r="H315" s="7">
        <v>193</v>
      </c>
      <c r="I315" s="7">
        <v>300</v>
      </c>
      <c r="J315" s="7">
        <v>2981</v>
      </c>
      <c r="L315" s="7">
        <v>4904</v>
      </c>
      <c r="M315" s="7">
        <v>21876</v>
      </c>
      <c r="N315" s="7">
        <v>1160</v>
      </c>
    </row>
    <row r="316" spans="1:15">
      <c r="A316" s="1" t="s">
        <v>80</v>
      </c>
      <c r="B316" s="11">
        <v>1</v>
      </c>
      <c r="C316" s="7">
        <f t="shared" si="56"/>
        <v>31662</v>
      </c>
      <c r="E316" s="7">
        <f t="shared" si="57"/>
        <v>3519</v>
      </c>
      <c r="F316" s="7">
        <f t="shared" si="58"/>
        <v>28143</v>
      </c>
      <c r="G316" s="7">
        <v>20</v>
      </c>
      <c r="H316" s="7">
        <v>194</v>
      </c>
      <c r="I316" s="7">
        <v>302</v>
      </c>
      <c r="J316" s="7">
        <v>3003</v>
      </c>
      <c r="L316" s="7">
        <v>4940</v>
      </c>
      <c r="M316" s="7">
        <v>22035</v>
      </c>
      <c r="N316" s="7">
        <v>1168</v>
      </c>
    </row>
    <row r="317" spans="1:15">
      <c r="A317" s="1" t="s">
        <v>13</v>
      </c>
      <c r="B317" s="7">
        <v>1064068</v>
      </c>
      <c r="C317" s="7"/>
      <c r="E317" s="7"/>
      <c r="F317" s="7"/>
      <c r="G317" s="7"/>
      <c r="H317" s="7"/>
      <c r="I317" s="7"/>
      <c r="J317" s="7"/>
      <c r="L317" s="7"/>
      <c r="M317" s="7"/>
      <c r="N317" s="7"/>
    </row>
    <row r="318" spans="1:15">
      <c r="A318" s="1" t="s">
        <v>52</v>
      </c>
      <c r="B318" s="11">
        <v>1</v>
      </c>
      <c r="C318" s="7">
        <f t="shared" si="56"/>
        <v>17768</v>
      </c>
      <c r="E318" s="7">
        <f t="shared" si="57"/>
        <v>3102</v>
      </c>
      <c r="F318" s="7">
        <f t="shared" si="58"/>
        <v>14666</v>
      </c>
      <c r="G318" s="7">
        <v>44</v>
      </c>
      <c r="H318" s="7">
        <v>180</v>
      </c>
      <c r="I318" s="7">
        <v>69</v>
      </c>
      <c r="J318" s="7">
        <v>2809</v>
      </c>
      <c r="L318" s="7">
        <v>5378</v>
      </c>
      <c r="M318" s="7">
        <v>8187</v>
      </c>
      <c r="N318" s="7">
        <v>1101</v>
      </c>
    </row>
    <row r="319" spans="1:15" s="8" customFormat="1">
      <c r="A319" s="8" t="s">
        <v>14</v>
      </c>
      <c r="B319" s="15">
        <f>SUM(B311+B314+B317)</f>
        <v>5672579</v>
      </c>
      <c r="C319" s="15">
        <f>SUM(E319+F319)</f>
        <v>261077</v>
      </c>
      <c r="D319" s="15"/>
      <c r="E319" s="15">
        <f>SUM(G319+H319+I319+J319)</f>
        <v>30557</v>
      </c>
      <c r="F319" s="15">
        <f>SUM(L319+M319+N319)</f>
        <v>230520</v>
      </c>
      <c r="G319" s="15">
        <f>SUM(G313+G316+G318)</f>
        <v>331</v>
      </c>
      <c r="H319" s="15">
        <f>SUM(H313+H316+H318)</f>
        <v>1465</v>
      </c>
      <c r="I319" s="15">
        <f>SUM(I313+I316+I318)</f>
        <v>7024</v>
      </c>
      <c r="J319" s="15">
        <f>SUM(J313+J316+J318)</f>
        <v>21737</v>
      </c>
      <c r="K319" s="15" t="e">
        <f>SUM(K313+K316+#REF!)</f>
        <v>#REF!</v>
      </c>
      <c r="L319" s="15">
        <f>SUM(L313+L316+L318)</f>
        <v>42721</v>
      </c>
      <c r="M319" s="15">
        <f>SUM(M313+M316+M318)</f>
        <v>159921</v>
      </c>
      <c r="N319" s="15">
        <f>SUM(N313+N316+N318)</f>
        <v>27878</v>
      </c>
      <c r="O319" s="16"/>
    </row>
    <row r="320" spans="1:15">
      <c r="A320" s="1" t="s">
        <v>54</v>
      </c>
      <c r="B320" s="11"/>
      <c r="C320" s="13">
        <f>ROUND((C319/B319)*10^5,1)</f>
        <v>4602.3999999999996</v>
      </c>
      <c r="D320" s="13" t="s">
        <v>55</v>
      </c>
      <c r="E320" s="13">
        <f>ROUND((E319/B319)*10^5,1)</f>
        <v>538.70000000000005</v>
      </c>
      <c r="F320" s="13">
        <f>ROUND((F319/B319)*10^5,1)</f>
        <v>4063.8</v>
      </c>
      <c r="G320" s="13">
        <f>ROUND((G319/B319)*10^5,1)</f>
        <v>5.8</v>
      </c>
      <c r="H320" s="13">
        <f>ROUND((H319/B319)*10^5,1)</f>
        <v>25.8</v>
      </c>
      <c r="I320" s="13">
        <f>ROUND((I319/B319)*10^5,1)</f>
        <v>123.8</v>
      </c>
      <c r="J320" s="13">
        <f>ROUND((J319/B319)*10^5,1)</f>
        <v>383.2</v>
      </c>
      <c r="K320" s="13" t="e">
        <f>ROUND((K319/J319)*10^5,1)</f>
        <v>#REF!</v>
      </c>
      <c r="L320" s="13">
        <f>ROUND((L319/B319)*10^5,1)</f>
        <v>753.1</v>
      </c>
      <c r="M320" s="13">
        <f>ROUND((M319/B319)*10^5,1)</f>
        <v>2819.2</v>
      </c>
      <c r="N320" s="13">
        <f>ROUND((N319/B319)*10^5,1)</f>
        <v>491.5</v>
      </c>
    </row>
    <row r="321" spans="1:15">
      <c r="B321" s="11"/>
      <c r="C321" s="13" t="s">
        <v>55</v>
      </c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</row>
    <row r="322" spans="1:15">
      <c r="A322" s="31" t="s">
        <v>68</v>
      </c>
      <c r="B322" s="7"/>
      <c r="C322" s="9" t="s">
        <v>55</v>
      </c>
      <c r="E322" s="9" t="s">
        <v>55</v>
      </c>
      <c r="F322" s="9" t="s">
        <v>55</v>
      </c>
      <c r="G322" s="10"/>
      <c r="K322" s="9"/>
    </row>
    <row r="323" spans="1:15">
      <c r="A323" s="14"/>
      <c r="B323" s="7"/>
      <c r="G323" s="10"/>
      <c r="K323" s="9"/>
    </row>
    <row r="324" spans="1:15">
      <c r="A324" s="1" t="s">
        <v>9</v>
      </c>
      <c r="B324" s="7">
        <v>307963</v>
      </c>
      <c r="C324" s="9" t="s">
        <v>55</v>
      </c>
      <c r="E324" s="9" t="s">
        <v>55</v>
      </c>
      <c r="K324" s="9"/>
    </row>
    <row r="325" spans="1:15">
      <c r="A325" s="1" t="s">
        <v>52</v>
      </c>
      <c r="B325" s="11">
        <v>0.873</v>
      </c>
      <c r="C325" s="7">
        <f>(E325+F325)</f>
        <v>13675</v>
      </c>
      <c r="D325" s="7"/>
      <c r="E325" s="7">
        <f>+(G325+H325+I325+J325)</f>
        <v>914</v>
      </c>
      <c r="F325" s="7">
        <f>(L325+M325+N325)</f>
        <v>12761</v>
      </c>
      <c r="G325" s="7">
        <v>6</v>
      </c>
      <c r="H325" s="7">
        <v>57</v>
      </c>
      <c r="I325" s="7">
        <v>192</v>
      </c>
      <c r="J325" s="7">
        <v>659</v>
      </c>
      <c r="L325" s="7">
        <v>1343</v>
      </c>
      <c r="M325" s="7">
        <v>10616</v>
      </c>
      <c r="N325" s="7">
        <v>802</v>
      </c>
    </row>
    <row r="326" spans="1:15">
      <c r="A326" s="1" t="s">
        <v>80</v>
      </c>
      <c r="B326" s="11">
        <v>1</v>
      </c>
      <c r="C326" s="7">
        <f>(E326+F326)</f>
        <v>14565</v>
      </c>
      <c r="D326" s="7"/>
      <c r="E326" s="7">
        <f>+(G326+H326+I326+J326)</f>
        <v>1017</v>
      </c>
      <c r="F326" s="7">
        <f>(L326+M326+N326)</f>
        <v>13548</v>
      </c>
      <c r="G326" s="7">
        <v>6</v>
      </c>
      <c r="H326" s="7">
        <v>62</v>
      </c>
      <c r="I326" s="7">
        <v>202</v>
      </c>
      <c r="J326" s="7">
        <v>747</v>
      </c>
      <c r="L326" s="7">
        <v>1438</v>
      </c>
      <c r="M326" s="7">
        <v>11245</v>
      </c>
      <c r="N326" s="7">
        <v>865</v>
      </c>
    </row>
    <row r="327" spans="1:15">
      <c r="A327" s="1" t="s">
        <v>53</v>
      </c>
      <c r="B327" s="7">
        <v>178045</v>
      </c>
      <c r="C327" s="7"/>
      <c r="D327" s="7"/>
      <c r="E327" s="7"/>
      <c r="F327" s="7"/>
      <c r="G327" s="7"/>
      <c r="H327" s="7"/>
      <c r="I327" s="7"/>
      <c r="J327" s="7"/>
      <c r="L327" s="7"/>
      <c r="M327" s="7"/>
      <c r="N327" s="7"/>
    </row>
    <row r="328" spans="1:15">
      <c r="A328" s="1" t="s">
        <v>52</v>
      </c>
      <c r="B328" s="11">
        <v>0.72599999999999998</v>
      </c>
      <c r="C328" s="7">
        <f>(E328+F328)</f>
        <v>6349</v>
      </c>
      <c r="D328" s="7"/>
      <c r="E328" s="7">
        <f>+(G328+H328+I328+J328)</f>
        <v>573</v>
      </c>
      <c r="F328" s="7">
        <f>(L328+M328+N328)</f>
        <v>5776</v>
      </c>
      <c r="G328" s="7">
        <v>3</v>
      </c>
      <c r="H328" s="7">
        <v>59</v>
      </c>
      <c r="I328" s="7">
        <v>34</v>
      </c>
      <c r="J328" s="7">
        <v>477</v>
      </c>
      <c r="L328" s="7">
        <v>508</v>
      </c>
      <c r="M328" s="7">
        <v>4971</v>
      </c>
      <c r="N328" s="7">
        <v>297</v>
      </c>
    </row>
    <row r="329" spans="1:15">
      <c r="A329" s="1" t="s">
        <v>80</v>
      </c>
      <c r="B329" s="11">
        <v>1</v>
      </c>
      <c r="C329" s="7">
        <f>(E329+F329)</f>
        <v>8744</v>
      </c>
      <c r="D329" s="7"/>
      <c r="E329" s="7">
        <f>+(G329+H329+I329+J329)</f>
        <v>789</v>
      </c>
      <c r="F329" s="7">
        <f>(L329+M329+N329)</f>
        <v>7955</v>
      </c>
      <c r="G329" s="7">
        <v>4</v>
      </c>
      <c r="H329" s="7">
        <v>81</v>
      </c>
      <c r="I329" s="7">
        <v>47</v>
      </c>
      <c r="J329" s="7">
        <v>657</v>
      </c>
      <c r="L329" s="7">
        <v>700</v>
      </c>
      <c r="M329" s="7">
        <v>6846</v>
      </c>
      <c r="N329" s="7">
        <v>409</v>
      </c>
    </row>
    <row r="330" spans="1:15">
      <c r="A330" s="1" t="s">
        <v>13</v>
      </c>
      <c r="B330" s="7">
        <v>423445</v>
      </c>
      <c r="C330" s="7"/>
      <c r="D330" s="7"/>
      <c r="E330" s="7"/>
      <c r="F330" s="7"/>
      <c r="G330" s="7"/>
      <c r="H330" s="7"/>
      <c r="I330" s="7"/>
      <c r="J330" s="7"/>
      <c r="L330" s="7"/>
      <c r="M330" s="7"/>
      <c r="N330" s="7"/>
    </row>
    <row r="331" spans="1:15">
      <c r="A331" s="1" t="s">
        <v>52</v>
      </c>
      <c r="B331" s="11">
        <v>0.64800000000000002</v>
      </c>
      <c r="C331" s="7">
        <f>(E331+F331)</f>
        <v>5601</v>
      </c>
      <c r="D331" s="7"/>
      <c r="E331" s="7">
        <f>+(G331+H331+I331+J331)</f>
        <v>902</v>
      </c>
      <c r="F331" s="7">
        <f>(L331+M331+N331)</f>
        <v>4699</v>
      </c>
      <c r="G331" s="7">
        <v>4</v>
      </c>
      <c r="H331" s="7">
        <v>61</v>
      </c>
      <c r="I331" s="7">
        <v>22</v>
      </c>
      <c r="J331" s="7">
        <v>815</v>
      </c>
      <c r="L331" s="7">
        <v>746</v>
      </c>
      <c r="M331" s="7">
        <v>3623</v>
      </c>
      <c r="N331" s="7">
        <v>330</v>
      </c>
    </row>
    <row r="332" spans="1:15">
      <c r="A332" s="1" t="s">
        <v>80</v>
      </c>
      <c r="B332" s="11">
        <v>1</v>
      </c>
      <c r="C332" s="7">
        <f>(E332+F332)</f>
        <v>8639</v>
      </c>
      <c r="D332" s="7"/>
      <c r="E332" s="7">
        <f>+(G332+H332+I332+J332)</f>
        <v>1391</v>
      </c>
      <c r="F332" s="7">
        <f>(L332+M332+N332)</f>
        <v>7248</v>
      </c>
      <c r="G332" s="7">
        <v>6</v>
      </c>
      <c r="H332" s="7">
        <v>94</v>
      </c>
      <c r="I332" s="7">
        <v>34</v>
      </c>
      <c r="J332" s="7">
        <v>1257</v>
      </c>
      <c r="L332" s="7">
        <v>1151</v>
      </c>
      <c r="M332" s="7">
        <v>5588</v>
      </c>
      <c r="N332" s="7">
        <v>509</v>
      </c>
    </row>
    <row r="333" spans="1:15" s="8" customFormat="1">
      <c r="A333" s="8" t="s">
        <v>14</v>
      </c>
      <c r="B333" s="15">
        <f>SUM(B324+B327+B330)</f>
        <v>909453</v>
      </c>
      <c r="C333" s="15">
        <f>SUM(E333+F333)</f>
        <v>31948</v>
      </c>
      <c r="D333" s="15"/>
      <c r="E333" s="15">
        <f>SUM(G333+H333+I333+J333)</f>
        <v>3197</v>
      </c>
      <c r="F333" s="15">
        <f>SUM(L333+M333+N333)</f>
        <v>28751</v>
      </c>
      <c r="G333" s="15">
        <f t="shared" ref="G333:N333" si="59">SUM(G326+G329+G332)</f>
        <v>16</v>
      </c>
      <c r="H333" s="15">
        <f t="shared" si="59"/>
        <v>237</v>
      </c>
      <c r="I333" s="15">
        <f t="shared" si="59"/>
        <v>283</v>
      </c>
      <c r="J333" s="15">
        <f t="shared" si="59"/>
        <v>2661</v>
      </c>
      <c r="K333" s="15">
        <f t="shared" si="59"/>
        <v>0</v>
      </c>
      <c r="L333" s="15">
        <f t="shared" si="59"/>
        <v>3289</v>
      </c>
      <c r="M333" s="15">
        <f t="shared" si="59"/>
        <v>23679</v>
      </c>
      <c r="N333" s="15">
        <f t="shared" si="59"/>
        <v>1783</v>
      </c>
      <c r="O333" s="16"/>
    </row>
    <row r="334" spans="1:15">
      <c r="A334" s="1" t="s">
        <v>54</v>
      </c>
      <c r="B334" s="11"/>
      <c r="C334" s="13">
        <f>ROUND((C333/B333)*10^5,1)</f>
        <v>3512.9</v>
      </c>
      <c r="D334" s="13" t="s">
        <v>55</v>
      </c>
      <c r="E334" s="13">
        <f>ROUND((E333/B333)*10^5,1)</f>
        <v>351.5</v>
      </c>
      <c r="F334" s="13">
        <f>ROUND((F333/B333)*10^5,1)</f>
        <v>3161.4</v>
      </c>
      <c r="G334" s="13">
        <f>ROUND((G333/B333)*10^5,1)</f>
        <v>1.8</v>
      </c>
      <c r="H334" s="13">
        <f>ROUND((H333/B333)*10^5,1)</f>
        <v>26.1</v>
      </c>
      <c r="I334" s="13">
        <f>ROUND((I333/B333)*10^5,1)</f>
        <v>31.1</v>
      </c>
      <c r="J334" s="13">
        <f>ROUND((J333/B333)*10^5,1)</f>
        <v>292.60000000000002</v>
      </c>
      <c r="K334" s="13">
        <f>ROUND((K333/J333)*10^5,1)</f>
        <v>0</v>
      </c>
      <c r="L334" s="13">
        <f>ROUND((L333/B333)*10^5,1)</f>
        <v>361.6</v>
      </c>
      <c r="M334" s="13">
        <f>ROUND((M333/B333)*10^5,1)</f>
        <v>2603.6999999999998</v>
      </c>
      <c r="N334" s="13">
        <f>ROUND((N333/B333)*10^5,1)</f>
        <v>196.1</v>
      </c>
    </row>
    <row r="335" spans="1:15">
      <c r="B335" s="11"/>
      <c r="C335" s="13" t="s">
        <v>55</v>
      </c>
      <c r="D335" s="13"/>
      <c r="E335" s="13" t="s">
        <v>55</v>
      </c>
      <c r="F335" s="13"/>
      <c r="G335" s="13"/>
      <c r="H335" s="13"/>
      <c r="I335" s="13"/>
      <c r="J335" s="13"/>
      <c r="K335" s="13"/>
      <c r="L335" s="13"/>
      <c r="M335" s="13"/>
      <c r="N335" s="13"/>
    </row>
    <row r="336" spans="1:15">
      <c r="A336" s="31" t="s">
        <v>34</v>
      </c>
      <c r="B336" s="7"/>
      <c r="F336" s="9" t="s">
        <v>55</v>
      </c>
      <c r="G336" s="10"/>
      <c r="K336" s="9"/>
    </row>
    <row r="337" spans="1:15">
      <c r="A337" s="14"/>
      <c r="B337" s="7"/>
      <c r="G337" s="10"/>
      <c r="K337" s="9"/>
    </row>
    <row r="338" spans="1:15">
      <c r="A338" s="1" t="s">
        <v>9</v>
      </c>
      <c r="B338" s="7">
        <v>909259</v>
      </c>
      <c r="K338" s="9"/>
    </row>
    <row r="339" spans="1:15">
      <c r="A339" s="1" t="s">
        <v>52</v>
      </c>
      <c r="B339" s="11">
        <v>0.97299999999999998</v>
      </c>
      <c r="C339" s="7">
        <f t="shared" ref="C339:C346" si="60">(E339+F339)</f>
        <v>50855</v>
      </c>
      <c r="E339" s="7">
        <f t="shared" ref="E339:E346" si="61">+(G339+H339+I339+J339)</f>
        <v>4452</v>
      </c>
      <c r="F339" s="7">
        <f t="shared" ref="F339:F346" si="62">(L339+M339+N339)</f>
        <v>46403</v>
      </c>
      <c r="G339" s="7">
        <v>35</v>
      </c>
      <c r="H339" s="7">
        <v>307</v>
      </c>
      <c r="I339" s="7">
        <v>1242</v>
      </c>
      <c r="J339" s="7">
        <v>2868</v>
      </c>
      <c r="L339" s="7">
        <v>6214</v>
      </c>
      <c r="M339" s="7">
        <v>34840</v>
      </c>
      <c r="N339" s="7">
        <v>5349</v>
      </c>
    </row>
    <row r="340" spans="1:15">
      <c r="A340" s="1" t="s">
        <v>80</v>
      </c>
      <c r="B340" s="11">
        <v>1</v>
      </c>
      <c r="C340" s="7">
        <f>(E340+F340)</f>
        <v>51466</v>
      </c>
      <c r="E340" s="7">
        <f>+(G340+H340+I340+J340)</f>
        <v>4486</v>
      </c>
      <c r="F340" s="7">
        <f>(L340+M340+N340)</f>
        <v>46980</v>
      </c>
      <c r="G340" s="7">
        <v>35</v>
      </c>
      <c r="H340" s="7">
        <v>310</v>
      </c>
      <c r="I340" s="7">
        <v>1248</v>
      </c>
      <c r="J340" s="7">
        <v>2893</v>
      </c>
      <c r="L340" s="7">
        <v>6303</v>
      </c>
      <c r="M340" s="7">
        <v>35277</v>
      </c>
      <c r="N340" s="7">
        <v>5400</v>
      </c>
    </row>
    <row r="341" spans="1:15">
      <c r="A341" s="1" t="s">
        <v>53</v>
      </c>
      <c r="B341" s="7">
        <v>412276</v>
      </c>
      <c r="C341" s="7"/>
      <c r="E341" s="7"/>
      <c r="F341" s="7"/>
      <c r="G341" s="7"/>
      <c r="H341" s="7"/>
      <c r="I341" s="7"/>
      <c r="J341" s="7"/>
      <c r="L341" s="7"/>
      <c r="M341" s="7"/>
      <c r="N341" s="7"/>
    </row>
    <row r="342" spans="1:15">
      <c r="A342" s="1" t="s">
        <v>52</v>
      </c>
      <c r="B342" s="11">
        <v>0.90400000000000003</v>
      </c>
      <c r="C342" s="7">
        <f t="shared" si="60"/>
        <v>14890</v>
      </c>
      <c r="E342" s="7">
        <f t="shared" si="61"/>
        <v>592</v>
      </c>
      <c r="F342" s="7">
        <f t="shared" si="62"/>
        <v>14298</v>
      </c>
      <c r="G342" s="7">
        <v>8</v>
      </c>
      <c r="H342" s="7">
        <v>105</v>
      </c>
      <c r="I342" s="7">
        <v>85</v>
      </c>
      <c r="J342" s="7">
        <v>394</v>
      </c>
      <c r="L342" s="7">
        <v>2284</v>
      </c>
      <c r="M342" s="7">
        <v>11431</v>
      </c>
      <c r="N342" s="7">
        <v>583</v>
      </c>
    </row>
    <row r="343" spans="1:15">
      <c r="A343" s="1" t="s">
        <v>80</v>
      </c>
      <c r="B343" s="11">
        <v>1</v>
      </c>
      <c r="C343" s="7">
        <f t="shared" si="60"/>
        <v>16475</v>
      </c>
      <c r="E343" s="7">
        <f t="shared" si="61"/>
        <v>655</v>
      </c>
      <c r="F343" s="7">
        <f t="shared" si="62"/>
        <v>15820</v>
      </c>
      <c r="G343" s="7">
        <v>9</v>
      </c>
      <c r="H343" s="7">
        <v>116</v>
      </c>
      <c r="I343" s="7">
        <v>94</v>
      </c>
      <c r="J343" s="7">
        <v>436</v>
      </c>
      <c r="L343" s="7">
        <v>2527</v>
      </c>
      <c r="M343" s="7">
        <v>12648</v>
      </c>
      <c r="N343" s="7">
        <v>645</v>
      </c>
    </row>
    <row r="344" spans="1:15">
      <c r="A344" s="1" t="s">
        <v>13</v>
      </c>
      <c r="B344" s="7">
        <v>407645</v>
      </c>
      <c r="C344" s="7"/>
      <c r="E344" s="7"/>
      <c r="F344" s="7"/>
      <c r="G344" s="7"/>
      <c r="H344" s="7"/>
      <c r="I344" s="7"/>
      <c r="J344" s="7"/>
      <c r="L344" s="7"/>
      <c r="M344" s="7"/>
      <c r="N344" s="7"/>
    </row>
    <row r="345" spans="1:15">
      <c r="A345" s="1" t="s">
        <v>52</v>
      </c>
      <c r="B345" s="11">
        <v>0.93100000000000005</v>
      </c>
      <c r="C345" s="7">
        <f t="shared" si="60"/>
        <v>5273</v>
      </c>
      <c r="E345" s="7">
        <f t="shared" si="61"/>
        <v>267</v>
      </c>
      <c r="F345" s="7">
        <f t="shared" si="62"/>
        <v>5006</v>
      </c>
      <c r="G345" s="7">
        <v>4</v>
      </c>
      <c r="H345" s="7">
        <v>35</v>
      </c>
      <c r="I345" s="7">
        <v>16</v>
      </c>
      <c r="J345" s="7">
        <v>212</v>
      </c>
      <c r="L345" s="7">
        <v>1395</v>
      </c>
      <c r="M345" s="7">
        <v>3272</v>
      </c>
      <c r="N345" s="7">
        <v>339</v>
      </c>
    </row>
    <row r="346" spans="1:15">
      <c r="A346" s="1" t="s">
        <v>80</v>
      </c>
      <c r="B346" s="11">
        <v>1</v>
      </c>
      <c r="C346" s="7">
        <f t="shared" si="60"/>
        <v>5665</v>
      </c>
      <c r="E346" s="7">
        <f t="shared" si="61"/>
        <v>287</v>
      </c>
      <c r="F346" s="7">
        <f t="shared" si="62"/>
        <v>5378</v>
      </c>
      <c r="G346" s="7">
        <v>4</v>
      </c>
      <c r="H346" s="7">
        <v>38</v>
      </c>
      <c r="I346" s="7">
        <v>17</v>
      </c>
      <c r="J346" s="7">
        <v>228</v>
      </c>
      <c r="L346" s="7">
        <v>1499</v>
      </c>
      <c r="M346" s="7">
        <v>3515</v>
      </c>
      <c r="N346" s="7">
        <v>364</v>
      </c>
    </row>
    <row r="347" spans="1:15" s="8" customFormat="1">
      <c r="A347" s="8" t="s">
        <v>14</v>
      </c>
      <c r="B347" s="15">
        <f>SUM(B338+B341+B344)</f>
        <v>1729180</v>
      </c>
      <c r="C347" s="15">
        <f>SUM(E347+F347)</f>
        <v>73606</v>
      </c>
      <c r="D347" s="15"/>
      <c r="E347" s="15">
        <f>SUM(G347+H347+I347+J347)</f>
        <v>5428</v>
      </c>
      <c r="F347" s="15">
        <f>SUM(L347+M347+N347)</f>
        <v>68178</v>
      </c>
      <c r="G347" s="15">
        <f>SUM(G340+G343+G346)</f>
        <v>48</v>
      </c>
      <c r="H347" s="15">
        <f>SUM(H340+H343+H346)</f>
        <v>464</v>
      </c>
      <c r="I347" s="15">
        <f>SUM(I340+I343+I346)</f>
        <v>1359</v>
      </c>
      <c r="J347" s="15">
        <f>SUM(J340+J343+J346)</f>
        <v>3557</v>
      </c>
      <c r="K347" s="15">
        <f>SUM(K339+K343+K346)</f>
        <v>0</v>
      </c>
      <c r="L347" s="15">
        <f>SUM(L340+L343+L346)</f>
        <v>10329</v>
      </c>
      <c r="M347" s="15">
        <f>SUM(M340+M343+M346)</f>
        <v>51440</v>
      </c>
      <c r="N347" s="15">
        <f>SUM(N340+N343+N346)</f>
        <v>6409</v>
      </c>
      <c r="O347" s="16"/>
    </row>
    <row r="348" spans="1:15">
      <c r="A348" s="1" t="s">
        <v>54</v>
      </c>
      <c r="B348" s="11"/>
      <c r="C348" s="13">
        <f>ROUND((C347/B347)*10^5,1)</f>
        <v>4256.7</v>
      </c>
      <c r="D348" s="13" t="s">
        <v>55</v>
      </c>
      <c r="E348" s="13">
        <f>ROUND((E347/B347)*10^5,1)</f>
        <v>313.89999999999998</v>
      </c>
      <c r="F348" s="13">
        <f>ROUND((F347/B347)*10^5,1)</f>
        <v>3942.8</v>
      </c>
      <c r="G348" s="13">
        <f>ROUND((G347/B347)*10^5,1)</f>
        <v>2.8</v>
      </c>
      <c r="H348" s="13">
        <f>ROUND((H347/B347)*10^5,1)</f>
        <v>26.8</v>
      </c>
      <c r="I348" s="13">
        <f>ROUND((I347/B347)*10^5,1)</f>
        <v>78.599999999999994</v>
      </c>
      <c r="J348" s="13">
        <f>ROUND((J347/B347)*10^5,1)</f>
        <v>205.7</v>
      </c>
      <c r="K348" s="13">
        <f>ROUND((K347/J347)*10^5,1)</f>
        <v>0</v>
      </c>
      <c r="L348" s="13">
        <f>ROUND((L347/B347)*10^5,1)</f>
        <v>597.29999999999995</v>
      </c>
      <c r="M348" s="13">
        <f>ROUND((M347/B347)*10^5,1)</f>
        <v>2974.8</v>
      </c>
      <c r="N348" s="13">
        <f>ROUND((N347/B347)*10^5,1)</f>
        <v>370.6</v>
      </c>
    </row>
    <row r="349" spans="1:15">
      <c r="C349" s="13" t="s">
        <v>55</v>
      </c>
      <c r="E349" s="13" t="s">
        <v>55</v>
      </c>
      <c r="F349" s="13"/>
      <c r="G349" s="12"/>
      <c r="H349" s="13"/>
      <c r="K349" s="9"/>
      <c r="L349" s="13"/>
      <c r="M349" s="13" t="s">
        <v>64</v>
      </c>
      <c r="N349" s="13"/>
    </row>
    <row r="350" spans="1:15">
      <c r="A350" s="31" t="s">
        <v>35</v>
      </c>
      <c r="B350" s="7" t="s">
        <v>55</v>
      </c>
      <c r="C350" s="9" t="s">
        <v>55</v>
      </c>
      <c r="F350" s="9" t="s">
        <v>55</v>
      </c>
      <c r="G350" s="10"/>
      <c r="K350" s="9"/>
    </row>
    <row r="351" spans="1:15">
      <c r="A351" s="14"/>
      <c r="B351" s="7"/>
      <c r="G351" s="10"/>
      <c r="K351" s="9"/>
    </row>
    <row r="352" spans="1:15">
      <c r="A352" s="1" t="s">
        <v>9</v>
      </c>
      <c r="B352" s="7">
        <v>1901003</v>
      </c>
      <c r="K352" s="9"/>
    </row>
    <row r="353" spans="1:15">
      <c r="A353" s="1" t="s">
        <v>52</v>
      </c>
      <c r="B353" s="11">
        <v>1</v>
      </c>
      <c r="C353" s="7">
        <f>(E353+F353)</f>
        <v>90821</v>
      </c>
      <c r="E353" s="7">
        <f>+(G353+H353+I353+J353)</f>
        <v>13043</v>
      </c>
      <c r="F353" s="7">
        <f>(L353+M353+N353)</f>
        <v>77778</v>
      </c>
      <c r="G353" s="7">
        <v>174</v>
      </c>
      <c r="H353" s="7">
        <v>845</v>
      </c>
      <c r="I353" s="7">
        <v>5047</v>
      </c>
      <c r="J353" s="7">
        <v>6977</v>
      </c>
      <c r="L353" s="7">
        <v>17449</v>
      </c>
      <c r="M353" s="7">
        <v>43289</v>
      </c>
      <c r="N353" s="7">
        <v>17040</v>
      </c>
    </row>
    <row r="354" spans="1:15">
      <c r="A354" s="1" t="s">
        <v>53</v>
      </c>
      <c r="B354" s="7">
        <v>46975</v>
      </c>
      <c r="C354" s="7"/>
      <c r="E354" s="7"/>
      <c r="F354" s="7"/>
      <c r="G354" s="7"/>
      <c r="H354" s="7"/>
      <c r="I354" s="7"/>
      <c r="J354" s="7"/>
      <c r="L354" s="7"/>
      <c r="M354" s="7"/>
      <c r="N354" s="7"/>
    </row>
    <row r="355" spans="1:15">
      <c r="A355" s="1" t="s">
        <v>52</v>
      </c>
      <c r="B355" s="11">
        <v>1</v>
      </c>
      <c r="C355" s="7">
        <f>(E355+F355)</f>
        <v>1849</v>
      </c>
      <c r="E355" s="7">
        <f>+(G355+H355+I355+J355)</f>
        <v>115</v>
      </c>
      <c r="F355" s="7">
        <f>(L355+M355+N355)</f>
        <v>1734</v>
      </c>
      <c r="G355" s="7">
        <v>2</v>
      </c>
      <c r="H355" s="7">
        <v>15</v>
      </c>
      <c r="I355" s="7">
        <v>15</v>
      </c>
      <c r="J355" s="7">
        <v>83</v>
      </c>
      <c r="L355" s="7">
        <v>380</v>
      </c>
      <c r="M355" s="7">
        <v>1248</v>
      </c>
      <c r="N355" s="7">
        <v>106</v>
      </c>
    </row>
    <row r="356" spans="1:15">
      <c r="A356" s="1" t="s">
        <v>13</v>
      </c>
      <c r="B356" s="7">
        <v>225513</v>
      </c>
      <c r="C356" s="7"/>
      <c r="E356" s="7"/>
      <c r="F356" s="7"/>
      <c r="G356" s="7"/>
      <c r="H356" s="7"/>
      <c r="I356" s="7"/>
      <c r="J356" s="7"/>
      <c r="L356" s="7"/>
      <c r="M356" s="7"/>
      <c r="N356" s="7"/>
    </row>
    <row r="357" spans="1:15">
      <c r="A357" s="1" t="s">
        <v>52</v>
      </c>
      <c r="B357" s="11">
        <v>1</v>
      </c>
      <c r="C357" s="7">
        <f>(E357+F357)</f>
        <v>5082</v>
      </c>
      <c r="E357" s="7">
        <f>+(G357+H357+I357+J357)</f>
        <v>698</v>
      </c>
      <c r="F357" s="7">
        <f>(L357+M357+N357)</f>
        <v>4384</v>
      </c>
      <c r="G357" s="7">
        <v>5</v>
      </c>
      <c r="H357" s="7">
        <v>68</v>
      </c>
      <c r="I357" s="7">
        <v>56</v>
      </c>
      <c r="J357" s="7">
        <v>569</v>
      </c>
      <c r="L357" s="7">
        <v>1122</v>
      </c>
      <c r="M357" s="7">
        <v>2922</v>
      </c>
      <c r="N357" s="7">
        <v>340</v>
      </c>
    </row>
    <row r="358" spans="1:15" s="8" customFormat="1">
      <c r="A358" s="8" t="s">
        <v>14</v>
      </c>
      <c r="B358" s="15">
        <f>SUM(B352+B354+B356)</f>
        <v>2173491</v>
      </c>
      <c r="C358" s="15">
        <f>SUM(E358+F358)</f>
        <v>97752</v>
      </c>
      <c r="D358" s="15"/>
      <c r="E358" s="15">
        <f>SUM(G358+H358+I358+J358)</f>
        <v>13856</v>
      </c>
      <c r="F358" s="15">
        <f>SUM(L358+M358+N358)</f>
        <v>83896</v>
      </c>
      <c r="G358" s="15">
        <f t="shared" ref="G358:N358" si="63">SUM(G353+G355+G357)</f>
        <v>181</v>
      </c>
      <c r="H358" s="15">
        <f t="shared" si="63"/>
        <v>928</v>
      </c>
      <c r="I358" s="15">
        <f t="shared" si="63"/>
        <v>5118</v>
      </c>
      <c r="J358" s="15">
        <f t="shared" si="63"/>
        <v>7629</v>
      </c>
      <c r="K358" s="15">
        <f t="shared" si="63"/>
        <v>0</v>
      </c>
      <c r="L358" s="15">
        <f t="shared" si="63"/>
        <v>18951</v>
      </c>
      <c r="M358" s="15">
        <f t="shared" si="63"/>
        <v>47459</v>
      </c>
      <c r="N358" s="15">
        <f t="shared" si="63"/>
        <v>17486</v>
      </c>
      <c r="O358" s="16"/>
    </row>
    <row r="359" spans="1:15">
      <c r="A359" s="1" t="s">
        <v>54</v>
      </c>
      <c r="B359" s="11"/>
      <c r="C359" s="13">
        <f>ROUND((C358/B358)*10^5,1)</f>
        <v>4497.5</v>
      </c>
      <c r="D359" s="13" t="s">
        <v>55</v>
      </c>
      <c r="E359" s="13">
        <f>ROUND((E358/B358)*10^5,1)</f>
        <v>637.5</v>
      </c>
      <c r="F359" s="13">
        <f>ROUND((F358/B358)*10^5,1)</f>
        <v>3860</v>
      </c>
      <c r="G359" s="13">
        <f>ROUND((G358/B358)*10^5,1)</f>
        <v>8.3000000000000007</v>
      </c>
      <c r="H359" s="13">
        <f>ROUND((H358/B358)*10^5,1)</f>
        <v>42.7</v>
      </c>
      <c r="I359" s="13">
        <f>ROUND((I358/B358)*10^5,1)</f>
        <v>235.5</v>
      </c>
      <c r="J359" s="13">
        <f>ROUND((J358/B358)*10^5,1)</f>
        <v>351</v>
      </c>
      <c r="K359" s="13">
        <f>ROUND((K358/J358)*10^5,1)</f>
        <v>0</v>
      </c>
      <c r="L359" s="13">
        <f>ROUND((L358/B358)*10^5,1)</f>
        <v>871.9</v>
      </c>
      <c r="M359" s="13">
        <f>ROUND((M358/B358)*10^5,1)</f>
        <v>2183.5</v>
      </c>
      <c r="N359" s="13">
        <f>ROUND((N358/B358)*10^5,1)</f>
        <v>804.5</v>
      </c>
    </row>
    <row r="360" spans="1:15">
      <c r="B360" s="11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</row>
    <row r="361" spans="1:15">
      <c r="A361" s="31" t="s">
        <v>69</v>
      </c>
      <c r="B361" s="7" t="s">
        <v>55</v>
      </c>
      <c r="C361" s="9" t="s">
        <v>55</v>
      </c>
      <c r="E361" s="9" t="s">
        <v>55</v>
      </c>
      <c r="F361" s="9" t="s">
        <v>55</v>
      </c>
      <c r="G361" s="10"/>
      <c r="K361" s="9"/>
    </row>
    <row r="362" spans="1:15">
      <c r="A362" s="14"/>
      <c r="B362" s="7"/>
      <c r="G362" s="10"/>
      <c r="K362" s="9"/>
    </row>
    <row r="363" spans="1:15">
      <c r="A363" s="1" t="s">
        <v>9</v>
      </c>
      <c r="B363" s="7">
        <v>772025</v>
      </c>
      <c r="K363" s="9"/>
    </row>
    <row r="364" spans="1:15">
      <c r="A364" s="1" t="s">
        <v>52</v>
      </c>
      <c r="B364" s="11">
        <v>0.80500000000000005</v>
      </c>
      <c r="C364" s="7">
        <f>(E364+F364)</f>
        <v>15278</v>
      </c>
      <c r="D364" s="7"/>
      <c r="E364" s="7">
        <f>+(G364+H364+I364+J364)</f>
        <v>1244</v>
      </c>
      <c r="F364" s="7">
        <f>(L364+M364+N364)</f>
        <v>14034</v>
      </c>
      <c r="G364" s="7">
        <v>7</v>
      </c>
      <c r="H364" s="7">
        <v>224</v>
      </c>
      <c r="I364" s="7">
        <v>323</v>
      </c>
      <c r="J364" s="7">
        <v>690</v>
      </c>
      <c r="L364" s="7">
        <v>2487</v>
      </c>
      <c r="M364" s="7">
        <v>10359</v>
      </c>
      <c r="N364" s="7">
        <v>1188</v>
      </c>
    </row>
    <row r="365" spans="1:15">
      <c r="A365" s="1" t="s">
        <v>80</v>
      </c>
      <c r="B365" s="11">
        <v>1</v>
      </c>
      <c r="C365" s="7">
        <f>(E365+F365)</f>
        <v>17848</v>
      </c>
      <c r="D365" s="7"/>
      <c r="E365" s="7">
        <f>+(G365+H365+I365+J365)</f>
        <v>1435</v>
      </c>
      <c r="F365" s="7">
        <f>(L365+M365+N365)</f>
        <v>16413</v>
      </c>
      <c r="G365" s="7">
        <v>7</v>
      </c>
      <c r="H365" s="7">
        <v>261</v>
      </c>
      <c r="I365" s="7">
        <v>347</v>
      </c>
      <c r="J365" s="7">
        <v>820</v>
      </c>
      <c r="L365" s="7">
        <v>2911</v>
      </c>
      <c r="M365" s="7">
        <v>12120</v>
      </c>
      <c r="N365" s="7">
        <v>1382</v>
      </c>
    </row>
    <row r="366" spans="1:15">
      <c r="A366" s="1" t="s">
        <v>53</v>
      </c>
      <c r="B366" s="7">
        <v>441658</v>
      </c>
      <c r="C366" s="7"/>
      <c r="D366" s="7"/>
      <c r="E366" s="7"/>
      <c r="F366" s="7"/>
      <c r="G366" s="7"/>
      <c r="H366" s="7"/>
      <c r="I366" s="7"/>
      <c r="J366" s="7"/>
      <c r="L366" s="7"/>
      <c r="M366" s="7"/>
      <c r="N366" s="7"/>
    </row>
    <row r="367" spans="1:15">
      <c r="A367" s="1" t="s">
        <v>52</v>
      </c>
      <c r="B367" s="11">
        <v>0.66800000000000004</v>
      </c>
      <c r="C367" s="7">
        <f>(E367+F367)</f>
        <v>6778</v>
      </c>
      <c r="D367" s="7"/>
      <c r="E367" s="7">
        <f>+(G367+H367+I367+J367)</f>
        <v>385</v>
      </c>
      <c r="F367" s="7">
        <f>(L367+M367+N367)</f>
        <v>6393</v>
      </c>
      <c r="G367" s="7">
        <v>2</v>
      </c>
      <c r="H367" s="7">
        <v>116</v>
      </c>
      <c r="I367" s="7">
        <v>42</v>
      </c>
      <c r="J367" s="7">
        <v>225</v>
      </c>
      <c r="L367" s="7">
        <v>1221</v>
      </c>
      <c r="M367" s="7">
        <v>4815</v>
      </c>
      <c r="N367" s="7">
        <v>357</v>
      </c>
    </row>
    <row r="368" spans="1:15">
      <c r="A368" s="1" t="s">
        <v>80</v>
      </c>
      <c r="B368" s="11">
        <v>1</v>
      </c>
      <c r="C368" s="7">
        <f>(E368+F368)</f>
        <v>10153</v>
      </c>
      <c r="D368" s="7"/>
      <c r="E368" s="7">
        <f>+(G368+H368+I368+J368)</f>
        <v>577</v>
      </c>
      <c r="F368" s="7">
        <f>(L368+M368+N368)</f>
        <v>9576</v>
      </c>
      <c r="G368" s="7">
        <v>3</v>
      </c>
      <c r="H368" s="7">
        <v>174</v>
      </c>
      <c r="I368" s="7">
        <v>63</v>
      </c>
      <c r="J368" s="7">
        <v>337</v>
      </c>
      <c r="L368" s="7">
        <v>1829</v>
      </c>
      <c r="M368" s="7">
        <v>7212</v>
      </c>
      <c r="N368" s="7">
        <v>535</v>
      </c>
    </row>
    <row r="369" spans="1:15">
      <c r="A369" s="1" t="s">
        <v>13</v>
      </c>
      <c r="B369" s="7">
        <v>61373</v>
      </c>
      <c r="C369" s="7"/>
      <c r="D369" s="7"/>
      <c r="E369" s="7"/>
      <c r="F369" s="7"/>
      <c r="G369" s="7"/>
      <c r="H369" s="7"/>
      <c r="I369" s="7"/>
      <c r="J369" s="7"/>
      <c r="L369" s="7"/>
      <c r="M369" s="7"/>
      <c r="N369" s="7"/>
    </row>
    <row r="370" spans="1:15">
      <c r="A370" s="1" t="s">
        <v>52</v>
      </c>
      <c r="B370" s="11">
        <v>1</v>
      </c>
      <c r="C370" s="7">
        <f>(E370+F370)</f>
        <v>305</v>
      </c>
      <c r="D370" s="7"/>
      <c r="E370" s="7">
        <f>+(G370+H370+I370+J370)</f>
        <v>44</v>
      </c>
      <c r="F370" s="7">
        <f>(L370+M370+N370)</f>
        <v>261</v>
      </c>
      <c r="G370" s="7">
        <v>2</v>
      </c>
      <c r="H370" s="7">
        <v>11</v>
      </c>
      <c r="I370" s="7">
        <v>3</v>
      </c>
      <c r="J370" s="7">
        <v>28</v>
      </c>
      <c r="L370" s="7">
        <v>98</v>
      </c>
      <c r="M370" s="7">
        <v>136</v>
      </c>
      <c r="N370" s="7">
        <v>27</v>
      </c>
    </row>
    <row r="371" spans="1:15" s="8" customFormat="1">
      <c r="A371" s="8" t="s">
        <v>14</v>
      </c>
      <c r="B371" s="15">
        <f>SUM(B363+B366+B369)</f>
        <v>1275056</v>
      </c>
      <c r="C371" s="15">
        <f>SUM(E371+F371)</f>
        <v>28306</v>
      </c>
      <c r="D371" s="15"/>
      <c r="E371" s="15">
        <f>SUM(G371+H371+I371+J371)</f>
        <v>2056</v>
      </c>
      <c r="F371" s="15">
        <f>SUM(L371+M371+N371)</f>
        <v>26250</v>
      </c>
      <c r="G371" s="15">
        <f>SUM(G365+G368+G370)</f>
        <v>12</v>
      </c>
      <c r="H371" s="15">
        <f>SUM(H365+H368+H370)</f>
        <v>446</v>
      </c>
      <c r="I371" s="15">
        <f>SUM(I365+I368+I370)</f>
        <v>413</v>
      </c>
      <c r="J371" s="15">
        <f>SUM(J365+J368+J370)</f>
        <v>1185</v>
      </c>
      <c r="K371" s="15" t="e">
        <f>SUM(K365+K368+#REF!)</f>
        <v>#REF!</v>
      </c>
      <c r="L371" s="15">
        <f>SUM(L365+L368+L370)</f>
        <v>4838</v>
      </c>
      <c r="M371" s="15">
        <f>SUM(M365+M368+M370)</f>
        <v>19468</v>
      </c>
      <c r="N371" s="15">
        <f>SUM(N365+N368+N370)</f>
        <v>1944</v>
      </c>
      <c r="O371" s="16"/>
    </row>
    <row r="372" spans="1:15">
      <c r="A372" s="1" t="s">
        <v>54</v>
      </c>
      <c r="B372" s="11"/>
      <c r="C372" s="13">
        <f>ROUND((C371/B371)*10^5,1)</f>
        <v>2220</v>
      </c>
      <c r="D372" s="13" t="s">
        <v>55</v>
      </c>
      <c r="E372" s="13">
        <f>ROUND((E371/B371)*10^5,1)</f>
        <v>161.19999999999999</v>
      </c>
      <c r="F372" s="13">
        <f>ROUND((F371/B371)*10^5,1)</f>
        <v>2058.6999999999998</v>
      </c>
      <c r="G372" s="13">
        <f>ROUND((G371/B371)*10^5,1)</f>
        <v>0.9</v>
      </c>
      <c r="H372" s="13">
        <f>ROUND((H371/B371)*10^5,1)</f>
        <v>35</v>
      </c>
      <c r="I372" s="13">
        <f>ROUND((I371/B371)*10^5,1)</f>
        <v>32.4</v>
      </c>
      <c r="J372" s="13">
        <f>ROUND((J371/B371)*10^5,1)</f>
        <v>92.9</v>
      </c>
      <c r="K372" s="13" t="e">
        <f>ROUND((K371/J371)*10^5,1)</f>
        <v>#REF!</v>
      </c>
      <c r="L372" s="13">
        <f>ROUND((L371/B371)*10^5,1)</f>
        <v>379.4</v>
      </c>
      <c r="M372" s="13">
        <f>ROUND((M371/B371)*10^5,1)</f>
        <v>1526.8</v>
      </c>
      <c r="N372" s="13">
        <f>ROUND((N371/B371)*10^5,1)</f>
        <v>152.5</v>
      </c>
    </row>
    <row r="373" spans="1:15">
      <c r="B373" s="11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</row>
    <row r="374" spans="1:15">
      <c r="A374" s="31" t="s">
        <v>36</v>
      </c>
      <c r="B374" s="7"/>
      <c r="C374" s="9" t="s">
        <v>55</v>
      </c>
      <c r="E374" s="9" t="s">
        <v>55</v>
      </c>
      <c r="F374" s="9" t="s">
        <v>55</v>
      </c>
      <c r="G374" s="10"/>
      <c r="K374" s="9"/>
    </row>
    <row r="375" spans="1:15">
      <c r="A375" s="14"/>
      <c r="B375" s="7"/>
      <c r="C375" s="9" t="s">
        <v>55</v>
      </c>
      <c r="G375" s="10"/>
      <c r="K375" s="9"/>
    </row>
    <row r="376" spans="1:15">
      <c r="A376" s="1" t="s">
        <v>9</v>
      </c>
      <c r="B376" s="7">
        <v>8590300</v>
      </c>
      <c r="K376" s="9"/>
    </row>
    <row r="377" spans="1:15">
      <c r="A377" s="1" t="s">
        <v>52</v>
      </c>
      <c r="B377" s="11">
        <v>0.999</v>
      </c>
      <c r="C377" s="7">
        <f>(E377+F377)</f>
        <v>258903</v>
      </c>
      <c r="D377" s="7"/>
      <c r="E377" s="7">
        <f>+(G377+H377+I377+J377)</f>
        <v>32110</v>
      </c>
      <c r="F377" s="7">
        <f>(L377+M377+N377)</f>
        <v>226793</v>
      </c>
      <c r="G377" s="7">
        <v>337</v>
      </c>
      <c r="H377" s="7">
        <v>1347</v>
      </c>
      <c r="I377" s="7">
        <v>13882</v>
      </c>
      <c r="J377" s="7">
        <v>16544</v>
      </c>
      <c r="L377" s="7">
        <v>43877</v>
      </c>
      <c r="M377" s="7">
        <v>147217</v>
      </c>
      <c r="N377" s="7">
        <v>35699</v>
      </c>
    </row>
    <row r="378" spans="1:15">
      <c r="A378" s="1" t="s">
        <v>80</v>
      </c>
      <c r="B378" s="11">
        <v>1</v>
      </c>
      <c r="C378" s="7">
        <f>(E378+F378)</f>
        <v>259789</v>
      </c>
      <c r="D378" s="7"/>
      <c r="E378" s="7">
        <f>+(G378+H378+I378+J378)</f>
        <v>32168</v>
      </c>
      <c r="F378" s="7">
        <f>(L378+M378+N378)</f>
        <v>227621</v>
      </c>
      <c r="G378" s="7">
        <v>337</v>
      </c>
      <c r="H378" s="7">
        <v>1347</v>
      </c>
      <c r="I378" s="7">
        <v>13905</v>
      </c>
      <c r="J378" s="7">
        <v>16579</v>
      </c>
      <c r="L378" s="7">
        <v>43898</v>
      </c>
      <c r="M378" s="7">
        <v>147984</v>
      </c>
      <c r="N378" s="7">
        <v>35739</v>
      </c>
    </row>
    <row r="379" spans="1:15">
      <c r="A379" s="1" t="s">
        <v>53</v>
      </c>
      <c r="B379" s="7" t="s">
        <v>21</v>
      </c>
      <c r="D379" s="9" t="s">
        <v>55</v>
      </c>
      <c r="K379" s="9"/>
    </row>
    <row r="380" spans="1:15">
      <c r="A380" s="1" t="s">
        <v>13</v>
      </c>
      <c r="B380" s="7" t="s">
        <v>21</v>
      </c>
      <c r="C380" s="9" t="s">
        <v>55</v>
      </c>
      <c r="K380" s="9"/>
    </row>
    <row r="381" spans="1:15" s="8" customFormat="1">
      <c r="A381" s="8" t="s">
        <v>14</v>
      </c>
      <c r="B381" s="15">
        <f>B376</f>
        <v>8590300</v>
      </c>
      <c r="C381" s="15">
        <f>SUM(E381+F381)</f>
        <v>259789</v>
      </c>
      <c r="D381" s="15"/>
      <c r="E381" s="15">
        <f>SUM(G381+H381+I381+J381)</f>
        <v>32168</v>
      </c>
      <c r="F381" s="15">
        <f>SUM(L381+M381+N381)</f>
        <v>227621</v>
      </c>
      <c r="G381" s="15">
        <f>G378</f>
        <v>337</v>
      </c>
      <c r="H381" s="15">
        <f t="shared" ref="H381:N381" si="64">H378</f>
        <v>1347</v>
      </c>
      <c r="I381" s="15">
        <f t="shared" si="64"/>
        <v>13905</v>
      </c>
      <c r="J381" s="15">
        <f t="shared" si="64"/>
        <v>16579</v>
      </c>
      <c r="K381" s="15">
        <f t="shared" si="64"/>
        <v>0</v>
      </c>
      <c r="L381" s="15">
        <f t="shared" si="64"/>
        <v>43898</v>
      </c>
      <c r="M381" s="15">
        <f t="shared" si="64"/>
        <v>147984</v>
      </c>
      <c r="N381" s="15">
        <f t="shared" si="64"/>
        <v>35739</v>
      </c>
      <c r="O381" s="16"/>
    </row>
    <row r="382" spans="1:15">
      <c r="A382" s="1" t="s">
        <v>54</v>
      </c>
      <c r="B382" s="11"/>
      <c r="C382" s="13">
        <f>ROUND((C381/B381)*10^5,1)</f>
        <v>3024.2</v>
      </c>
      <c r="D382" s="13" t="s">
        <v>55</v>
      </c>
      <c r="E382" s="13">
        <f>ROUND((E381/B381)*10^5,1)</f>
        <v>374.5</v>
      </c>
      <c r="F382" s="13">
        <f>ROUND((F381/B381)*10^5,1)</f>
        <v>2649.7</v>
      </c>
      <c r="G382" s="13">
        <f>ROUND((G381/B381)*10^5,1)</f>
        <v>3.9</v>
      </c>
      <c r="H382" s="13">
        <f>ROUND((H381/B381)*10^5,1)</f>
        <v>15.7</v>
      </c>
      <c r="I382" s="13">
        <f>ROUND((I381/B381)*10^5,1)</f>
        <v>161.9</v>
      </c>
      <c r="J382" s="13">
        <f>ROUND((J381/B381)*10^5,1)</f>
        <v>193</v>
      </c>
      <c r="K382" s="13">
        <f>ROUND((K381/J381)*10^5,1)</f>
        <v>0</v>
      </c>
      <c r="L382" s="13">
        <f>ROUND((L381/B381)*10^5,1)</f>
        <v>511</v>
      </c>
      <c r="M382" s="13">
        <f>ROUND((M381/B381)*10^5,1)</f>
        <v>1722.7</v>
      </c>
      <c r="N382" s="13">
        <f>ROUND((N381/B381)*10^5,1)</f>
        <v>416</v>
      </c>
    </row>
    <row r="383" spans="1:15">
      <c r="B383" s="11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</row>
    <row r="384" spans="1:15">
      <c r="A384" s="31" t="s">
        <v>37</v>
      </c>
      <c r="B384" s="7"/>
      <c r="D384" s="9" t="s">
        <v>55</v>
      </c>
      <c r="F384" s="9" t="s">
        <v>55</v>
      </c>
      <c r="G384" s="9" t="s">
        <v>55</v>
      </c>
      <c r="K384" s="9"/>
    </row>
    <row r="385" spans="1:15">
      <c r="A385" s="14"/>
      <c r="B385" s="7"/>
      <c r="C385" s="9" t="s">
        <v>55</v>
      </c>
      <c r="G385" s="10"/>
      <c r="K385" s="9"/>
    </row>
    <row r="386" spans="1:15">
      <c r="A386" s="1" t="s">
        <v>9</v>
      </c>
      <c r="B386" s="7">
        <v>1060156</v>
      </c>
      <c r="E386" s="9" t="s">
        <v>55</v>
      </c>
      <c r="F386" s="9" t="s">
        <v>55</v>
      </c>
      <c r="K386" s="9"/>
    </row>
    <row r="387" spans="1:15">
      <c r="A387" s="1" t="s">
        <v>52</v>
      </c>
      <c r="B387" s="11">
        <v>0.87</v>
      </c>
      <c r="C387" s="7">
        <f t="shared" ref="C387:C394" si="65">(E387+F387)</f>
        <v>55962</v>
      </c>
      <c r="D387" s="7"/>
      <c r="E387" s="7">
        <f t="shared" ref="E387:E394" si="66">+(G387+H387+I387+J387)</f>
        <v>7558</v>
      </c>
      <c r="F387" s="7">
        <f t="shared" ref="F387:F394" si="67">(L387+M387+N387)</f>
        <v>48404</v>
      </c>
      <c r="G387" s="7">
        <v>76</v>
      </c>
      <c r="H387" s="7">
        <v>527</v>
      </c>
      <c r="I387" s="7">
        <v>1672</v>
      </c>
      <c r="J387" s="7">
        <v>5283</v>
      </c>
      <c r="L387" s="7">
        <v>10584</v>
      </c>
      <c r="M387" s="7">
        <v>32541</v>
      </c>
      <c r="N387" s="7">
        <v>5279</v>
      </c>
    </row>
    <row r="388" spans="1:15">
      <c r="A388" s="1" t="s">
        <v>80</v>
      </c>
      <c r="B388" s="11">
        <v>1</v>
      </c>
      <c r="C388" s="7">
        <f t="shared" si="65"/>
        <v>59826</v>
      </c>
      <c r="D388" s="7"/>
      <c r="E388" s="7">
        <f t="shared" si="66"/>
        <v>8381</v>
      </c>
      <c r="F388" s="7">
        <f t="shared" si="67"/>
        <v>51445</v>
      </c>
      <c r="G388" s="7">
        <v>83</v>
      </c>
      <c r="H388" s="7">
        <v>583</v>
      </c>
      <c r="I388" s="7">
        <v>1774</v>
      </c>
      <c r="J388" s="7">
        <v>5941</v>
      </c>
      <c r="L388" s="7">
        <v>11519</v>
      </c>
      <c r="M388" s="7">
        <v>34292</v>
      </c>
      <c r="N388" s="7">
        <v>5634</v>
      </c>
    </row>
    <row r="389" spans="1:15">
      <c r="A389" s="1" t="s">
        <v>53</v>
      </c>
      <c r="B389" s="7">
        <v>442777</v>
      </c>
      <c r="C389" s="7"/>
      <c r="D389" s="7"/>
      <c r="E389" s="7"/>
      <c r="F389" s="7"/>
      <c r="G389" s="7"/>
      <c r="H389" s="7"/>
      <c r="I389" s="7"/>
      <c r="J389" s="7"/>
      <c r="L389" s="7"/>
      <c r="M389" s="7"/>
      <c r="N389" s="7"/>
    </row>
    <row r="390" spans="1:15">
      <c r="A390" s="1" t="s">
        <v>52</v>
      </c>
      <c r="B390" s="11">
        <v>0.90300000000000002</v>
      </c>
      <c r="C390" s="7">
        <f t="shared" si="65"/>
        <v>24373</v>
      </c>
      <c r="D390" s="7"/>
      <c r="E390" s="7">
        <f t="shared" si="66"/>
        <v>3616</v>
      </c>
      <c r="F390" s="7">
        <f t="shared" si="67"/>
        <v>20757</v>
      </c>
      <c r="G390" s="7">
        <v>35</v>
      </c>
      <c r="H390" s="7">
        <v>242</v>
      </c>
      <c r="I390" s="7">
        <v>334</v>
      </c>
      <c r="J390" s="7">
        <v>3005</v>
      </c>
      <c r="L390" s="7">
        <v>5156</v>
      </c>
      <c r="M390" s="7">
        <v>14624</v>
      </c>
      <c r="N390" s="7">
        <v>977</v>
      </c>
    </row>
    <row r="391" spans="1:15">
      <c r="A391" s="1" t="s">
        <v>80</v>
      </c>
      <c r="B391" s="11">
        <v>1</v>
      </c>
      <c r="C391" s="7">
        <f t="shared" si="65"/>
        <v>26984</v>
      </c>
      <c r="D391" s="7"/>
      <c r="E391" s="7">
        <f t="shared" si="66"/>
        <v>4004</v>
      </c>
      <c r="F391" s="7">
        <f t="shared" si="67"/>
        <v>22980</v>
      </c>
      <c r="G391" s="7">
        <v>39</v>
      </c>
      <c r="H391" s="7">
        <v>268</v>
      </c>
      <c r="I391" s="7">
        <v>370</v>
      </c>
      <c r="J391" s="7">
        <v>3327</v>
      </c>
      <c r="L391" s="7">
        <v>5708</v>
      </c>
      <c r="M391" s="7">
        <v>16190</v>
      </c>
      <c r="N391" s="7">
        <v>1082</v>
      </c>
    </row>
    <row r="392" spans="1:15">
      <c r="A392" s="1" t="s">
        <v>13</v>
      </c>
      <c r="B392" s="7">
        <v>352126</v>
      </c>
      <c r="C392" s="7"/>
      <c r="D392" s="7"/>
      <c r="E392" s="7"/>
      <c r="F392" s="7"/>
      <c r="G392" s="7"/>
      <c r="H392" s="7"/>
      <c r="I392" s="7"/>
      <c r="J392" s="7"/>
      <c r="L392" s="7"/>
      <c r="M392" s="7"/>
      <c r="N392" s="7"/>
    </row>
    <row r="393" spans="1:15">
      <c r="A393" s="1" t="s">
        <v>52</v>
      </c>
      <c r="B393" s="11">
        <v>0.82799999999999996</v>
      </c>
      <c r="C393" s="7">
        <f t="shared" si="65"/>
        <v>6118</v>
      </c>
      <c r="D393" s="7"/>
      <c r="E393" s="7">
        <f t="shared" si="66"/>
        <v>1105</v>
      </c>
      <c r="F393" s="7">
        <f t="shared" si="67"/>
        <v>5013</v>
      </c>
      <c r="G393" s="7">
        <v>25</v>
      </c>
      <c r="H393" s="7">
        <v>146</v>
      </c>
      <c r="I393" s="7">
        <v>51</v>
      </c>
      <c r="J393" s="7">
        <v>883</v>
      </c>
      <c r="L393" s="7">
        <v>1994</v>
      </c>
      <c r="M393" s="7">
        <v>2422</v>
      </c>
      <c r="N393" s="7">
        <v>597</v>
      </c>
    </row>
    <row r="394" spans="1:15">
      <c r="A394" s="1" t="s">
        <v>80</v>
      </c>
      <c r="B394" s="11">
        <v>1</v>
      </c>
      <c r="C394" s="7">
        <f t="shared" si="65"/>
        <v>7386</v>
      </c>
      <c r="D394" s="7"/>
      <c r="E394" s="7">
        <f t="shared" si="66"/>
        <v>1334</v>
      </c>
      <c r="F394" s="7">
        <f t="shared" si="67"/>
        <v>6052</v>
      </c>
      <c r="G394" s="7">
        <v>30</v>
      </c>
      <c r="H394" s="7">
        <v>176</v>
      </c>
      <c r="I394" s="7">
        <v>62</v>
      </c>
      <c r="J394" s="7">
        <v>1066</v>
      </c>
      <c r="L394" s="7">
        <v>2407</v>
      </c>
      <c r="M394" s="7">
        <v>2924</v>
      </c>
      <c r="N394" s="7">
        <v>721</v>
      </c>
    </row>
    <row r="395" spans="1:15" s="8" customFormat="1">
      <c r="A395" s="8" t="s">
        <v>14</v>
      </c>
      <c r="B395" s="15">
        <f>SUM(B386+B389+B392)</f>
        <v>1855059</v>
      </c>
      <c r="C395" s="15">
        <f>SUM(E395+F395)</f>
        <v>94196</v>
      </c>
      <c r="D395" s="15"/>
      <c r="E395" s="15">
        <f>SUM(G395+H395+I395+J395)</f>
        <v>13719</v>
      </c>
      <c r="F395" s="15">
        <f>SUM(L395+M395+N395)</f>
        <v>80477</v>
      </c>
      <c r="G395" s="15">
        <f t="shared" ref="G395:N395" si="68">SUM(G388+G391+G394)</f>
        <v>152</v>
      </c>
      <c r="H395" s="15">
        <f t="shared" si="68"/>
        <v>1027</v>
      </c>
      <c r="I395" s="15">
        <f t="shared" si="68"/>
        <v>2206</v>
      </c>
      <c r="J395" s="15">
        <f t="shared" si="68"/>
        <v>10334</v>
      </c>
      <c r="K395" s="15">
        <f t="shared" si="68"/>
        <v>0</v>
      </c>
      <c r="L395" s="15">
        <f t="shared" si="68"/>
        <v>19634</v>
      </c>
      <c r="M395" s="15">
        <f t="shared" si="68"/>
        <v>53406</v>
      </c>
      <c r="N395" s="15">
        <f t="shared" si="68"/>
        <v>7437</v>
      </c>
      <c r="O395" s="16"/>
    </row>
    <row r="396" spans="1:15">
      <c r="A396" s="1" t="s">
        <v>54</v>
      </c>
      <c r="B396" s="11"/>
      <c r="C396" s="13">
        <f>ROUND((C395/B395)*10^5,1)</f>
        <v>5077.8</v>
      </c>
      <c r="D396" s="13" t="s">
        <v>55</v>
      </c>
      <c r="E396" s="13">
        <f>ROUND((E395/B395)*10^5,1)</f>
        <v>739.5</v>
      </c>
      <c r="F396" s="13">
        <f>ROUND((F395/B395)*10^5,1)</f>
        <v>4338.2</v>
      </c>
      <c r="G396" s="13">
        <f>ROUND((G395/B395)*10^5,1)</f>
        <v>8.1999999999999993</v>
      </c>
      <c r="H396" s="13">
        <f>ROUND((H395/B395)*10^5,1)</f>
        <v>55.4</v>
      </c>
      <c r="I396" s="13">
        <f>ROUND((I395/B395)*10^5,1)</f>
        <v>118.9</v>
      </c>
      <c r="J396" s="13">
        <f>ROUND((J395/B395)*10^5,1)</f>
        <v>557.1</v>
      </c>
      <c r="K396" s="13">
        <f>ROUND((K395/J395)*10^5,1)</f>
        <v>0</v>
      </c>
      <c r="L396" s="13">
        <f>ROUND((L395/B395)*10^5,1)</f>
        <v>1058.4000000000001</v>
      </c>
      <c r="M396" s="13">
        <f>ROUND((M395/B395)*10^5,1)</f>
        <v>2878.9</v>
      </c>
      <c r="N396" s="13">
        <f>ROUND((N395/B395)*10^5,1)</f>
        <v>400.9</v>
      </c>
    </row>
    <row r="397" spans="1:15">
      <c r="B397" s="11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</row>
    <row r="398" spans="1:15" ht="15.75" customHeight="1">
      <c r="A398" s="31" t="s">
        <v>74</v>
      </c>
      <c r="B398" s="7"/>
      <c r="G398" s="10"/>
      <c r="K398" s="9"/>
    </row>
    <row r="399" spans="1:15">
      <c r="A399" s="14"/>
      <c r="B399" s="7"/>
      <c r="C399" s="9" t="s">
        <v>55</v>
      </c>
      <c r="E399" s="9" t="s">
        <v>55</v>
      </c>
      <c r="F399" s="9" t="s">
        <v>55</v>
      </c>
      <c r="G399" s="10"/>
      <c r="K399" s="9"/>
    </row>
    <row r="400" spans="1:15">
      <c r="A400" s="1" t="s">
        <v>9</v>
      </c>
      <c r="B400" s="7">
        <v>17639788</v>
      </c>
      <c r="C400" s="9" t="s">
        <v>55</v>
      </c>
      <c r="K400" s="9"/>
    </row>
    <row r="401" spans="1:15">
      <c r="A401" s="1" t="s">
        <v>52</v>
      </c>
      <c r="B401" s="11">
        <v>0.90500000000000003</v>
      </c>
      <c r="C401" s="7">
        <f t="shared" ref="C401:C407" si="69">(E401+F401)</f>
        <v>470354</v>
      </c>
      <c r="D401" s="7"/>
      <c r="E401" s="7">
        <f t="shared" ref="E401:E407" si="70">+(G401+H401+I401+J401)</f>
        <v>88373</v>
      </c>
      <c r="F401" s="7">
        <f t="shared" ref="F401:F407" si="71">(L401+M401+N401)</f>
        <v>381981</v>
      </c>
      <c r="G401" s="7">
        <v>862</v>
      </c>
      <c r="H401" s="7">
        <v>3215</v>
      </c>
      <c r="I401" s="7">
        <v>35621</v>
      </c>
      <c r="J401" s="7">
        <v>48675</v>
      </c>
      <c r="L401" s="7">
        <v>64789</v>
      </c>
      <c r="M401" s="7">
        <v>272759</v>
      </c>
      <c r="N401" s="7">
        <v>44433</v>
      </c>
    </row>
    <row r="402" spans="1:15">
      <c r="A402" s="1" t="s">
        <v>80</v>
      </c>
      <c r="B402" s="11">
        <v>1</v>
      </c>
      <c r="C402" s="7">
        <f t="shared" si="69"/>
        <v>502782</v>
      </c>
      <c r="D402" s="7"/>
      <c r="E402" s="7">
        <f t="shared" si="70"/>
        <v>91371</v>
      </c>
      <c r="F402" s="7">
        <f t="shared" si="71"/>
        <v>411411</v>
      </c>
      <c r="G402" s="7">
        <v>894</v>
      </c>
      <c r="H402" s="7">
        <v>3478</v>
      </c>
      <c r="I402" s="7">
        <v>36332</v>
      </c>
      <c r="J402" s="7">
        <v>50667</v>
      </c>
      <c r="L402" s="7">
        <v>69911</v>
      </c>
      <c r="M402" s="7">
        <v>295019</v>
      </c>
      <c r="N402" s="7">
        <v>46481</v>
      </c>
    </row>
    <row r="403" spans="1:15">
      <c r="A403" s="1" t="s">
        <v>53</v>
      </c>
      <c r="B403" s="7">
        <v>607003</v>
      </c>
      <c r="C403" s="7"/>
      <c r="D403" s="7"/>
      <c r="E403" s="7"/>
      <c r="F403" s="7"/>
      <c r="G403" s="7"/>
      <c r="H403" s="7"/>
      <c r="I403" s="7"/>
      <c r="J403" s="7"/>
      <c r="L403" s="7"/>
      <c r="M403" s="7"/>
      <c r="N403" s="7"/>
    </row>
    <row r="404" spans="1:15">
      <c r="A404" s="1" t="s">
        <v>52</v>
      </c>
      <c r="B404" s="11">
        <v>0.86099999999999999</v>
      </c>
      <c r="C404" s="7">
        <f t="shared" si="69"/>
        <v>16156</v>
      </c>
      <c r="D404" s="7"/>
      <c r="E404" s="7">
        <f t="shared" si="70"/>
        <v>1387</v>
      </c>
      <c r="F404" s="7">
        <f t="shared" si="71"/>
        <v>14769</v>
      </c>
      <c r="G404" s="7">
        <v>3</v>
      </c>
      <c r="H404" s="7">
        <v>132</v>
      </c>
      <c r="I404" s="7">
        <v>197</v>
      </c>
      <c r="J404" s="7">
        <v>1055</v>
      </c>
      <c r="L404" s="7">
        <v>2462</v>
      </c>
      <c r="M404" s="7">
        <v>11889</v>
      </c>
      <c r="N404" s="7">
        <v>418</v>
      </c>
    </row>
    <row r="405" spans="1:15">
      <c r="A405" s="1" t="s">
        <v>80</v>
      </c>
      <c r="B405" s="11">
        <v>1</v>
      </c>
      <c r="C405" s="7">
        <f t="shared" si="69"/>
        <v>18760</v>
      </c>
      <c r="D405" s="7"/>
      <c r="E405" s="7">
        <f t="shared" si="70"/>
        <v>1611</v>
      </c>
      <c r="F405" s="7">
        <f t="shared" si="71"/>
        <v>17149</v>
      </c>
      <c r="G405" s="7">
        <v>4</v>
      </c>
      <c r="H405" s="7">
        <v>153</v>
      </c>
      <c r="I405" s="7">
        <v>229</v>
      </c>
      <c r="J405" s="7">
        <v>1225</v>
      </c>
      <c r="L405" s="7">
        <v>2859</v>
      </c>
      <c r="M405" s="7">
        <v>13805</v>
      </c>
      <c r="N405" s="7">
        <v>485</v>
      </c>
    </row>
    <row r="406" spans="1:15">
      <c r="A406" s="1" t="s">
        <v>13</v>
      </c>
      <c r="B406" s="7">
        <v>910741</v>
      </c>
      <c r="C406" s="7"/>
      <c r="D406" s="7"/>
      <c r="E406" s="7"/>
      <c r="F406" s="7"/>
      <c r="G406" s="7"/>
      <c r="H406" s="7"/>
      <c r="I406" s="7"/>
      <c r="J406" s="7"/>
      <c r="L406" s="7"/>
      <c r="M406" s="7"/>
      <c r="N406" s="7"/>
    </row>
    <row r="407" spans="1:15">
      <c r="A407" s="1" t="s">
        <v>52</v>
      </c>
      <c r="B407" s="11">
        <v>0.92100000000000004</v>
      </c>
      <c r="C407" s="7">
        <f t="shared" si="69"/>
        <v>14346</v>
      </c>
      <c r="D407" s="7"/>
      <c r="E407" s="7">
        <f t="shared" si="70"/>
        <v>1886</v>
      </c>
      <c r="F407" s="7">
        <f t="shared" si="71"/>
        <v>12460</v>
      </c>
      <c r="G407" s="7">
        <v>10</v>
      </c>
      <c r="H407" s="7">
        <v>234</v>
      </c>
      <c r="I407" s="7">
        <v>85</v>
      </c>
      <c r="J407" s="7">
        <v>1557</v>
      </c>
      <c r="L407" s="7">
        <v>3619</v>
      </c>
      <c r="M407" s="7">
        <v>8473</v>
      </c>
      <c r="N407" s="7">
        <v>368</v>
      </c>
    </row>
    <row r="408" spans="1:15">
      <c r="A408" s="1" t="s">
        <v>80</v>
      </c>
      <c r="B408" s="11">
        <v>1</v>
      </c>
      <c r="C408" s="7">
        <f>(E408+F408)</f>
        <v>15579</v>
      </c>
      <c r="D408" s="7"/>
      <c r="E408" s="7">
        <f>+(G408+H408+I408+J408)</f>
        <v>2048</v>
      </c>
      <c r="F408" s="7">
        <f>(L408+M408+N408)</f>
        <v>13531</v>
      </c>
      <c r="G408" s="7">
        <v>11</v>
      </c>
      <c r="H408" s="7">
        <v>254</v>
      </c>
      <c r="I408" s="7">
        <v>92</v>
      </c>
      <c r="J408" s="7">
        <v>1691</v>
      </c>
      <c r="L408" s="7">
        <v>3930</v>
      </c>
      <c r="M408" s="7">
        <v>9201</v>
      </c>
      <c r="N408" s="7">
        <v>400</v>
      </c>
    </row>
    <row r="409" spans="1:15" s="8" customFormat="1">
      <c r="A409" s="8" t="s">
        <v>14</v>
      </c>
      <c r="B409" s="15">
        <f>SUM(B400+B403+B406)</f>
        <v>19157532</v>
      </c>
      <c r="C409" s="15">
        <f>SUM(E409+F409)</f>
        <v>537121</v>
      </c>
      <c r="D409" s="15"/>
      <c r="E409" s="15">
        <f>SUM(G409+H409+I409+J409)</f>
        <v>95030</v>
      </c>
      <c r="F409" s="15">
        <f>SUM(L409+M409+N409)</f>
        <v>442091</v>
      </c>
      <c r="G409" s="15">
        <f t="shared" ref="G409:N409" si="72">SUM(G402+G405+G408)</f>
        <v>909</v>
      </c>
      <c r="H409" s="15">
        <f t="shared" si="72"/>
        <v>3885</v>
      </c>
      <c r="I409" s="15">
        <f t="shared" si="72"/>
        <v>36653</v>
      </c>
      <c r="J409" s="15">
        <f t="shared" si="72"/>
        <v>53583</v>
      </c>
      <c r="K409" s="15">
        <f t="shared" si="72"/>
        <v>0</v>
      </c>
      <c r="L409" s="15">
        <f t="shared" si="72"/>
        <v>76700</v>
      </c>
      <c r="M409" s="15">
        <f t="shared" si="72"/>
        <v>318025</v>
      </c>
      <c r="N409" s="15">
        <f t="shared" si="72"/>
        <v>47366</v>
      </c>
      <c r="O409" s="16"/>
    </row>
    <row r="410" spans="1:15">
      <c r="A410" s="1" t="s">
        <v>54</v>
      </c>
      <c r="B410" s="11"/>
      <c r="C410" s="13">
        <f>ROUND((C409/B409)*10^5,1)</f>
        <v>2803.7</v>
      </c>
      <c r="D410" s="13" t="s">
        <v>55</v>
      </c>
      <c r="E410" s="13">
        <f>ROUND((E409/B409)*10^5,1)</f>
        <v>496</v>
      </c>
      <c r="F410" s="13">
        <f>ROUND((F409/B409)*10^5,1)</f>
        <v>2307.6999999999998</v>
      </c>
      <c r="G410" s="13">
        <f>ROUND((G409/B409)*10^5,1)</f>
        <v>4.7</v>
      </c>
      <c r="H410" s="13">
        <f>ROUND((H409/B409)*10^5,1)</f>
        <v>20.3</v>
      </c>
      <c r="I410" s="13">
        <f>ROUND((I409/B409)*10^5,1)</f>
        <v>191.3</v>
      </c>
      <c r="J410" s="13">
        <f>ROUND((J409/B409)*10^5,1)</f>
        <v>279.7</v>
      </c>
      <c r="K410" s="13">
        <f>ROUND((K409/J409)*10^5,1)</f>
        <v>0</v>
      </c>
      <c r="L410" s="13">
        <f>ROUND((L409/B409)*10^5,1)</f>
        <v>400.4</v>
      </c>
      <c r="M410" s="13">
        <f>ROUND((M409/B409)*10^5,1)</f>
        <v>1660.1</v>
      </c>
      <c r="N410" s="13">
        <f>ROUND((N409/B409)*10^5,1)</f>
        <v>247.2</v>
      </c>
    </row>
    <row r="411" spans="1:15">
      <c r="B411" s="11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</row>
    <row r="412" spans="1:15">
      <c r="A412" s="31" t="s">
        <v>38</v>
      </c>
      <c r="B412" s="7"/>
      <c r="C412" s="9" t="s">
        <v>55</v>
      </c>
      <c r="G412" s="10"/>
      <c r="K412" s="9"/>
    </row>
    <row r="413" spans="1:15">
      <c r="A413" s="14"/>
      <c r="B413" s="7"/>
      <c r="E413" s="9" t="s">
        <v>55</v>
      </c>
      <c r="F413" s="9" t="s">
        <v>55</v>
      </c>
      <c r="G413" s="10"/>
      <c r="K413" s="9"/>
    </row>
    <row r="414" spans="1:15">
      <c r="A414" s="1" t="s">
        <v>9</v>
      </c>
      <c r="B414" s="7">
        <v>5619995</v>
      </c>
      <c r="C414" s="9" t="s">
        <v>55</v>
      </c>
      <c r="K414" s="9"/>
    </row>
    <row r="415" spans="1:15">
      <c r="A415" s="1" t="s">
        <v>52</v>
      </c>
      <c r="B415" s="11">
        <v>0.99299999999999999</v>
      </c>
      <c r="C415" s="7">
        <f t="shared" ref="C415:C422" si="73">(E415+F415)</f>
        <v>282298</v>
      </c>
      <c r="D415" s="7"/>
      <c r="E415" s="7">
        <f t="shared" ref="E415:E422" si="74">+(G415+H415+I415+J415)</f>
        <v>28800</v>
      </c>
      <c r="F415" s="7">
        <f t="shared" ref="F415:F422" si="75">(L415+M415+N415)</f>
        <v>253498</v>
      </c>
      <c r="G415" s="7">
        <v>373</v>
      </c>
      <c r="H415" s="7">
        <v>1543</v>
      </c>
      <c r="I415" s="7">
        <v>9864</v>
      </c>
      <c r="J415" s="7">
        <v>17020</v>
      </c>
      <c r="L415" s="7">
        <v>65851</v>
      </c>
      <c r="M415" s="7">
        <v>168529</v>
      </c>
      <c r="N415" s="7">
        <v>19118</v>
      </c>
    </row>
    <row r="416" spans="1:15">
      <c r="A416" s="1" t="s">
        <v>80</v>
      </c>
      <c r="B416" s="11">
        <v>1</v>
      </c>
      <c r="C416" s="7">
        <f t="shared" si="73"/>
        <v>284500</v>
      </c>
      <c r="D416" s="7"/>
      <c r="E416" s="7">
        <f t="shared" si="74"/>
        <v>28953</v>
      </c>
      <c r="F416" s="7">
        <f t="shared" si="75"/>
        <v>255547</v>
      </c>
      <c r="G416" s="7">
        <v>374</v>
      </c>
      <c r="H416" s="7">
        <v>1552</v>
      </c>
      <c r="I416" s="7">
        <v>9909</v>
      </c>
      <c r="J416" s="7">
        <v>17118</v>
      </c>
      <c r="L416" s="7">
        <v>66280</v>
      </c>
      <c r="M416" s="7">
        <v>170055</v>
      </c>
      <c r="N416" s="7">
        <v>19212</v>
      </c>
    </row>
    <row r="417" spans="1:15">
      <c r="A417" s="1" t="s">
        <v>53</v>
      </c>
      <c r="B417" s="7">
        <v>810696</v>
      </c>
      <c r="C417" s="7"/>
      <c r="D417" s="7"/>
      <c r="E417" s="7"/>
      <c r="F417" s="7"/>
      <c r="G417" s="7"/>
      <c r="H417" s="7"/>
      <c r="I417" s="7"/>
      <c r="J417" s="7"/>
      <c r="L417" s="7"/>
      <c r="M417" s="7"/>
      <c r="N417" s="7"/>
    </row>
    <row r="418" spans="1:15">
      <c r="A418" s="1" t="s">
        <v>52</v>
      </c>
      <c r="B418" s="11">
        <v>0.95599999999999996</v>
      </c>
      <c r="C418" s="7">
        <f t="shared" si="73"/>
        <v>54791</v>
      </c>
      <c r="D418" s="7"/>
      <c r="E418" s="7">
        <f t="shared" si="74"/>
        <v>5224</v>
      </c>
      <c r="F418" s="7">
        <f t="shared" si="75"/>
        <v>49567</v>
      </c>
      <c r="G418" s="7">
        <v>52</v>
      </c>
      <c r="H418" s="7">
        <v>291</v>
      </c>
      <c r="I418" s="7">
        <v>1519</v>
      </c>
      <c r="J418" s="7">
        <v>3362</v>
      </c>
      <c r="L418" s="7">
        <v>12354</v>
      </c>
      <c r="M418" s="7">
        <v>34847</v>
      </c>
      <c r="N418" s="7">
        <v>2366</v>
      </c>
    </row>
    <row r="419" spans="1:15">
      <c r="A419" s="1" t="s">
        <v>80</v>
      </c>
      <c r="B419" s="11">
        <v>1</v>
      </c>
      <c r="C419" s="7">
        <f t="shared" si="73"/>
        <v>57283</v>
      </c>
      <c r="D419" s="7"/>
      <c r="E419" s="7">
        <f t="shared" si="74"/>
        <v>5461</v>
      </c>
      <c r="F419" s="7">
        <f t="shared" si="75"/>
        <v>51822</v>
      </c>
      <c r="G419" s="7">
        <v>54</v>
      </c>
      <c r="H419" s="7">
        <v>304</v>
      </c>
      <c r="I419" s="7">
        <v>1588</v>
      </c>
      <c r="J419" s="7">
        <v>3515</v>
      </c>
      <c r="L419" s="7">
        <v>12916</v>
      </c>
      <c r="M419" s="7">
        <v>36432</v>
      </c>
      <c r="N419" s="7">
        <v>2474</v>
      </c>
    </row>
    <row r="420" spans="1:15">
      <c r="A420" s="1" t="s">
        <v>13</v>
      </c>
      <c r="B420" s="7">
        <v>1889455</v>
      </c>
      <c r="C420" s="7"/>
      <c r="D420" s="7"/>
      <c r="E420" s="7"/>
      <c r="F420" s="7"/>
      <c r="G420" s="7"/>
      <c r="H420" s="7"/>
      <c r="I420" s="7"/>
      <c r="J420" s="7"/>
      <c r="L420" s="7"/>
      <c r="M420" s="7"/>
      <c r="N420" s="7"/>
    </row>
    <row r="421" spans="1:15">
      <c r="A421" s="1" t="s">
        <v>52</v>
      </c>
      <c r="B421" s="11">
        <v>0.95799999999999996</v>
      </c>
      <c r="C421" s="7">
        <f t="shared" si="73"/>
        <v>48895</v>
      </c>
      <c r="D421" s="7"/>
      <c r="E421" s="7">
        <f t="shared" si="74"/>
        <v>4506</v>
      </c>
      <c r="F421" s="7">
        <f t="shared" si="75"/>
        <v>44389</v>
      </c>
      <c r="G421" s="7">
        <v>115</v>
      </c>
      <c r="H421" s="7">
        <v>326</v>
      </c>
      <c r="I421" s="7">
        <v>678</v>
      </c>
      <c r="J421" s="7">
        <v>3387</v>
      </c>
      <c r="L421" s="7">
        <v>19483</v>
      </c>
      <c r="M421" s="7">
        <v>21860</v>
      </c>
      <c r="N421" s="7">
        <v>3046</v>
      </c>
    </row>
    <row r="422" spans="1:15">
      <c r="A422" s="1" t="s">
        <v>80</v>
      </c>
      <c r="B422" s="11">
        <v>1</v>
      </c>
      <c r="C422" s="7">
        <f t="shared" si="73"/>
        <v>51043</v>
      </c>
      <c r="D422" s="7"/>
      <c r="E422" s="7">
        <f t="shared" si="74"/>
        <v>4704</v>
      </c>
      <c r="F422" s="7">
        <f t="shared" si="75"/>
        <v>46339</v>
      </c>
      <c r="G422" s="7">
        <v>120</v>
      </c>
      <c r="H422" s="7">
        <v>340</v>
      </c>
      <c r="I422" s="7">
        <v>708</v>
      </c>
      <c r="J422" s="7">
        <v>3536</v>
      </c>
      <c r="L422" s="7">
        <v>20339</v>
      </c>
      <c r="M422" s="7">
        <v>22820</v>
      </c>
      <c r="N422" s="7">
        <v>3180</v>
      </c>
    </row>
    <row r="423" spans="1:15" s="8" customFormat="1">
      <c r="A423" s="8" t="s">
        <v>14</v>
      </c>
      <c r="B423" s="15">
        <f>SUM(B414+B417+B420)</f>
        <v>8320146</v>
      </c>
      <c r="C423" s="15">
        <f>SUM(E423+F423)</f>
        <v>392826</v>
      </c>
      <c r="D423" s="15"/>
      <c r="E423" s="15">
        <f>SUM(G423+H423+I423+J423)</f>
        <v>39118</v>
      </c>
      <c r="F423" s="15">
        <f>SUM(L423+M423+N423)</f>
        <v>353708</v>
      </c>
      <c r="G423" s="15">
        <f t="shared" ref="G423:N423" si="76">SUM(G416+G419+G422)</f>
        <v>548</v>
      </c>
      <c r="H423" s="15">
        <f t="shared" si="76"/>
        <v>2196</v>
      </c>
      <c r="I423" s="15">
        <f t="shared" si="76"/>
        <v>12205</v>
      </c>
      <c r="J423" s="15">
        <f t="shared" si="76"/>
        <v>24169</v>
      </c>
      <c r="K423" s="15">
        <f t="shared" si="76"/>
        <v>0</v>
      </c>
      <c r="L423" s="15">
        <f t="shared" si="76"/>
        <v>99535</v>
      </c>
      <c r="M423" s="15">
        <f t="shared" si="76"/>
        <v>229307</v>
      </c>
      <c r="N423" s="15">
        <f t="shared" si="76"/>
        <v>24866</v>
      </c>
      <c r="O423" s="16"/>
    </row>
    <row r="424" spans="1:15">
      <c r="A424" s="1" t="s">
        <v>54</v>
      </c>
      <c r="B424" s="11"/>
      <c r="C424" s="13">
        <f>ROUND((C423/B423)*10^5,1)</f>
        <v>4721.3999999999996</v>
      </c>
      <c r="D424" s="13"/>
      <c r="E424" s="13">
        <f>ROUND((E423/B423)*10^5,1)</f>
        <v>470.2</v>
      </c>
      <c r="F424" s="13">
        <f>ROUND((F423/B423)*10^5,1)</f>
        <v>4251.2</v>
      </c>
      <c r="G424" s="13">
        <f>ROUND((G423/B423)*10^5,1)</f>
        <v>6.6</v>
      </c>
      <c r="H424" s="13">
        <f>ROUND((H423/B423)*10^5,1)</f>
        <v>26.4</v>
      </c>
      <c r="I424" s="13">
        <f>ROUND((I423/B423)*10^5,1)</f>
        <v>146.69999999999999</v>
      </c>
      <c r="J424" s="13">
        <f>ROUND((J423/B423)*10^5,1)</f>
        <v>290.5</v>
      </c>
      <c r="K424" s="13">
        <f>ROUND((K423/J423)*10^5,1)</f>
        <v>0</v>
      </c>
      <c r="L424" s="13">
        <f>ROUND((L423/B423)*10^5,1)</f>
        <v>1196.3</v>
      </c>
      <c r="M424" s="13">
        <f>ROUND((M423/B423)*10^5,1)</f>
        <v>2756</v>
      </c>
      <c r="N424" s="13">
        <f>ROUND((N423/B423)*10^5,1)</f>
        <v>298.89999999999998</v>
      </c>
    </row>
    <row r="425" spans="1:15">
      <c r="B425" s="11"/>
      <c r="C425" s="13"/>
      <c r="D425" s="13" t="s">
        <v>55</v>
      </c>
      <c r="E425" s="13"/>
      <c r="F425" s="13"/>
      <c r="G425" s="13"/>
      <c r="H425" s="13"/>
      <c r="I425" s="13"/>
      <c r="J425" s="13"/>
      <c r="K425" s="13"/>
      <c r="L425" s="13"/>
      <c r="M425" s="13"/>
      <c r="N425" s="13"/>
    </row>
    <row r="426" spans="1:15">
      <c r="A426" s="31" t="s">
        <v>39</v>
      </c>
      <c r="B426" s="7"/>
      <c r="G426" s="10"/>
      <c r="K426" s="9"/>
    </row>
    <row r="427" spans="1:15">
      <c r="A427" s="14"/>
      <c r="B427" s="7"/>
      <c r="C427" s="9" t="s">
        <v>55</v>
      </c>
      <c r="F427" s="9" t="s">
        <v>55</v>
      </c>
      <c r="G427" s="10"/>
      <c r="K427" s="9"/>
    </row>
    <row r="428" spans="1:15">
      <c r="A428" s="1" t="s">
        <v>9</v>
      </c>
      <c r="B428" s="7">
        <v>280387</v>
      </c>
      <c r="E428" s="9" t="s">
        <v>55</v>
      </c>
      <c r="K428" s="9"/>
    </row>
    <row r="429" spans="1:15">
      <c r="A429" s="1" t="s">
        <v>52</v>
      </c>
      <c r="B429" s="11">
        <v>0.99099999999999999</v>
      </c>
      <c r="C429" s="7">
        <f t="shared" ref="C429:C436" si="77">(E429+F429)</f>
        <v>9430</v>
      </c>
      <c r="D429" s="7"/>
      <c r="E429" s="7">
        <f>+(G429+H429+I429+J429)</f>
        <v>299</v>
      </c>
      <c r="F429" s="7">
        <f>(L429+M429+N429)</f>
        <v>9131</v>
      </c>
      <c r="G429" s="7">
        <v>2</v>
      </c>
      <c r="H429" s="7">
        <v>94</v>
      </c>
      <c r="I429" s="7">
        <v>41</v>
      </c>
      <c r="J429" s="7">
        <v>162</v>
      </c>
      <c r="L429" s="7">
        <v>1282</v>
      </c>
      <c r="M429" s="7">
        <v>7218</v>
      </c>
      <c r="N429" s="7">
        <v>631</v>
      </c>
    </row>
    <row r="430" spans="1:15">
      <c r="A430" s="1" t="s">
        <v>80</v>
      </c>
      <c r="B430" s="11">
        <v>1</v>
      </c>
      <c r="C430" s="7">
        <f t="shared" si="77"/>
        <v>9528</v>
      </c>
      <c r="D430" s="7"/>
      <c r="E430" s="7">
        <f>+(G430+H430+I430+J430)</f>
        <v>301</v>
      </c>
      <c r="F430" s="7">
        <f>(L430+M430+N430)</f>
        <v>9227</v>
      </c>
      <c r="G430" s="7">
        <v>2</v>
      </c>
      <c r="H430" s="7">
        <v>95</v>
      </c>
      <c r="I430" s="7">
        <v>41</v>
      </c>
      <c r="J430" s="7">
        <v>163</v>
      </c>
      <c r="L430" s="7">
        <v>1297</v>
      </c>
      <c r="M430" s="7">
        <v>7294</v>
      </c>
      <c r="N430" s="7">
        <v>636</v>
      </c>
    </row>
    <row r="431" spans="1:15">
      <c r="A431" s="1" t="s">
        <v>53</v>
      </c>
      <c r="B431" s="7">
        <v>144198</v>
      </c>
      <c r="C431" s="7"/>
      <c r="D431" s="7"/>
      <c r="E431" s="7"/>
      <c r="F431" s="7"/>
      <c r="G431" s="7"/>
      <c r="H431" s="7"/>
      <c r="I431" s="7"/>
      <c r="J431" s="7"/>
      <c r="L431" s="7"/>
      <c r="M431" s="7"/>
      <c r="N431" s="7"/>
    </row>
    <row r="432" spans="1:15">
      <c r="A432" s="1" t="s">
        <v>52</v>
      </c>
      <c r="B432" s="11">
        <v>0.88300000000000001</v>
      </c>
      <c r="C432" s="7">
        <f t="shared" si="77"/>
        <v>3666</v>
      </c>
      <c r="D432" s="7"/>
      <c r="E432" s="7">
        <f>+(G432+H432+I432+J432)</f>
        <v>128</v>
      </c>
      <c r="F432" s="7">
        <f>(L432+M432+N432)</f>
        <v>3538</v>
      </c>
      <c r="G432" s="7">
        <v>2</v>
      </c>
      <c r="H432" s="7">
        <v>41</v>
      </c>
      <c r="I432" s="7">
        <v>15</v>
      </c>
      <c r="J432" s="7">
        <v>70</v>
      </c>
      <c r="L432" s="7">
        <v>477</v>
      </c>
      <c r="M432" s="7">
        <v>2859</v>
      </c>
      <c r="N432" s="7">
        <v>202</v>
      </c>
    </row>
    <row r="433" spans="1:15">
      <c r="A433" s="1" t="s">
        <v>80</v>
      </c>
      <c r="B433" s="11">
        <v>1</v>
      </c>
      <c r="C433" s="7">
        <f t="shared" si="77"/>
        <v>4149</v>
      </c>
      <c r="D433" s="7"/>
      <c r="E433" s="7">
        <f>+(G433+H433+I433+J433)</f>
        <v>144</v>
      </c>
      <c r="F433" s="7">
        <f>(L433+M433+N433)</f>
        <v>4005</v>
      </c>
      <c r="G433" s="7">
        <v>2</v>
      </c>
      <c r="H433" s="7">
        <v>46</v>
      </c>
      <c r="I433" s="7">
        <v>17</v>
      </c>
      <c r="J433" s="7">
        <v>79</v>
      </c>
      <c r="L433" s="7">
        <v>540</v>
      </c>
      <c r="M433" s="7">
        <v>3236</v>
      </c>
      <c r="N433" s="7">
        <v>229</v>
      </c>
    </row>
    <row r="434" spans="1:15">
      <c r="A434" s="1" t="s">
        <v>13</v>
      </c>
      <c r="B434" s="7">
        <v>209525</v>
      </c>
      <c r="C434" s="7"/>
      <c r="D434" s="7"/>
      <c r="E434" s="7"/>
      <c r="F434" s="7"/>
      <c r="G434" s="7"/>
      <c r="H434" s="7"/>
      <c r="I434" s="7"/>
      <c r="J434" s="7"/>
      <c r="L434" s="7"/>
      <c r="M434" s="7"/>
      <c r="N434" s="7"/>
    </row>
    <row r="435" spans="1:15">
      <c r="A435" s="1" t="s">
        <v>52</v>
      </c>
      <c r="B435" s="11">
        <v>0.84499999999999997</v>
      </c>
      <c r="C435" s="7">
        <f t="shared" si="77"/>
        <v>1336</v>
      </c>
      <c r="D435" s="7"/>
      <c r="E435" s="7">
        <f>+(G435+H435+I435+J435)</f>
        <v>44</v>
      </c>
      <c r="F435" s="7">
        <f>(L435+M435+N435)</f>
        <v>1292</v>
      </c>
      <c r="G435" s="7">
        <v>1</v>
      </c>
      <c r="H435" s="7">
        <v>19</v>
      </c>
      <c r="I435" s="7">
        <v>0</v>
      </c>
      <c r="J435" s="7">
        <v>24</v>
      </c>
      <c r="L435" s="7">
        <v>343</v>
      </c>
      <c r="M435" s="7">
        <v>820</v>
      </c>
      <c r="N435" s="7">
        <v>129</v>
      </c>
    </row>
    <row r="436" spans="1:15">
      <c r="A436" s="1" t="s">
        <v>80</v>
      </c>
      <c r="B436" s="11">
        <v>1</v>
      </c>
      <c r="C436" s="7">
        <f t="shared" si="77"/>
        <v>1581</v>
      </c>
      <c r="D436" s="7"/>
      <c r="E436" s="7">
        <f>+(G436+H436+I436+J436)</f>
        <v>51</v>
      </c>
      <c r="F436" s="7">
        <f>(L436+M436+N436)</f>
        <v>1530</v>
      </c>
      <c r="G436" s="7">
        <v>1</v>
      </c>
      <c r="H436" s="7">
        <v>22</v>
      </c>
      <c r="I436" s="7">
        <v>0</v>
      </c>
      <c r="J436" s="7">
        <v>28</v>
      </c>
      <c r="L436" s="7">
        <v>406</v>
      </c>
      <c r="M436" s="7">
        <v>971</v>
      </c>
      <c r="N436" s="7">
        <v>153</v>
      </c>
    </row>
    <row r="437" spans="1:15" s="8" customFormat="1">
      <c r="A437" s="8" t="s">
        <v>14</v>
      </c>
      <c r="B437" s="15">
        <f>SUM(B428+B431+B434)</f>
        <v>634110</v>
      </c>
      <c r="C437" s="15">
        <f>SUM(E437+F437)</f>
        <v>15258</v>
      </c>
      <c r="D437" s="15"/>
      <c r="E437" s="15">
        <f>SUM(G437+H437+I437+J437)</f>
        <v>496</v>
      </c>
      <c r="F437" s="15">
        <f>SUM(L437+M437+N437)</f>
        <v>14762</v>
      </c>
      <c r="G437" s="15">
        <f t="shared" ref="G437:N437" si="78">SUM(G430+G433+G436)</f>
        <v>5</v>
      </c>
      <c r="H437" s="15">
        <f t="shared" si="78"/>
        <v>163</v>
      </c>
      <c r="I437" s="15">
        <f t="shared" si="78"/>
        <v>58</v>
      </c>
      <c r="J437" s="15">
        <f t="shared" si="78"/>
        <v>270</v>
      </c>
      <c r="K437" s="15">
        <f t="shared" si="78"/>
        <v>0</v>
      </c>
      <c r="L437" s="15">
        <f t="shared" si="78"/>
        <v>2243</v>
      </c>
      <c r="M437" s="15">
        <f t="shared" si="78"/>
        <v>11501</v>
      </c>
      <c r="N437" s="15">
        <f t="shared" si="78"/>
        <v>1018</v>
      </c>
      <c r="O437" s="16"/>
    </row>
    <row r="438" spans="1:15">
      <c r="A438" s="1" t="s">
        <v>54</v>
      </c>
      <c r="B438" s="11"/>
      <c r="C438" s="13">
        <f>ROUND((C437/B437)*10^5,1)</f>
        <v>2406.1999999999998</v>
      </c>
      <c r="D438" s="13" t="s">
        <v>55</v>
      </c>
      <c r="E438" s="13">
        <f>ROUND((E437/B437)*10^5,1)</f>
        <v>78.2</v>
      </c>
      <c r="F438" s="13">
        <f>ROUND((F437/B437)*10^5,1)</f>
        <v>2328</v>
      </c>
      <c r="G438" s="13">
        <f>ROUND((G437/B437)*10^5,1)</f>
        <v>0.8</v>
      </c>
      <c r="H438" s="13">
        <f>ROUND((H437/B437)*10^5,1)</f>
        <v>25.7</v>
      </c>
      <c r="I438" s="13">
        <f>ROUND((I437/B437)*10^5,1)</f>
        <v>9.1</v>
      </c>
      <c r="J438" s="13">
        <f>ROUND((J437/B437)*10^5,1)</f>
        <v>42.6</v>
      </c>
      <c r="K438" s="13">
        <f>ROUND((K437/J437)*10^5,1)</f>
        <v>0</v>
      </c>
      <c r="L438" s="13">
        <f>ROUND((L437/B437)*10^5,1)</f>
        <v>353.7</v>
      </c>
      <c r="M438" s="13">
        <f>ROUND((M437/B437)*10^5,1)</f>
        <v>1813.7</v>
      </c>
      <c r="N438" s="13">
        <f>ROUND((N437/B437)*10^5,1)</f>
        <v>160.5</v>
      </c>
    </row>
    <row r="439" spans="1:15">
      <c r="B439" s="11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</row>
    <row r="440" spans="1:15">
      <c r="A440" s="31" t="s">
        <v>40</v>
      </c>
      <c r="B440" s="7"/>
      <c r="G440" s="10"/>
      <c r="K440" s="9"/>
    </row>
    <row r="441" spans="1:15">
      <c r="A441" s="14"/>
      <c r="B441" s="7"/>
      <c r="C441" s="9" t="s">
        <v>55</v>
      </c>
      <c r="E441" s="9" t="s">
        <v>55</v>
      </c>
      <c r="F441" s="9" t="s">
        <v>55</v>
      </c>
      <c r="G441" s="10"/>
      <c r="K441" s="9"/>
    </row>
    <row r="442" spans="1:15">
      <c r="A442" s="1" t="s">
        <v>9</v>
      </c>
      <c r="B442" s="7">
        <v>9269065</v>
      </c>
      <c r="C442" s="9" t="s">
        <v>55</v>
      </c>
      <c r="K442" s="9"/>
    </row>
    <row r="443" spans="1:15">
      <c r="A443" s="1" t="s">
        <v>52</v>
      </c>
      <c r="B443" s="11">
        <v>0.875</v>
      </c>
      <c r="C443" s="7">
        <f t="shared" ref="C443:C450" si="79">(E443+F443)</f>
        <v>376175</v>
      </c>
      <c r="D443" s="7"/>
      <c r="E443" s="7">
        <f t="shared" ref="E443:E450" si="80">+(G443+H443+I443+J443)</f>
        <v>35708</v>
      </c>
      <c r="F443" s="7">
        <f t="shared" ref="F443:F450" si="81">(L443+M443+N443)</f>
        <v>340467</v>
      </c>
      <c r="G443" s="7">
        <v>468</v>
      </c>
      <c r="H443" s="7">
        <v>4018</v>
      </c>
      <c r="I443" s="7">
        <v>16627</v>
      </c>
      <c r="J443" s="7">
        <v>14595</v>
      </c>
      <c r="L443" s="7">
        <v>79941</v>
      </c>
      <c r="M443" s="7">
        <v>222822</v>
      </c>
      <c r="N443" s="7">
        <v>37704</v>
      </c>
    </row>
    <row r="444" spans="1:15">
      <c r="A444" s="1" t="s">
        <v>80</v>
      </c>
      <c r="B444" s="11">
        <v>1</v>
      </c>
      <c r="C444" s="7">
        <f t="shared" si="79"/>
        <v>408945</v>
      </c>
      <c r="D444" s="7"/>
      <c r="E444" s="7">
        <f t="shared" si="80"/>
        <v>37428</v>
      </c>
      <c r="F444" s="7">
        <f t="shared" si="81"/>
        <v>371517</v>
      </c>
      <c r="G444" s="7">
        <v>486</v>
      </c>
      <c r="H444" s="7">
        <v>4304</v>
      </c>
      <c r="I444" s="7">
        <v>17253</v>
      </c>
      <c r="J444" s="7">
        <v>15385</v>
      </c>
      <c r="L444" s="7">
        <v>85684</v>
      </c>
      <c r="M444" s="7">
        <v>245901</v>
      </c>
      <c r="N444" s="7">
        <v>39932</v>
      </c>
    </row>
    <row r="445" spans="1:15">
      <c r="A445" s="1" t="s">
        <v>53</v>
      </c>
      <c r="B445" s="7">
        <v>795592</v>
      </c>
      <c r="C445" s="7"/>
      <c r="D445" s="7"/>
      <c r="E445" s="7"/>
      <c r="F445" s="7"/>
      <c r="G445" s="7"/>
      <c r="H445" s="7"/>
      <c r="I445" s="7"/>
      <c r="J445" s="7"/>
      <c r="L445" s="7"/>
      <c r="M445" s="7"/>
      <c r="N445" s="7"/>
    </row>
    <row r="446" spans="1:15">
      <c r="A446" s="1" t="s">
        <v>52</v>
      </c>
      <c r="B446" s="11">
        <v>0.79500000000000004</v>
      </c>
      <c r="C446" s="7">
        <f t="shared" si="79"/>
        <v>30482</v>
      </c>
      <c r="D446" s="7"/>
      <c r="E446" s="7">
        <f t="shared" si="80"/>
        <v>1474</v>
      </c>
      <c r="F446" s="7">
        <f t="shared" si="81"/>
        <v>29008</v>
      </c>
      <c r="G446" s="7">
        <v>15</v>
      </c>
      <c r="H446" s="7">
        <v>268</v>
      </c>
      <c r="I446" s="7">
        <v>404</v>
      </c>
      <c r="J446" s="7">
        <v>787</v>
      </c>
      <c r="L446" s="7">
        <v>5256</v>
      </c>
      <c r="M446" s="7">
        <v>22644</v>
      </c>
      <c r="N446" s="7">
        <v>1108</v>
      </c>
    </row>
    <row r="447" spans="1:15">
      <c r="A447" s="1" t="s">
        <v>80</v>
      </c>
      <c r="B447" s="11">
        <v>1</v>
      </c>
      <c r="C447" s="7">
        <f t="shared" si="79"/>
        <v>38347</v>
      </c>
      <c r="D447" s="7"/>
      <c r="E447" s="7">
        <f t="shared" si="80"/>
        <v>1854</v>
      </c>
      <c r="F447" s="7">
        <f t="shared" si="81"/>
        <v>36493</v>
      </c>
      <c r="G447" s="7">
        <v>19</v>
      </c>
      <c r="H447" s="7">
        <v>337</v>
      </c>
      <c r="I447" s="7">
        <v>508</v>
      </c>
      <c r="J447" s="7">
        <v>990</v>
      </c>
      <c r="L447" s="7">
        <v>6612</v>
      </c>
      <c r="M447" s="7">
        <v>28487</v>
      </c>
      <c r="N447" s="7">
        <v>1394</v>
      </c>
    </row>
    <row r="448" spans="1:15">
      <c r="A448" s="1" t="s">
        <v>13</v>
      </c>
      <c r="B448" s="7">
        <v>1356610</v>
      </c>
      <c r="C448" s="7"/>
      <c r="D448" s="7"/>
      <c r="E448" s="7"/>
      <c r="F448" s="7"/>
      <c r="G448" s="7"/>
      <c r="H448" s="7"/>
      <c r="I448" s="7"/>
      <c r="J448" s="7"/>
      <c r="L448" s="7"/>
      <c r="M448" s="7"/>
      <c r="N448" s="7"/>
    </row>
    <row r="449" spans="1:15">
      <c r="A449" s="1" t="s">
        <v>52</v>
      </c>
      <c r="B449" s="11">
        <v>0.625</v>
      </c>
      <c r="C449" s="7">
        <f t="shared" si="79"/>
        <v>13640</v>
      </c>
      <c r="D449" s="7"/>
      <c r="E449" s="7">
        <f t="shared" si="80"/>
        <v>529</v>
      </c>
      <c r="F449" s="7">
        <f t="shared" si="81"/>
        <v>13111</v>
      </c>
      <c r="G449" s="7">
        <v>13</v>
      </c>
      <c r="H449" s="7">
        <v>105</v>
      </c>
      <c r="I449" s="7">
        <v>69</v>
      </c>
      <c r="J449" s="7">
        <v>342</v>
      </c>
      <c r="L449" s="7">
        <v>4295</v>
      </c>
      <c r="M449" s="7">
        <v>7915</v>
      </c>
      <c r="N449" s="7">
        <v>901</v>
      </c>
    </row>
    <row r="450" spans="1:15">
      <c r="A450" s="1" t="s">
        <v>80</v>
      </c>
      <c r="B450" s="11">
        <v>1</v>
      </c>
      <c r="C450" s="7">
        <f t="shared" si="79"/>
        <v>21812</v>
      </c>
      <c r="D450" s="7"/>
      <c r="E450" s="7">
        <f t="shared" si="80"/>
        <v>846</v>
      </c>
      <c r="F450" s="7">
        <f t="shared" si="81"/>
        <v>20966</v>
      </c>
      <c r="G450" s="7">
        <v>21</v>
      </c>
      <c r="H450" s="7">
        <v>168</v>
      </c>
      <c r="I450" s="7">
        <v>110</v>
      </c>
      <c r="J450" s="7">
        <v>547</v>
      </c>
      <c r="L450" s="7">
        <v>6868</v>
      </c>
      <c r="M450" s="7">
        <v>12657</v>
      </c>
      <c r="N450" s="7">
        <v>1441</v>
      </c>
    </row>
    <row r="451" spans="1:15" s="8" customFormat="1">
      <c r="A451" s="8" t="s">
        <v>14</v>
      </c>
      <c r="B451" s="15">
        <f>SUM(B442+B445+B448)</f>
        <v>11421267</v>
      </c>
      <c r="C451" s="15">
        <f>SUM(E451+F451)</f>
        <v>469104</v>
      </c>
      <c r="D451" s="15"/>
      <c r="E451" s="15">
        <f>SUM(G451+H451+I451+J451)</f>
        <v>40128</v>
      </c>
      <c r="F451" s="15">
        <f>SUM(L451+M451+N451)</f>
        <v>428976</v>
      </c>
      <c r="G451" s="15">
        <f t="shared" ref="G451:N451" si="82">SUM(G444+G447+G450)</f>
        <v>526</v>
      </c>
      <c r="H451" s="15">
        <f t="shared" si="82"/>
        <v>4809</v>
      </c>
      <c r="I451" s="15">
        <f t="shared" si="82"/>
        <v>17871</v>
      </c>
      <c r="J451" s="15">
        <f t="shared" si="82"/>
        <v>16922</v>
      </c>
      <c r="K451" s="15">
        <f t="shared" si="82"/>
        <v>0</v>
      </c>
      <c r="L451" s="15">
        <f t="shared" si="82"/>
        <v>99164</v>
      </c>
      <c r="M451" s="15">
        <f t="shared" si="82"/>
        <v>287045</v>
      </c>
      <c r="N451" s="15">
        <f t="shared" si="82"/>
        <v>42767</v>
      </c>
      <c r="O451" s="16"/>
    </row>
    <row r="452" spans="1:15">
      <c r="A452" s="1" t="s">
        <v>54</v>
      </c>
      <c r="B452" s="11"/>
      <c r="C452" s="13">
        <f>ROUND((C451/B451)*10^5,1)</f>
        <v>4107.3</v>
      </c>
      <c r="D452" s="13" t="s">
        <v>55</v>
      </c>
      <c r="E452" s="13">
        <f>ROUND((E451/B451)*10^5,1)</f>
        <v>351.3</v>
      </c>
      <c r="F452" s="13">
        <f>ROUND((F451/B451)*10^5,1)</f>
        <v>3755.9</v>
      </c>
      <c r="G452" s="13">
        <f>ROUND((G451/B451)*10^5,1)</f>
        <v>4.5999999999999996</v>
      </c>
      <c r="H452" s="13">
        <f>ROUND((H451/B451)*10^5,1)</f>
        <v>42.1</v>
      </c>
      <c r="I452" s="13">
        <f>ROUND((I451/B451)*10^5,1)</f>
        <v>156.5</v>
      </c>
      <c r="J452" s="13">
        <f>ROUND((J451/B451)*10^5,1)</f>
        <v>148.19999999999999</v>
      </c>
      <c r="K452" s="13">
        <f>ROUND((K451/J451)*10^5,1)</f>
        <v>0</v>
      </c>
      <c r="L452" s="13">
        <f>ROUND((L451/B451)*10^5,1)</f>
        <v>868.2</v>
      </c>
      <c r="M452" s="13">
        <f>ROUND((M451/B451)*10^5,1)</f>
        <v>2513.3000000000002</v>
      </c>
      <c r="N452" s="13">
        <f>ROUND((N451/B451)*10^5,1)</f>
        <v>374.5</v>
      </c>
    </row>
    <row r="453" spans="1:15">
      <c r="B453" s="11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</row>
    <row r="454" spans="1:15">
      <c r="A454" s="31" t="s">
        <v>41</v>
      </c>
      <c r="B454" s="7"/>
      <c r="C454" s="9" t="s">
        <v>55</v>
      </c>
      <c r="G454" s="10"/>
      <c r="K454" s="9"/>
    </row>
    <row r="455" spans="1:15">
      <c r="A455" s="14"/>
      <c r="B455" s="7"/>
      <c r="C455" s="9" t="s">
        <v>55</v>
      </c>
      <c r="E455" s="9" t="s">
        <v>55</v>
      </c>
      <c r="G455" s="10"/>
      <c r="K455" s="9"/>
    </row>
    <row r="456" spans="1:15">
      <c r="A456" s="1" t="s">
        <v>9</v>
      </c>
      <c r="B456" s="7">
        <v>2123513</v>
      </c>
      <c r="K456" s="9"/>
    </row>
    <row r="457" spans="1:15">
      <c r="A457" s="1" t="s">
        <v>52</v>
      </c>
      <c r="B457" s="11">
        <v>1</v>
      </c>
      <c r="C457" s="7">
        <f>(E457+F457)</f>
        <v>122845</v>
      </c>
      <c r="D457" s="7"/>
      <c r="E457" s="7">
        <f>+(G457+H457+I457+J457)</f>
        <v>12688</v>
      </c>
      <c r="F457" s="7">
        <f>(L457+M457+N457)</f>
        <v>110157</v>
      </c>
      <c r="G457" s="7">
        <v>104</v>
      </c>
      <c r="H457" s="7">
        <v>1124</v>
      </c>
      <c r="I457" s="7">
        <v>2614</v>
      </c>
      <c r="J457" s="7">
        <v>8846</v>
      </c>
      <c r="L457" s="7">
        <v>24466</v>
      </c>
      <c r="M457" s="7">
        <v>75589</v>
      </c>
      <c r="N457" s="7">
        <v>10102</v>
      </c>
    </row>
    <row r="458" spans="1:15">
      <c r="A458" s="1" t="s">
        <v>53</v>
      </c>
      <c r="B458" s="7">
        <v>699127</v>
      </c>
      <c r="C458" s="7"/>
      <c r="D458" s="7"/>
      <c r="E458" s="7"/>
      <c r="F458" s="7"/>
      <c r="G458" s="7"/>
      <c r="H458" s="7"/>
      <c r="I458" s="7"/>
      <c r="J458" s="7"/>
      <c r="L458" s="7"/>
      <c r="M458" s="7"/>
      <c r="N458" s="7"/>
    </row>
    <row r="459" spans="1:15">
      <c r="A459" s="1" t="s">
        <v>52</v>
      </c>
      <c r="B459" s="11">
        <v>1</v>
      </c>
      <c r="C459" s="7">
        <f>(E459+F459)</f>
        <v>32564</v>
      </c>
      <c r="D459" s="7" t="s">
        <v>55</v>
      </c>
      <c r="E459" s="7">
        <f>+(G459+H459+I459+J459)</f>
        <v>3524</v>
      </c>
      <c r="F459" s="7">
        <f>(L459+M459+N459)</f>
        <v>29040</v>
      </c>
      <c r="G459" s="7">
        <v>24</v>
      </c>
      <c r="H459" s="7">
        <v>327</v>
      </c>
      <c r="I459" s="7">
        <v>313</v>
      </c>
      <c r="J459" s="7">
        <v>2860</v>
      </c>
      <c r="L459" s="7">
        <v>7285</v>
      </c>
      <c r="M459" s="7">
        <v>20109</v>
      </c>
      <c r="N459" s="7">
        <v>1646</v>
      </c>
    </row>
    <row r="460" spans="1:15">
      <c r="A460" s="1" t="s">
        <v>13</v>
      </c>
      <c r="B460" s="7">
        <v>671074</v>
      </c>
      <c r="C460" s="7"/>
      <c r="D460" s="7"/>
      <c r="E460" s="7"/>
      <c r="F460" s="7"/>
      <c r="G460" s="7"/>
      <c r="H460" s="7"/>
      <c r="I460" s="7"/>
      <c r="J460" s="7"/>
      <c r="L460" s="7"/>
      <c r="M460" s="7"/>
      <c r="N460" s="7"/>
    </row>
    <row r="461" spans="1:15">
      <c r="A461" s="1" t="s">
        <v>52</v>
      </c>
      <c r="B461" s="11">
        <v>1</v>
      </c>
      <c r="C461" s="7">
        <f>(E461+F461)</f>
        <v>10306</v>
      </c>
      <c r="D461" s="7"/>
      <c r="E461" s="7">
        <f>+(G461+H461+I461+J461)</f>
        <v>1375</v>
      </c>
      <c r="F461" s="7">
        <f>(L461+M461+N461)</f>
        <v>8931</v>
      </c>
      <c r="G461" s="7">
        <v>35</v>
      </c>
      <c r="H461" s="7">
        <v>122</v>
      </c>
      <c r="I461" s="7">
        <v>39</v>
      </c>
      <c r="J461" s="7">
        <v>1179</v>
      </c>
      <c r="L461" s="7">
        <v>3420</v>
      </c>
      <c r="M461" s="7">
        <v>4487</v>
      </c>
      <c r="N461" s="7">
        <v>1024</v>
      </c>
    </row>
    <row r="462" spans="1:15" s="8" customFormat="1">
      <c r="A462" s="8" t="s">
        <v>14</v>
      </c>
      <c r="B462" s="15">
        <f>SUM(B456+B458+B460)</f>
        <v>3493714</v>
      </c>
      <c r="C462" s="15">
        <f>SUM(E462+F462)</f>
        <v>165715</v>
      </c>
      <c r="D462" s="15"/>
      <c r="E462" s="15">
        <f>SUM(G462+H462+I462+J462)</f>
        <v>17587</v>
      </c>
      <c r="F462" s="15">
        <f>SUM(L462+M462+N462)</f>
        <v>148128</v>
      </c>
      <c r="G462" s="15">
        <f t="shared" ref="G462:N462" si="83">SUM(G457+G459+G461)</f>
        <v>163</v>
      </c>
      <c r="H462" s="15">
        <f t="shared" si="83"/>
        <v>1573</v>
      </c>
      <c r="I462" s="15">
        <f t="shared" si="83"/>
        <v>2966</v>
      </c>
      <c r="J462" s="15">
        <f t="shared" si="83"/>
        <v>12885</v>
      </c>
      <c r="K462" s="15">
        <f t="shared" si="83"/>
        <v>0</v>
      </c>
      <c r="L462" s="15">
        <f t="shared" si="83"/>
        <v>35171</v>
      </c>
      <c r="M462" s="15">
        <f t="shared" si="83"/>
        <v>100185</v>
      </c>
      <c r="N462" s="15">
        <f t="shared" si="83"/>
        <v>12772</v>
      </c>
      <c r="O462" s="16"/>
    </row>
    <row r="463" spans="1:15">
      <c r="A463" s="1" t="s">
        <v>54</v>
      </c>
      <c r="B463" s="11"/>
      <c r="C463" s="13">
        <f>ROUND((C462/B462)*10^5,1)</f>
        <v>4743.2</v>
      </c>
      <c r="D463" s="13" t="s">
        <v>55</v>
      </c>
      <c r="E463" s="13">
        <f>ROUND((E462/B462)*10^5,1)</f>
        <v>503.4</v>
      </c>
      <c r="F463" s="13">
        <f>ROUND((F462/B462)*10^5,1)</f>
        <v>4239.8</v>
      </c>
      <c r="G463" s="13">
        <f>ROUND((G462/B462)*10^5,1)</f>
        <v>4.7</v>
      </c>
      <c r="H463" s="13">
        <f>ROUND((H462/B462)*10^5,1)</f>
        <v>45</v>
      </c>
      <c r="I463" s="13">
        <f>ROUND((I462/B462)*10^5,1)</f>
        <v>84.9</v>
      </c>
      <c r="J463" s="13">
        <f>ROUND((J462/B462)*10^5,1)</f>
        <v>368.8</v>
      </c>
      <c r="K463" s="13">
        <f>ROUND((K462/J462)*10^5,1)</f>
        <v>0</v>
      </c>
      <c r="L463" s="13">
        <f>ROUND((L462/B462)*10^5,1)</f>
        <v>1006.7</v>
      </c>
      <c r="M463" s="13">
        <f>ROUND((M462/B462)*10^5,1)</f>
        <v>2867.6</v>
      </c>
      <c r="N463" s="13">
        <f>ROUND((N462/B462)*10^5,1)</f>
        <v>365.6</v>
      </c>
    </row>
    <row r="464" spans="1:15">
      <c r="B464" s="11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</row>
    <row r="465" spans="1:15">
      <c r="A465" s="31" t="s">
        <v>42</v>
      </c>
      <c r="B465" s="7"/>
      <c r="C465" s="9" t="s">
        <v>55</v>
      </c>
      <c r="E465" s="9" t="s">
        <v>55</v>
      </c>
      <c r="G465" s="10"/>
      <c r="K465" s="9"/>
    </row>
    <row r="466" spans="1:15">
      <c r="A466" s="14"/>
      <c r="B466" s="7"/>
      <c r="C466" s="9" t="s">
        <v>55</v>
      </c>
      <c r="G466" s="10"/>
      <c r="K466" s="9"/>
    </row>
    <row r="467" spans="1:15">
      <c r="A467" s="1" t="s">
        <v>9</v>
      </c>
      <c r="B467" s="7">
        <v>2575588</v>
      </c>
      <c r="K467" s="9"/>
    </row>
    <row r="468" spans="1:15">
      <c r="A468" s="1" t="s">
        <v>52</v>
      </c>
      <c r="B468" s="11">
        <v>0.999</v>
      </c>
      <c r="C468" s="7">
        <f t="shared" ref="C468:C474" si="84">(E468+F468)</f>
        <v>137598</v>
      </c>
      <c r="D468" s="7"/>
      <c r="E468" s="7">
        <f t="shared" ref="E468:E474" si="85">+(G468+H468+I468+J468)</f>
        <v>8793</v>
      </c>
      <c r="F468" s="7">
        <f t="shared" ref="F468:F474" si="86">(L468+M468+N468)</f>
        <v>128805</v>
      </c>
      <c r="G468" s="7">
        <v>53</v>
      </c>
      <c r="H468" s="7">
        <v>989</v>
      </c>
      <c r="I468" s="7">
        <v>2444</v>
      </c>
      <c r="J468" s="7">
        <v>5307</v>
      </c>
      <c r="L468" s="7">
        <v>19095</v>
      </c>
      <c r="M468" s="7">
        <v>95330</v>
      </c>
      <c r="N468" s="7">
        <v>14380</v>
      </c>
    </row>
    <row r="469" spans="1:15">
      <c r="A469" s="1" t="s">
        <v>80</v>
      </c>
      <c r="B469" s="11">
        <v>1</v>
      </c>
      <c r="C469" s="7">
        <f t="shared" si="84"/>
        <v>137645</v>
      </c>
      <c r="D469" s="7"/>
      <c r="E469" s="7">
        <f t="shared" si="85"/>
        <v>8795</v>
      </c>
      <c r="F469" s="7">
        <f t="shared" si="86"/>
        <v>128850</v>
      </c>
      <c r="G469" s="7">
        <v>53</v>
      </c>
      <c r="H469" s="7">
        <v>989</v>
      </c>
      <c r="I469" s="7">
        <v>2445</v>
      </c>
      <c r="J469" s="7">
        <v>5308</v>
      </c>
      <c r="L469" s="7">
        <v>19101</v>
      </c>
      <c r="M469" s="7">
        <v>95364</v>
      </c>
      <c r="N469" s="7">
        <v>14385</v>
      </c>
    </row>
    <row r="470" spans="1:15">
      <c r="A470" s="1" t="s">
        <v>53</v>
      </c>
      <c r="B470" s="7">
        <v>443276</v>
      </c>
      <c r="C470" s="7"/>
      <c r="D470" s="7"/>
      <c r="E470" s="7"/>
      <c r="F470" s="7"/>
      <c r="G470" s="7"/>
      <c r="H470" s="7"/>
      <c r="I470" s="7"/>
      <c r="J470" s="7"/>
      <c r="L470" s="7"/>
      <c r="M470" s="7"/>
      <c r="N470" s="7"/>
    </row>
    <row r="471" spans="1:15">
      <c r="A471" s="1" t="s">
        <v>52</v>
      </c>
      <c r="B471" s="11">
        <v>0.97099999999999997</v>
      </c>
      <c r="C471" s="7">
        <f t="shared" si="84"/>
        <v>23232</v>
      </c>
      <c r="D471" s="7"/>
      <c r="E471" s="7">
        <f t="shared" si="85"/>
        <v>1030</v>
      </c>
      <c r="F471" s="7">
        <f t="shared" si="86"/>
        <v>22202</v>
      </c>
      <c r="G471" s="7">
        <v>5</v>
      </c>
      <c r="H471" s="7">
        <v>160</v>
      </c>
      <c r="I471" s="7">
        <v>240</v>
      </c>
      <c r="J471" s="7">
        <v>625</v>
      </c>
      <c r="L471" s="7">
        <v>3658</v>
      </c>
      <c r="M471" s="7">
        <v>17228</v>
      </c>
      <c r="N471" s="7">
        <v>1316</v>
      </c>
    </row>
    <row r="472" spans="1:15">
      <c r="A472" s="1" t="s">
        <v>80</v>
      </c>
      <c r="B472" s="11">
        <v>1</v>
      </c>
      <c r="C472" s="7">
        <f t="shared" si="84"/>
        <v>23933</v>
      </c>
      <c r="D472" s="7" t="s">
        <v>55</v>
      </c>
      <c r="E472" s="7">
        <f t="shared" si="85"/>
        <v>1061</v>
      </c>
      <c r="F472" s="7">
        <f t="shared" si="86"/>
        <v>22872</v>
      </c>
      <c r="G472" s="7">
        <v>5</v>
      </c>
      <c r="H472" s="7">
        <v>165</v>
      </c>
      <c r="I472" s="7">
        <v>247</v>
      </c>
      <c r="J472" s="7">
        <v>644</v>
      </c>
      <c r="L472" s="7">
        <v>3768</v>
      </c>
      <c r="M472" s="7">
        <v>17748</v>
      </c>
      <c r="N472" s="7">
        <v>1356</v>
      </c>
    </row>
    <row r="473" spans="1:15">
      <c r="A473" s="1" t="s">
        <v>13</v>
      </c>
      <c r="B473" s="7">
        <v>502651</v>
      </c>
      <c r="C473" s="7"/>
      <c r="D473" s="7"/>
      <c r="E473" s="7"/>
      <c r="F473" s="7"/>
      <c r="G473" s="7"/>
      <c r="H473" s="7"/>
      <c r="I473" s="7"/>
      <c r="J473" s="7"/>
      <c r="L473" s="7"/>
      <c r="M473" s="7"/>
      <c r="N473" s="7"/>
    </row>
    <row r="474" spans="1:15">
      <c r="A474" s="1" t="s">
        <v>52</v>
      </c>
      <c r="B474" s="11">
        <v>1</v>
      </c>
      <c r="C474" s="7">
        <f t="shared" si="84"/>
        <v>9865</v>
      </c>
      <c r="D474" s="7"/>
      <c r="E474" s="7">
        <f t="shared" si="85"/>
        <v>442</v>
      </c>
      <c r="F474" s="7">
        <f t="shared" si="86"/>
        <v>9423</v>
      </c>
      <c r="G474" s="7">
        <v>14</v>
      </c>
      <c r="H474" s="7">
        <v>84</v>
      </c>
      <c r="I474" s="7">
        <v>50</v>
      </c>
      <c r="J474" s="7">
        <v>294</v>
      </c>
      <c r="L474" s="7">
        <v>2827</v>
      </c>
      <c r="M474" s="7">
        <v>5813</v>
      </c>
      <c r="N474" s="7">
        <v>783</v>
      </c>
    </row>
    <row r="475" spans="1:15" s="8" customFormat="1">
      <c r="A475" s="8" t="s">
        <v>14</v>
      </c>
      <c r="B475" s="15">
        <f>SUM(B467+B470+B473)</f>
        <v>3521515</v>
      </c>
      <c r="C475" s="15">
        <f>SUM(E475+F475)</f>
        <v>171443</v>
      </c>
      <c r="D475" s="15"/>
      <c r="E475" s="15">
        <f>SUM(G475+H475+I475+J475)</f>
        <v>10298</v>
      </c>
      <c r="F475" s="15">
        <f>SUM(L475+M475+N475)</f>
        <v>161145</v>
      </c>
      <c r="G475" s="15">
        <f>SUM(G469+G472+G474)</f>
        <v>72</v>
      </c>
      <c r="H475" s="15">
        <f>SUM(H469+H472+H474)</f>
        <v>1238</v>
      </c>
      <c r="I475" s="15">
        <f>SUM(I469+I472+I474)</f>
        <v>2742</v>
      </c>
      <c r="J475" s="15">
        <f>SUM(J469+J472+J474)</f>
        <v>6246</v>
      </c>
      <c r="K475" s="15"/>
      <c r="L475" s="15">
        <f>SUM(L469+L472+L474)</f>
        <v>25696</v>
      </c>
      <c r="M475" s="15">
        <f>SUM(M469+M472+M474)</f>
        <v>118925</v>
      </c>
      <c r="N475" s="15">
        <f>SUM(N469+N472+N474)</f>
        <v>16524</v>
      </c>
      <c r="O475" s="16"/>
    </row>
    <row r="476" spans="1:15">
      <c r="A476" s="1" t="s">
        <v>54</v>
      </c>
      <c r="B476" s="11"/>
      <c r="C476" s="13">
        <f>ROUND((C475/B475)*10^5,1)</f>
        <v>4868.3999999999996</v>
      </c>
      <c r="D476" s="13" t="s">
        <v>55</v>
      </c>
      <c r="E476" s="13">
        <f>ROUND((E475/B475)*10^5,1)</f>
        <v>292.39999999999998</v>
      </c>
      <c r="F476" s="13">
        <f>ROUND((F475/B475)*10^5,1)</f>
        <v>4576</v>
      </c>
      <c r="G476" s="13">
        <f>ROUND((G475/B475)*10^5,1)</f>
        <v>2</v>
      </c>
      <c r="H476" s="13">
        <f>ROUND((H475/B475)*10^5,1)</f>
        <v>35.200000000000003</v>
      </c>
      <c r="I476" s="13">
        <f>ROUND((I475/B475)*10^5,1)</f>
        <v>77.900000000000006</v>
      </c>
      <c r="J476" s="13">
        <f>ROUND((J475/B475)*10^5,1)</f>
        <v>177.4</v>
      </c>
      <c r="K476" s="13">
        <f>ROUND((K475/J475)*10^5,1)</f>
        <v>0</v>
      </c>
      <c r="L476" s="13">
        <f>ROUND((L475/B475)*10^5,1)</f>
        <v>729.7</v>
      </c>
      <c r="M476" s="13">
        <f>ROUND((M475/B475)*10^5,1)</f>
        <v>3377.1</v>
      </c>
      <c r="N476" s="13">
        <f>ROUND((N475/B475)*10^5,1)</f>
        <v>469.2</v>
      </c>
    </row>
    <row r="477" spans="1:15">
      <c r="B477" s="11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</row>
    <row r="478" spans="1:15" ht="15.75" customHeight="1">
      <c r="A478" s="31" t="s">
        <v>73</v>
      </c>
      <c r="B478" s="7"/>
      <c r="G478" s="10"/>
      <c r="K478" s="9"/>
    </row>
    <row r="479" spans="1:15">
      <c r="A479" s="14"/>
      <c r="B479" s="7"/>
      <c r="C479" s="9" t="s">
        <v>55</v>
      </c>
      <c r="F479" s="9" t="s">
        <v>55</v>
      </c>
      <c r="G479" s="10"/>
      <c r="K479" s="9"/>
    </row>
    <row r="480" spans="1:15">
      <c r="A480" s="1" t="s">
        <v>9</v>
      </c>
      <c r="B480" s="7">
        <v>10437252</v>
      </c>
      <c r="K480" s="9"/>
    </row>
    <row r="481" spans="1:15">
      <c r="A481" s="1" t="s">
        <v>52</v>
      </c>
      <c r="B481" s="11">
        <v>0.90600000000000003</v>
      </c>
      <c r="C481" s="7">
        <f t="shared" ref="C481:C487" si="87">(E481+F481)</f>
        <v>289525</v>
      </c>
      <c r="D481" s="7"/>
      <c r="E481" s="7">
        <f t="shared" ref="E481:E487" si="88">+(G481+H481+I481+J481)</f>
        <v>43374</v>
      </c>
      <c r="F481" s="7">
        <f t="shared" ref="F481:F487" si="89">(L481+M481+N481)</f>
        <v>246151</v>
      </c>
      <c r="G481" s="7">
        <v>564</v>
      </c>
      <c r="H481" s="7">
        <v>3005</v>
      </c>
      <c r="I481" s="7">
        <v>16123</v>
      </c>
      <c r="J481" s="7">
        <v>23682</v>
      </c>
      <c r="L481" s="7">
        <v>44675</v>
      </c>
      <c r="M481" s="7">
        <v>172421</v>
      </c>
      <c r="N481" s="7">
        <v>29055</v>
      </c>
    </row>
    <row r="482" spans="1:15">
      <c r="A482" s="1" t="s">
        <v>80</v>
      </c>
      <c r="B482" s="11">
        <v>1</v>
      </c>
      <c r="C482" s="7">
        <f t="shared" si="87"/>
        <v>312507</v>
      </c>
      <c r="D482" s="7"/>
      <c r="E482" s="7">
        <f t="shared" si="88"/>
        <v>45563</v>
      </c>
      <c r="F482" s="7">
        <f t="shared" si="89"/>
        <v>266944</v>
      </c>
      <c r="G482" s="7">
        <v>584</v>
      </c>
      <c r="H482" s="7">
        <v>3166</v>
      </c>
      <c r="I482" s="7">
        <v>16685</v>
      </c>
      <c r="J482" s="7">
        <v>25128</v>
      </c>
      <c r="L482" s="7">
        <v>47667</v>
      </c>
      <c r="M482" s="7">
        <v>188670</v>
      </c>
      <c r="N482" s="7">
        <v>30607</v>
      </c>
    </row>
    <row r="483" spans="1:15">
      <c r="A483" s="1" t="s">
        <v>53</v>
      </c>
      <c r="B483" s="7">
        <v>805839</v>
      </c>
      <c r="C483" s="7"/>
      <c r="D483" s="7"/>
      <c r="E483" s="7"/>
      <c r="F483" s="7"/>
      <c r="G483" s="7"/>
      <c r="H483" s="7"/>
      <c r="I483" s="7"/>
      <c r="J483" s="7"/>
      <c r="L483" s="7"/>
      <c r="M483" s="7"/>
      <c r="N483" s="7"/>
    </row>
    <row r="484" spans="1:15">
      <c r="A484" s="1" t="s">
        <v>52</v>
      </c>
      <c r="B484" s="11">
        <v>0.76100000000000001</v>
      </c>
      <c r="C484" s="7">
        <f t="shared" si="87"/>
        <v>16064</v>
      </c>
      <c r="D484" s="7"/>
      <c r="E484" s="7">
        <f t="shared" si="88"/>
        <v>1795</v>
      </c>
      <c r="F484" s="7">
        <f t="shared" si="89"/>
        <v>14269</v>
      </c>
      <c r="G484" s="7">
        <v>10</v>
      </c>
      <c r="H484" s="7">
        <v>195</v>
      </c>
      <c r="I484" s="7">
        <v>264</v>
      </c>
      <c r="J484" s="7">
        <v>1326</v>
      </c>
      <c r="L484" s="7">
        <v>2271</v>
      </c>
      <c r="M484" s="7">
        <v>11265</v>
      </c>
      <c r="N484" s="7">
        <v>733</v>
      </c>
    </row>
    <row r="485" spans="1:15">
      <c r="A485" s="1" t="s">
        <v>80</v>
      </c>
      <c r="B485" s="11">
        <v>1</v>
      </c>
      <c r="C485" s="7">
        <f t="shared" si="87"/>
        <v>21122</v>
      </c>
      <c r="D485" s="7"/>
      <c r="E485" s="7">
        <f t="shared" si="88"/>
        <v>2360</v>
      </c>
      <c r="F485" s="7">
        <f t="shared" si="89"/>
        <v>18762</v>
      </c>
      <c r="G485" s="7">
        <v>13</v>
      </c>
      <c r="H485" s="7">
        <v>256</v>
      </c>
      <c r="I485" s="7">
        <v>347</v>
      </c>
      <c r="J485" s="7">
        <v>1744</v>
      </c>
      <c r="L485" s="7">
        <v>2986</v>
      </c>
      <c r="M485" s="7">
        <v>14812</v>
      </c>
      <c r="N485" s="7">
        <v>964</v>
      </c>
    </row>
    <row r="486" spans="1:15">
      <c r="A486" s="1" t="s">
        <v>13</v>
      </c>
      <c r="B486" s="7">
        <v>1092000</v>
      </c>
      <c r="C486" s="7"/>
      <c r="D486" s="7"/>
      <c r="E486" s="7"/>
      <c r="F486" s="7"/>
      <c r="G486" s="7"/>
      <c r="H486" s="7"/>
      <c r="I486" s="7"/>
      <c r="J486" s="7"/>
      <c r="L486" s="7"/>
      <c r="M486" s="7"/>
      <c r="N486" s="7"/>
    </row>
    <row r="487" spans="1:15">
      <c r="A487" s="1" t="s">
        <v>52</v>
      </c>
      <c r="B487" s="11">
        <v>1</v>
      </c>
      <c r="C487" s="7">
        <f t="shared" si="87"/>
        <v>16817</v>
      </c>
      <c r="D487" s="7"/>
      <c r="E487" s="7">
        <f t="shared" si="88"/>
        <v>1655</v>
      </c>
      <c r="F487" s="7">
        <f t="shared" si="89"/>
        <v>15162</v>
      </c>
      <c r="G487" s="7">
        <v>27</v>
      </c>
      <c r="H487" s="7">
        <v>309</v>
      </c>
      <c r="I487" s="7">
        <v>131</v>
      </c>
      <c r="J487" s="7">
        <v>1188</v>
      </c>
      <c r="L487" s="7">
        <v>4957</v>
      </c>
      <c r="M487" s="7">
        <v>8959</v>
      </c>
      <c r="N487" s="7">
        <v>1246</v>
      </c>
    </row>
    <row r="488" spans="1:15" s="8" customFormat="1">
      <c r="A488" s="8" t="s">
        <v>14</v>
      </c>
      <c r="B488" s="15">
        <f>SUM(B480+B483+B486)</f>
        <v>12335091</v>
      </c>
      <c r="C488" s="15">
        <f>SUM(E488+F488)</f>
        <v>350446</v>
      </c>
      <c r="D488" s="15"/>
      <c r="E488" s="15">
        <f>SUM(G488+H488+I488+J488)</f>
        <v>49578</v>
      </c>
      <c r="F488" s="15">
        <f>SUM(L488+M488+N488)</f>
        <v>300868</v>
      </c>
      <c r="G488" s="15">
        <f>SUM(G482+G485+G487)</f>
        <v>624</v>
      </c>
      <c r="H488" s="15">
        <f>SUM(H482+H485+H487)</f>
        <v>3731</v>
      </c>
      <c r="I488" s="15">
        <f>SUM(I482+I485+I487)</f>
        <v>17163</v>
      </c>
      <c r="J488" s="15">
        <f>SUM(J482+J485+J487)</f>
        <v>28060</v>
      </c>
      <c r="K488" s="15"/>
      <c r="L488" s="15">
        <f>SUM(L482+L485+L487)</f>
        <v>55610</v>
      </c>
      <c r="M488" s="15">
        <f>SUM(M482+M485+M487)</f>
        <v>212441</v>
      </c>
      <c r="N488" s="15">
        <f>SUM(N482+N485+N487)</f>
        <v>32817</v>
      </c>
      <c r="O488" s="16"/>
    </row>
    <row r="489" spans="1:15">
      <c r="A489" s="1" t="s">
        <v>54</v>
      </c>
      <c r="B489" s="11"/>
      <c r="C489" s="13">
        <f>ROUND((C488/B488)*10^5,1)</f>
        <v>2841</v>
      </c>
      <c r="D489" s="13" t="s">
        <v>55</v>
      </c>
      <c r="E489" s="13">
        <f>ROUND((E488/B488)*10^5,1)</f>
        <v>401.9</v>
      </c>
      <c r="F489" s="13">
        <f>ROUND((F488/B488)*10^5,1)</f>
        <v>2439.1</v>
      </c>
      <c r="G489" s="13">
        <f>ROUND((G488/B488)*10^5,1)</f>
        <v>5.0999999999999996</v>
      </c>
      <c r="H489" s="13">
        <f>ROUND((H488/B488)*10^5,1)</f>
        <v>30.2</v>
      </c>
      <c r="I489" s="13">
        <f>ROUND((I488/B488)*10^5,1)</f>
        <v>139.1</v>
      </c>
      <c r="J489" s="13">
        <f>ROUND((J488/B488)*10^5,1)</f>
        <v>227.5</v>
      </c>
      <c r="K489" s="13">
        <f>ROUND((K488/J488)*10^5,1)</f>
        <v>0</v>
      </c>
      <c r="L489" s="13">
        <f>ROUND((L488/B488)*10^5,1)</f>
        <v>450.8</v>
      </c>
      <c r="M489" s="13">
        <f>ROUND((M488/B488)*10^5,1)</f>
        <v>1722.2</v>
      </c>
      <c r="N489" s="13">
        <f>ROUND((N488/B488)*10^5,1)</f>
        <v>266</v>
      </c>
    </row>
    <row r="490" spans="1:15">
      <c r="B490" s="11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</row>
    <row r="491" spans="1:15">
      <c r="A491" s="31" t="s">
        <v>58</v>
      </c>
      <c r="B491" s="7"/>
      <c r="C491" s="9" t="s">
        <v>55</v>
      </c>
      <c r="E491" s="9" t="s">
        <v>55</v>
      </c>
      <c r="G491" s="10"/>
      <c r="K491" s="9"/>
    </row>
    <row r="492" spans="1:15">
      <c r="A492" s="14"/>
      <c r="B492" s="7"/>
      <c r="C492" s="9" t="s">
        <v>55</v>
      </c>
      <c r="D492" s="9" t="s">
        <v>55</v>
      </c>
      <c r="E492" s="9" t="s">
        <v>55</v>
      </c>
      <c r="F492" s="9" t="s">
        <v>55</v>
      </c>
      <c r="G492" s="10"/>
      <c r="K492" s="9"/>
    </row>
    <row r="493" spans="1:15">
      <c r="A493" s="1" t="s">
        <v>9</v>
      </c>
      <c r="B493" s="7">
        <v>3252499</v>
      </c>
      <c r="K493" s="9"/>
    </row>
    <row r="494" spans="1:15">
      <c r="A494" s="1" t="s">
        <v>52</v>
      </c>
      <c r="B494" s="11">
        <v>1</v>
      </c>
      <c r="C494" s="7">
        <f>(E494+F494)</f>
        <v>79618</v>
      </c>
      <c r="D494" s="7"/>
      <c r="E494" s="7">
        <f>+(G494+H494+I494+J494)</f>
        <v>11997</v>
      </c>
      <c r="F494" s="7">
        <f>(L494+M494+N494)</f>
        <v>67621</v>
      </c>
      <c r="G494" s="7">
        <v>698</v>
      </c>
      <c r="H494" s="7">
        <v>207</v>
      </c>
      <c r="I494" s="7">
        <v>8184</v>
      </c>
      <c r="J494" s="7">
        <v>2908</v>
      </c>
      <c r="L494" s="7">
        <v>20346</v>
      </c>
      <c r="M494" s="7">
        <v>35251</v>
      </c>
      <c r="N494" s="7">
        <v>12024</v>
      </c>
    </row>
    <row r="495" spans="1:15">
      <c r="A495" s="1" t="s">
        <v>53</v>
      </c>
      <c r="B495" s="7">
        <v>606307</v>
      </c>
      <c r="C495" s="7"/>
      <c r="D495" s="7"/>
      <c r="E495" s="7"/>
      <c r="F495" s="7"/>
      <c r="G495" s="7"/>
      <c r="H495" s="7"/>
      <c r="I495" s="7"/>
      <c r="J495" s="7"/>
      <c r="L495" s="7"/>
      <c r="M495" s="7"/>
      <c r="N495" s="7"/>
    </row>
    <row r="496" spans="1:15">
      <c r="A496" s="1" t="s">
        <v>52</v>
      </c>
      <c r="B496" s="11">
        <v>1</v>
      </c>
      <c r="C496" s="7">
        <f>(E496+F496)</f>
        <v>11165</v>
      </c>
      <c r="D496" s="7"/>
      <c r="E496" s="7">
        <f>+(G496+H496+I496+J496)</f>
        <v>1474</v>
      </c>
      <c r="F496" s="7">
        <f>(L496+M496+N496)</f>
        <v>9691</v>
      </c>
      <c r="G496" s="7">
        <v>76</v>
      </c>
      <c r="H496" s="7">
        <v>34</v>
      </c>
      <c r="I496" s="7">
        <v>794</v>
      </c>
      <c r="J496" s="7">
        <v>570</v>
      </c>
      <c r="L496" s="7">
        <v>4391</v>
      </c>
      <c r="M496" s="7">
        <v>4389</v>
      </c>
      <c r="N496" s="7">
        <v>911</v>
      </c>
    </row>
    <row r="497" spans="1:15" s="8" customFormat="1">
      <c r="A497" s="8" t="s">
        <v>51</v>
      </c>
      <c r="B497" s="15">
        <f>SUM(B493+B495)</f>
        <v>3858806</v>
      </c>
      <c r="C497" s="15">
        <f>SUM(E497+F497)</f>
        <v>90783</v>
      </c>
      <c r="D497" s="15"/>
      <c r="E497" s="15">
        <f>SUM(G497+H497+I497+J497)</f>
        <v>13471</v>
      </c>
      <c r="F497" s="15">
        <f>SUM(L497+M497+N497)</f>
        <v>77312</v>
      </c>
      <c r="G497" s="15">
        <f>SUM(G494+G496)</f>
        <v>774</v>
      </c>
      <c r="H497" s="15">
        <f t="shared" ref="H497:N497" si="90">SUM(H494+H496)</f>
        <v>241</v>
      </c>
      <c r="I497" s="15">
        <f t="shared" si="90"/>
        <v>8978</v>
      </c>
      <c r="J497" s="15">
        <f t="shared" si="90"/>
        <v>3478</v>
      </c>
      <c r="K497" s="15">
        <f t="shared" si="90"/>
        <v>0</v>
      </c>
      <c r="L497" s="15">
        <f t="shared" si="90"/>
        <v>24737</v>
      </c>
      <c r="M497" s="15">
        <f t="shared" si="90"/>
        <v>39640</v>
      </c>
      <c r="N497" s="15">
        <f t="shared" si="90"/>
        <v>12935</v>
      </c>
      <c r="O497" s="16"/>
    </row>
    <row r="498" spans="1:15">
      <c r="A498" s="1" t="s">
        <v>54</v>
      </c>
      <c r="B498" s="11"/>
      <c r="C498" s="13">
        <f>ROUND((C497/B497)*10^5,1)</f>
        <v>2352.6</v>
      </c>
      <c r="D498" s="13" t="s">
        <v>55</v>
      </c>
      <c r="E498" s="13">
        <f>ROUND((E497/B497)*10^5,1)</f>
        <v>349.1</v>
      </c>
      <c r="F498" s="13">
        <f>ROUND((F497/B497)*10^5,1)</f>
        <v>2003.5</v>
      </c>
      <c r="G498" s="13">
        <f>ROUND((G497/B497)*10^5,1)</f>
        <v>20.100000000000001</v>
      </c>
      <c r="H498" s="13">
        <f>ROUND((H497/B497)*10^5,1)</f>
        <v>6.2</v>
      </c>
      <c r="I498" s="13">
        <f>ROUND((I497/B497)*10^5,1)</f>
        <v>232.7</v>
      </c>
      <c r="J498" s="13">
        <f>ROUND((J497/B497)*10^5,1)</f>
        <v>90.1</v>
      </c>
      <c r="K498" s="13">
        <f>ROUND((K497/J497)*10^5,1)</f>
        <v>0</v>
      </c>
      <c r="L498" s="13">
        <f>ROUND((L497/B497)*10^5,1)</f>
        <v>641.1</v>
      </c>
      <c r="M498" s="13">
        <f>ROUND((M497/B497)*10^5,1)</f>
        <v>1027.3</v>
      </c>
      <c r="N498" s="13">
        <f>ROUND((N497/B497)*10^5,1)</f>
        <v>335.2</v>
      </c>
    </row>
    <row r="499" spans="1:15">
      <c r="B499" s="11"/>
      <c r="C499" s="13"/>
      <c r="D499" s="13"/>
      <c r="E499" s="13"/>
      <c r="F499" s="13" t="s">
        <v>55</v>
      </c>
      <c r="G499" s="13" t="s">
        <v>55</v>
      </c>
      <c r="H499" s="13"/>
      <c r="I499" s="13"/>
      <c r="J499" s="13"/>
      <c r="K499" s="13"/>
      <c r="L499" s="13"/>
      <c r="M499" s="13"/>
      <c r="N499" s="13"/>
    </row>
    <row r="500" spans="1:15">
      <c r="A500" s="31" t="s">
        <v>43</v>
      </c>
      <c r="B500" s="7"/>
      <c r="C500" s="9" t="s">
        <v>55</v>
      </c>
      <c r="E500" s="9" t="s">
        <v>55</v>
      </c>
      <c r="G500" s="10"/>
      <c r="K500" s="9"/>
    </row>
    <row r="501" spans="1:15">
      <c r="A501" s="14"/>
      <c r="B501" s="7"/>
      <c r="F501" s="9" t="s">
        <v>55</v>
      </c>
      <c r="G501" s="10"/>
      <c r="K501" s="9"/>
    </row>
    <row r="502" spans="1:15">
      <c r="A502" s="1" t="s">
        <v>9</v>
      </c>
      <c r="B502" s="7">
        <v>1003857</v>
      </c>
      <c r="K502" s="9"/>
    </row>
    <row r="503" spans="1:15">
      <c r="A503" s="1" t="s">
        <v>52</v>
      </c>
      <c r="B503" s="11">
        <v>1</v>
      </c>
      <c r="C503" s="7">
        <f>(E503+F503)</f>
        <v>35952</v>
      </c>
      <c r="D503" s="7"/>
      <c r="E503" s="7">
        <f>+(G503+H503+I503+J503)</f>
        <v>2827</v>
      </c>
      <c r="F503" s="7">
        <f>(L503+M503+N503)</f>
        <v>33125</v>
      </c>
      <c r="G503" s="7">
        <v>37</v>
      </c>
      <c r="H503" s="7">
        <v>356</v>
      </c>
      <c r="I503" s="7">
        <v>892</v>
      </c>
      <c r="J503" s="7">
        <v>1542</v>
      </c>
      <c r="L503" s="7">
        <v>5980</v>
      </c>
      <c r="M503" s="7">
        <v>22362</v>
      </c>
      <c r="N503" s="7">
        <v>4783</v>
      </c>
    </row>
    <row r="504" spans="1:15">
      <c r="A504" s="1" t="s">
        <v>53</v>
      </c>
      <c r="B504" s="7">
        <v>65868</v>
      </c>
      <c r="C504" s="7"/>
      <c r="D504" s="7"/>
      <c r="E504" s="7"/>
      <c r="F504" s="7"/>
      <c r="G504" s="7"/>
      <c r="H504" s="7"/>
      <c r="I504" s="7"/>
      <c r="J504" s="7"/>
      <c r="L504" s="7"/>
      <c r="M504" s="7"/>
      <c r="N504" s="7"/>
    </row>
    <row r="505" spans="1:15">
      <c r="A505" s="1" t="s">
        <v>52</v>
      </c>
      <c r="B505" s="11">
        <v>1</v>
      </c>
      <c r="C505" s="7">
        <f>(E505+F505)</f>
        <v>2358</v>
      </c>
      <c r="D505" s="7"/>
      <c r="E505" s="7">
        <f>+(G505+H505+I505+J505)</f>
        <v>188</v>
      </c>
      <c r="F505" s="7">
        <f>(L505+M505+N505)</f>
        <v>2170</v>
      </c>
      <c r="G505" s="7">
        <v>1</v>
      </c>
      <c r="H505" s="7">
        <v>23</v>
      </c>
      <c r="I505" s="7">
        <v>23</v>
      </c>
      <c r="J505" s="7">
        <v>141</v>
      </c>
      <c r="L505" s="7">
        <v>431</v>
      </c>
      <c r="M505" s="7">
        <v>1660</v>
      </c>
      <c r="N505" s="7">
        <v>79</v>
      </c>
    </row>
    <row r="506" spans="1:15">
      <c r="A506" s="1" t="s">
        <v>13</v>
      </c>
      <c r="B506" s="11" t="s">
        <v>21</v>
      </c>
      <c r="C506" s="7"/>
      <c r="D506" s="7"/>
      <c r="E506" s="7"/>
      <c r="F506" s="7"/>
      <c r="G506" s="7"/>
      <c r="H506" s="7"/>
      <c r="I506" s="7"/>
      <c r="J506" s="7"/>
      <c r="L506" s="7"/>
      <c r="M506" s="7"/>
      <c r="N506" s="7"/>
    </row>
    <row r="507" spans="1:15">
      <c r="A507" s="1" t="s">
        <v>52</v>
      </c>
      <c r="B507" s="11">
        <v>1</v>
      </c>
      <c r="C507" s="7">
        <f>(E507+F507)</f>
        <v>83</v>
      </c>
      <c r="D507" s="7"/>
      <c r="E507" s="7">
        <f>+(G507+H507+I507+J507)</f>
        <v>36</v>
      </c>
      <c r="F507" s="7">
        <f>(L507+M507+N507)</f>
        <v>47</v>
      </c>
      <c r="G507" s="7">
        <v>3</v>
      </c>
      <c r="H507" s="7">
        <v>16</v>
      </c>
      <c r="I507" s="7">
        <v>1</v>
      </c>
      <c r="J507" s="7">
        <v>16</v>
      </c>
      <c r="L507" s="7">
        <v>4</v>
      </c>
      <c r="M507" s="7">
        <v>29</v>
      </c>
      <c r="N507" s="7">
        <v>14</v>
      </c>
    </row>
    <row r="508" spans="1:15" s="8" customFormat="1">
      <c r="A508" s="8" t="s">
        <v>14</v>
      </c>
      <c r="B508" s="15">
        <f>SUM(B502+B504)</f>
        <v>1069725</v>
      </c>
      <c r="C508" s="15">
        <f>SUM(E508+F508)</f>
        <v>38393</v>
      </c>
      <c r="D508" s="15"/>
      <c r="E508" s="15">
        <f>SUM(G508+H508+I508+J508)</f>
        <v>3051</v>
      </c>
      <c r="F508" s="15">
        <f>SUM(L508+M508+N508)</f>
        <v>35342</v>
      </c>
      <c r="G508" s="15">
        <f t="shared" ref="G508:N508" si="91">SUM(G503+G505+G507)</f>
        <v>41</v>
      </c>
      <c r="H508" s="15">
        <f t="shared" si="91"/>
        <v>395</v>
      </c>
      <c r="I508" s="15">
        <f t="shared" si="91"/>
        <v>916</v>
      </c>
      <c r="J508" s="15">
        <f t="shared" si="91"/>
        <v>1699</v>
      </c>
      <c r="K508" s="15">
        <f t="shared" si="91"/>
        <v>0</v>
      </c>
      <c r="L508" s="15">
        <f t="shared" si="91"/>
        <v>6415</v>
      </c>
      <c r="M508" s="15">
        <f t="shared" si="91"/>
        <v>24051</v>
      </c>
      <c r="N508" s="15">
        <f t="shared" si="91"/>
        <v>4876</v>
      </c>
      <c r="O508" s="16"/>
    </row>
    <row r="509" spans="1:15">
      <c r="A509" s="1" t="s">
        <v>54</v>
      </c>
      <c r="B509" s="11"/>
      <c r="C509" s="13">
        <f>ROUND((C508/B508)*10^5,1)</f>
        <v>3589.1</v>
      </c>
      <c r="D509" s="13" t="s">
        <v>55</v>
      </c>
      <c r="E509" s="13">
        <f>ROUND((E508/B508)*10^5,1)</f>
        <v>285.2</v>
      </c>
      <c r="F509" s="13">
        <f>ROUND((F508/B508)*10^5,1)</f>
        <v>3303.8</v>
      </c>
      <c r="G509" s="13">
        <f>ROUND((G508/B508)*10^5,1)</f>
        <v>3.8</v>
      </c>
      <c r="H509" s="13">
        <f>ROUND((H508/B508)*10^5,1)</f>
        <v>36.9</v>
      </c>
      <c r="I509" s="13">
        <f>ROUND((I508/B508)*10^5,1)</f>
        <v>85.6</v>
      </c>
      <c r="J509" s="13">
        <f>ROUND((J508/B508)*10^5,1)</f>
        <v>158.80000000000001</v>
      </c>
      <c r="K509" s="13">
        <f>ROUND((K508/J508)*10^5,1)</f>
        <v>0</v>
      </c>
      <c r="L509" s="13">
        <f>ROUND((L508/B508)*10^5,1)</f>
        <v>599.70000000000005</v>
      </c>
      <c r="M509" s="13">
        <f>ROUND((M508/B508)*10^5,1)</f>
        <v>2248.3000000000002</v>
      </c>
      <c r="N509" s="13">
        <f>ROUND((N508/B508)*10^5,1)</f>
        <v>455.8</v>
      </c>
    </row>
    <row r="510" spans="1:15">
      <c r="B510" s="11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</row>
    <row r="511" spans="1:15">
      <c r="A511" s="31" t="s">
        <v>44</v>
      </c>
      <c r="B511" s="7"/>
      <c r="C511" s="9" t="s">
        <v>55</v>
      </c>
      <c r="D511" s="9" t="s">
        <v>55</v>
      </c>
      <c r="E511" s="9" t="s">
        <v>55</v>
      </c>
      <c r="G511" s="10"/>
      <c r="K511" s="9"/>
    </row>
    <row r="512" spans="1:15">
      <c r="A512" s="14"/>
      <c r="B512" s="7"/>
      <c r="C512" s="9" t="s">
        <v>55</v>
      </c>
      <c r="D512" s="9" t="s">
        <v>55</v>
      </c>
      <c r="E512" s="9" t="s">
        <v>55</v>
      </c>
      <c r="G512" s="10"/>
      <c r="K512" s="9"/>
    </row>
    <row r="513" spans="1:15">
      <c r="A513" s="1" t="s">
        <v>9</v>
      </c>
      <c r="B513" s="7">
        <v>2873545</v>
      </c>
      <c r="F513" s="9" t="s">
        <v>55</v>
      </c>
      <c r="K513" s="9"/>
    </row>
    <row r="514" spans="1:15">
      <c r="A514" s="1" t="s">
        <v>52</v>
      </c>
      <c r="B514" s="11">
        <v>0.998</v>
      </c>
      <c r="C514" s="7">
        <f t="shared" ref="C514:C520" si="92">(E514+F514)</f>
        <v>158519</v>
      </c>
      <c r="D514" s="7"/>
      <c r="E514" s="7">
        <f t="shared" ref="E514:E520" si="93">+(G514+H514+I514+J514)</f>
        <v>22943</v>
      </c>
      <c r="F514" s="7">
        <f t="shared" ref="F514:F520" si="94">(L514+M514+N514)</f>
        <v>135576</v>
      </c>
      <c r="G514" s="7">
        <v>205</v>
      </c>
      <c r="H514" s="7">
        <v>1384</v>
      </c>
      <c r="I514" s="7">
        <v>4509</v>
      </c>
      <c r="J514" s="7">
        <v>16845</v>
      </c>
      <c r="L514" s="7">
        <v>30200</v>
      </c>
      <c r="M514" s="7">
        <v>92031</v>
      </c>
      <c r="N514" s="7">
        <v>13345</v>
      </c>
    </row>
    <row r="515" spans="1:15">
      <c r="A515" s="1" t="s">
        <v>80</v>
      </c>
      <c r="B515" s="11">
        <v>1</v>
      </c>
      <c r="C515" s="7">
        <f t="shared" si="92"/>
        <v>158894</v>
      </c>
      <c r="D515" s="7"/>
      <c r="E515" s="7">
        <f t="shared" si="93"/>
        <v>22985</v>
      </c>
      <c r="F515" s="7">
        <f t="shared" si="94"/>
        <v>135909</v>
      </c>
      <c r="G515" s="7">
        <v>205</v>
      </c>
      <c r="H515" s="7">
        <v>1386</v>
      </c>
      <c r="I515" s="7">
        <v>4517</v>
      </c>
      <c r="J515" s="7">
        <v>16877</v>
      </c>
      <c r="L515" s="7">
        <v>30257</v>
      </c>
      <c r="M515" s="7">
        <v>92285</v>
      </c>
      <c r="N515" s="7">
        <v>13367</v>
      </c>
    </row>
    <row r="516" spans="1:15">
      <c r="A516" s="1" t="s">
        <v>53</v>
      </c>
      <c r="B516" s="7">
        <v>311683</v>
      </c>
      <c r="C516" s="7"/>
      <c r="D516" s="7"/>
      <c r="E516" s="7"/>
      <c r="F516" s="7"/>
      <c r="G516" s="7"/>
      <c r="H516" s="7"/>
      <c r="I516" s="7"/>
      <c r="J516" s="7"/>
      <c r="L516" s="7"/>
      <c r="M516" s="7"/>
      <c r="N516" s="7"/>
    </row>
    <row r="517" spans="1:15">
      <c r="A517" s="1" t="s">
        <v>52</v>
      </c>
      <c r="B517" s="11">
        <v>0.98399999999999999</v>
      </c>
      <c r="C517" s="7">
        <f t="shared" si="92"/>
        <v>23583</v>
      </c>
      <c r="D517" s="7"/>
      <c r="E517" s="7">
        <f t="shared" si="93"/>
        <v>4386</v>
      </c>
      <c r="F517" s="7">
        <f t="shared" si="94"/>
        <v>19197</v>
      </c>
      <c r="G517" s="7">
        <v>31</v>
      </c>
      <c r="H517" s="7">
        <v>147</v>
      </c>
      <c r="I517" s="7">
        <v>606</v>
      </c>
      <c r="J517" s="7">
        <v>3602</v>
      </c>
      <c r="L517" s="7">
        <v>4114</v>
      </c>
      <c r="M517" s="7">
        <v>14118</v>
      </c>
      <c r="N517" s="7">
        <v>965</v>
      </c>
    </row>
    <row r="518" spans="1:15">
      <c r="A518" s="1" t="s">
        <v>80</v>
      </c>
      <c r="B518" s="11">
        <v>1</v>
      </c>
      <c r="C518" s="7">
        <f t="shared" si="92"/>
        <v>23972</v>
      </c>
      <c r="D518" s="7"/>
      <c r="E518" s="7">
        <f t="shared" si="93"/>
        <v>4458</v>
      </c>
      <c r="F518" s="7">
        <f t="shared" si="94"/>
        <v>19514</v>
      </c>
      <c r="G518" s="7">
        <v>32</v>
      </c>
      <c r="H518" s="7">
        <v>149</v>
      </c>
      <c r="I518" s="7">
        <v>616</v>
      </c>
      <c r="J518" s="7">
        <v>3661</v>
      </c>
      <c r="L518" s="7">
        <v>4182</v>
      </c>
      <c r="M518" s="7">
        <v>14351</v>
      </c>
      <c r="N518" s="7">
        <v>981</v>
      </c>
    </row>
    <row r="519" spans="1:15">
      <c r="A519" s="1" t="s">
        <v>13</v>
      </c>
      <c r="B519" s="7">
        <v>921955</v>
      </c>
      <c r="C519" s="7"/>
      <c r="D519" s="7"/>
      <c r="E519" s="7"/>
      <c r="F519" s="7"/>
      <c r="G519" s="7"/>
      <c r="H519" s="7"/>
      <c r="I519" s="7"/>
      <c r="J519" s="7"/>
      <c r="L519" s="7"/>
      <c r="M519" s="7"/>
      <c r="N519" s="7"/>
    </row>
    <row r="520" spans="1:15">
      <c r="A520" s="1" t="s">
        <v>52</v>
      </c>
      <c r="B520" s="11">
        <v>1</v>
      </c>
      <c r="C520" s="7">
        <f t="shared" si="92"/>
        <v>34703</v>
      </c>
      <c r="D520" s="7"/>
      <c r="E520" s="7">
        <f t="shared" si="93"/>
        <v>6318</v>
      </c>
      <c r="F520" s="7">
        <f t="shared" si="94"/>
        <v>28385</v>
      </c>
      <c r="G520" s="7">
        <v>61</v>
      </c>
      <c r="H520" s="7">
        <v>424</v>
      </c>
      <c r="I520" s="7">
        <v>641</v>
      </c>
      <c r="J520" s="7">
        <v>5192</v>
      </c>
      <c r="L520" s="7">
        <v>9306</v>
      </c>
      <c r="M520" s="7">
        <v>16560</v>
      </c>
      <c r="N520" s="7">
        <v>2519</v>
      </c>
    </row>
    <row r="521" spans="1:15" s="8" customFormat="1">
      <c r="A521" s="8" t="s">
        <v>14</v>
      </c>
      <c r="B521" s="15">
        <f>SUM(B513+B516+B519)</f>
        <v>4107183</v>
      </c>
      <c r="C521" s="15">
        <f>SUM(E521+F521)</f>
        <v>217569</v>
      </c>
      <c r="D521" s="15"/>
      <c r="E521" s="15">
        <f>SUM(G521+H521+I521+J521)</f>
        <v>33761</v>
      </c>
      <c r="F521" s="15">
        <f>SUM(L521+M521+N521)</f>
        <v>183808</v>
      </c>
      <c r="G521" s="15">
        <f>SUM(G515+G518+G520)</f>
        <v>298</v>
      </c>
      <c r="H521" s="15">
        <f>SUM(H515+H518+H520)</f>
        <v>1959</v>
      </c>
      <c r="I521" s="15">
        <f>SUM(I515+I518+I520)</f>
        <v>5774</v>
      </c>
      <c r="J521" s="15">
        <f>SUM(J515+J518+J520)</f>
        <v>25730</v>
      </c>
      <c r="K521" s="15" t="e">
        <f>SUM(K515+K518+#REF!)</f>
        <v>#REF!</v>
      </c>
      <c r="L521" s="15">
        <f>SUM(L515+L518+L520)</f>
        <v>43745</v>
      </c>
      <c r="M521" s="15">
        <f>SUM(M515+M518+M520)</f>
        <v>123196</v>
      </c>
      <c r="N521" s="15">
        <f>SUM(N515+N518+N520)</f>
        <v>16867</v>
      </c>
      <c r="O521" s="16"/>
    </row>
    <row r="522" spans="1:15">
      <c r="A522" s="1" t="s">
        <v>54</v>
      </c>
      <c r="B522" s="11"/>
      <c r="C522" s="13">
        <f>ROUND((C521/B521)*10^5,1)</f>
        <v>5297.3</v>
      </c>
      <c r="D522" s="13" t="s">
        <v>55</v>
      </c>
      <c r="E522" s="13">
        <f>ROUND((E521/B521)*10^5,1)</f>
        <v>822</v>
      </c>
      <c r="F522" s="13">
        <f>ROUND((F521/B521)*10^5,1)</f>
        <v>4475.3</v>
      </c>
      <c r="G522" s="13">
        <f>ROUND((G521/B521)*10^5,1)</f>
        <v>7.3</v>
      </c>
      <c r="H522" s="13">
        <f>ROUND((H521/B521)*10^5,1)</f>
        <v>47.7</v>
      </c>
      <c r="I522" s="13">
        <f>ROUND((I521/B521)*10^5,1)</f>
        <v>140.6</v>
      </c>
      <c r="J522" s="13">
        <f>ROUND((J521/B521)*10^5,1)</f>
        <v>626.5</v>
      </c>
      <c r="K522" s="13" t="e">
        <f>ROUND((K521/J521)*10^5,1)</f>
        <v>#REF!</v>
      </c>
      <c r="L522" s="13">
        <f>ROUND((L521/B521)*10^5,1)</f>
        <v>1065.0999999999999</v>
      </c>
      <c r="M522" s="13">
        <f>ROUND((M521/B521)*10^5,1)</f>
        <v>2999.5</v>
      </c>
      <c r="N522" s="13">
        <f>ROUND((N521/B521)*10^5,1)</f>
        <v>410.7</v>
      </c>
    </row>
    <row r="523" spans="1:15">
      <c r="B523" s="11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</row>
    <row r="524" spans="1:15">
      <c r="A524" s="31" t="s">
        <v>45</v>
      </c>
      <c r="B524" s="7"/>
      <c r="C524" s="9" t="s">
        <v>55</v>
      </c>
      <c r="G524" s="10"/>
      <c r="K524" s="9"/>
    </row>
    <row r="525" spans="1:15">
      <c r="A525" s="14"/>
      <c r="B525" s="7"/>
      <c r="C525" s="9" t="s">
        <v>55</v>
      </c>
      <c r="F525" s="9" t="s">
        <v>55</v>
      </c>
      <c r="G525" s="10"/>
      <c r="K525" s="9"/>
    </row>
    <row r="526" spans="1:15">
      <c r="A526" s="1" t="s">
        <v>9</v>
      </c>
      <c r="B526" s="7">
        <v>263131</v>
      </c>
      <c r="E526" s="9" t="s">
        <v>55</v>
      </c>
      <c r="K526" s="9"/>
    </row>
    <row r="527" spans="1:15">
      <c r="A527" s="1" t="s">
        <v>52</v>
      </c>
      <c r="B527" s="11">
        <v>0.93799999999999994</v>
      </c>
      <c r="C527" s="7">
        <f t="shared" ref="C527:C534" si="95">(E527+F527)</f>
        <v>8988</v>
      </c>
      <c r="D527" s="7"/>
      <c r="E527" s="7">
        <f t="shared" ref="E527:E534" si="96">+(G527+H527+I527+J527)</f>
        <v>725</v>
      </c>
      <c r="F527" s="7">
        <f t="shared" ref="F527:F534" si="97">(L527+M527+N527)</f>
        <v>8263</v>
      </c>
      <c r="G527" s="7">
        <v>3</v>
      </c>
      <c r="H527" s="7">
        <v>215</v>
      </c>
      <c r="I527" s="7">
        <v>82</v>
      </c>
      <c r="J527" s="7">
        <v>425</v>
      </c>
      <c r="L527" s="7">
        <v>1448</v>
      </c>
      <c r="M527" s="7">
        <v>6428</v>
      </c>
      <c r="N527" s="7">
        <v>387</v>
      </c>
    </row>
    <row r="528" spans="1:15">
      <c r="A528" s="1" t="s">
        <v>80</v>
      </c>
      <c r="B528" s="11">
        <v>1</v>
      </c>
      <c r="C528" s="7">
        <f t="shared" si="95"/>
        <v>9439</v>
      </c>
      <c r="D528" s="7"/>
      <c r="E528" s="7">
        <f t="shared" si="96"/>
        <v>753</v>
      </c>
      <c r="F528" s="7">
        <f t="shared" si="97"/>
        <v>8686</v>
      </c>
      <c r="G528" s="7">
        <v>3</v>
      </c>
      <c r="H528" s="7">
        <v>226</v>
      </c>
      <c r="I528" s="7">
        <v>84</v>
      </c>
      <c r="J528" s="7">
        <v>440</v>
      </c>
      <c r="L528" s="7">
        <v>1519</v>
      </c>
      <c r="M528" s="7">
        <v>6764</v>
      </c>
      <c r="N528" s="7">
        <v>403</v>
      </c>
    </row>
    <row r="529" spans="1:15">
      <c r="A529" s="1" t="s">
        <v>53</v>
      </c>
      <c r="B529" s="7">
        <v>214373</v>
      </c>
      <c r="C529" s="7"/>
      <c r="D529" s="7"/>
      <c r="E529" s="7"/>
      <c r="F529" s="7"/>
      <c r="G529" s="7"/>
      <c r="H529" s="7"/>
      <c r="I529" s="7"/>
      <c r="J529" s="7"/>
      <c r="L529" s="7"/>
      <c r="M529" s="7"/>
      <c r="N529" s="7"/>
    </row>
    <row r="530" spans="1:15">
      <c r="A530" s="1" t="s">
        <v>52</v>
      </c>
      <c r="B530" s="11">
        <v>0.88600000000000001</v>
      </c>
      <c r="C530" s="7">
        <f t="shared" si="95"/>
        <v>5222</v>
      </c>
      <c r="D530" s="7"/>
      <c r="E530" s="7">
        <f t="shared" si="96"/>
        <v>301</v>
      </c>
      <c r="F530" s="7">
        <f t="shared" si="97"/>
        <v>4921</v>
      </c>
      <c r="G530" s="7">
        <v>4</v>
      </c>
      <c r="H530" s="7">
        <v>71</v>
      </c>
      <c r="I530" s="7">
        <v>16</v>
      </c>
      <c r="J530" s="7">
        <v>210</v>
      </c>
      <c r="L530" s="7">
        <v>849</v>
      </c>
      <c r="M530" s="7">
        <v>3820</v>
      </c>
      <c r="N530" s="7">
        <v>252</v>
      </c>
    </row>
    <row r="531" spans="1:15">
      <c r="A531" s="1" t="s">
        <v>80</v>
      </c>
      <c r="B531" s="11">
        <v>1</v>
      </c>
      <c r="C531" s="7">
        <f t="shared" si="95"/>
        <v>5893</v>
      </c>
      <c r="D531" s="7"/>
      <c r="E531" s="7">
        <f t="shared" si="96"/>
        <v>340</v>
      </c>
      <c r="F531" s="7">
        <f t="shared" si="97"/>
        <v>5553</v>
      </c>
      <c r="G531" s="7">
        <v>5</v>
      </c>
      <c r="H531" s="7">
        <v>80</v>
      </c>
      <c r="I531" s="7">
        <v>18</v>
      </c>
      <c r="J531" s="7">
        <v>237</v>
      </c>
      <c r="L531" s="7">
        <v>958</v>
      </c>
      <c r="M531" s="7">
        <v>4311</v>
      </c>
      <c r="N531" s="7">
        <v>284</v>
      </c>
    </row>
    <row r="532" spans="1:15">
      <c r="A532" s="1" t="s">
        <v>13</v>
      </c>
      <c r="B532" s="7">
        <v>283559</v>
      </c>
      <c r="C532" s="7"/>
      <c r="D532" s="7"/>
      <c r="E532" s="7"/>
      <c r="F532" s="7"/>
      <c r="G532" s="7"/>
      <c r="H532" s="7"/>
      <c r="I532" s="7"/>
      <c r="J532" s="7"/>
      <c r="L532" s="7"/>
      <c r="M532" s="7"/>
      <c r="N532" s="7"/>
    </row>
    <row r="533" spans="1:15">
      <c r="A533" s="1" t="s">
        <v>52</v>
      </c>
      <c r="B533" s="11">
        <v>0.65700000000000003</v>
      </c>
      <c r="C533" s="7">
        <f t="shared" si="95"/>
        <v>1321</v>
      </c>
      <c r="D533" s="7"/>
      <c r="E533" s="7">
        <f t="shared" si="96"/>
        <v>169</v>
      </c>
      <c r="F533" s="7">
        <f t="shared" si="97"/>
        <v>1152</v>
      </c>
      <c r="G533" s="7">
        <v>2</v>
      </c>
      <c r="H533" s="7">
        <v>36</v>
      </c>
      <c r="I533" s="7">
        <v>10</v>
      </c>
      <c r="J533" s="7">
        <v>121</v>
      </c>
      <c r="L533" s="7">
        <v>366</v>
      </c>
      <c r="M533" s="7">
        <v>699</v>
      </c>
      <c r="N533" s="7">
        <v>87</v>
      </c>
    </row>
    <row r="534" spans="1:15">
      <c r="A534" s="1" t="s">
        <v>80</v>
      </c>
      <c r="B534" s="11">
        <v>1</v>
      </c>
      <c r="C534" s="7">
        <f t="shared" si="95"/>
        <v>2010</v>
      </c>
      <c r="D534" s="7"/>
      <c r="E534" s="7">
        <f t="shared" si="96"/>
        <v>257</v>
      </c>
      <c r="F534" s="7">
        <f t="shared" si="97"/>
        <v>1753</v>
      </c>
      <c r="G534" s="7">
        <v>3</v>
      </c>
      <c r="H534" s="7">
        <v>55</v>
      </c>
      <c r="I534" s="7">
        <v>15</v>
      </c>
      <c r="J534" s="7">
        <v>184</v>
      </c>
      <c r="L534" s="7">
        <v>557</v>
      </c>
      <c r="M534" s="7">
        <v>1064</v>
      </c>
      <c r="N534" s="7">
        <v>132</v>
      </c>
    </row>
    <row r="535" spans="1:15" s="8" customFormat="1">
      <c r="A535" s="8" t="s">
        <v>14</v>
      </c>
      <c r="B535" s="15">
        <f>SUM(B526+B529+B532)</f>
        <v>761063</v>
      </c>
      <c r="C535" s="15">
        <f>SUM(E535+F535)</f>
        <v>17342</v>
      </c>
      <c r="D535" s="15"/>
      <c r="E535" s="15">
        <f>SUM(G535+H535+I535+J535)</f>
        <v>1350</v>
      </c>
      <c r="F535" s="15">
        <f>SUM(L535+M535+N535)</f>
        <v>15992</v>
      </c>
      <c r="G535" s="15">
        <f t="shared" ref="G535:N535" si="98">SUM(G528+G531+G534)</f>
        <v>11</v>
      </c>
      <c r="H535" s="15">
        <f t="shared" si="98"/>
        <v>361</v>
      </c>
      <c r="I535" s="15">
        <f t="shared" si="98"/>
        <v>117</v>
      </c>
      <c r="J535" s="15">
        <f t="shared" si="98"/>
        <v>861</v>
      </c>
      <c r="K535" s="15">
        <f t="shared" si="98"/>
        <v>0</v>
      </c>
      <c r="L535" s="15">
        <f t="shared" si="98"/>
        <v>3034</v>
      </c>
      <c r="M535" s="15">
        <f t="shared" si="98"/>
        <v>12139</v>
      </c>
      <c r="N535" s="15">
        <f t="shared" si="98"/>
        <v>819</v>
      </c>
      <c r="O535" s="16"/>
    </row>
    <row r="536" spans="1:15">
      <c r="A536" s="1" t="s">
        <v>54</v>
      </c>
      <c r="B536" s="11"/>
      <c r="C536" s="13">
        <f>ROUND((C535/B535)*10^5,1)</f>
        <v>2278.6999999999998</v>
      </c>
      <c r="D536" s="13" t="s">
        <v>55</v>
      </c>
      <c r="E536" s="13">
        <f>ROUND((E535/B535)*10^5,1)</f>
        <v>177.4</v>
      </c>
      <c r="F536" s="13">
        <f>ROUND((F535/B535)*10^5,1)</f>
        <v>2101.3000000000002</v>
      </c>
      <c r="G536" s="13">
        <f>ROUND((G535/B535)*10^5,1)</f>
        <v>1.4</v>
      </c>
      <c r="H536" s="13">
        <f>ROUND((H535/B535)*10^5,1)</f>
        <v>47.4</v>
      </c>
      <c r="I536" s="13">
        <f>ROUND((I535/B535)*10^5,1)</f>
        <v>15.4</v>
      </c>
      <c r="J536" s="13">
        <f>ROUND((J535/B535)*10^5,1)</f>
        <v>113.1</v>
      </c>
      <c r="K536" s="13">
        <f>ROUND((K535/J535)*10^5,1)</f>
        <v>0</v>
      </c>
      <c r="L536" s="13">
        <f>ROUND((L535/B535)*10^5,1)</f>
        <v>398.7</v>
      </c>
      <c r="M536" s="13">
        <f>ROUND((M535/B535)*10^5,1)</f>
        <v>1595</v>
      </c>
      <c r="N536" s="13">
        <f>ROUND((N535/B535)*10^5,1)</f>
        <v>107.6</v>
      </c>
    </row>
    <row r="537" spans="1:15">
      <c r="B537" s="11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</row>
    <row r="538" spans="1:15">
      <c r="A538" s="31" t="s">
        <v>61</v>
      </c>
      <c r="B538" s="7"/>
      <c r="G538" s="10"/>
      <c r="K538" s="9"/>
    </row>
    <row r="539" spans="1:15">
      <c r="A539" s="14"/>
      <c r="B539" s="7"/>
      <c r="C539" s="9" t="s">
        <v>55</v>
      </c>
      <c r="F539" s="9" t="s">
        <v>55</v>
      </c>
      <c r="G539" s="10"/>
      <c r="K539" s="9"/>
    </row>
    <row r="540" spans="1:15">
      <c r="A540" s="1" t="s">
        <v>9</v>
      </c>
      <c r="B540" s="7">
        <v>3935464</v>
      </c>
      <c r="C540" s="9" t="s">
        <v>55</v>
      </c>
      <c r="E540" s="9" t="s">
        <v>55</v>
      </c>
      <c r="K540" s="9"/>
    </row>
    <row r="541" spans="1:15">
      <c r="A541" s="1" t="s">
        <v>52</v>
      </c>
      <c r="B541" s="11">
        <v>1</v>
      </c>
      <c r="C541" s="7">
        <f t="shared" ref="C541:C546" si="99">(E541+F541)</f>
        <v>228278</v>
      </c>
      <c r="D541" s="7"/>
      <c r="E541" s="7">
        <f t="shared" ref="E541:E546" si="100">+(G541+H541+I541+J541)</f>
        <v>33438</v>
      </c>
      <c r="F541" s="7">
        <f t="shared" ref="F541:F546" si="101">(L541+M541+N541)</f>
        <v>194840</v>
      </c>
      <c r="G541" s="7">
        <v>340</v>
      </c>
      <c r="H541" s="7">
        <v>1820</v>
      </c>
      <c r="I541" s="7">
        <v>8726</v>
      </c>
      <c r="J541" s="7">
        <v>22552</v>
      </c>
      <c r="L541" s="7">
        <v>46561</v>
      </c>
      <c r="M541" s="7">
        <v>125860</v>
      </c>
      <c r="N541" s="7">
        <v>22419</v>
      </c>
    </row>
    <row r="542" spans="1:15">
      <c r="A542" s="1" t="s">
        <v>53</v>
      </c>
      <c r="B542" s="7">
        <v>656434</v>
      </c>
      <c r="C542" s="7"/>
      <c r="D542" s="7"/>
      <c r="E542" s="7"/>
      <c r="F542" s="7"/>
      <c r="G542" s="7"/>
      <c r="H542" s="7"/>
      <c r="I542" s="7"/>
      <c r="J542" s="7"/>
      <c r="L542" s="7"/>
      <c r="M542" s="7"/>
      <c r="N542" s="7"/>
    </row>
    <row r="543" spans="1:15">
      <c r="A543" s="1" t="s">
        <v>52</v>
      </c>
      <c r="B543" s="11">
        <v>0.999</v>
      </c>
      <c r="C543" s="7">
        <f t="shared" si="99"/>
        <v>36531</v>
      </c>
      <c r="D543" s="7"/>
      <c r="E543" s="7">
        <f t="shared" si="100"/>
        <v>4236</v>
      </c>
      <c r="F543" s="7">
        <f t="shared" si="101"/>
        <v>32295</v>
      </c>
      <c r="G543" s="7">
        <v>28</v>
      </c>
      <c r="H543" s="7">
        <v>244</v>
      </c>
      <c r="I543" s="7">
        <v>532</v>
      </c>
      <c r="J543" s="7">
        <v>3432</v>
      </c>
      <c r="L543" s="7">
        <v>6679</v>
      </c>
      <c r="M543" s="7">
        <v>23639</v>
      </c>
      <c r="N543" s="7">
        <v>1977</v>
      </c>
    </row>
    <row r="544" spans="1:15">
      <c r="A544" s="1" t="s">
        <v>80</v>
      </c>
      <c r="B544" s="11">
        <v>1</v>
      </c>
      <c r="C544" s="7">
        <f t="shared" si="99"/>
        <v>36574</v>
      </c>
      <c r="D544" s="7"/>
      <c r="E544" s="7">
        <f t="shared" si="100"/>
        <v>4241</v>
      </c>
      <c r="F544" s="7">
        <f t="shared" si="101"/>
        <v>32333</v>
      </c>
      <c r="G544" s="7">
        <v>28</v>
      </c>
      <c r="H544" s="7">
        <v>244</v>
      </c>
      <c r="I544" s="7">
        <v>533</v>
      </c>
      <c r="J544" s="7">
        <v>3436</v>
      </c>
      <c r="L544" s="7">
        <v>6687</v>
      </c>
      <c r="M544" s="7">
        <v>23667</v>
      </c>
      <c r="N544" s="7">
        <v>1979</v>
      </c>
    </row>
    <row r="545" spans="1:15">
      <c r="A545" s="1" t="s">
        <v>13</v>
      </c>
      <c r="B545" s="7">
        <v>1205391</v>
      </c>
      <c r="C545" s="7"/>
      <c r="D545" s="7"/>
      <c r="E545" s="7"/>
      <c r="F545" s="7"/>
      <c r="G545" s="7"/>
      <c r="H545" s="7"/>
      <c r="I545" s="7"/>
      <c r="J545" s="7"/>
      <c r="L545" s="7"/>
      <c r="M545" s="7"/>
      <c r="N545" s="7"/>
    </row>
    <row r="546" spans="1:15">
      <c r="A546" s="1" t="s">
        <v>52</v>
      </c>
      <c r="B546" s="11">
        <v>1</v>
      </c>
      <c r="C546" s="7">
        <f t="shared" si="99"/>
        <v>26109</v>
      </c>
      <c r="D546" s="7"/>
      <c r="E546" s="7">
        <f t="shared" si="100"/>
        <v>3883</v>
      </c>
      <c r="F546" s="7">
        <f t="shared" si="101"/>
        <v>22226</v>
      </c>
      <c r="G546" s="7">
        <v>52</v>
      </c>
      <c r="H546" s="7">
        <v>226</v>
      </c>
      <c r="I546" s="7">
        <v>154</v>
      </c>
      <c r="J546" s="7">
        <v>3451</v>
      </c>
      <c r="L546" s="7">
        <v>8000</v>
      </c>
      <c r="M546" s="7">
        <v>12083</v>
      </c>
      <c r="N546" s="7">
        <v>2143</v>
      </c>
    </row>
    <row r="547" spans="1:15" s="8" customFormat="1">
      <c r="A547" s="8" t="s">
        <v>14</v>
      </c>
      <c r="B547" s="15">
        <f>SUM(B540+B542+B545)</f>
        <v>5797289</v>
      </c>
      <c r="C547" s="15">
        <f>SUM(E547+F547)</f>
        <v>290961</v>
      </c>
      <c r="D547" s="15"/>
      <c r="E547" s="15">
        <f>SUM(G547+H547+I547+J547)</f>
        <v>41562</v>
      </c>
      <c r="F547" s="15">
        <f>SUM(L547+M547+N547)</f>
        <v>249399</v>
      </c>
      <c r="G547" s="15">
        <f>SUM(G541+G544+G546)</f>
        <v>420</v>
      </c>
      <c r="H547" s="15">
        <f>SUM(H541+H544+H546)</f>
        <v>2290</v>
      </c>
      <c r="I547" s="15">
        <f>SUM(I541+I544+I546)</f>
        <v>9413</v>
      </c>
      <c r="J547" s="15">
        <f>SUM(J541+J544+J546)</f>
        <v>29439</v>
      </c>
      <c r="K547" s="15"/>
      <c r="L547" s="15">
        <f>SUM(L541+L544+L546)</f>
        <v>61248</v>
      </c>
      <c r="M547" s="15">
        <f>SUM(M541+M544+M546)</f>
        <v>161610</v>
      </c>
      <c r="N547" s="15">
        <f>SUM(N541+N544+N546)</f>
        <v>26541</v>
      </c>
      <c r="O547" s="16"/>
    </row>
    <row r="548" spans="1:15">
      <c r="A548" s="1" t="s">
        <v>54</v>
      </c>
      <c r="B548" s="11"/>
      <c r="C548" s="13">
        <f>ROUND((C547/B547)*10^5,1)</f>
        <v>5018.8999999999996</v>
      </c>
      <c r="D548" s="13" t="s">
        <v>55</v>
      </c>
      <c r="E548" s="13">
        <f>ROUND((E547/B547)*10^5,1)</f>
        <v>716.9</v>
      </c>
      <c r="F548" s="13">
        <f>ROUND((F547/B547)*10^5,1)</f>
        <v>4302</v>
      </c>
      <c r="G548" s="13">
        <f>ROUND((G547/B547)*10^5,1)</f>
        <v>7.2</v>
      </c>
      <c r="H548" s="13">
        <f>ROUND((H547/B547)*10^5,1)</f>
        <v>39.5</v>
      </c>
      <c r="I548" s="13">
        <f>ROUND((I547/B547)*10^5,1)</f>
        <v>162.4</v>
      </c>
      <c r="J548" s="13">
        <f>ROUND((J547/B547)*10^5,1)</f>
        <v>507.8</v>
      </c>
      <c r="K548" s="13">
        <f>ROUND((K547/J547)*10^5,1)</f>
        <v>0</v>
      </c>
      <c r="L548" s="13">
        <f>ROUND((L547/B547)*10^5,1)</f>
        <v>1056.5</v>
      </c>
      <c r="M548" s="13">
        <f>ROUND((M547/B547)*10^5,1)</f>
        <v>2787.7</v>
      </c>
      <c r="N548" s="13">
        <f>ROUND((N547/B547)*10^5,1)</f>
        <v>457.8</v>
      </c>
    </row>
    <row r="549" spans="1:15">
      <c r="B549" s="11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</row>
    <row r="550" spans="1:15">
      <c r="A550" s="31" t="s">
        <v>46</v>
      </c>
      <c r="B550" s="7"/>
      <c r="G550" s="10"/>
      <c r="K550" s="9"/>
    </row>
    <row r="551" spans="1:15">
      <c r="A551" s="14"/>
      <c r="B551" s="7"/>
      <c r="C551" s="9" t="s">
        <v>55</v>
      </c>
      <c r="E551" s="9" t="s">
        <v>55</v>
      </c>
      <c r="F551" s="9" t="s">
        <v>55</v>
      </c>
      <c r="G551" s="10"/>
      <c r="K551" s="9"/>
    </row>
    <row r="552" spans="1:15">
      <c r="A552" s="1" t="s">
        <v>9</v>
      </c>
      <c r="B552" s="7">
        <v>18479316</v>
      </c>
      <c r="C552" s="9" t="s">
        <v>55</v>
      </c>
      <c r="K552" s="9"/>
    </row>
    <row r="553" spans="1:15">
      <c r="A553" s="1" t="s">
        <v>52</v>
      </c>
      <c r="B553" s="11">
        <v>0.999</v>
      </c>
      <c r="C553" s="7">
        <f t="shared" ref="C553:C559" si="102">(E553+F553)</f>
        <v>1035510</v>
      </c>
      <c r="D553" s="7"/>
      <c r="E553" s="7">
        <f t="shared" ref="E553:E559" si="103">+(G553+H553+I553+J553)</f>
        <v>116035</v>
      </c>
      <c r="F553" s="7">
        <f t="shared" ref="F553:F559" si="104">(L553+M553+N553)</f>
        <v>919475</v>
      </c>
      <c r="G553" s="7">
        <v>1165</v>
      </c>
      <c r="H553" s="7">
        <v>7536</v>
      </c>
      <c r="I553" s="7">
        <v>36665</v>
      </c>
      <c r="J553" s="7">
        <v>70669</v>
      </c>
      <c r="L553" s="7">
        <v>188088</v>
      </c>
      <c r="M553" s="7">
        <v>633518</v>
      </c>
      <c r="N553" s="7">
        <v>97869</v>
      </c>
    </row>
    <row r="554" spans="1:15">
      <c r="A554" s="1" t="s">
        <v>80</v>
      </c>
      <c r="B554" s="11">
        <v>1</v>
      </c>
      <c r="C554" s="7">
        <f t="shared" si="102"/>
        <v>1036268</v>
      </c>
      <c r="D554" s="7"/>
      <c r="E554" s="7">
        <f t="shared" si="103"/>
        <v>116090</v>
      </c>
      <c r="F554" s="7">
        <f t="shared" si="104"/>
        <v>920178</v>
      </c>
      <c r="G554" s="7">
        <v>1165</v>
      </c>
      <c r="H554" s="7">
        <v>7541</v>
      </c>
      <c r="I554" s="7">
        <v>36679</v>
      </c>
      <c r="J554" s="7">
        <v>70705</v>
      </c>
      <c r="L554" s="7">
        <v>188238</v>
      </c>
      <c r="M554" s="7">
        <v>634024</v>
      </c>
      <c r="N554" s="7">
        <v>97916</v>
      </c>
    </row>
    <row r="555" spans="1:15">
      <c r="A555" s="1" t="s">
        <v>53</v>
      </c>
      <c r="B555" s="7">
        <v>1486837</v>
      </c>
      <c r="C555" s="7"/>
      <c r="D555" s="7"/>
      <c r="E555" s="7"/>
      <c r="F555" s="7"/>
      <c r="G555" s="7"/>
      <c r="H555" s="7"/>
      <c r="I555" s="7"/>
      <c r="J555" s="7"/>
      <c r="L555" s="7"/>
      <c r="M555" s="7"/>
      <c r="N555" s="7"/>
    </row>
    <row r="556" spans="1:15">
      <c r="A556" s="1" t="s">
        <v>52</v>
      </c>
      <c r="B556" s="11">
        <v>0.99199999999999999</v>
      </c>
      <c r="C556" s="7">
        <f t="shared" si="102"/>
        <v>62401</v>
      </c>
      <c r="D556" s="7"/>
      <c r="E556" s="7">
        <f t="shared" si="103"/>
        <v>6215</v>
      </c>
      <c r="F556" s="7">
        <f t="shared" si="104"/>
        <v>56186</v>
      </c>
      <c r="G556" s="7">
        <v>50</v>
      </c>
      <c r="H556" s="7">
        <v>623</v>
      </c>
      <c r="I556" s="7">
        <v>696</v>
      </c>
      <c r="J556" s="7">
        <v>4846</v>
      </c>
      <c r="L556" s="7">
        <v>13294</v>
      </c>
      <c r="M556" s="7">
        <v>40038</v>
      </c>
      <c r="N556" s="7">
        <v>2854</v>
      </c>
    </row>
    <row r="557" spans="1:15">
      <c r="A557" s="1" t="s">
        <v>80</v>
      </c>
      <c r="B557" s="11">
        <v>1</v>
      </c>
      <c r="C557" s="7">
        <f t="shared" si="102"/>
        <v>62653</v>
      </c>
      <c r="D557" s="7"/>
      <c r="E557" s="7">
        <f t="shared" si="103"/>
        <v>6244</v>
      </c>
      <c r="F557" s="7">
        <f t="shared" si="104"/>
        <v>56409</v>
      </c>
      <c r="G557" s="7">
        <v>50</v>
      </c>
      <c r="H557" s="7">
        <v>625</v>
      </c>
      <c r="I557" s="7">
        <v>697</v>
      </c>
      <c r="J557" s="7">
        <v>4872</v>
      </c>
      <c r="L557" s="7">
        <v>13341</v>
      </c>
      <c r="M557" s="7">
        <v>40202</v>
      </c>
      <c r="N557" s="7">
        <v>2866</v>
      </c>
    </row>
    <row r="558" spans="1:15">
      <c r="A558" s="1" t="s">
        <v>13</v>
      </c>
      <c r="B558" s="7">
        <v>1813740</v>
      </c>
      <c r="C558" s="7"/>
      <c r="D558" s="7"/>
      <c r="E558" s="7"/>
      <c r="F558" s="7"/>
      <c r="G558" s="7"/>
      <c r="H558" s="7"/>
      <c r="I558" s="7"/>
      <c r="J558" s="7"/>
      <c r="L558" s="7"/>
      <c r="M558" s="7"/>
      <c r="N558" s="7"/>
    </row>
    <row r="559" spans="1:15">
      <c r="A559" s="1" t="s">
        <v>52</v>
      </c>
      <c r="B559" s="11">
        <v>1</v>
      </c>
      <c r="C559" s="7">
        <f t="shared" si="102"/>
        <v>31371</v>
      </c>
      <c r="D559" s="7"/>
      <c r="E559" s="7">
        <f t="shared" si="103"/>
        <v>3684</v>
      </c>
      <c r="F559" s="7">
        <f t="shared" si="104"/>
        <v>27687</v>
      </c>
      <c r="G559" s="7">
        <v>87</v>
      </c>
      <c r="H559" s="7">
        <v>342</v>
      </c>
      <c r="I559" s="7">
        <v>204</v>
      </c>
      <c r="J559" s="7">
        <v>3051</v>
      </c>
      <c r="L559" s="7">
        <v>11023</v>
      </c>
      <c r="M559" s="7">
        <v>14766</v>
      </c>
      <c r="N559" s="7">
        <v>1898</v>
      </c>
    </row>
    <row r="560" spans="1:15" s="8" customFormat="1">
      <c r="A560" s="8" t="s">
        <v>14</v>
      </c>
      <c r="B560" s="15">
        <f>SUM(B552+B555+B558)</f>
        <v>21779893</v>
      </c>
      <c r="C560" s="15">
        <f>SUM(E560+F560)</f>
        <v>1130292</v>
      </c>
      <c r="D560" s="15"/>
      <c r="E560" s="15">
        <f>SUM(G560+H560+I560+J560)</f>
        <v>126018</v>
      </c>
      <c r="F560" s="15">
        <f>SUM(L560+M560+N560)</f>
        <v>1004274</v>
      </c>
      <c r="G560" s="15">
        <f>SUM(G554+G557+G559)</f>
        <v>1302</v>
      </c>
      <c r="H560" s="15">
        <f>SUM(H554+H557+H559)</f>
        <v>8508</v>
      </c>
      <c r="I560" s="15">
        <f>SUM(I554+I557+I559)</f>
        <v>37580</v>
      </c>
      <c r="J560" s="15">
        <f>SUM(J554+J557+J559)</f>
        <v>78628</v>
      </c>
      <c r="K560" s="15" t="e">
        <f>SUM(K554+K557+#REF!)</f>
        <v>#REF!</v>
      </c>
      <c r="L560" s="15">
        <f>SUM(L554+L557+L559)</f>
        <v>212602</v>
      </c>
      <c r="M560" s="15">
        <f>SUM(M554+M557+M559)</f>
        <v>688992</v>
      </c>
      <c r="N560" s="15">
        <f>SUM(N554+N557+N559)</f>
        <v>102680</v>
      </c>
      <c r="O560" s="16"/>
    </row>
    <row r="561" spans="1:15">
      <c r="A561" s="1" t="s">
        <v>54</v>
      </c>
      <c r="B561" s="11"/>
      <c r="C561" s="13">
        <f>ROUND((C560/B560)*10^5,1)</f>
        <v>5189.6000000000004</v>
      </c>
      <c r="D561" s="13" t="s">
        <v>55</v>
      </c>
      <c r="E561" s="13">
        <f>ROUND((E560/B560)*10^5,1)</f>
        <v>578.6</v>
      </c>
      <c r="F561" s="13">
        <f>ROUND((F560/B560)*10^5,1)</f>
        <v>4611</v>
      </c>
      <c r="G561" s="13">
        <f>ROUND((G560/B560)*10^5,1)</f>
        <v>6</v>
      </c>
      <c r="H561" s="13">
        <f>ROUND((H560/B560)*10^5,1)</f>
        <v>39.1</v>
      </c>
      <c r="I561" s="13">
        <f>ROUND((I560/B560)*10^5,1)</f>
        <v>172.5</v>
      </c>
      <c r="J561" s="13">
        <f>ROUND((J560/B560)*10^5,1)</f>
        <v>361</v>
      </c>
      <c r="K561" s="13" t="e">
        <f>ROUND((K560/J560)*10^5,1)</f>
        <v>#REF!</v>
      </c>
      <c r="L561" s="13">
        <f>ROUND((L560/B560)*10^5,1)</f>
        <v>976.1</v>
      </c>
      <c r="M561" s="13">
        <f>ROUND((M560/B560)*10^5,1)</f>
        <v>3163.4</v>
      </c>
      <c r="N561" s="13">
        <f>ROUND((N560/B560)*10^5,1)</f>
        <v>471.4</v>
      </c>
    </row>
    <row r="562" spans="1:15">
      <c r="B562" s="11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</row>
    <row r="563" spans="1:15">
      <c r="A563" s="31" t="s">
        <v>47</v>
      </c>
      <c r="B563" s="7"/>
      <c r="G563" s="10"/>
      <c r="K563" s="9"/>
    </row>
    <row r="564" spans="1:15">
      <c r="A564" s="14"/>
      <c r="B564" s="7"/>
      <c r="C564" s="9" t="s">
        <v>55</v>
      </c>
      <c r="F564" s="9" t="s">
        <v>55</v>
      </c>
      <c r="G564" s="10"/>
      <c r="K564" s="9"/>
    </row>
    <row r="565" spans="1:15">
      <c r="A565" s="1" t="s">
        <v>9</v>
      </c>
      <c r="B565" s="7">
        <v>1772063</v>
      </c>
      <c r="K565" s="9"/>
    </row>
    <row r="566" spans="1:15">
      <c r="A566" s="1" t="s">
        <v>52</v>
      </c>
      <c r="B566" s="11">
        <v>0.998</v>
      </c>
      <c r="C566" s="7">
        <f t="shared" ref="C566:C573" si="105">(E566+F566)</f>
        <v>88281</v>
      </c>
      <c r="D566" s="7"/>
      <c r="E566" s="7">
        <f t="shared" ref="E566:E573" si="106">+(G566+H566+I566+J566)</f>
        <v>4596</v>
      </c>
      <c r="F566" s="7">
        <f t="shared" ref="F566:F573" si="107">(L566+M566+N566)</f>
        <v>83685</v>
      </c>
      <c r="G566" s="7">
        <v>34</v>
      </c>
      <c r="H566" s="7">
        <v>723</v>
      </c>
      <c r="I566" s="7">
        <v>1096</v>
      </c>
      <c r="J566" s="7">
        <v>2743</v>
      </c>
      <c r="L566" s="7">
        <v>12621</v>
      </c>
      <c r="M566" s="7">
        <v>64067</v>
      </c>
      <c r="N566" s="7">
        <v>6997</v>
      </c>
    </row>
    <row r="567" spans="1:15">
      <c r="A567" s="1" t="s">
        <v>80</v>
      </c>
      <c r="B567" s="11">
        <v>1</v>
      </c>
      <c r="C567" s="7">
        <f t="shared" si="105"/>
        <v>88399</v>
      </c>
      <c r="D567" s="7"/>
      <c r="E567" s="7">
        <f t="shared" si="106"/>
        <v>4601</v>
      </c>
      <c r="F567" s="7">
        <f t="shared" si="107"/>
        <v>83798</v>
      </c>
      <c r="G567" s="7">
        <v>34</v>
      </c>
      <c r="H567" s="7">
        <v>724</v>
      </c>
      <c r="I567" s="7">
        <v>1097</v>
      </c>
      <c r="J567" s="7">
        <v>2746</v>
      </c>
      <c r="L567" s="7">
        <v>12639</v>
      </c>
      <c r="M567" s="7">
        <v>64153</v>
      </c>
      <c r="N567" s="7">
        <v>7006</v>
      </c>
    </row>
    <row r="568" spans="1:15">
      <c r="A568" s="1" t="s">
        <v>53</v>
      </c>
      <c r="B568" s="7">
        <v>293306</v>
      </c>
      <c r="C568" s="7"/>
      <c r="D568" s="7"/>
      <c r="E568" s="7"/>
      <c r="F568" s="7"/>
      <c r="G568" s="7"/>
      <c r="H568" s="7"/>
      <c r="I568" s="7"/>
      <c r="J568" s="7"/>
      <c r="L568" s="7"/>
      <c r="M568" s="7"/>
      <c r="N568" s="7"/>
    </row>
    <row r="569" spans="1:15">
      <c r="A569" s="1" t="s">
        <v>52</v>
      </c>
      <c r="B569" s="11">
        <v>0.96499999999999997</v>
      </c>
      <c r="C569" s="7">
        <f t="shared" si="105"/>
        <v>9775</v>
      </c>
      <c r="D569" s="7"/>
      <c r="E569" s="7">
        <f t="shared" si="106"/>
        <v>563</v>
      </c>
      <c r="F569" s="7">
        <f t="shared" si="107"/>
        <v>9212</v>
      </c>
      <c r="G569" s="7">
        <v>6</v>
      </c>
      <c r="H569" s="7">
        <v>152</v>
      </c>
      <c r="I569" s="7">
        <v>28</v>
      </c>
      <c r="J569" s="7">
        <v>377</v>
      </c>
      <c r="L569" s="7">
        <v>1521</v>
      </c>
      <c r="M569" s="7">
        <v>7263</v>
      </c>
      <c r="N569" s="7">
        <v>428</v>
      </c>
    </row>
    <row r="570" spans="1:15">
      <c r="A570" s="1" t="s">
        <v>80</v>
      </c>
      <c r="B570" s="11">
        <v>1</v>
      </c>
      <c r="C570" s="7">
        <f t="shared" si="105"/>
        <v>10127</v>
      </c>
      <c r="D570" s="7"/>
      <c r="E570" s="7">
        <f t="shared" si="106"/>
        <v>583</v>
      </c>
      <c r="F570" s="7">
        <f t="shared" si="107"/>
        <v>9544</v>
      </c>
      <c r="G570" s="7">
        <v>6</v>
      </c>
      <c r="H570" s="7">
        <v>157</v>
      </c>
      <c r="I570" s="7">
        <v>29</v>
      </c>
      <c r="J570" s="7">
        <v>391</v>
      </c>
      <c r="L570" s="7">
        <v>1576</v>
      </c>
      <c r="M570" s="7">
        <v>7525</v>
      </c>
      <c r="N570" s="7">
        <v>443</v>
      </c>
    </row>
    <row r="571" spans="1:15">
      <c r="A571" s="1" t="s">
        <v>13</v>
      </c>
      <c r="B571" s="7">
        <v>250887</v>
      </c>
      <c r="C571" s="7"/>
      <c r="D571" s="7"/>
      <c r="E571" s="7"/>
      <c r="F571" s="7"/>
      <c r="G571" s="7"/>
      <c r="H571" s="7"/>
      <c r="I571" s="7"/>
      <c r="J571" s="7"/>
      <c r="L571" s="7"/>
      <c r="M571" s="7"/>
      <c r="N571" s="7"/>
    </row>
    <row r="572" spans="1:15">
      <c r="A572" s="1" t="s">
        <v>52</v>
      </c>
      <c r="B572" s="11">
        <v>0.96599999999999997</v>
      </c>
      <c r="C572" s="7">
        <f t="shared" si="105"/>
        <v>4447</v>
      </c>
      <c r="D572" s="7"/>
      <c r="E572" s="7">
        <f t="shared" si="106"/>
        <v>294</v>
      </c>
      <c r="F572" s="7">
        <f t="shared" si="107"/>
        <v>4153</v>
      </c>
      <c r="G572" s="7">
        <v>7</v>
      </c>
      <c r="H572" s="7">
        <v>60</v>
      </c>
      <c r="I572" s="7">
        <v>14</v>
      </c>
      <c r="J572" s="7">
        <v>213</v>
      </c>
      <c r="L572" s="7">
        <v>878</v>
      </c>
      <c r="M572" s="7">
        <v>3011</v>
      </c>
      <c r="N572" s="7">
        <v>264</v>
      </c>
    </row>
    <row r="573" spans="1:15">
      <c r="A573" s="1" t="s">
        <v>80</v>
      </c>
      <c r="B573" s="11">
        <v>1</v>
      </c>
      <c r="C573" s="7">
        <f t="shared" si="105"/>
        <v>4603</v>
      </c>
      <c r="D573" s="7"/>
      <c r="E573" s="7">
        <f t="shared" si="106"/>
        <v>304</v>
      </c>
      <c r="F573" s="7">
        <f t="shared" si="107"/>
        <v>4299</v>
      </c>
      <c r="G573" s="7">
        <v>7</v>
      </c>
      <c r="H573" s="7">
        <v>62</v>
      </c>
      <c r="I573" s="7">
        <v>14</v>
      </c>
      <c r="J573" s="7">
        <v>221</v>
      </c>
      <c r="L573" s="7">
        <v>909</v>
      </c>
      <c r="M573" s="7">
        <v>3117</v>
      </c>
      <c r="N573" s="7">
        <v>273</v>
      </c>
    </row>
    <row r="574" spans="1:15" s="8" customFormat="1">
      <c r="A574" s="8" t="s">
        <v>14</v>
      </c>
      <c r="B574" s="15">
        <f>SUM(B565+B568+B571)</f>
        <v>2316256</v>
      </c>
      <c r="C574" s="15">
        <f>SUM(E574+F574)</f>
        <v>103129</v>
      </c>
      <c r="D574" s="15"/>
      <c r="E574" s="15">
        <f>SUM(G574+H574+I574+J574)</f>
        <v>5488</v>
      </c>
      <c r="F574" s="15">
        <f>SUM(L574+M574+N574)</f>
        <v>97641</v>
      </c>
      <c r="G574" s="15">
        <f t="shared" ref="G574:N574" si="108">SUM(G567+G570+G573)</f>
        <v>47</v>
      </c>
      <c r="H574" s="15">
        <f t="shared" si="108"/>
        <v>943</v>
      </c>
      <c r="I574" s="15">
        <f t="shared" si="108"/>
        <v>1140</v>
      </c>
      <c r="J574" s="15">
        <f t="shared" si="108"/>
        <v>3358</v>
      </c>
      <c r="K574" s="15">
        <f t="shared" si="108"/>
        <v>0</v>
      </c>
      <c r="L574" s="15">
        <f t="shared" si="108"/>
        <v>15124</v>
      </c>
      <c r="M574" s="15">
        <f t="shared" si="108"/>
        <v>74795</v>
      </c>
      <c r="N574" s="15">
        <f t="shared" si="108"/>
        <v>7722</v>
      </c>
      <c r="O574" s="16"/>
    </row>
    <row r="575" spans="1:15">
      <c r="A575" s="1" t="s">
        <v>54</v>
      </c>
      <c r="B575" s="11"/>
      <c r="C575" s="13">
        <f>ROUND((C574/B574)*10^5,1)</f>
        <v>4452.3999999999996</v>
      </c>
      <c r="D575" s="13" t="s">
        <v>55</v>
      </c>
      <c r="E575" s="13">
        <f>ROUND((E574/B574)*10^5,1)</f>
        <v>236.9</v>
      </c>
      <c r="F575" s="13">
        <f>ROUND((F574/B574)*10^5,1)</f>
        <v>4215.5</v>
      </c>
      <c r="G575" s="13">
        <f>ROUND((G574/B574)*10^5,1)</f>
        <v>2</v>
      </c>
      <c r="H575" s="13">
        <f>ROUND((H574/B574)*10^5,1)</f>
        <v>40.700000000000003</v>
      </c>
      <c r="I575" s="13">
        <f>ROUND((I574/B574)*10^5,1)</f>
        <v>49.2</v>
      </c>
      <c r="J575" s="13">
        <f>ROUND((J574/B574)*10^5,1)</f>
        <v>145</v>
      </c>
      <c r="K575" s="13">
        <f>ROUND((K574/J574)*10^5,1)</f>
        <v>0</v>
      </c>
      <c r="L575" s="13">
        <f>ROUND((L574/B574)*10^5,1)</f>
        <v>653</v>
      </c>
      <c r="M575" s="13">
        <f>ROUND((M574/B574)*10^5,1)</f>
        <v>3229.1</v>
      </c>
      <c r="N575" s="13">
        <f>ROUND((N574/B574)*10^5,1)</f>
        <v>333.4</v>
      </c>
    </row>
    <row r="576" spans="1:15">
      <c r="B576" s="11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</row>
    <row r="577" spans="1:15">
      <c r="A577" s="31" t="s">
        <v>57</v>
      </c>
      <c r="B577" s="7"/>
      <c r="E577" s="9" t="s">
        <v>55</v>
      </c>
      <c r="G577" s="10"/>
      <c r="K577" s="9"/>
    </row>
    <row r="578" spans="1:15">
      <c r="A578" s="14"/>
      <c r="B578" s="7"/>
      <c r="E578" s="9" t="s">
        <v>55</v>
      </c>
      <c r="F578" s="9" t="s">
        <v>55</v>
      </c>
      <c r="G578" s="10"/>
      <c r="K578" s="9"/>
    </row>
    <row r="579" spans="1:15">
      <c r="A579" s="1" t="s">
        <v>9</v>
      </c>
      <c r="B579" s="7">
        <v>163177</v>
      </c>
      <c r="C579" s="9" t="s">
        <v>55</v>
      </c>
      <c r="K579" s="9"/>
    </row>
    <row r="580" spans="1:15">
      <c r="A580" s="1" t="s">
        <v>52</v>
      </c>
      <c r="B580" s="11">
        <v>1</v>
      </c>
      <c r="C580" s="7">
        <f t="shared" ref="C580:C585" si="109">(E580+F580)</f>
        <v>5417</v>
      </c>
      <c r="D580" s="7"/>
      <c r="E580" s="7">
        <f t="shared" ref="E580:E585" si="110">+(G580+H580+I580+J580)</f>
        <v>216</v>
      </c>
      <c r="F580" s="7">
        <f t="shared" ref="F580:F585" si="111">(L580+M580+N580)</f>
        <v>5201</v>
      </c>
      <c r="G580" s="7">
        <v>8</v>
      </c>
      <c r="H580" s="7">
        <v>16</v>
      </c>
      <c r="I580" s="7">
        <v>34</v>
      </c>
      <c r="J580" s="7">
        <v>158</v>
      </c>
      <c r="L580" s="7">
        <v>1128</v>
      </c>
      <c r="M580" s="7">
        <v>3858</v>
      </c>
      <c r="N580" s="7">
        <v>215</v>
      </c>
    </row>
    <row r="581" spans="1:15">
      <c r="A581" s="1" t="s">
        <v>53</v>
      </c>
      <c r="B581" s="7">
        <v>206092</v>
      </c>
      <c r="C581" s="7"/>
      <c r="D581" s="7"/>
      <c r="E581" s="7"/>
      <c r="F581" s="7"/>
      <c r="G581" s="7"/>
      <c r="H581" s="7"/>
      <c r="I581" s="7"/>
      <c r="J581" s="7"/>
      <c r="L581" s="7"/>
      <c r="M581" s="7"/>
      <c r="N581" s="7"/>
    </row>
    <row r="582" spans="1:15">
      <c r="A582" s="1" t="s">
        <v>52</v>
      </c>
      <c r="B582" s="11">
        <v>0.99399999999999999</v>
      </c>
      <c r="C582" s="7">
        <f t="shared" si="109"/>
        <v>6187</v>
      </c>
      <c r="D582" s="7"/>
      <c r="E582" s="7">
        <f t="shared" si="110"/>
        <v>272</v>
      </c>
      <c r="F582" s="7">
        <f t="shared" si="111"/>
        <v>5915</v>
      </c>
      <c r="G582" s="7">
        <v>1</v>
      </c>
      <c r="H582" s="7">
        <v>68</v>
      </c>
      <c r="I582" s="7">
        <v>33</v>
      </c>
      <c r="J582" s="7">
        <v>170</v>
      </c>
      <c r="L582" s="7">
        <v>1013</v>
      </c>
      <c r="M582" s="7">
        <v>4653</v>
      </c>
      <c r="N582" s="7">
        <v>249</v>
      </c>
    </row>
    <row r="583" spans="1:15">
      <c r="A583" s="1" t="s">
        <v>80</v>
      </c>
      <c r="B583" s="11">
        <v>1</v>
      </c>
      <c r="C583" s="7">
        <f t="shared" si="109"/>
        <v>6224</v>
      </c>
      <c r="D583" s="7"/>
      <c r="E583" s="7">
        <f t="shared" si="110"/>
        <v>273</v>
      </c>
      <c r="F583" s="7">
        <f t="shared" si="111"/>
        <v>5951</v>
      </c>
      <c r="G583" s="7">
        <v>1</v>
      </c>
      <c r="H583" s="7">
        <v>68</v>
      </c>
      <c r="I583" s="7">
        <v>33</v>
      </c>
      <c r="J583" s="7">
        <v>171</v>
      </c>
      <c r="L583" s="7">
        <v>1019</v>
      </c>
      <c r="M583" s="7">
        <v>4681</v>
      </c>
      <c r="N583" s="7">
        <v>251</v>
      </c>
    </row>
    <row r="584" spans="1:15">
      <c r="A584" s="1" t="s">
        <v>13</v>
      </c>
      <c r="B584" s="7">
        <v>247323</v>
      </c>
      <c r="C584" s="7"/>
      <c r="D584" s="7"/>
      <c r="E584" s="7"/>
      <c r="F584" s="7"/>
      <c r="G584" s="7"/>
      <c r="H584" s="7"/>
      <c r="I584" s="7"/>
      <c r="J584" s="7"/>
      <c r="L584" s="7"/>
      <c r="M584" s="7"/>
      <c r="N584" s="7"/>
    </row>
    <row r="585" spans="1:15">
      <c r="A585" s="1" t="s">
        <v>52</v>
      </c>
      <c r="B585" s="11">
        <v>1</v>
      </c>
      <c r="C585" s="7">
        <f t="shared" si="109"/>
        <v>3959</v>
      </c>
      <c r="D585" s="7"/>
      <c r="E585" s="7">
        <f t="shared" si="110"/>
        <v>169</v>
      </c>
      <c r="F585" s="7">
        <f t="shared" si="111"/>
        <v>3790</v>
      </c>
      <c r="G585" s="7">
        <v>4</v>
      </c>
      <c r="H585" s="7">
        <v>42</v>
      </c>
      <c r="I585" s="7">
        <v>10</v>
      </c>
      <c r="J585" s="7">
        <v>113</v>
      </c>
      <c r="L585" s="7">
        <v>1342</v>
      </c>
      <c r="M585" s="7">
        <v>2145</v>
      </c>
      <c r="N585" s="7">
        <v>303</v>
      </c>
    </row>
    <row r="586" spans="1:15" s="8" customFormat="1">
      <c r="A586" s="8" t="s">
        <v>14</v>
      </c>
      <c r="B586" s="15">
        <f>SUM(B579+B581+B584)</f>
        <v>616592</v>
      </c>
      <c r="C586" s="15">
        <f>SUM(E586+F586)</f>
        <v>15600</v>
      </c>
      <c r="D586" s="15"/>
      <c r="E586" s="15">
        <f>SUM(G586+H586+I586+J586)</f>
        <v>658</v>
      </c>
      <c r="F586" s="15">
        <f>SUM(L586+M586+N586)</f>
        <v>14942</v>
      </c>
      <c r="G586" s="15">
        <f t="shared" ref="G586:N586" si="112">SUM(G580+G583+G585)</f>
        <v>13</v>
      </c>
      <c r="H586" s="15">
        <f t="shared" si="112"/>
        <v>126</v>
      </c>
      <c r="I586" s="15">
        <f t="shared" si="112"/>
        <v>77</v>
      </c>
      <c r="J586" s="15">
        <f t="shared" si="112"/>
        <v>442</v>
      </c>
      <c r="K586" s="15">
        <f t="shared" si="112"/>
        <v>0</v>
      </c>
      <c r="L586" s="15">
        <f t="shared" si="112"/>
        <v>3489</v>
      </c>
      <c r="M586" s="15">
        <f t="shared" si="112"/>
        <v>10684</v>
      </c>
      <c r="N586" s="15">
        <f t="shared" si="112"/>
        <v>769</v>
      </c>
      <c r="O586" s="16"/>
    </row>
    <row r="587" spans="1:15">
      <c r="A587" s="1" t="s">
        <v>54</v>
      </c>
      <c r="B587" s="11"/>
      <c r="C587" s="13">
        <f>ROUND((C586/B586)*10^5,1)</f>
        <v>2530</v>
      </c>
      <c r="D587" s="13" t="s">
        <v>55</v>
      </c>
      <c r="E587" s="13">
        <f>ROUND((E586/B586)*10^5,1)</f>
        <v>106.7</v>
      </c>
      <c r="F587" s="13">
        <f>ROUND((F586/B586)*10^5,1)</f>
        <v>2423.3000000000002</v>
      </c>
      <c r="G587" s="13">
        <f>ROUND((G586/B586)*10^5,1)</f>
        <v>2.1</v>
      </c>
      <c r="H587" s="13">
        <f>ROUND((H586/B586)*10^5,1)</f>
        <v>20.399999999999999</v>
      </c>
      <c r="I587" s="13">
        <f>ROUND((I586/B586)*10^5,1)</f>
        <v>12.5</v>
      </c>
      <c r="J587" s="13">
        <f>ROUND((J586/B586)*10^5,1)</f>
        <v>71.7</v>
      </c>
      <c r="K587" s="13">
        <f>ROUND((K586/J586)*10^5,1)</f>
        <v>0</v>
      </c>
      <c r="L587" s="13">
        <f>ROUND((L586/B586)*10^5,1)</f>
        <v>565.9</v>
      </c>
      <c r="M587" s="13">
        <f>ROUND((M586/B586)*10^5,1)</f>
        <v>1732.8</v>
      </c>
      <c r="N587" s="13">
        <f>ROUND((N586/B586)*10^5,1)</f>
        <v>124.7</v>
      </c>
    </row>
    <row r="588" spans="1:15">
      <c r="B588" s="11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</row>
    <row r="589" spans="1:15">
      <c r="A589" s="31" t="s">
        <v>48</v>
      </c>
      <c r="B589" s="7"/>
      <c r="C589" s="9" t="s">
        <v>55</v>
      </c>
      <c r="G589" s="10"/>
      <c r="K589" s="9"/>
    </row>
    <row r="590" spans="1:15">
      <c r="A590" s="14"/>
      <c r="B590" s="7"/>
      <c r="D590" s="9" t="s">
        <v>55</v>
      </c>
      <c r="E590" s="9" t="s">
        <v>55</v>
      </c>
      <c r="F590" s="9" t="s">
        <v>55</v>
      </c>
      <c r="G590" s="10"/>
      <c r="K590" s="9"/>
    </row>
    <row r="591" spans="1:15">
      <c r="A591" s="1" t="s">
        <v>9</v>
      </c>
      <c r="B591" s="7">
        <v>5695993</v>
      </c>
      <c r="K591" s="9"/>
    </row>
    <row r="592" spans="1:15">
      <c r="A592" s="1" t="s">
        <v>52</v>
      </c>
      <c r="B592" s="11">
        <v>0.996</v>
      </c>
      <c r="C592" s="7">
        <f t="shared" ref="C592:C599" si="113">(E592+F592)</f>
        <v>195402</v>
      </c>
      <c r="D592" s="7"/>
      <c r="E592" s="7">
        <f t="shared" ref="E592:E599" si="114">+(G592+H592+I592+J592)</f>
        <v>18151</v>
      </c>
      <c r="F592" s="7">
        <f t="shared" ref="F592:F599" si="115">(L592+M592+N592)</f>
        <v>177251</v>
      </c>
      <c r="G592" s="7">
        <v>304</v>
      </c>
      <c r="H592" s="7">
        <v>1435</v>
      </c>
      <c r="I592" s="7">
        <v>6492</v>
      </c>
      <c r="J592" s="7">
        <v>9920</v>
      </c>
      <c r="L592" s="7">
        <v>25657</v>
      </c>
      <c r="M592" s="7">
        <v>134985</v>
      </c>
      <c r="N592" s="7">
        <v>16609</v>
      </c>
    </row>
    <row r="593" spans="1:15">
      <c r="A593" s="1" t="s">
        <v>80</v>
      </c>
      <c r="B593" s="11">
        <v>1</v>
      </c>
      <c r="C593" s="7">
        <f t="shared" si="113"/>
        <v>196372</v>
      </c>
      <c r="D593" s="7"/>
      <c r="E593" s="7">
        <f t="shared" si="114"/>
        <v>18251</v>
      </c>
      <c r="F593" s="7">
        <f t="shared" si="115"/>
        <v>178121</v>
      </c>
      <c r="G593" s="7">
        <v>305</v>
      </c>
      <c r="H593" s="7">
        <v>1443</v>
      </c>
      <c r="I593" s="7">
        <v>6520</v>
      </c>
      <c r="J593" s="7">
        <v>9983</v>
      </c>
      <c r="L593" s="7">
        <v>25768</v>
      </c>
      <c r="M593" s="7">
        <v>135664</v>
      </c>
      <c r="N593" s="7">
        <v>16689</v>
      </c>
    </row>
    <row r="594" spans="1:15">
      <c r="A594" s="1" t="s">
        <v>53</v>
      </c>
      <c r="B594" s="7">
        <v>449150</v>
      </c>
      <c r="C594" s="7"/>
      <c r="D594" s="7"/>
      <c r="E594" s="7"/>
      <c r="F594" s="7"/>
      <c r="G594" s="7"/>
      <c r="H594" s="7"/>
      <c r="I594" s="7"/>
      <c r="J594" s="7"/>
      <c r="L594" s="7"/>
      <c r="M594" s="7"/>
      <c r="N594" s="7"/>
    </row>
    <row r="595" spans="1:15">
      <c r="A595" s="1" t="s">
        <v>52</v>
      </c>
      <c r="B595" s="11">
        <v>0.92700000000000005</v>
      </c>
      <c r="C595" s="7">
        <f t="shared" si="113"/>
        <v>14081</v>
      </c>
      <c r="D595" s="7"/>
      <c r="E595" s="7">
        <f t="shared" si="114"/>
        <v>1174</v>
      </c>
      <c r="F595" s="7">
        <f t="shared" si="115"/>
        <v>12907</v>
      </c>
      <c r="G595" s="7">
        <v>15</v>
      </c>
      <c r="H595" s="7">
        <v>125</v>
      </c>
      <c r="I595" s="7">
        <v>216</v>
      </c>
      <c r="J595" s="7">
        <v>818</v>
      </c>
      <c r="L595" s="7">
        <v>1902</v>
      </c>
      <c r="M595" s="7">
        <v>10393</v>
      </c>
      <c r="N595" s="7">
        <v>612</v>
      </c>
    </row>
    <row r="596" spans="1:15">
      <c r="A596" s="1" t="s">
        <v>80</v>
      </c>
      <c r="B596" s="11">
        <v>1</v>
      </c>
      <c r="C596" s="7">
        <f t="shared" si="113"/>
        <v>15185</v>
      </c>
      <c r="D596" s="7"/>
      <c r="E596" s="7">
        <f t="shared" si="114"/>
        <v>1266</v>
      </c>
      <c r="F596" s="7">
        <f t="shared" si="115"/>
        <v>13919</v>
      </c>
      <c r="G596" s="7">
        <v>16</v>
      </c>
      <c r="H596" s="7">
        <v>135</v>
      </c>
      <c r="I596" s="7">
        <v>233</v>
      </c>
      <c r="J596" s="7">
        <v>882</v>
      </c>
      <c r="L596" s="7">
        <v>2051</v>
      </c>
      <c r="M596" s="7">
        <v>11208</v>
      </c>
      <c r="N596" s="7">
        <v>660</v>
      </c>
    </row>
    <row r="597" spans="1:15">
      <c r="A597" s="1" t="s">
        <v>13</v>
      </c>
      <c r="B597" s="7">
        <v>1148399</v>
      </c>
      <c r="C597" s="7"/>
      <c r="D597" s="7"/>
      <c r="E597" s="7"/>
      <c r="F597" s="7"/>
      <c r="G597" s="7"/>
      <c r="H597" s="7"/>
      <c r="I597" s="7"/>
      <c r="J597" s="7"/>
      <c r="L597" s="7"/>
      <c r="M597" s="7"/>
      <c r="N597" s="7"/>
    </row>
    <row r="598" spans="1:15">
      <c r="A598" s="1" t="s">
        <v>52</v>
      </c>
      <c r="B598" s="11">
        <v>0.99399999999999999</v>
      </c>
      <c r="C598" s="7">
        <f t="shared" si="113"/>
        <v>17378</v>
      </c>
      <c r="D598" s="7"/>
      <c r="E598" s="7">
        <f t="shared" si="114"/>
        <v>1729</v>
      </c>
      <c r="F598" s="7">
        <f t="shared" si="115"/>
        <v>15649</v>
      </c>
      <c r="G598" s="7">
        <v>67</v>
      </c>
      <c r="H598" s="7">
        <v>259</v>
      </c>
      <c r="I598" s="7">
        <v>207</v>
      </c>
      <c r="J598" s="7">
        <v>1196</v>
      </c>
      <c r="L598" s="7">
        <v>3915</v>
      </c>
      <c r="M598" s="7">
        <v>10612</v>
      </c>
      <c r="N598" s="7">
        <v>1122</v>
      </c>
    </row>
    <row r="599" spans="1:15">
      <c r="A599" s="1" t="s">
        <v>80</v>
      </c>
      <c r="B599" s="11">
        <v>1</v>
      </c>
      <c r="C599" s="7">
        <f t="shared" si="113"/>
        <v>17482</v>
      </c>
      <c r="D599" s="7"/>
      <c r="E599" s="7">
        <f t="shared" si="114"/>
        <v>1739</v>
      </c>
      <c r="F599" s="7">
        <f t="shared" si="115"/>
        <v>15743</v>
      </c>
      <c r="G599" s="7">
        <v>67</v>
      </c>
      <c r="H599" s="7">
        <v>261</v>
      </c>
      <c r="I599" s="7">
        <v>208</v>
      </c>
      <c r="J599" s="7">
        <v>1203</v>
      </c>
      <c r="L599" s="7">
        <v>3938</v>
      </c>
      <c r="M599" s="7">
        <v>10676</v>
      </c>
      <c r="N599" s="7">
        <v>1129</v>
      </c>
    </row>
    <row r="600" spans="1:15" s="8" customFormat="1">
      <c r="A600" s="8" t="s">
        <v>14</v>
      </c>
      <c r="B600" s="15">
        <f>SUM(B591+B594+B597)</f>
        <v>7293542</v>
      </c>
      <c r="C600" s="15">
        <f>SUM(E600+F600)</f>
        <v>229039</v>
      </c>
      <c r="D600" s="15"/>
      <c r="E600" s="15">
        <f>SUM(G600+H600+I600+J600)</f>
        <v>21256</v>
      </c>
      <c r="F600" s="15">
        <f>SUM(L600+M600+N600)</f>
        <v>207783</v>
      </c>
      <c r="G600" s="15">
        <f t="shared" ref="G600:N600" si="116">SUM(G593+G596+G599)</f>
        <v>388</v>
      </c>
      <c r="H600" s="15">
        <f t="shared" si="116"/>
        <v>1839</v>
      </c>
      <c r="I600" s="15">
        <f t="shared" si="116"/>
        <v>6961</v>
      </c>
      <c r="J600" s="15">
        <f t="shared" si="116"/>
        <v>12068</v>
      </c>
      <c r="K600" s="15">
        <f t="shared" si="116"/>
        <v>0</v>
      </c>
      <c r="L600" s="15">
        <f t="shared" si="116"/>
        <v>31757</v>
      </c>
      <c r="M600" s="15">
        <f t="shared" si="116"/>
        <v>157548</v>
      </c>
      <c r="N600" s="15">
        <f t="shared" si="116"/>
        <v>18478</v>
      </c>
      <c r="O600" s="16"/>
    </row>
    <row r="601" spans="1:15">
      <c r="A601" s="1" t="s">
        <v>54</v>
      </c>
      <c r="B601" s="11"/>
      <c r="C601" s="13">
        <f>ROUND((C600/B600)*10^5,1)</f>
        <v>3140.3</v>
      </c>
      <c r="D601" s="13" t="s">
        <v>55</v>
      </c>
      <c r="E601" s="13">
        <f>ROUND((E600/B600)*10^5,1)</f>
        <v>291.39999999999998</v>
      </c>
      <c r="F601" s="13">
        <f>ROUND((F600/B600)*10^5,1)</f>
        <v>2848.9</v>
      </c>
      <c r="G601" s="13">
        <f>ROUND((G600/B600)*10^5,1)</f>
        <v>5.3</v>
      </c>
      <c r="H601" s="13">
        <f>ROUND((H600/B600)*10^5,1)</f>
        <v>25.2</v>
      </c>
      <c r="I601" s="13">
        <f>ROUND((I600/B600)*10^5,1)</f>
        <v>95.4</v>
      </c>
      <c r="J601" s="13">
        <f>ROUND((J600/B600)*10^5,1)</f>
        <v>165.5</v>
      </c>
      <c r="K601" s="13">
        <f>ROUND((K600/J600)*10^5,1)</f>
        <v>0</v>
      </c>
      <c r="L601" s="13">
        <f>ROUND((L600/B600)*10^5,1)</f>
        <v>435.4</v>
      </c>
      <c r="M601" s="13">
        <f>ROUND((M600/B600)*10^5,1)</f>
        <v>2160.1</v>
      </c>
      <c r="N601" s="13">
        <f>ROUND((N600/B600)*10^5,1)</f>
        <v>253.3</v>
      </c>
    </row>
    <row r="602" spans="1:15">
      <c r="B602" s="11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</row>
    <row r="603" spans="1:15">
      <c r="A603" s="31" t="s">
        <v>49</v>
      </c>
      <c r="B603" s="7"/>
      <c r="C603" s="9" t="s">
        <v>55</v>
      </c>
      <c r="E603" s="9" t="s">
        <v>55</v>
      </c>
      <c r="G603" s="10"/>
      <c r="K603" s="9"/>
    </row>
    <row r="604" spans="1:15">
      <c r="A604" s="14"/>
      <c r="B604" s="7"/>
      <c r="C604" s="9" t="s">
        <v>55</v>
      </c>
      <c r="F604" s="9" t="s">
        <v>55</v>
      </c>
      <c r="G604" s="10"/>
      <c r="K604" s="9"/>
    </row>
    <row r="605" spans="1:15">
      <c r="A605" s="1" t="s">
        <v>9</v>
      </c>
      <c r="B605" s="7">
        <v>5044509</v>
      </c>
      <c r="K605" s="9"/>
    </row>
    <row r="606" spans="1:15">
      <c r="A606" s="1" t="s">
        <v>52</v>
      </c>
      <c r="B606" s="11">
        <v>0.97899999999999998</v>
      </c>
      <c r="C606" s="7">
        <f t="shared" ref="C606:C612" si="117">(E606+F606)</f>
        <v>257184</v>
      </c>
      <c r="D606" s="7"/>
      <c r="E606" s="7">
        <f t="shared" ref="E606:E612" si="118">+(G606+H606+I606+J606)</f>
        <v>18287</v>
      </c>
      <c r="F606" s="7">
        <f t="shared" ref="F606:F612" si="119">(L606+M606+N606)</f>
        <v>238897</v>
      </c>
      <c r="G606" s="7">
        <v>146</v>
      </c>
      <c r="H606" s="7">
        <v>2166</v>
      </c>
      <c r="I606" s="7">
        <v>5365</v>
      </c>
      <c r="J606" s="7">
        <v>10610</v>
      </c>
      <c r="L606" s="7">
        <v>44484</v>
      </c>
      <c r="M606" s="7">
        <v>157459</v>
      </c>
      <c r="N606" s="7">
        <v>36954</v>
      </c>
    </row>
    <row r="607" spans="1:15">
      <c r="A607" s="1" t="s">
        <v>80</v>
      </c>
      <c r="B607" s="11">
        <v>1</v>
      </c>
      <c r="C607" s="7">
        <f t="shared" si="117"/>
        <v>261666</v>
      </c>
      <c r="D607" s="7"/>
      <c r="E607" s="7">
        <f t="shared" si="118"/>
        <v>18554</v>
      </c>
      <c r="F607" s="7">
        <f t="shared" si="119"/>
        <v>243112</v>
      </c>
      <c r="G607" s="7">
        <v>148</v>
      </c>
      <c r="H607" s="7">
        <v>2210</v>
      </c>
      <c r="I607" s="7">
        <v>5433</v>
      </c>
      <c r="J607" s="7">
        <v>10763</v>
      </c>
      <c r="L607" s="7">
        <v>45291</v>
      </c>
      <c r="M607" s="7">
        <v>160226</v>
      </c>
      <c r="N607" s="7">
        <v>37595</v>
      </c>
    </row>
    <row r="608" spans="1:15">
      <c r="A608" s="1" t="s">
        <v>53</v>
      </c>
      <c r="B608" s="7">
        <v>463899</v>
      </c>
      <c r="C608" s="7"/>
      <c r="D608" s="7"/>
      <c r="E608" s="7"/>
      <c r="F608" s="7"/>
      <c r="G608" s="7"/>
      <c r="H608" s="7"/>
      <c r="I608" s="7"/>
      <c r="J608" s="7"/>
      <c r="L608" s="7"/>
      <c r="M608" s="7"/>
      <c r="N608" s="7"/>
    </row>
    <row r="609" spans="1:15">
      <c r="A609" s="1" t="s">
        <v>52</v>
      </c>
      <c r="B609" s="11">
        <v>0.90700000000000003</v>
      </c>
      <c r="C609" s="7">
        <f t="shared" si="117"/>
        <v>29773</v>
      </c>
      <c r="D609" s="7"/>
      <c r="E609" s="7">
        <f t="shared" si="118"/>
        <v>1372</v>
      </c>
      <c r="F609" s="7">
        <f t="shared" si="119"/>
        <v>28401</v>
      </c>
      <c r="G609" s="7">
        <v>10</v>
      </c>
      <c r="H609" s="7">
        <v>285</v>
      </c>
      <c r="I609" s="7">
        <v>262</v>
      </c>
      <c r="J609" s="7">
        <v>815</v>
      </c>
      <c r="L609" s="7">
        <v>4782</v>
      </c>
      <c r="M609" s="7">
        <v>21958</v>
      </c>
      <c r="N609" s="7">
        <v>1661</v>
      </c>
    </row>
    <row r="610" spans="1:15">
      <c r="A610" s="1" t="s">
        <v>80</v>
      </c>
      <c r="B610" s="11">
        <v>1</v>
      </c>
      <c r="C610" s="7">
        <f t="shared" si="117"/>
        <v>32838</v>
      </c>
      <c r="D610" s="7"/>
      <c r="E610" s="7">
        <f t="shared" si="118"/>
        <v>1513</v>
      </c>
      <c r="F610" s="7">
        <f t="shared" si="119"/>
        <v>31325</v>
      </c>
      <c r="G610" s="7">
        <v>11</v>
      </c>
      <c r="H610" s="7">
        <v>314</v>
      </c>
      <c r="I610" s="7">
        <v>289</v>
      </c>
      <c r="J610" s="7">
        <v>899</v>
      </c>
      <c r="L610" s="7">
        <v>5274</v>
      </c>
      <c r="M610" s="7">
        <v>24219</v>
      </c>
      <c r="N610" s="7">
        <v>1832</v>
      </c>
    </row>
    <row r="611" spans="1:15">
      <c r="A611" s="1" t="s">
        <v>13</v>
      </c>
      <c r="B611" s="7">
        <v>560588</v>
      </c>
      <c r="C611" s="7"/>
      <c r="D611" s="7"/>
      <c r="E611" s="7"/>
      <c r="F611" s="7"/>
      <c r="G611" s="7"/>
      <c r="H611" s="7"/>
      <c r="I611" s="7"/>
      <c r="J611" s="7"/>
      <c r="L611" s="7"/>
      <c r="M611" s="7"/>
      <c r="N611" s="7"/>
    </row>
    <row r="612" spans="1:15">
      <c r="A612" s="1" t="s">
        <v>52</v>
      </c>
      <c r="B612" s="11">
        <v>1</v>
      </c>
      <c r="C612" s="7">
        <f t="shared" si="117"/>
        <v>15427</v>
      </c>
      <c r="D612" s="7"/>
      <c r="E612" s="7">
        <f t="shared" si="118"/>
        <v>897</v>
      </c>
      <c r="F612" s="7">
        <f t="shared" si="119"/>
        <v>14530</v>
      </c>
      <c r="G612" s="7">
        <v>25</v>
      </c>
      <c r="H612" s="7">
        <v>210</v>
      </c>
      <c r="I612" s="7">
        <v>75</v>
      </c>
      <c r="J612" s="7">
        <v>587</v>
      </c>
      <c r="L612" s="7">
        <v>4383</v>
      </c>
      <c r="M612" s="7">
        <v>9081</v>
      </c>
      <c r="N612" s="7">
        <v>1066</v>
      </c>
    </row>
    <row r="613" spans="1:15" s="8" customFormat="1">
      <c r="A613" s="8" t="s">
        <v>14</v>
      </c>
      <c r="B613" s="15">
        <f>SUM(B605+B608+B611)</f>
        <v>6068996</v>
      </c>
      <c r="C613" s="15">
        <f>SUM(E613+F613)</f>
        <v>309931</v>
      </c>
      <c r="D613" s="15"/>
      <c r="E613" s="15">
        <f>SUM(G613+H613+I613+J613)</f>
        <v>20964</v>
      </c>
      <c r="F613" s="15">
        <f>SUM(L613+M613+N613)</f>
        <v>288967</v>
      </c>
      <c r="G613" s="15">
        <f>SUM(G607+G610+G612)</f>
        <v>184</v>
      </c>
      <c r="H613" s="15">
        <f>SUM(H607+H610+H612)</f>
        <v>2734</v>
      </c>
      <c r="I613" s="15">
        <f>SUM(I607+I610+I612)</f>
        <v>5797</v>
      </c>
      <c r="J613" s="15">
        <f>SUM(J607+J610+J612)</f>
        <v>12249</v>
      </c>
      <c r="K613" s="15"/>
      <c r="L613" s="15">
        <f>SUM(L607+L610+L612)</f>
        <v>54948</v>
      </c>
      <c r="M613" s="15">
        <f>SUM(M607+M610+M612)</f>
        <v>193526</v>
      </c>
      <c r="N613" s="15">
        <f>SUM(N607+N610+N612)</f>
        <v>40493</v>
      </c>
      <c r="O613" s="16"/>
    </row>
    <row r="614" spans="1:15">
      <c r="A614" s="1" t="s">
        <v>54</v>
      </c>
      <c r="B614" s="11"/>
      <c r="C614" s="13">
        <f>ROUND((C613/B613)*10^5,1)</f>
        <v>5106.8</v>
      </c>
      <c r="D614" s="13" t="s">
        <v>55</v>
      </c>
      <c r="E614" s="13">
        <f>ROUND((E613/B613)*10^5,1)</f>
        <v>345.4</v>
      </c>
      <c r="F614" s="13">
        <f>ROUND((F613/B613)*10^5,1)</f>
        <v>4761.3999999999996</v>
      </c>
      <c r="G614" s="13">
        <f>ROUND((G613/B613)*10^5,1)</f>
        <v>3</v>
      </c>
      <c r="H614" s="13">
        <f>ROUND((H613/B613)*10^5,1)</f>
        <v>45</v>
      </c>
      <c r="I614" s="13">
        <f>ROUND((I613/B613)*10^5,1)</f>
        <v>95.5</v>
      </c>
      <c r="J614" s="13">
        <f>ROUND((J613/B613)*10^5,1)</f>
        <v>201.8</v>
      </c>
      <c r="K614" s="13">
        <f>ROUND((K613/J613)*10^5,1)</f>
        <v>0</v>
      </c>
      <c r="L614" s="13">
        <f>ROUND((L613/B613)*10^5,1)</f>
        <v>905.4</v>
      </c>
      <c r="M614" s="13">
        <f>ROUND((M613/B613)*10^5,1)</f>
        <v>3188.8</v>
      </c>
      <c r="N614" s="13">
        <f>ROUND((N613/B613)*10^5,1)</f>
        <v>667.2</v>
      </c>
    </row>
    <row r="615" spans="1:15">
      <c r="B615" s="11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</row>
    <row r="616" spans="1:15">
      <c r="A616" s="31" t="s">
        <v>62</v>
      </c>
      <c r="B616" s="7"/>
      <c r="C616" s="9" t="s">
        <v>55</v>
      </c>
      <c r="F616" s="9" t="s">
        <v>55</v>
      </c>
      <c r="G616" s="10"/>
      <c r="K616" s="9"/>
    </row>
    <row r="617" spans="1:15">
      <c r="A617" s="14"/>
      <c r="B617" s="7"/>
      <c r="C617" s="9" t="s">
        <v>55</v>
      </c>
      <c r="E617" s="9" t="s">
        <v>55</v>
      </c>
      <c r="G617" s="10"/>
      <c r="K617" s="9"/>
    </row>
    <row r="618" spans="1:15">
      <c r="A618" s="1" t="s">
        <v>9</v>
      </c>
      <c r="B618" s="7">
        <v>762826</v>
      </c>
      <c r="K618" s="9"/>
    </row>
    <row r="619" spans="1:15">
      <c r="A619" s="1" t="s">
        <v>52</v>
      </c>
      <c r="B619" s="11">
        <v>0.91800000000000004</v>
      </c>
      <c r="C619" s="7">
        <f t="shared" ref="C619:C625" si="120">(E619+F619)</f>
        <v>22873</v>
      </c>
      <c r="D619" s="7"/>
      <c r="E619" s="7">
        <f t="shared" ref="E619:E625" si="121">+(G619+H619+I619+J619)</f>
        <v>1968</v>
      </c>
      <c r="F619" s="7">
        <f t="shared" ref="F619:F625" si="122">(L619+M619+N619)</f>
        <v>20905</v>
      </c>
      <c r="G619" s="7">
        <v>19</v>
      </c>
      <c r="H619" s="7">
        <v>166</v>
      </c>
      <c r="I619" s="7">
        <v>416</v>
      </c>
      <c r="J619" s="7">
        <v>1367</v>
      </c>
      <c r="L619" s="7">
        <v>4570</v>
      </c>
      <c r="M619" s="7">
        <v>14150</v>
      </c>
      <c r="N619" s="7">
        <v>2185</v>
      </c>
    </row>
    <row r="620" spans="1:15">
      <c r="A620" s="1" t="s">
        <v>80</v>
      </c>
      <c r="B620" s="11">
        <v>1</v>
      </c>
      <c r="C620" s="7">
        <f t="shared" si="120"/>
        <v>25084</v>
      </c>
      <c r="D620" s="7"/>
      <c r="E620" s="7">
        <f t="shared" si="121"/>
        <v>2156</v>
      </c>
      <c r="F620" s="7">
        <f t="shared" si="122"/>
        <v>22928</v>
      </c>
      <c r="G620" s="7">
        <v>20</v>
      </c>
      <c r="H620" s="7">
        <v>180</v>
      </c>
      <c r="I620" s="7">
        <v>458</v>
      </c>
      <c r="J620" s="7">
        <v>1498</v>
      </c>
      <c r="L620" s="7">
        <v>4938</v>
      </c>
      <c r="M620" s="7">
        <v>15629</v>
      </c>
      <c r="N620" s="7">
        <v>2361</v>
      </c>
    </row>
    <row r="621" spans="1:15">
      <c r="A621" s="1" t="s">
        <v>53</v>
      </c>
      <c r="B621" s="7">
        <v>278400</v>
      </c>
      <c r="C621" s="7"/>
      <c r="D621" s="7"/>
      <c r="E621" s="7"/>
      <c r="F621" s="7"/>
      <c r="G621" s="7"/>
      <c r="H621" s="7"/>
      <c r="I621" s="7"/>
      <c r="J621" s="7"/>
      <c r="L621" s="7"/>
      <c r="M621" s="7"/>
      <c r="N621" s="7"/>
    </row>
    <row r="622" spans="1:15">
      <c r="A622" s="1" t="s">
        <v>52</v>
      </c>
      <c r="B622" s="11">
        <v>0.81100000000000005</v>
      </c>
      <c r="C622" s="7">
        <f t="shared" si="120"/>
        <v>6428</v>
      </c>
      <c r="D622" s="7"/>
      <c r="E622" s="7">
        <f t="shared" si="121"/>
        <v>567</v>
      </c>
      <c r="F622" s="7">
        <f t="shared" si="122"/>
        <v>5861</v>
      </c>
      <c r="G622" s="7">
        <v>6</v>
      </c>
      <c r="H622" s="7">
        <v>39</v>
      </c>
      <c r="I622" s="7">
        <v>88</v>
      </c>
      <c r="J622" s="7">
        <v>434</v>
      </c>
      <c r="L622" s="7">
        <v>1185</v>
      </c>
      <c r="M622" s="7">
        <v>4369</v>
      </c>
      <c r="N622" s="7">
        <v>307</v>
      </c>
    </row>
    <row r="623" spans="1:15">
      <c r="A623" s="1" t="s">
        <v>80</v>
      </c>
      <c r="B623" s="11">
        <v>1</v>
      </c>
      <c r="C623" s="7">
        <f t="shared" si="120"/>
        <v>7921</v>
      </c>
      <c r="D623" s="7"/>
      <c r="E623" s="7">
        <f t="shared" si="121"/>
        <v>699</v>
      </c>
      <c r="F623" s="7">
        <f t="shared" si="122"/>
        <v>7222</v>
      </c>
      <c r="G623" s="7">
        <v>8</v>
      </c>
      <c r="H623" s="7">
        <v>48</v>
      </c>
      <c r="I623" s="7">
        <v>108</v>
      </c>
      <c r="J623" s="7">
        <v>535</v>
      </c>
      <c r="L623" s="7">
        <v>1460</v>
      </c>
      <c r="M623" s="7">
        <v>5384</v>
      </c>
      <c r="N623" s="7">
        <v>378</v>
      </c>
    </row>
    <row r="624" spans="1:15">
      <c r="A624" s="1" t="s">
        <v>13</v>
      </c>
      <c r="B624" s="7">
        <v>760647</v>
      </c>
      <c r="C624" s="7"/>
      <c r="D624" s="7"/>
      <c r="E624" s="7"/>
      <c r="F624" s="7"/>
      <c r="G624" s="7"/>
      <c r="H624" s="7"/>
      <c r="I624" s="7"/>
      <c r="J624" s="7"/>
      <c r="L624" s="7"/>
      <c r="M624" s="7"/>
      <c r="N624" s="7"/>
    </row>
    <row r="625" spans="1:15">
      <c r="A625" s="1" t="s">
        <v>52</v>
      </c>
      <c r="B625" s="11">
        <v>0.97299999999999998</v>
      </c>
      <c r="C625" s="7">
        <f t="shared" si="120"/>
        <v>11978</v>
      </c>
      <c r="D625" s="7"/>
      <c r="E625" s="7">
        <f t="shared" si="121"/>
        <v>1329</v>
      </c>
      <c r="F625" s="7">
        <f t="shared" si="122"/>
        <v>10649</v>
      </c>
      <c r="G625" s="7">
        <v>28</v>
      </c>
      <c r="H625" s="7">
        <v>97</v>
      </c>
      <c r="I625" s="7">
        <v>89</v>
      </c>
      <c r="J625" s="7">
        <v>1115</v>
      </c>
      <c r="L625" s="7">
        <v>3189</v>
      </c>
      <c r="M625" s="7">
        <v>6333</v>
      </c>
      <c r="N625" s="7">
        <v>1127</v>
      </c>
    </row>
    <row r="626" spans="1:15">
      <c r="A626" s="1" t="s">
        <v>80</v>
      </c>
      <c r="B626" s="11">
        <v>1</v>
      </c>
      <c r="C626" s="7">
        <f>(E626+F626)</f>
        <v>12315</v>
      </c>
      <c r="D626" s="7"/>
      <c r="E626" s="7">
        <f>+(G626+H626+I626+J626)</f>
        <v>1366</v>
      </c>
      <c r="F626" s="7">
        <f>(L626+M626+N626)</f>
        <v>10949</v>
      </c>
      <c r="G626" s="7">
        <v>29</v>
      </c>
      <c r="H626" s="7">
        <v>100</v>
      </c>
      <c r="I626" s="7">
        <v>91</v>
      </c>
      <c r="J626" s="7">
        <v>1146</v>
      </c>
      <c r="L626" s="7">
        <v>3279</v>
      </c>
      <c r="M626" s="7">
        <v>6511</v>
      </c>
      <c r="N626" s="7">
        <v>1159</v>
      </c>
    </row>
    <row r="627" spans="1:15" s="8" customFormat="1">
      <c r="A627" s="8" t="s">
        <v>14</v>
      </c>
      <c r="B627" s="15">
        <f>SUM(B618+B621+B624)</f>
        <v>1801873</v>
      </c>
      <c r="C627" s="15">
        <f>SUM(E627+F627)</f>
        <v>45320</v>
      </c>
      <c r="D627" s="15"/>
      <c r="E627" s="15">
        <f>SUM(G627+H627+I627+J627)</f>
        <v>4221</v>
      </c>
      <c r="F627" s="15">
        <f>SUM(L627+M627+N627)</f>
        <v>41099</v>
      </c>
      <c r="G627" s="15">
        <f t="shared" ref="G627:N627" si="123">SUM(G620+G623+G626)</f>
        <v>57</v>
      </c>
      <c r="H627" s="15">
        <f t="shared" si="123"/>
        <v>328</v>
      </c>
      <c r="I627" s="15">
        <f t="shared" si="123"/>
        <v>657</v>
      </c>
      <c r="J627" s="15">
        <f t="shared" si="123"/>
        <v>3179</v>
      </c>
      <c r="K627" s="15">
        <f t="shared" si="123"/>
        <v>0</v>
      </c>
      <c r="L627" s="15">
        <f t="shared" si="123"/>
        <v>9677</v>
      </c>
      <c r="M627" s="15">
        <f t="shared" si="123"/>
        <v>27524</v>
      </c>
      <c r="N627" s="15">
        <f t="shared" si="123"/>
        <v>3898</v>
      </c>
      <c r="O627" s="16"/>
    </row>
    <row r="628" spans="1:15">
      <c r="A628" s="1" t="s">
        <v>54</v>
      </c>
      <c r="B628" s="11"/>
      <c r="C628" s="13">
        <f>ROUND((C627/B627)*10^5,1)</f>
        <v>2515.1999999999998</v>
      </c>
      <c r="D628" s="13" t="s">
        <v>55</v>
      </c>
      <c r="E628" s="13">
        <f>ROUND((E627/B627)*10^5,1)</f>
        <v>234.3</v>
      </c>
      <c r="F628" s="13">
        <f>ROUND((F627/B627)*10^5,1)</f>
        <v>2280.9</v>
      </c>
      <c r="G628" s="13">
        <f>ROUND((G627/B627)*10^5,1)</f>
        <v>3.2</v>
      </c>
      <c r="H628" s="13">
        <f>ROUND((H627/B627)*10^5,1)</f>
        <v>18.2</v>
      </c>
      <c r="I628" s="13">
        <f>ROUND((I627/B627)*10^5,1)</f>
        <v>36.5</v>
      </c>
      <c r="J628" s="13">
        <f>ROUND((J627/B627)*10^5,1)</f>
        <v>176.4</v>
      </c>
      <c r="K628" s="13">
        <f>ROUND((K627/J627)*10^5,1)</f>
        <v>0</v>
      </c>
      <c r="L628" s="13">
        <f>ROUND((L627/B627)*10^5,1)</f>
        <v>537.1</v>
      </c>
      <c r="M628" s="13">
        <f>ROUND((M627/B627)*10^5,1)</f>
        <v>1527.5</v>
      </c>
      <c r="N628" s="13">
        <f>ROUND((N627/B627)*10^5,1)</f>
        <v>216.3</v>
      </c>
    </row>
    <row r="629" spans="1:15">
      <c r="B629" s="11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</row>
    <row r="630" spans="1:15">
      <c r="A630" s="31" t="s">
        <v>56</v>
      </c>
      <c r="B630" s="7"/>
      <c r="C630" s="9" t="s">
        <v>55</v>
      </c>
      <c r="E630" s="9" t="s">
        <v>55</v>
      </c>
      <c r="F630" s="9" t="s">
        <v>55</v>
      </c>
      <c r="G630" s="10"/>
      <c r="K630" s="9"/>
    </row>
    <row r="631" spans="1:15">
      <c r="A631" s="14"/>
      <c r="B631" s="7"/>
      <c r="G631" s="10"/>
      <c r="K631" s="9"/>
    </row>
    <row r="632" spans="1:15" s="8" customFormat="1">
      <c r="A632" s="1" t="s">
        <v>9</v>
      </c>
      <c r="B632" s="7">
        <v>3692594</v>
      </c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16"/>
    </row>
    <row r="633" spans="1:15">
      <c r="A633" s="1" t="s">
        <v>52</v>
      </c>
      <c r="B633" s="11">
        <v>0.97399999999999998</v>
      </c>
      <c r="C633" s="7">
        <f>(E633+F633)</f>
        <v>134920</v>
      </c>
      <c r="D633" s="7"/>
      <c r="E633" s="7">
        <f>+(G633+H633+I633+J633)</f>
        <v>10363</v>
      </c>
      <c r="F633" s="7">
        <f>(L633+M633+N633)</f>
        <v>124557</v>
      </c>
      <c r="G633" s="7">
        <v>135</v>
      </c>
      <c r="H633" s="7">
        <v>956</v>
      </c>
      <c r="I633" s="7">
        <v>4572</v>
      </c>
      <c r="J633" s="7">
        <v>4700</v>
      </c>
      <c r="L633" s="7">
        <v>19851</v>
      </c>
      <c r="M633" s="7">
        <v>93057</v>
      </c>
      <c r="N633" s="7">
        <v>11649</v>
      </c>
    </row>
    <row r="634" spans="1:15">
      <c r="A634" s="1" t="s">
        <v>80</v>
      </c>
      <c r="B634" s="11">
        <v>1</v>
      </c>
      <c r="C634" s="7">
        <f>(E634+F634)</f>
        <v>136716</v>
      </c>
      <c r="D634" s="7"/>
      <c r="E634" s="7">
        <f>+(G634+H634+I634+J634)</f>
        <v>10437</v>
      </c>
      <c r="F634" s="7">
        <f>(L634+M634+N634)</f>
        <v>126279</v>
      </c>
      <c r="G634" s="7">
        <v>136</v>
      </c>
      <c r="H634" s="7">
        <v>967</v>
      </c>
      <c r="I634" s="7">
        <v>4588</v>
      </c>
      <c r="J634" s="7">
        <v>4746</v>
      </c>
      <c r="L634" s="7">
        <v>20143</v>
      </c>
      <c r="M634" s="7">
        <v>94399</v>
      </c>
      <c r="N634" s="7">
        <v>11737</v>
      </c>
    </row>
    <row r="635" spans="1:15" ht="15.75" customHeight="1">
      <c r="A635" s="1" t="s">
        <v>53</v>
      </c>
      <c r="B635" s="7">
        <v>718125</v>
      </c>
      <c r="C635" s="7"/>
      <c r="D635" s="7"/>
      <c r="E635" s="7"/>
      <c r="F635" s="7"/>
      <c r="G635" s="7"/>
      <c r="H635" s="7"/>
      <c r="I635" s="7"/>
      <c r="J635" s="7"/>
      <c r="L635" s="7"/>
      <c r="M635" s="7"/>
      <c r="N635" s="7"/>
    </row>
    <row r="636" spans="1:15">
      <c r="A636" s="1" t="s">
        <v>52</v>
      </c>
      <c r="B636" s="11">
        <v>0.99</v>
      </c>
      <c r="C636" s="7">
        <f>(E636+F636)</f>
        <v>25127</v>
      </c>
      <c r="D636" s="7"/>
      <c r="E636" s="7">
        <f>+(G636+H636+I636+J636)</f>
        <v>1012</v>
      </c>
      <c r="F636" s="7">
        <f>(L636+M636+N636)</f>
        <v>24115</v>
      </c>
      <c r="G636" s="7">
        <v>2</v>
      </c>
      <c r="H636" s="7">
        <v>147</v>
      </c>
      <c r="I636" s="7">
        <v>85</v>
      </c>
      <c r="J636" s="7">
        <v>778</v>
      </c>
      <c r="L636" s="7">
        <v>3156</v>
      </c>
      <c r="M636" s="7">
        <v>20105</v>
      </c>
      <c r="N636" s="7">
        <v>854</v>
      </c>
    </row>
    <row r="637" spans="1:15">
      <c r="A637" s="1" t="s">
        <v>80</v>
      </c>
      <c r="B637" s="11">
        <v>1</v>
      </c>
      <c r="C637" s="7">
        <f>(E637+F637)</f>
        <v>25371</v>
      </c>
      <c r="D637" s="7"/>
      <c r="E637" s="7">
        <f>+(G637+H637+I637+J637)</f>
        <v>1022</v>
      </c>
      <c r="F637" s="7">
        <f>(L637+M637+N637)</f>
        <v>24349</v>
      </c>
      <c r="G637" s="7">
        <v>2</v>
      </c>
      <c r="H637" s="7">
        <v>148</v>
      </c>
      <c r="I637" s="7">
        <v>86</v>
      </c>
      <c r="J637" s="7">
        <v>786</v>
      </c>
      <c r="L637" s="7">
        <v>3187</v>
      </c>
      <c r="M637" s="7">
        <v>20300</v>
      </c>
      <c r="N637" s="7">
        <v>862</v>
      </c>
    </row>
    <row r="638" spans="1:15">
      <c r="A638" s="1" t="s">
        <v>13</v>
      </c>
      <c r="B638" s="7">
        <v>1030477</v>
      </c>
      <c r="C638" s="7"/>
      <c r="D638" s="7"/>
      <c r="E638" s="7"/>
      <c r="F638" s="7"/>
      <c r="G638" s="7"/>
      <c r="H638" s="7"/>
      <c r="I638" s="7"/>
      <c r="J638" s="7"/>
      <c r="L638" s="7"/>
      <c r="M638" s="7"/>
      <c r="N638" s="7"/>
    </row>
    <row r="639" spans="1:15">
      <c r="A639" s="1" t="s">
        <v>52</v>
      </c>
      <c r="B639" s="11">
        <v>0.97599999999999998</v>
      </c>
      <c r="C639" s="7">
        <f>(E639+F639)</f>
        <v>14547</v>
      </c>
      <c r="D639" s="7"/>
      <c r="E639" s="7">
        <f>+(G639+H639+I639+J639)</f>
        <v>761</v>
      </c>
      <c r="F639" s="7">
        <f>(L639+M639+N639)</f>
        <v>13786</v>
      </c>
      <c r="G639" s="7">
        <v>16</v>
      </c>
      <c r="H639" s="7">
        <v>119</v>
      </c>
      <c r="I639" s="7">
        <v>38</v>
      </c>
      <c r="J639" s="7">
        <v>588</v>
      </c>
      <c r="L639" s="7">
        <v>4487</v>
      </c>
      <c r="M639" s="7">
        <v>8460</v>
      </c>
      <c r="N639" s="7">
        <v>839</v>
      </c>
    </row>
    <row r="640" spans="1:15">
      <c r="A640" s="1" t="s">
        <v>80</v>
      </c>
      <c r="B640" s="11">
        <v>1</v>
      </c>
      <c r="C640" s="7">
        <f>(E640+F640)</f>
        <v>14900</v>
      </c>
      <c r="D640" s="7"/>
      <c r="E640" s="7">
        <f>+(G640+H640+I640+J640)</f>
        <v>779</v>
      </c>
      <c r="F640" s="7">
        <f>(L640+M640+N640)</f>
        <v>14121</v>
      </c>
      <c r="G640" s="7">
        <v>16</v>
      </c>
      <c r="H640" s="7">
        <v>122</v>
      </c>
      <c r="I640" s="7">
        <v>39</v>
      </c>
      <c r="J640" s="7">
        <v>602</v>
      </c>
      <c r="L640" s="7">
        <v>4596</v>
      </c>
      <c r="M640" s="7">
        <v>8666</v>
      </c>
      <c r="N640" s="7">
        <v>859</v>
      </c>
    </row>
    <row r="641" spans="1:15">
      <c r="A641" s="8" t="s">
        <v>14</v>
      </c>
      <c r="B641" s="15">
        <f>SUM(B632+B635+B638)</f>
        <v>5441196</v>
      </c>
      <c r="C641" s="15">
        <f>SUM(E641+F641)</f>
        <v>176987</v>
      </c>
      <c r="D641" s="15"/>
      <c r="E641" s="15">
        <f>SUM(G641+H641+I641+J641)</f>
        <v>12238</v>
      </c>
      <c r="F641" s="15">
        <f>SUM(L641+M641+N641)</f>
        <v>164749</v>
      </c>
      <c r="G641" s="15">
        <f t="shared" ref="G641:N641" si="124">SUM(G634+G637+G640)</f>
        <v>154</v>
      </c>
      <c r="H641" s="15">
        <f t="shared" si="124"/>
        <v>1237</v>
      </c>
      <c r="I641" s="15">
        <f t="shared" si="124"/>
        <v>4713</v>
      </c>
      <c r="J641" s="15">
        <f t="shared" si="124"/>
        <v>6134</v>
      </c>
      <c r="K641" s="15">
        <f t="shared" si="124"/>
        <v>0</v>
      </c>
      <c r="L641" s="15">
        <f t="shared" si="124"/>
        <v>27926</v>
      </c>
      <c r="M641" s="15">
        <f t="shared" si="124"/>
        <v>123365</v>
      </c>
      <c r="N641" s="15">
        <f t="shared" si="124"/>
        <v>13458</v>
      </c>
    </row>
    <row r="642" spans="1:15">
      <c r="A642" s="1" t="s">
        <v>54</v>
      </c>
      <c r="B642" s="11"/>
      <c r="C642" s="13">
        <f>ROUND((C641/B641)*10^5,1)</f>
        <v>3252.7</v>
      </c>
      <c r="D642" s="13" t="s">
        <v>55</v>
      </c>
      <c r="E642" s="13">
        <f>ROUND((E641/B641)*10^5,1)</f>
        <v>224.9</v>
      </c>
      <c r="F642" s="13">
        <f>ROUND((F641/B641)*10^5,1)</f>
        <v>3027.8</v>
      </c>
      <c r="G642" s="13">
        <f>ROUND((G641/B641)*10^5,1)</f>
        <v>2.8</v>
      </c>
      <c r="H642" s="13">
        <f>ROUND((H641/B641)*10^5,1)</f>
        <v>22.7</v>
      </c>
      <c r="I642" s="13">
        <f>ROUND((I641/B641)*10^5,1)</f>
        <v>86.6</v>
      </c>
      <c r="J642" s="13">
        <f>ROUND((J641/B641)*10^5,1)</f>
        <v>112.7</v>
      </c>
      <c r="K642" s="13">
        <f>ROUND((K641/J641)*10^5,1)</f>
        <v>0</v>
      </c>
      <c r="L642" s="13">
        <f>ROUND((L641/B641)*10^5,1)</f>
        <v>513.20000000000005</v>
      </c>
      <c r="M642" s="13">
        <f>ROUND((M641/B641)*10^5,1)</f>
        <v>2267.1999999999998</v>
      </c>
      <c r="N642" s="13">
        <f>ROUND((N641/B641)*10^5,1)</f>
        <v>247.3</v>
      </c>
    </row>
    <row r="643" spans="1:15">
      <c r="B643" s="11" t="s">
        <v>55</v>
      </c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</row>
    <row r="644" spans="1:15" s="8" customFormat="1">
      <c r="A644" s="31" t="s">
        <v>50</v>
      </c>
      <c r="B644" s="7" t="s">
        <v>55</v>
      </c>
      <c r="C644" s="9" t="s">
        <v>55</v>
      </c>
      <c r="D644" s="9"/>
      <c r="E644" s="9"/>
      <c r="F644" s="9"/>
      <c r="G644" s="10"/>
      <c r="H644" s="9"/>
      <c r="I644" s="9"/>
      <c r="J644" s="9"/>
      <c r="K644" s="9"/>
      <c r="L644" s="9"/>
      <c r="M644" s="9"/>
      <c r="N644" s="9"/>
      <c r="O644" s="16"/>
    </row>
    <row r="645" spans="1:15">
      <c r="A645" s="14"/>
      <c r="B645" s="7"/>
      <c r="C645" s="9" t="s">
        <v>55</v>
      </c>
      <c r="G645" s="10"/>
      <c r="K645" s="9"/>
    </row>
    <row r="646" spans="1:15">
      <c r="A646" s="1" t="s">
        <v>9</v>
      </c>
      <c r="B646" s="7">
        <v>149614</v>
      </c>
      <c r="E646" s="9" t="s">
        <v>55</v>
      </c>
      <c r="F646" s="9" t="s">
        <v>55</v>
      </c>
      <c r="K646" s="9"/>
    </row>
    <row r="647" spans="1:15" ht="15.75" customHeight="1">
      <c r="A647" s="1" t="s">
        <v>52</v>
      </c>
      <c r="B647" s="11">
        <v>1</v>
      </c>
      <c r="C647" s="7">
        <f t="shared" ref="C647:C652" si="125">(E647+F647)</f>
        <v>6626</v>
      </c>
      <c r="D647" s="7"/>
      <c r="E647" s="7">
        <f t="shared" ref="E647:E652" si="126">+(G647+H647+I647+J647)</f>
        <v>367</v>
      </c>
      <c r="F647" s="7">
        <f t="shared" ref="F647:F652" si="127">(L647+M647+N647)</f>
        <v>6259</v>
      </c>
      <c r="G647" s="7">
        <v>5</v>
      </c>
      <c r="H647" s="7">
        <v>54</v>
      </c>
      <c r="I647" s="7">
        <v>51</v>
      </c>
      <c r="J647" s="7">
        <v>257</v>
      </c>
      <c r="L647" s="7">
        <v>988</v>
      </c>
      <c r="M647" s="7">
        <v>4957</v>
      </c>
      <c r="N647" s="7">
        <v>314</v>
      </c>
    </row>
    <row r="648" spans="1:15" ht="15.75" customHeight="1">
      <c r="A648" s="1" t="s">
        <v>53</v>
      </c>
      <c r="B648" s="7">
        <v>208723</v>
      </c>
      <c r="C648" s="7"/>
      <c r="D648" s="7"/>
      <c r="E648" s="7"/>
      <c r="F648" s="7"/>
      <c r="G648" s="7"/>
      <c r="H648" s="7"/>
      <c r="I648" s="7"/>
      <c r="J648" s="7"/>
      <c r="L648" s="7"/>
      <c r="M648" s="7"/>
      <c r="N648" s="7"/>
    </row>
    <row r="649" spans="1:15" ht="15.75" customHeight="1">
      <c r="A649" s="1" t="s">
        <v>52</v>
      </c>
      <c r="B649" s="11">
        <v>0.98399999999999999</v>
      </c>
      <c r="C649" s="7">
        <f t="shared" si="125"/>
        <v>8560</v>
      </c>
      <c r="D649" s="7"/>
      <c r="E649" s="7">
        <f t="shared" si="126"/>
        <v>649</v>
      </c>
      <c r="F649" s="7">
        <f t="shared" si="127"/>
        <v>7911</v>
      </c>
      <c r="G649" s="7">
        <v>4</v>
      </c>
      <c r="H649" s="7">
        <v>56</v>
      </c>
      <c r="I649" s="7">
        <v>35</v>
      </c>
      <c r="J649" s="7">
        <v>554</v>
      </c>
      <c r="L649" s="7">
        <v>994</v>
      </c>
      <c r="M649" s="7">
        <v>6592</v>
      </c>
      <c r="N649" s="7">
        <v>325</v>
      </c>
    </row>
    <row r="650" spans="1:15" ht="15.75" customHeight="1">
      <c r="A650" s="1" t="s">
        <v>80</v>
      </c>
      <c r="B650" s="11">
        <v>1</v>
      </c>
      <c r="C650" s="7">
        <f t="shared" si="125"/>
        <v>8697</v>
      </c>
      <c r="D650" s="7"/>
      <c r="E650" s="7">
        <f t="shared" si="126"/>
        <v>660</v>
      </c>
      <c r="F650" s="7">
        <f t="shared" si="127"/>
        <v>8037</v>
      </c>
      <c r="G650" s="7">
        <v>4</v>
      </c>
      <c r="H650" s="7">
        <v>57</v>
      </c>
      <c r="I650" s="7">
        <v>36</v>
      </c>
      <c r="J650" s="7">
        <v>563</v>
      </c>
      <c r="L650" s="7">
        <v>1010</v>
      </c>
      <c r="M650" s="7">
        <v>6697</v>
      </c>
      <c r="N650" s="7">
        <v>330</v>
      </c>
    </row>
    <row r="651" spans="1:15" ht="15.75" customHeight="1">
      <c r="A651" s="1" t="s">
        <v>13</v>
      </c>
      <c r="B651" s="7">
        <v>140366</v>
      </c>
      <c r="C651" s="7"/>
      <c r="D651" s="7"/>
      <c r="E651" s="7"/>
      <c r="F651" s="7"/>
      <c r="G651" s="7" t="s">
        <v>55</v>
      </c>
      <c r="H651" s="7"/>
      <c r="I651" s="7" t="s">
        <v>55</v>
      </c>
      <c r="J651" s="7"/>
      <c r="L651" s="7"/>
      <c r="M651" s="7"/>
      <c r="N651" s="7"/>
    </row>
    <row r="652" spans="1:15" ht="15.75" customHeight="1">
      <c r="A652" s="1" t="s">
        <v>52</v>
      </c>
      <c r="B652" s="11">
        <v>1</v>
      </c>
      <c r="C652" s="7">
        <f t="shared" si="125"/>
        <v>2535</v>
      </c>
      <c r="D652" s="7"/>
      <c r="E652" s="7">
        <f t="shared" si="126"/>
        <v>337</v>
      </c>
      <c r="F652" s="7">
        <f t="shared" si="127"/>
        <v>2198</v>
      </c>
      <c r="G652" s="7">
        <v>6</v>
      </c>
      <c r="H652" s="7">
        <v>37</v>
      </c>
      <c r="I652" s="7">
        <v>6</v>
      </c>
      <c r="J652" s="7">
        <v>288</v>
      </c>
      <c r="L652" s="7">
        <v>450</v>
      </c>
      <c r="M652" s="7">
        <v>1649</v>
      </c>
      <c r="N652" s="7">
        <v>99</v>
      </c>
    </row>
    <row r="653" spans="1:15" ht="15.75" customHeight="1">
      <c r="A653" s="8" t="s">
        <v>14</v>
      </c>
      <c r="B653" s="15">
        <f>SUM(B646+B648+B651)</f>
        <v>498703</v>
      </c>
      <c r="C653" s="15">
        <f>SUM(E653+F653)</f>
        <v>17858</v>
      </c>
      <c r="D653" s="15"/>
      <c r="E653" s="15">
        <f>SUM(G653+H653+I653+J653)</f>
        <v>1364</v>
      </c>
      <c r="F653" s="15">
        <f>SUM(L653+M653+N653)</f>
        <v>16494</v>
      </c>
      <c r="G653" s="15">
        <f>SUM(G647+G650+G652)</f>
        <v>15</v>
      </c>
      <c r="H653" s="15">
        <f t="shared" ref="H653:N653" si="128">SUM(H647+H650+H652)</f>
        <v>148</v>
      </c>
      <c r="I653" s="15">
        <f t="shared" si="128"/>
        <v>93</v>
      </c>
      <c r="J653" s="15">
        <f t="shared" si="128"/>
        <v>1108</v>
      </c>
      <c r="K653" s="15">
        <f t="shared" si="128"/>
        <v>0</v>
      </c>
      <c r="L653" s="15">
        <f t="shared" si="128"/>
        <v>2448</v>
      </c>
      <c r="M653" s="15">
        <f t="shared" si="128"/>
        <v>13303</v>
      </c>
      <c r="N653" s="15">
        <f t="shared" si="128"/>
        <v>743</v>
      </c>
    </row>
    <row r="654" spans="1:15" ht="15.75" customHeight="1">
      <c r="A654" s="1" t="s">
        <v>54</v>
      </c>
      <c r="B654" s="11"/>
      <c r="C654" s="13">
        <f>ROUND((C653/B653)*10^5,1)</f>
        <v>3580.9</v>
      </c>
      <c r="D654" s="13" t="s">
        <v>55</v>
      </c>
      <c r="E654" s="13">
        <f>ROUND((E653/B653)*10^5,1)</f>
        <v>273.5</v>
      </c>
      <c r="F654" s="13">
        <f>ROUND((F653/B653)*10^5,1)</f>
        <v>3307.4</v>
      </c>
      <c r="G654" s="13">
        <f>ROUND((G653/B653)*10^5,1)</f>
        <v>3</v>
      </c>
      <c r="H654" s="13">
        <f>ROUND((H653/B653)*10^5,1)</f>
        <v>29.7</v>
      </c>
      <c r="I654" s="13">
        <f>ROUND((I653/B653)*10^5,1)</f>
        <v>18.600000000000001</v>
      </c>
      <c r="J654" s="13">
        <f>ROUND((J653/B653)*10^5,1)</f>
        <v>222.2</v>
      </c>
      <c r="K654" s="13">
        <f>ROUND((K653/J653)*10^5,1)</f>
        <v>0</v>
      </c>
      <c r="L654" s="13">
        <f>ROUND((L653/B653)*10^5,1)</f>
        <v>490.9</v>
      </c>
      <c r="M654" s="13">
        <f>ROUND((M653/B653)*10^5,1)</f>
        <v>2667.5</v>
      </c>
      <c r="N654" s="13">
        <f>ROUND((N653/B653)*10^5,1)</f>
        <v>149</v>
      </c>
    </row>
    <row r="655" spans="1:15" ht="15.75" customHeight="1">
      <c r="A655" s="20"/>
      <c r="B655" s="21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3"/>
    </row>
    <row r="656" spans="1:15" s="28" customFormat="1" ht="15.75" customHeight="1">
      <c r="A656" s="24" t="s">
        <v>72</v>
      </c>
      <c r="B656" s="25"/>
      <c r="C656" s="26"/>
      <c r="D656" s="27"/>
      <c r="E656" s="26"/>
      <c r="F656" s="26"/>
      <c r="G656" s="27"/>
      <c r="H656" s="27"/>
      <c r="I656" s="26"/>
      <c r="J656" s="26"/>
      <c r="K656" s="27"/>
      <c r="L656" s="26"/>
      <c r="M656" s="26"/>
      <c r="N656" s="26"/>
      <c r="O656" s="27"/>
    </row>
    <row r="657" spans="1:15" s="28" customFormat="1" ht="15.75" customHeight="1">
      <c r="A657" s="30" t="s">
        <v>71</v>
      </c>
      <c r="B657" s="26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</row>
    <row r="658" spans="1:15" s="28" customFormat="1" ht="15.75" customHeight="1">
      <c r="A658" s="24" t="s">
        <v>83</v>
      </c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</row>
    <row r="659" spans="1:15" s="28" customFormat="1" ht="15.75" customHeight="1">
      <c r="A659" s="24" t="s">
        <v>84</v>
      </c>
      <c r="B659" s="26"/>
      <c r="C659" s="26"/>
      <c r="D659" s="27"/>
      <c r="E659" s="26"/>
      <c r="F659" s="26"/>
      <c r="G659" s="27"/>
      <c r="H659" s="27"/>
      <c r="I659" s="26"/>
      <c r="J659" s="26"/>
      <c r="K659" s="27"/>
      <c r="L659" s="26"/>
      <c r="M659" s="26"/>
      <c r="N659" s="26"/>
      <c r="O659" s="27"/>
    </row>
    <row r="660" spans="1:15" s="28" customFormat="1" ht="15.75" customHeight="1">
      <c r="A660" s="28" t="s">
        <v>85</v>
      </c>
      <c r="B660" s="26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</row>
    <row r="661" spans="1:15" s="28" customFormat="1" ht="13.8"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</row>
    <row r="662" spans="1:15" s="28" customFormat="1" ht="13.8">
      <c r="A662" s="28" t="s">
        <v>55</v>
      </c>
      <c r="B662" s="27"/>
      <c r="C662" s="27"/>
      <c r="D662" s="27"/>
      <c r="E662" s="27"/>
      <c r="F662" s="27"/>
      <c r="G662" s="27"/>
      <c r="H662" s="27"/>
      <c r="I662" s="27"/>
      <c r="J662" s="27"/>
      <c r="K662" s="26"/>
      <c r="L662" s="27"/>
      <c r="M662" s="27"/>
      <c r="N662" s="27"/>
      <c r="O662" s="27"/>
    </row>
    <row r="663" spans="1:15">
      <c r="A663" s="1" t="s">
        <v>55</v>
      </c>
    </row>
    <row r="664" spans="1:15">
      <c r="A664" s="1" t="s">
        <v>55</v>
      </c>
    </row>
  </sheetData>
  <phoneticPr fontId="0" type="noConversion"/>
  <printOptions horizontalCentered="1"/>
  <pageMargins left="0.5" right="0.5" top="0.5" bottom="0" header="0" footer="0"/>
  <pageSetup paperSize="5" scale="49" orientation="portrait" r:id="rId1"/>
  <headerFooter alignWithMargins="0">
    <oddFooter>&amp;LSee footnotes at end of table.</oddFooter>
  </headerFooter>
  <rowBreaks count="8" manualBreakCount="8">
    <brk id="93" max="14" man="1"/>
    <brk id="183" max="14" man="1"/>
    <brk id="281" max="14" man="1"/>
    <brk id="383" max="14" man="1"/>
    <brk id="477" max="14" man="1"/>
    <brk id="562" max="14" man="1"/>
    <brk id="655" max="14" man="1"/>
    <brk id="660" max="16383" man="1"/>
  </rowBreaks>
  <colBreaks count="1" manualBreakCount="1">
    <brk id="1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TABLE9A</vt:lpstr>
      <vt:lpstr>TABLE9A!Print_Area</vt:lpstr>
      <vt:lpstr>TABLE9A!Print_Titles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1901-01-01T00:00:00Z</cp:lastPrinted>
  <dcterms:created xsi:type="dcterms:W3CDTF">1901-01-01T00:00:00Z</dcterms:created>
  <dcterms:modified xsi:type="dcterms:W3CDTF">2019-12-10T02:51:37Z</dcterms:modified>
</cp:coreProperties>
</file>