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3DC59712-8D1E-46AC-AD46-3709879E3C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tura" sheetId="1" r:id="rId1"/>
    <sheet name="Mercado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3" i="1"/>
  <c r="E13" i="1" s="1"/>
  <c r="D14" i="1"/>
  <c r="E14" i="1" s="1"/>
  <c r="D15" i="1"/>
  <c r="E15" i="1" s="1"/>
  <c r="D16" i="1"/>
  <c r="E16" i="1" s="1"/>
  <c r="B4" i="1"/>
  <c r="E17" i="1" l="1"/>
  <c r="E18" i="1" s="1"/>
  <c r="E19" i="1" l="1"/>
</calcChain>
</file>

<file path=xl/sharedStrings.xml><?xml version="1.0" encoding="utf-8"?>
<sst xmlns="http://schemas.openxmlformats.org/spreadsheetml/2006/main" count="31" uniqueCount="28">
  <si>
    <t>Nome | Empresa</t>
  </si>
  <si>
    <t>Subtotal</t>
  </si>
  <si>
    <t>Alíquota de imposto</t>
  </si>
  <si>
    <t>CUSTO TOTAL</t>
  </si>
  <si>
    <t>PARA</t>
  </si>
  <si>
    <t>Descrição do produto</t>
  </si>
  <si>
    <t>VALOR</t>
  </si>
  <si>
    <t>Futura S/A</t>
  </si>
  <si>
    <t xml:space="preserve"> Rua das Amoreiras, 7, 1758-001 Lisboa
 215 365 487</t>
  </si>
  <si>
    <t>CLIENTE</t>
  </si>
  <si>
    <t>Notebook</t>
  </si>
  <si>
    <t>Rato</t>
  </si>
  <si>
    <t>Teclado</t>
  </si>
  <si>
    <t>Ecrã 20"</t>
  </si>
  <si>
    <t>Cabo USB</t>
  </si>
  <si>
    <t>Cabo HDMI</t>
  </si>
  <si>
    <t>Headphone sem fio</t>
  </si>
  <si>
    <t>Headphone com fio</t>
  </si>
  <si>
    <t>PRAZER FAZER NEGÓCIO CONSIGO!</t>
  </si>
  <si>
    <t>VALOR COM IVA</t>
  </si>
  <si>
    <t>Endereço completo</t>
  </si>
  <si>
    <t>Telemóvel</t>
  </si>
  <si>
    <t>Caso tenha alguma dúvida sobre esta fatura, use as seguintes informações de contacto:</t>
  </si>
  <si>
    <t>Carla Marcondes, 925 654 321 ou carla.marcondes@futura.pt</t>
  </si>
  <si>
    <t xml:space="preserve"> ITEM</t>
  </si>
  <si>
    <t>Qtd</t>
  </si>
  <si>
    <t>FATURA</t>
  </si>
  <si>
    <t>Emitir todos os cheques nominais à ordem de Futura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</si>
</sst>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R$&quot;\ #,##0.00"/>
  </numFmts>
  <fonts count="34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 Black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9" tint="-0.249977111117893"/>
      <name val="Arial Black"/>
      <family val="2"/>
      <scheme val="major"/>
    </font>
    <font>
      <sz val="11"/>
      <color theme="9" tint="-0.249977111117893"/>
      <name val="Arial"/>
      <family val="2"/>
      <scheme val="minor"/>
    </font>
    <font>
      <sz val="14"/>
      <color theme="9" tint="-0.249977111117893"/>
      <name val="Arial Black"/>
      <family val="2"/>
      <scheme val="major"/>
    </font>
    <font>
      <sz val="11"/>
      <color theme="9" tint="-0.249977111117893"/>
      <name val="Arial"/>
      <family val="2"/>
    </font>
    <font>
      <sz val="11"/>
      <name val="Arial"/>
      <family val="2"/>
      <scheme val="minor"/>
    </font>
    <font>
      <sz val="12"/>
      <name val="Arial"/>
      <family val="2"/>
      <scheme val="minor"/>
    </font>
    <font>
      <b/>
      <sz val="12"/>
      <name val="Arial"/>
      <family val="2"/>
      <scheme val="minor"/>
    </font>
    <font>
      <b/>
      <sz val="11"/>
      <name val="Arial"/>
      <family val="2"/>
      <scheme val="minor"/>
    </font>
    <font>
      <sz val="10"/>
      <color theme="9" tint="-0.249977111117893"/>
      <name val="Arial Black"/>
      <family val="2"/>
      <scheme val="major"/>
    </font>
    <font>
      <b/>
      <sz val="20"/>
      <color theme="9" tint="-0.249977111117893"/>
      <name val="Arial Black"/>
      <family val="2"/>
      <scheme val="major"/>
    </font>
    <font>
      <b/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theme="9" tint="-0.249977111117893"/>
      <name val="Arial"/>
      <family val="2"/>
      <scheme val="minor"/>
    </font>
    <font>
      <sz val="10"/>
      <color theme="1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EE4DA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7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top"/>
    </xf>
    <xf numFmtId="0" fontId="0" fillId="0" borderId="0" xfId="0" applyFill="1" applyAlignment="1">
      <alignment vertical="center"/>
    </xf>
    <xf numFmtId="10" fontId="0" fillId="0" borderId="0" xfId="0" applyNumberFormat="1" applyFill="1"/>
    <xf numFmtId="0" fontId="20" fillId="0" borderId="0" xfId="0" applyFont="1" applyFill="1"/>
    <xf numFmtId="0" fontId="0" fillId="0" borderId="0" xfId="0" applyFill="1" applyBorder="1"/>
    <xf numFmtId="0" fontId="20" fillId="0" borderId="0" xfId="0" applyFont="1" applyFill="1" applyBorder="1" applyAlignment="1">
      <alignment horizontal="left" indent="2"/>
    </xf>
    <xf numFmtId="0" fontId="20" fillId="0" borderId="0" xfId="0" applyFont="1" applyFill="1" applyBorder="1"/>
    <xf numFmtId="0" fontId="22" fillId="0" borderId="0" xfId="0" applyFont="1" applyFill="1" applyBorder="1"/>
    <xf numFmtId="0" fontId="19" fillId="0" borderId="0" xfId="0" applyFont="1" applyFill="1" applyBorder="1" applyAlignment="1">
      <alignment vertical="top" wrapText="1"/>
    </xf>
    <xf numFmtId="0" fontId="23" fillId="0" borderId="0" xfId="0" applyFont="1" applyFill="1" applyBorder="1" applyAlignment="1">
      <alignment vertical="top"/>
    </xf>
    <xf numFmtId="0" fontId="23" fillId="0" borderId="0" xfId="0" applyFont="1" applyFill="1" applyBorder="1" applyAlignment="1">
      <alignment vertical="top"/>
    </xf>
    <xf numFmtId="14" fontId="25" fillId="0" borderId="0" xfId="0" applyNumberFormat="1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13" xfId="0" applyFill="1" applyBorder="1"/>
    <xf numFmtId="0" fontId="0" fillId="0" borderId="15" xfId="0" applyFill="1" applyBorder="1"/>
    <xf numFmtId="14" fontId="25" fillId="0" borderId="15" xfId="0" applyNumberFormat="1" applyFont="1" applyFill="1" applyBorder="1" applyAlignment="1">
      <alignment horizontal="center" vertical="center"/>
    </xf>
    <xf numFmtId="14" fontId="25" fillId="0" borderId="16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vertical="top"/>
    </xf>
    <xf numFmtId="0" fontId="20" fillId="0" borderId="16" xfId="0" applyFont="1" applyFill="1" applyBorder="1" applyAlignment="1">
      <alignment horizontal="left" vertical="center" indent="2"/>
    </xf>
    <xf numFmtId="0" fontId="0" fillId="0" borderId="16" xfId="0" applyFill="1" applyBorder="1"/>
    <xf numFmtId="0" fontId="21" fillId="0" borderId="20" xfId="0" applyFont="1" applyFill="1" applyBorder="1" applyAlignment="1">
      <alignment horizontal="center"/>
    </xf>
    <xf numFmtId="0" fontId="21" fillId="0" borderId="21" xfId="0" applyFont="1" applyFill="1" applyBorder="1" applyAlignment="1">
      <alignment horizontal="center"/>
    </xf>
    <xf numFmtId="0" fontId="21" fillId="0" borderId="22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top" wrapText="1"/>
    </xf>
    <xf numFmtId="0" fontId="27" fillId="0" borderId="16" xfId="0" applyFont="1" applyFill="1" applyBorder="1" applyAlignment="1">
      <alignment horizontal="center" vertical="top" wrapText="1"/>
    </xf>
    <xf numFmtId="0" fontId="28" fillId="0" borderId="13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0" fontId="29" fillId="33" borderId="17" xfId="0" applyFont="1" applyFill="1" applyBorder="1" applyAlignment="1">
      <alignment vertical="center"/>
    </xf>
    <xf numFmtId="0" fontId="29" fillId="33" borderId="10" xfId="0" applyFont="1" applyFill="1" applyBorder="1" applyAlignment="1">
      <alignment vertical="center"/>
    </xf>
    <xf numFmtId="0" fontId="29" fillId="33" borderId="10" xfId="0" applyFont="1" applyFill="1" applyBorder="1" applyAlignment="1">
      <alignment horizontal="left" vertical="center"/>
    </xf>
    <xf numFmtId="0" fontId="29" fillId="33" borderId="18" xfId="0" applyFont="1" applyFill="1" applyBorder="1" applyAlignment="1">
      <alignment horizontal="left" vertical="center"/>
    </xf>
    <xf numFmtId="14" fontId="30" fillId="0" borderId="17" xfId="0" applyNumberFormat="1" applyFont="1" applyFill="1" applyBorder="1" applyAlignment="1">
      <alignment horizontal="center" vertical="center"/>
    </xf>
    <xf numFmtId="14" fontId="30" fillId="0" borderId="10" xfId="0" applyNumberFormat="1" applyFont="1" applyFill="1" applyBorder="1" applyAlignment="1">
      <alignment horizontal="center" vertical="center"/>
    </xf>
    <xf numFmtId="14" fontId="30" fillId="0" borderId="18" xfId="0" applyNumberFormat="1" applyFont="1" applyFill="1" applyBorder="1" applyAlignment="1">
      <alignment horizontal="center" vertical="center"/>
    </xf>
    <xf numFmtId="0" fontId="31" fillId="0" borderId="17" xfId="0" applyFont="1" applyFill="1" applyBorder="1" applyAlignment="1"/>
    <xf numFmtId="0" fontId="31" fillId="0" borderId="10" xfId="0" applyFont="1" applyFill="1" applyBorder="1" applyAlignment="1"/>
    <xf numFmtId="0" fontId="31" fillId="0" borderId="10" xfId="0" applyFont="1" applyFill="1" applyBorder="1" applyAlignment="1">
      <alignment horizontal="left" vertical="center"/>
    </xf>
    <xf numFmtId="0" fontId="31" fillId="0" borderId="18" xfId="0" applyFont="1" applyFill="1" applyBorder="1" applyAlignment="1">
      <alignment horizontal="left" vertical="center"/>
    </xf>
    <xf numFmtId="0" fontId="31" fillId="0" borderId="10" xfId="0" applyFont="1" applyFill="1" applyBorder="1" applyAlignment="1">
      <alignment horizontal="center"/>
    </xf>
    <xf numFmtId="0" fontId="31" fillId="0" borderId="18" xfId="0" applyFont="1" applyFill="1" applyBorder="1" applyAlignment="1">
      <alignment horizontal="center"/>
    </xf>
    <xf numFmtId="0" fontId="31" fillId="0" borderId="17" xfId="0" applyFont="1" applyFill="1" applyBorder="1" applyAlignment="1"/>
    <xf numFmtId="0" fontId="31" fillId="0" borderId="10" xfId="0" applyFont="1" applyFill="1" applyBorder="1" applyAlignment="1"/>
    <xf numFmtId="0" fontId="31" fillId="0" borderId="11" xfId="0" applyFont="1" applyFill="1" applyBorder="1" applyAlignment="1">
      <alignment horizontal="center"/>
    </xf>
    <xf numFmtId="0" fontId="31" fillId="0" borderId="19" xfId="0" applyFont="1" applyFill="1" applyBorder="1" applyAlignment="1">
      <alignment horizontal="center"/>
    </xf>
    <xf numFmtId="1" fontId="33" fillId="0" borderId="15" xfId="0" applyNumberFormat="1" applyFont="1" applyFill="1" applyBorder="1"/>
    <xf numFmtId="0" fontId="30" fillId="0" borderId="0" xfId="0" applyFont="1" applyFill="1" applyBorder="1" applyAlignment="1">
      <alignment horizontal="right" vertical="center" indent="2"/>
    </xf>
    <xf numFmtId="166" fontId="30" fillId="0" borderId="16" xfId="0" applyNumberFormat="1" applyFont="1" applyFill="1" applyBorder="1" applyAlignment="1">
      <alignment horizontal="center" vertical="center"/>
    </xf>
    <xf numFmtId="0" fontId="29" fillId="33" borderId="17" xfId="0" applyFont="1" applyFill="1" applyBorder="1" applyAlignment="1">
      <alignment horizontal="center" vertical="center"/>
    </xf>
    <xf numFmtId="0" fontId="29" fillId="33" borderId="10" xfId="0" applyFont="1" applyFill="1" applyBorder="1" applyAlignment="1">
      <alignment horizontal="center" vertical="center"/>
    </xf>
    <xf numFmtId="0" fontId="29" fillId="33" borderId="18" xfId="0" applyFont="1" applyFill="1" applyBorder="1" applyAlignment="1">
      <alignment horizontal="center" vertical="center"/>
    </xf>
    <xf numFmtId="0" fontId="33" fillId="0" borderId="0" xfId="0" applyFont="1" applyFill="1"/>
    <xf numFmtId="0" fontId="29" fillId="33" borderId="15" xfId="0" applyFont="1" applyFill="1" applyBorder="1" applyAlignment="1">
      <alignment horizontal="center" vertical="center"/>
    </xf>
    <xf numFmtId="0" fontId="29" fillId="33" borderId="0" xfId="0" applyFont="1" applyFill="1" applyBorder="1" applyAlignment="1">
      <alignment horizontal="center" vertical="center"/>
    </xf>
    <xf numFmtId="166" fontId="29" fillId="33" borderId="16" xfId="0" applyNumberFormat="1" applyFont="1" applyFill="1" applyBorder="1" applyAlignment="1">
      <alignment horizontal="left" vertical="center" indent="2"/>
    </xf>
    <xf numFmtId="0" fontId="24" fillId="0" borderId="15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31" fillId="0" borderId="15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1" fillId="0" borderId="16" xfId="0" applyFont="1" applyFill="1" applyBorder="1" applyAlignment="1">
      <alignment horizontal="center"/>
    </xf>
    <xf numFmtId="1" fontId="31" fillId="34" borderId="17" xfId="0" applyNumberFormat="1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left" vertical="center" indent="2"/>
    </xf>
    <xf numFmtId="166" fontId="31" fillId="34" borderId="10" xfId="0" applyNumberFormat="1" applyFont="1" applyFill="1" applyBorder="1" applyAlignment="1">
      <alignment horizontal="center" vertical="center"/>
    </xf>
    <xf numFmtId="166" fontId="31" fillId="34" borderId="18" xfId="0" applyNumberFormat="1" applyFont="1" applyFill="1" applyBorder="1" applyAlignment="1">
      <alignment horizontal="center" vertical="center"/>
    </xf>
    <xf numFmtId="1" fontId="32" fillId="34" borderId="17" xfId="0" applyNumberFormat="1" applyFont="1" applyFill="1" applyBorder="1" applyAlignment="1">
      <alignment horizontal="center" vertical="center"/>
    </xf>
    <xf numFmtId="0" fontId="32" fillId="34" borderId="10" xfId="0" applyFont="1" applyFill="1" applyBorder="1" applyAlignment="1">
      <alignment horizontal="left" vertical="center" indent="2"/>
    </xf>
    <xf numFmtId="166" fontId="32" fillId="34" borderId="10" xfId="0" applyNumberFormat="1" applyFont="1" applyFill="1" applyBorder="1" applyAlignment="1">
      <alignment horizontal="center" vertical="center"/>
    </xf>
    <xf numFmtId="166" fontId="32" fillId="34" borderId="18" xfId="0" applyNumberFormat="1" applyFont="1" applyFill="1" applyBorder="1" applyAlignment="1">
      <alignment horizontal="center" vertical="center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7">
    <dxf>
      <font>
        <b val="0"/>
        <i val="0"/>
        <strike val="0"/>
        <outline val="0"/>
        <shadow val="0"/>
        <u val="none"/>
        <vertAlign val="baseline"/>
        <sz val="10"/>
        <color theme="9" tint="-0.249977111117893"/>
        <name val="Arial"/>
        <family val="2"/>
        <scheme val="minor"/>
      </font>
      <fill>
        <patternFill patternType="solid">
          <fgColor indexed="64"/>
          <bgColor rgb="FFFEE4DA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9" tint="-0.249977111117893"/>
        <name val="Arial"/>
        <family val="2"/>
        <scheme val="minor"/>
      </font>
      <numFmt numFmtId="166" formatCode="&quot;R$&quot;\ #,##0.00"/>
      <fill>
        <patternFill patternType="solid">
          <fgColor indexed="64"/>
          <bgColor rgb="FFFEE4D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9" tint="-0.249977111117893"/>
        <name val="Arial"/>
        <family val="2"/>
        <scheme val="minor"/>
      </font>
      <numFmt numFmtId="166" formatCode="&quot;R$&quot;\ #,##0.00"/>
      <fill>
        <patternFill patternType="solid">
          <fgColor indexed="64"/>
          <bgColor rgb="FFFEE4D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9" tint="-0.249977111117893"/>
        <name val="Arial"/>
        <family val="2"/>
        <scheme val="minor"/>
      </font>
      <fill>
        <patternFill patternType="solid">
          <fgColor indexed="64"/>
          <bgColor rgb="FFFEE4DA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indexed="64"/>
          <bgColor rgb="FFC00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lor theme="0"/>
      </font>
      <fill>
        <patternFill patternType="solid">
          <fgColor theme="4" tint="-0.24994659260841701"/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2"/>
        </patternFill>
      </fill>
      <border diagonalUp="0" diagonalDown="0">
        <left/>
        <right/>
        <top style="thin">
          <color theme="8"/>
        </top>
        <bottom style="thin">
          <color theme="4" tint="-0.24994659260841701"/>
        </bottom>
        <vertical style="thin">
          <color theme="8"/>
        </vertical>
        <horizontal style="thin">
          <color theme="8"/>
        </horizontal>
      </border>
    </dxf>
  </dxfs>
  <tableStyles count="1" defaultTableStyle="TableStyleMedium2" defaultPivotStyle="PivotStyleLight16">
    <tableStyle name="Tabela de negócios" pivot="0" count="2" xr9:uid="{00000000-0011-0000-FFFF-FFFF00000000}">
      <tableStyleElement type="wholeTable" dxfId="6"/>
      <tableStyleElement type="headerRow" dxfId="5"/>
    </tableStyle>
  </tableStyles>
  <colors>
    <mruColors>
      <color rgb="FFFEE4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0</xdr:row>
      <xdr:rowOff>371475</xdr:rowOff>
    </xdr:from>
    <xdr:to>
      <xdr:col>2</xdr:col>
      <xdr:colOff>1743075</xdr:colOff>
      <xdr:row>1</xdr:row>
      <xdr:rowOff>62109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D46627-59E4-4234-92B2-B8BD629FE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371475"/>
          <a:ext cx="1790700" cy="728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DetalhesdaFatura" displayName="Tabela_DetalhesdaFatura" ref="C11:E16" totalsRowShown="0" headerRowDxfId="4" dataDxfId="0">
  <tableColumns count="3">
    <tableColumn id="1" xr3:uid="{00000000-0010-0000-0000-000001000000}" name=" ITEM" dataDxfId="3"/>
    <tableColumn id="2" xr3:uid="{00000000-0010-0000-0000-000002000000}" name="VALOR" dataDxfId="2">
      <calculatedColumnFormula>IFERROR((VLOOKUP(Tabela_DetalhesdaFatura[[#This Row],[ ITEM]],Mercadorias!$A$1:$B$8,2,FALSE)*B12),"")</calculatedColumnFormula>
    </tableColumn>
    <tableColumn id="3" xr3:uid="{3E7E459E-6495-43CE-A308-8E4343AA41C6}" name="VALOR COM IVA" dataDxfId="1">
      <calculatedColumnFormula>IFERROR(SUM(D12+D12*0.23),"")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Custom 20">
      <a:dk1>
        <a:srgbClr val="000000"/>
      </a:dk1>
      <a:lt1>
        <a:srgbClr val="FFFFFF"/>
      </a:lt1>
      <a:dk2>
        <a:srgbClr val="44546A"/>
      </a:dk2>
      <a:lt2>
        <a:srgbClr val="F7FBFD"/>
      </a:lt2>
      <a:accent1>
        <a:srgbClr val="009EEA"/>
      </a:accent1>
      <a:accent2>
        <a:srgbClr val="242870"/>
      </a:accent2>
      <a:accent3>
        <a:srgbClr val="A8D3DF"/>
      </a:accent3>
      <a:accent4>
        <a:srgbClr val="4097E8"/>
      </a:accent4>
      <a:accent5>
        <a:srgbClr val="DAEBF6"/>
      </a:accent5>
      <a:accent6>
        <a:srgbClr val="4D71A5"/>
      </a:accent6>
      <a:hlink>
        <a:srgbClr val="0563C1"/>
      </a:hlink>
      <a:folHlink>
        <a:srgbClr val="954F72"/>
      </a:folHlink>
    </a:clrScheme>
    <a:fontScheme name="Custom 43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7"/>
  <sheetViews>
    <sheetView showGridLines="0" tabSelected="1" topLeftCell="B1" zoomScaleNormal="100" workbookViewId="0">
      <selection activeCell="F14" sqref="F14"/>
    </sheetView>
  </sheetViews>
  <sheetFormatPr defaultColWidth="8.875" defaultRowHeight="14.25" x14ac:dyDescent="0.2"/>
  <cols>
    <col min="1" max="1" width="3.125" style="2" customWidth="1"/>
    <col min="2" max="2" width="6.625" style="2" customWidth="1"/>
    <col min="3" max="3" width="29.25" style="2" customWidth="1"/>
    <col min="4" max="4" width="14" style="2" customWidth="1"/>
    <col min="5" max="5" width="27.875" style="2" customWidth="1"/>
    <col min="6" max="6" width="10" style="2" bestFit="1" customWidth="1"/>
    <col min="7" max="16384" width="8.875" style="2"/>
  </cols>
  <sheetData>
    <row r="1" spans="2:5" ht="81.75" customHeight="1" x14ac:dyDescent="0.6">
      <c r="B1" s="16"/>
      <c r="C1" s="17"/>
      <c r="D1" s="32" t="s">
        <v>7</v>
      </c>
      <c r="E1" s="33"/>
    </row>
    <row r="2" spans="2:5" ht="83.25" customHeight="1" x14ac:dyDescent="0.2">
      <c r="B2" s="18"/>
      <c r="C2" s="12"/>
      <c r="D2" s="30" t="s">
        <v>8</v>
      </c>
      <c r="E2" s="31"/>
    </row>
    <row r="3" spans="2:5" ht="36.75" customHeight="1" x14ac:dyDescent="0.2">
      <c r="B3" s="27" t="s">
        <v>26</v>
      </c>
      <c r="C3" s="28"/>
      <c r="D3" s="28">
        <v>102</v>
      </c>
      <c r="E3" s="29"/>
    </row>
    <row r="4" spans="2:5" s="3" customFormat="1" ht="24" customHeight="1" x14ac:dyDescent="0.2">
      <c r="B4" s="38">
        <f>DATE(2023,3,4)</f>
        <v>44989</v>
      </c>
      <c r="C4" s="39"/>
      <c r="D4" s="39"/>
      <c r="E4" s="40"/>
    </row>
    <row r="5" spans="2:5" s="3" customFormat="1" ht="24" customHeight="1" x14ac:dyDescent="0.2">
      <c r="B5" s="19"/>
      <c r="C5" s="15"/>
      <c r="D5" s="15"/>
      <c r="E5" s="20"/>
    </row>
    <row r="6" spans="2:5" ht="22.5" customHeight="1" x14ac:dyDescent="0.2">
      <c r="B6" s="34" t="s">
        <v>9</v>
      </c>
      <c r="C6" s="35"/>
      <c r="D6" s="36" t="s">
        <v>4</v>
      </c>
      <c r="E6" s="37"/>
    </row>
    <row r="7" spans="2:5" x14ac:dyDescent="0.2">
      <c r="B7" s="41" t="s">
        <v>0</v>
      </c>
      <c r="C7" s="42"/>
      <c r="D7" s="43" t="s">
        <v>5</v>
      </c>
      <c r="E7" s="44"/>
    </row>
    <row r="8" spans="2:5" x14ac:dyDescent="0.2">
      <c r="B8" s="41" t="s">
        <v>20</v>
      </c>
      <c r="C8" s="42"/>
      <c r="D8" s="45"/>
      <c r="E8" s="46"/>
    </row>
    <row r="9" spans="2:5" x14ac:dyDescent="0.2">
      <c r="B9" s="47" t="s">
        <v>21</v>
      </c>
      <c r="C9" s="48"/>
      <c r="D9" s="49"/>
      <c r="E9" s="50"/>
    </row>
    <row r="10" spans="2:5" s="4" customFormat="1" ht="30.75" customHeight="1" x14ac:dyDescent="0.2">
      <c r="B10" s="21"/>
      <c r="C10" s="14"/>
      <c r="D10" s="13"/>
      <c r="E10" s="22"/>
    </row>
    <row r="11" spans="2:5" s="57" customFormat="1" ht="28.15" customHeight="1" x14ac:dyDescent="0.2">
      <c r="B11" s="54" t="s">
        <v>25</v>
      </c>
      <c r="C11" s="55" t="s">
        <v>24</v>
      </c>
      <c r="D11" s="55" t="s">
        <v>6</v>
      </c>
      <c r="E11" s="56" t="s">
        <v>19</v>
      </c>
    </row>
    <row r="12" spans="2:5" s="5" customFormat="1" ht="28.15" customHeight="1" x14ac:dyDescent="0.2">
      <c r="B12" s="67">
        <v>1</v>
      </c>
      <c r="C12" s="68" t="s">
        <v>10</v>
      </c>
      <c r="D12" s="69">
        <f>IFERROR((VLOOKUP(Tabela_DetalhesdaFatura[[#This Row],[ ITEM]],Mercadorias!$A$1:$B$8,2,FALSE)*B12),"")</f>
        <v>600</v>
      </c>
      <c r="E12" s="70">
        <f t="shared" ref="E12:E16" si="0">IFERROR(SUM(D12+D12*0.23),"")</f>
        <v>738</v>
      </c>
    </row>
    <row r="13" spans="2:5" s="5" customFormat="1" ht="28.15" customHeight="1" x14ac:dyDescent="0.2">
      <c r="B13" s="67">
        <v>3</v>
      </c>
      <c r="C13" s="68" t="s">
        <v>14</v>
      </c>
      <c r="D13" s="69">
        <f>IFERROR((VLOOKUP(Tabela_DetalhesdaFatura[[#This Row],[ ITEM]],Mercadorias!$A$1:$B$8,2,FALSE)*B13),"")</f>
        <v>30</v>
      </c>
      <c r="E13" s="70">
        <f t="shared" si="0"/>
        <v>36.9</v>
      </c>
    </row>
    <row r="14" spans="2:5" s="5" customFormat="1" ht="28.15" customHeight="1" x14ac:dyDescent="0.2">
      <c r="B14" s="67">
        <v>5</v>
      </c>
      <c r="C14" s="68" t="s">
        <v>10</v>
      </c>
      <c r="D14" s="69">
        <f>IFERROR((VLOOKUP(Tabela_DetalhesdaFatura[[#This Row],[ ITEM]],Mercadorias!$A$1:$B$8,2,FALSE)*B14),"")</f>
        <v>3000</v>
      </c>
      <c r="E14" s="70">
        <f t="shared" si="0"/>
        <v>3690</v>
      </c>
    </row>
    <row r="15" spans="2:5" s="5" customFormat="1" ht="28.15" customHeight="1" x14ac:dyDescent="0.2">
      <c r="B15" s="67"/>
      <c r="C15" s="68"/>
      <c r="D15" s="69" t="str">
        <f>IFERROR((VLOOKUP(Tabela_DetalhesdaFatura[[#This Row],[ ITEM]],Mercadorias!$A$1:$B$8,2,FALSE)*B15),"")</f>
        <v/>
      </c>
      <c r="E15" s="70" t="str">
        <f t="shared" si="0"/>
        <v/>
      </c>
    </row>
    <row r="16" spans="2:5" ht="28.15" customHeight="1" x14ac:dyDescent="0.2">
      <c r="B16" s="71"/>
      <c r="C16" s="72"/>
      <c r="D16" s="73" t="str">
        <f>IFERROR((VLOOKUP(Tabela_DetalhesdaFatura[[#This Row],[ ITEM]],Mercadorias!$A$1:$B$8,2,FALSE)*B16),"")</f>
        <v/>
      </c>
      <c r="E16" s="74" t="str">
        <f t="shared" si="0"/>
        <v/>
      </c>
    </row>
    <row r="17" spans="2:6" ht="28.15" customHeight="1" x14ac:dyDescent="0.2">
      <c r="B17" s="51"/>
      <c r="C17" s="52" t="s">
        <v>1</v>
      </c>
      <c r="D17" s="52"/>
      <c r="E17" s="53">
        <f>SUM(Tabela_DetalhesdaFatura[VALOR])</f>
        <v>3630</v>
      </c>
      <c r="F17" s="6"/>
    </row>
    <row r="18" spans="2:6" ht="28.15" customHeight="1" x14ac:dyDescent="0.2">
      <c r="B18" s="51"/>
      <c r="C18" s="52" t="s">
        <v>2</v>
      </c>
      <c r="D18" s="52"/>
      <c r="E18" s="53">
        <f>E17*0.23</f>
        <v>834.90000000000009</v>
      </c>
    </row>
    <row r="19" spans="2:6" s="57" customFormat="1" ht="28.15" customHeight="1" x14ac:dyDescent="0.2">
      <c r="B19" s="58" t="s">
        <v>3</v>
      </c>
      <c r="C19" s="59"/>
      <c r="D19" s="59"/>
      <c r="E19" s="60">
        <f>IFERROR(SUM(E17,E18),"")</f>
        <v>4464.8999999999996</v>
      </c>
    </row>
    <row r="20" spans="2:6" ht="42" customHeight="1" x14ac:dyDescent="0.2">
      <c r="B20" s="61" t="s">
        <v>27</v>
      </c>
      <c r="C20" s="62"/>
      <c r="D20" s="62"/>
      <c r="E20" s="63"/>
    </row>
    <row r="21" spans="2:6" ht="25.5" customHeight="1" x14ac:dyDescent="0.2">
      <c r="B21" s="64" t="s">
        <v>22</v>
      </c>
      <c r="C21" s="65"/>
      <c r="D21" s="65"/>
      <c r="E21" s="66"/>
    </row>
    <row r="22" spans="2:6" x14ac:dyDescent="0.2">
      <c r="B22" s="64" t="s">
        <v>23</v>
      </c>
      <c r="C22" s="65"/>
      <c r="D22" s="65"/>
      <c r="E22" s="66"/>
    </row>
    <row r="23" spans="2:6" x14ac:dyDescent="0.2">
      <c r="B23" s="18"/>
      <c r="C23" s="9"/>
      <c r="D23" s="10"/>
      <c r="E23" s="23"/>
    </row>
    <row r="24" spans="2:6" ht="23.25" thickBot="1" x14ac:dyDescent="0.5">
      <c r="B24" s="24" t="s">
        <v>18</v>
      </c>
      <c r="C24" s="25"/>
      <c r="D24" s="25"/>
      <c r="E24" s="26"/>
    </row>
    <row r="25" spans="2:6" ht="20.100000000000001" customHeight="1" x14ac:dyDescent="0.2">
      <c r="C25" s="11"/>
      <c r="D25" s="11"/>
      <c r="E25" s="8"/>
    </row>
    <row r="26" spans="2:6" x14ac:dyDescent="0.2">
      <c r="C26" s="10"/>
      <c r="D26" s="10"/>
      <c r="E26" s="8"/>
    </row>
    <row r="27" spans="2:6" x14ac:dyDescent="0.2">
      <c r="C27" s="7"/>
      <c r="D27" s="7"/>
    </row>
  </sheetData>
  <mergeCells count="20">
    <mergeCell ref="B24:E24"/>
    <mergeCell ref="B22:E22"/>
    <mergeCell ref="B21:E21"/>
    <mergeCell ref="B20:E20"/>
    <mergeCell ref="D3:E3"/>
    <mergeCell ref="B3:C3"/>
    <mergeCell ref="B4:E4"/>
    <mergeCell ref="B10:C10"/>
    <mergeCell ref="D6:E6"/>
    <mergeCell ref="D7:E7"/>
    <mergeCell ref="B6:C6"/>
    <mergeCell ref="D8:E8"/>
    <mergeCell ref="D9:E9"/>
    <mergeCell ref="D1:E1"/>
    <mergeCell ref="D2:E2"/>
    <mergeCell ref="C17:D17"/>
    <mergeCell ref="C18:D18"/>
    <mergeCell ref="B19:D19"/>
    <mergeCell ref="B7:C7"/>
    <mergeCell ref="B8:C8"/>
  </mergeCells>
  <dataValidations count="14">
    <dataValidation allowBlank="1" showInputMessage="1" showErrorMessage="1" promptTitle="Modelo de fatura" prompt="_x000a_Insira os Detalhes da fatura, Descrições de itens, Quantidade, Alíquota de imposto e todos os Outros custos. O Subtotal e o Custo total são calculados automaticamente." sqref="A1:B1" xr:uid="{00000000-0002-0000-0000-000000000000}"/>
    <dataValidation allowBlank="1" showInputMessage="1" showErrorMessage="1" prompt="Insira a Data da fatura nesta célula" sqref="B4:B5" xr:uid="{00000000-0002-0000-0000-000002000000}"/>
    <dataValidation allowBlank="1" showInputMessage="1" showErrorMessage="1" prompt="Insira os detalhes de Faturamento do cliente abaixo" sqref="B6" xr:uid="{00000000-0002-0000-0000-000003000000}"/>
    <dataValidation allowBlank="1" showInputMessage="1" showErrorMessage="1" prompt="Insira a Descrição do produto da fatura abaixo" sqref="D6" xr:uid="{00000000-0002-0000-0000-000004000000}"/>
    <dataValidation allowBlank="1" showInputMessage="1" showErrorMessage="1" prompt="Insira o Email, número de telefone e nome do contato nesta célula" sqref="B22" xr:uid="{00000000-0002-0000-0000-000005000000}"/>
    <dataValidation allowBlank="1" showInputMessage="1" showErrorMessage="1" prompt="Atualize esta célula com o nome correto da empresa em Pagar à" sqref="B20" xr:uid="{00000000-0002-0000-0000-000006000000}"/>
    <dataValidation allowBlank="1" showInputMessage="1" showErrorMessage="1" prompt="O Custo total é calculado automaticamente nesta célula" sqref="E19" xr:uid="{00000000-0002-0000-0000-000007000000}"/>
    <dataValidation allowBlank="1" showInputMessage="1" showErrorMessage="1" prompt="O Subtotal é calculado automaticamente nesta célula." sqref="E17:E18" xr:uid="{00000000-0002-0000-0000-00000A000000}"/>
    <dataValidation allowBlank="1" showInputMessage="1" showErrorMessage="1" prompt="Insira a Alíquota de imposto na célula à direita" sqref="C18" xr:uid="{00000000-0002-0000-0000-00000D000000}"/>
    <dataValidation allowBlank="1" showInputMessage="1" showErrorMessage="1" prompt="O Subtotal é calculado automaticamente na célula à direita" sqref="C17" xr:uid="{00000000-0002-0000-0000-00000E000000}"/>
    <dataValidation allowBlank="1" showInputMessage="1" showErrorMessage="1" prompt="Insira o Valor nessa coluna. Insira a Taxa de imposto e todos os Outros custos nas células abaixo da tabela para calcular o Subtotal e o Custo total." sqref="D11:E11" xr:uid="{00000000-0002-0000-0000-00000F000000}"/>
    <dataValidation allowBlank="1" showInputMessage="1" showErrorMessage="1" prompt="Insira a descrição do Item nesta coluna" sqref="B11:C11" xr:uid="{00000000-0002-0000-0000-000010000000}"/>
    <dataValidation allowBlank="1" showInputMessage="1" showErrorMessage="1" prompt="O Custo total é calculado automaticamente na célula à direita" sqref="B19" xr:uid="{00000000-0002-0000-0000-00000B000000}"/>
    <dataValidation allowBlank="1" showInputMessage="1" showErrorMessage="1" prompt="Insira o Número da fatura nesta célula" sqref="D3 B3" xr:uid="{00000000-0002-0000-0000-000001000000}"/>
  </dataValidations>
  <printOptions horizontalCentered="1"/>
  <pageMargins left="0.7" right="0.7" top="0.75" bottom="0.75" header="0.3" footer="0.3"/>
  <pageSetup paperSize="9" scale="98" orientation="portrait" r:id="rId1"/>
  <colBreaks count="1" manualBreakCount="1">
    <brk id="4" max="1048575" man="1"/>
  </colBreak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8C86CD-F8EC-472C-9650-8F642A60A81E}">
          <x14:formula1>
            <xm:f>Mercadorias!$A$1:$A$8</xm:f>
          </x14:formula1>
          <xm:sqref>C12:C16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BBC1-741F-4861-9EA6-151A8B2D4944}">
  <dimension ref="A1:B8"/>
  <sheetViews>
    <sheetView workbookViewId="0">
      <selection activeCell="A12" sqref="A12"/>
    </sheetView>
  </sheetViews>
  <sheetFormatPr defaultRowHeight="14.25" x14ac:dyDescent="0.2"/>
  <cols>
    <col min="1" max="1" width="16.75" customWidth="1"/>
  </cols>
  <sheetData>
    <row r="1" spans="1:2" x14ac:dyDescent="0.2">
      <c r="A1" t="s">
        <v>10</v>
      </c>
      <c r="B1" s="1">
        <v>600</v>
      </c>
    </row>
    <row r="2" spans="1:2" x14ac:dyDescent="0.2">
      <c r="A2" t="s">
        <v>11</v>
      </c>
      <c r="B2" s="1">
        <v>25</v>
      </c>
    </row>
    <row r="3" spans="1:2" x14ac:dyDescent="0.2">
      <c r="A3" t="s">
        <v>12</v>
      </c>
      <c r="B3" s="1">
        <v>30</v>
      </c>
    </row>
    <row r="4" spans="1:2" x14ac:dyDescent="0.2">
      <c r="A4" t="s">
        <v>13</v>
      </c>
      <c r="B4" s="1">
        <v>250</v>
      </c>
    </row>
    <row r="5" spans="1:2" x14ac:dyDescent="0.2">
      <c r="A5" t="s">
        <v>14</v>
      </c>
      <c r="B5" s="1">
        <v>10</v>
      </c>
    </row>
    <row r="6" spans="1:2" x14ac:dyDescent="0.2">
      <c r="A6" t="s">
        <v>15</v>
      </c>
      <c r="B6" s="1">
        <v>15</v>
      </c>
    </row>
    <row r="7" spans="1:2" x14ac:dyDescent="0.2">
      <c r="A7" t="s">
        <v>16</v>
      </c>
      <c r="B7" s="1">
        <v>55</v>
      </c>
    </row>
    <row r="8" spans="1:2" x14ac:dyDescent="0.2">
      <c r="A8" t="s">
        <v>17</v>
      </c>
      <c r="B8" s="1">
        <v>40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ABE21D-100C-46C4-AE7F-5974D3141E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4D9FAE-5E71-4A7D-8B3E-4315792DE1C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8FDA25CB-F44D-4338-B220-1F60617BFA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TM89309507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Fatura</vt:lpstr>
      <vt:lpstr>Mercadorias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2022-11-15T22:52:31Z</dcterms:created>
  <dcterms:modified xsi:type="dcterms:W3CDTF">2023-03-04T16:04:31Z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