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123" documentId="13_ncr:1_{1A0601AD-1F7D-4417-885C-11F87AAE5F05}" xr6:coauthVersionLast="47" xr6:coauthVersionMax="47" xr10:uidLastSave="{BC4E1846-3992-4756-A33F-26A77A312DEF}"/>
  <bookViews>
    <workbookView xWindow="14580" yWindow="-16320" windowWidth="29040" windowHeight="15840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<sst xmlns="http://schemas.openxmlformats.org/spreadsheetml/2006/main" count="388" uniqueCount="381">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</sst>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G292" sqref="G292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>
        <v>1355406166</v>
      </c>
      <c r="F2">
        <v>1433589209</v>
      </c>
      <c r="G2" s="9">
        <v>0.5683715198028122</v>
      </c>
      <c r="H2" s="22">
        <f t="shared" ref="H2:H65" si="0">E2+F2</f>
        <v>2788995375</v>
      </c>
      <c r="I2" s="4">
        <f t="shared" ref="I2:I65" si="1">H2/C2</f>
        <v>78155.958385876424</v>
      </c>
      <c r="J2" s="8">
        <f t="shared" ref="J2:J65" si="2">LN(I2)</f>
        <v>11.266461575884755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 t="shared" si="0"/>
        <v>2046085872</v>
      </c>
      <c r="I3" s="4">
        <f t="shared" si="1"/>
        <v>68458.440578158465</v>
      </c>
      <c r="J3" s="8">
        <f t="shared" si="2"/>
        <v>11.13398213324102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>
        <v>483301007</v>
      </c>
      <c r="F4">
        <v>622615824</v>
      </c>
      <c r="G4" s="9">
        <v>2.2556785395792898E-2</v>
      </c>
      <c r="H4" s="22">
        <f t="shared" si="0"/>
        <v>1105916831</v>
      </c>
      <c r="I4" s="4">
        <f t="shared" si="1"/>
        <v>58619.571239266406</v>
      </c>
      <c r="J4" s="8">
        <f t="shared" si="2"/>
        <v>10.978823899998394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 t="shared" si="0"/>
        <v>908599478</v>
      </c>
      <c r="I5" s="4">
        <f t="shared" si="1"/>
        <v>61750.678129672422</v>
      </c>
      <c r="J5" s="8">
        <f t="shared" si="2"/>
        <v>11.030860236286967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>
        <v>1567210238</v>
      </c>
      <c r="F6">
        <v>3724866333</v>
      </c>
      <c r="G6" s="9">
        <v>0.17019413976002884</v>
      </c>
      <c r="H6" s="22">
        <f t="shared" si="0"/>
        <v>5292076571</v>
      </c>
      <c r="I6" s="4">
        <f t="shared" si="1"/>
        <v>68912.630817511788</v>
      </c>
      <c r="J6" s="8">
        <f t="shared" si="2"/>
        <v>11.140594761209387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>
        <v>2932044547</v>
      </c>
      <c r="F7">
        <v>4817422974</v>
      </c>
      <c r="G7" s="9">
        <v>0.62980359140809339</v>
      </c>
      <c r="H7" s="22">
        <f t="shared" si="0"/>
        <v>7749467521</v>
      </c>
      <c r="I7" s="4">
        <f t="shared" si="1"/>
        <v>42719.150635318765</v>
      </c>
      <c r="J7" s="8">
        <f t="shared" si="2"/>
        <v>10.662402591304373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 t="shared" si="0"/>
        <v>316311970</v>
      </c>
      <c r="I8" s="4">
        <f t="shared" si="1"/>
        <v>297006.54460093897</v>
      </c>
      <c r="J8" s="8">
        <f t="shared" si="2"/>
        <v>12.601509453235451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 t="shared" si="0"/>
        <v>1496441360</v>
      </c>
      <c r="I9" s="4">
        <f t="shared" si="1"/>
        <v>133087.99003913198</v>
      </c>
      <c r="J9" s="8">
        <f t="shared" si="2"/>
        <v>11.798765767698413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 t="shared" si="0"/>
        <v>470705927</v>
      </c>
      <c r="I10" s="4">
        <f t="shared" si="1"/>
        <v>121004.09434447301</v>
      </c>
      <c r="J10" s="8">
        <f t="shared" si="2"/>
        <v>11.70357966156403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>
        <v>386722928</v>
      </c>
      <c r="F11">
        <v>1333673520</v>
      </c>
      <c r="G11" s="9">
        <v>0.18829826055224425</v>
      </c>
      <c r="H11" s="22">
        <f t="shared" si="0"/>
        <v>1720396448</v>
      </c>
      <c r="I11" s="4">
        <f t="shared" si="1"/>
        <v>42136.62955252394</v>
      </c>
      <c r="J11" s="8">
        <f t="shared" si="2"/>
        <v>10.64867270201715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 t="shared" si="0"/>
        <v>1816262178</v>
      </c>
      <c r="I12" s="4">
        <f t="shared" si="1"/>
        <v>68915.278998292546</v>
      </c>
      <c r="J12" s="8">
        <f t="shared" si="2"/>
        <v>11.140633188561068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>
        <v>90108406</v>
      </c>
      <c r="F13">
        <v>272505219</v>
      </c>
      <c r="G13" s="9">
        <v>9.1725735139308026E-2</v>
      </c>
      <c r="H13" s="22">
        <f t="shared" si="0"/>
        <v>362613625</v>
      </c>
      <c r="I13" s="4">
        <f t="shared" si="1"/>
        <v>25910.226866738121</v>
      </c>
      <c r="J13" s="8">
        <f t="shared" si="2"/>
        <v>10.162393029470664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>
        <v>528538540</v>
      </c>
      <c r="F14">
        <v>467205836</v>
      </c>
      <c r="G14" s="9">
        <v>2.3255813953488372E-2</v>
      </c>
      <c r="H14" s="22">
        <f t="shared" si="0"/>
        <v>995744376</v>
      </c>
      <c r="I14" s="4">
        <f t="shared" si="1"/>
        <v>1608633.886914378</v>
      </c>
      <c r="J14" s="8">
        <f t="shared" si="2"/>
        <v>14.290895859321465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 t="shared" si="0"/>
        <v>186451494</v>
      </c>
      <c r="I15" s="4">
        <f t="shared" si="1"/>
        <v>40888.485526315788</v>
      </c>
      <c r="J15" s="8">
        <f t="shared" si="2"/>
        <v>10.618603774920652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>
        <v>124391860</v>
      </c>
      <c r="F16">
        <v>254235272</v>
      </c>
      <c r="G16" s="9">
        <v>0.83186971100111773</v>
      </c>
      <c r="H16" s="22">
        <f t="shared" si="0"/>
        <v>378627132</v>
      </c>
      <c r="I16" s="4">
        <f t="shared" si="1"/>
        <v>20344.265864273817</v>
      </c>
      <c r="J16" s="8">
        <f t="shared" si="2"/>
        <v>9.9205543754531451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>
        <v>754859754</v>
      </c>
      <c r="F17">
        <v>678538202</v>
      </c>
      <c r="G17" s="9">
        <v>0.25663105299526923</v>
      </c>
      <c r="H17" s="22">
        <f t="shared" si="0"/>
        <v>1433397956</v>
      </c>
      <c r="I17" s="4">
        <f t="shared" si="1"/>
        <v>76763.131580356669</v>
      </c>
      <c r="J17" s="8">
        <f t="shared" si="2"/>
        <v>11.24847974632381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 t="shared" si="0"/>
        <v>143940703</v>
      </c>
      <c r="I18" s="4">
        <f t="shared" si="1"/>
        <v>27246.016089343175</v>
      </c>
      <c r="J18" s="8">
        <f t="shared" si="2"/>
        <v>10.212662590847126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>
        <v>596645650</v>
      </c>
      <c r="F19">
        <v>775138396</v>
      </c>
      <c r="G19" s="9">
        <v>0.72496069868995638</v>
      </c>
      <c r="H19" s="22">
        <f t="shared" si="0"/>
        <v>1371784046</v>
      </c>
      <c r="I19" s="4">
        <f t="shared" si="1"/>
        <v>24255.322971921636</v>
      </c>
      <c r="J19" s="8">
        <f t="shared" si="2"/>
        <v>10.096391376274921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 t="shared" si="0"/>
        <v>52894644</v>
      </c>
      <c r="I20" s="4">
        <f t="shared" si="1"/>
        <v>43320.75675675676</v>
      </c>
      <c r="J20" s="8">
        <f t="shared" si="2"/>
        <v>10.676387169954884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>
        <v>1017334997</v>
      </c>
      <c r="F21">
        <v>1012326815</v>
      </c>
      <c r="G21" s="9">
        <v>0.12523456348851755</v>
      </c>
      <c r="H21" s="22">
        <f t="shared" si="0"/>
        <v>2029661812</v>
      </c>
      <c r="I21" s="4">
        <f t="shared" si="1"/>
        <v>90468.545219523061</v>
      </c>
      <c r="J21" s="8">
        <f t="shared" si="2"/>
        <v>11.41275750263763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>
        <v>183986375</v>
      </c>
      <c r="F22">
        <v>242848579</v>
      </c>
      <c r="G22" s="9">
        <v>1</v>
      </c>
      <c r="H22" s="22">
        <f t="shared" si="0"/>
        <v>426834954</v>
      </c>
      <c r="I22" s="4">
        <f t="shared" si="1"/>
        <v>18611.448242783641</v>
      </c>
      <c r="J22" s="8">
        <f t="shared" si="2"/>
        <v>9.8315321672846014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>
        <v>1938920614</v>
      </c>
      <c r="F23">
        <v>2587003454</v>
      </c>
      <c r="G23" s="9">
        <v>0.25710884445767163</v>
      </c>
      <c r="H23" s="22">
        <f t="shared" si="0"/>
        <v>4525924068</v>
      </c>
      <c r="I23" s="4">
        <f t="shared" si="1"/>
        <v>61364.301647345943</v>
      </c>
      <c r="J23" s="8">
        <f t="shared" si="2"/>
        <v>11.024583538657978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 t="shared" si="0"/>
        <v>15677859</v>
      </c>
      <c r="I24" s="4">
        <f t="shared" si="1"/>
        <v>21388.6207366985</v>
      </c>
      <c r="J24" s="8">
        <f t="shared" si="2"/>
        <v>9.970614318309643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 t="shared" si="0"/>
        <v>214289896</v>
      </c>
      <c r="I25" s="4">
        <f t="shared" si="1"/>
        <v>34787.320779220776</v>
      </c>
      <c r="J25" s="8">
        <f t="shared" si="2"/>
        <v>10.457008253947954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>
        <v>664511209</v>
      </c>
      <c r="F26">
        <v>495537259</v>
      </c>
      <c r="G26" s="9">
        <v>0.30275444881658542</v>
      </c>
      <c r="H26" s="22">
        <f t="shared" si="0"/>
        <v>1160048468</v>
      </c>
      <c r="I26" s="4">
        <f t="shared" si="1"/>
        <v>68483.881456992734</v>
      </c>
      <c r="J26" s="8">
        <f t="shared" si="2"/>
        <v>11.134353689364048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 t="shared" si="0"/>
        <v>563163132</v>
      </c>
      <c r="I27" s="4">
        <f t="shared" si="1"/>
        <v>70775.811486741237</v>
      </c>
      <c r="J27" s="8">
        <f t="shared" si="2"/>
        <v>11.167272575640137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 t="shared" si="0"/>
        <v>557605943</v>
      </c>
      <c r="I28" s="4">
        <f t="shared" si="1"/>
        <v>28818.333919065586</v>
      </c>
      <c r="J28" s="8">
        <f t="shared" si="2"/>
        <v>10.268767057995767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>
        <v>1027929503</v>
      </c>
      <c r="F29">
        <v>1821530290</v>
      </c>
      <c r="G29" s="9">
        <v>4.30435990002777E-3</v>
      </c>
      <c r="H29" s="22">
        <f t="shared" si="0"/>
        <v>2849459793</v>
      </c>
      <c r="I29" s="4">
        <f t="shared" si="1"/>
        <v>66368.374551637404</v>
      </c>
      <c r="J29" s="8">
        <f t="shared" si="2"/>
        <v>11.102975935130974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 t="shared" si="0"/>
        <v>76561922</v>
      </c>
      <c r="I30" s="4">
        <f t="shared" si="1"/>
        <v>61347.693910256414</v>
      </c>
      <c r="J30" s="8">
        <f t="shared" si="2"/>
        <v>11.024312860357696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>
        <v>415729098</v>
      </c>
      <c r="F31">
        <v>491010611</v>
      </c>
      <c r="G31" s="9">
        <v>0.6628961581575461</v>
      </c>
      <c r="H31" s="22">
        <f t="shared" si="0"/>
        <v>906739709</v>
      </c>
      <c r="I31" s="4">
        <f t="shared" si="1"/>
        <v>31135.901002678387</v>
      </c>
      <c r="J31" s="8">
        <f t="shared" si="2"/>
        <v>10.346116805467521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 t="shared" si="0"/>
        <v>29021209</v>
      </c>
      <c r="I32" s="4">
        <f t="shared" si="1"/>
        <v>67648.505827505825</v>
      </c>
      <c r="J32" s="8">
        <f t="shared" si="2"/>
        <v>11.122080546548007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>
        <v>25253044</v>
      </c>
      <c r="F33">
        <v>47469202</v>
      </c>
      <c r="G33" s="9">
        <v>1</v>
      </c>
      <c r="H33" s="22">
        <f t="shared" si="0"/>
        <v>72722246</v>
      </c>
      <c r="I33" s="4">
        <f t="shared" si="1"/>
        <v>18054.182224428998</v>
      </c>
      <c r="J33" s="8">
        <f t="shared" si="2"/>
        <v>9.8011326391066529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 t="shared" si="0"/>
        <v>1496297687</v>
      </c>
      <c r="I34" s="4">
        <f t="shared" si="1"/>
        <v>134426.16898751236</v>
      </c>
      <c r="J34" s="8">
        <f t="shared" si="2"/>
        <v>11.808770397846223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>
        <v>655531900</v>
      </c>
      <c r="F35">
        <v>338106875</v>
      </c>
      <c r="G35" s="9">
        <v>1</v>
      </c>
      <c r="H35" s="22">
        <f t="shared" si="0"/>
        <v>993638775</v>
      </c>
      <c r="I35" s="4">
        <f t="shared" si="1"/>
        <v>27826.783213845636</v>
      </c>
      <c r="J35" s="8">
        <f t="shared" si="2"/>
        <v>10.233754260841243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>
        <v>71574205</v>
      </c>
      <c r="F36">
        <v>69516919</v>
      </c>
      <c r="G36" s="9">
        <v>0.54448398576512458</v>
      </c>
      <c r="H36" s="22">
        <f t="shared" si="0"/>
        <v>141091124</v>
      </c>
      <c r="I36" s="4">
        <f t="shared" si="1"/>
        <v>19615.059641317948</v>
      </c>
      <c r="J36" s="8">
        <f t="shared" si="2"/>
        <v>9.884052899236428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 t="shared" si="0"/>
        <v>568753454</v>
      </c>
      <c r="I37" s="4">
        <f t="shared" si="1"/>
        <v>53879.637552103071</v>
      </c>
      <c r="J37" s="8">
        <f t="shared" si="2"/>
        <v>10.894507903554812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>
        <v>916436313</v>
      </c>
      <c r="F38">
        <v>1448338645</v>
      </c>
      <c r="G38" s="9">
        <v>0.16685903547950018</v>
      </c>
      <c r="H38" s="22">
        <f t="shared" si="0"/>
        <v>2364774958</v>
      </c>
      <c r="I38" s="4">
        <f t="shared" si="1"/>
        <v>59632.210964292921</v>
      </c>
      <c r="J38" s="8">
        <f t="shared" si="2"/>
        <v>10.995951159482653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>
        <v>556175021</v>
      </c>
      <c r="F39">
        <v>744568609</v>
      </c>
      <c r="G39" s="9">
        <v>0.72645657267725039</v>
      </c>
      <c r="H39" s="22">
        <f t="shared" si="0"/>
        <v>1300743630</v>
      </c>
      <c r="I39" s="4">
        <f t="shared" si="1"/>
        <v>34380.283078712273</v>
      </c>
      <c r="J39" s="8">
        <f t="shared" si="2"/>
        <v>10.44523851272238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 t="shared" si="0"/>
        <v>814712177</v>
      </c>
      <c r="I40" s="4">
        <f t="shared" si="1"/>
        <v>45565.557997762866</v>
      </c>
      <c r="J40" s="8">
        <f t="shared" si="2"/>
        <v>10.726907403047779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 t="shared" si="0"/>
        <v>776624978</v>
      </c>
      <c r="I41" s="4">
        <f t="shared" si="1"/>
        <v>56248.640399797201</v>
      </c>
      <c r="J41" s="8">
        <f t="shared" si="2"/>
        <v>10.93753714910428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>
        <v>36732418010</v>
      </c>
      <c r="F42">
        <v>96895515510</v>
      </c>
      <c r="G42" s="9">
        <v>0.62405129937940307</v>
      </c>
      <c r="H42" s="22">
        <f t="shared" si="0"/>
        <v>133627933520</v>
      </c>
      <c r="I42" s="4">
        <f t="shared" si="1"/>
        <v>49093.370885340242</v>
      </c>
      <c r="J42" s="8">
        <f t="shared" si="2"/>
        <v>10.801479292149073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>
        <v>262161678</v>
      </c>
      <c r="F43">
        <v>346815859</v>
      </c>
      <c r="G43" s="9">
        <v>0.77678311499272201</v>
      </c>
      <c r="H43" s="22">
        <f t="shared" si="0"/>
        <v>608977537</v>
      </c>
      <c r="I43" s="4">
        <f t="shared" si="1"/>
        <v>22253.070854344809</v>
      </c>
      <c r="J43" s="8">
        <f t="shared" si="2"/>
        <v>10.010235293996674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>
        <v>391796459</v>
      </c>
      <c r="F44">
        <v>315263086</v>
      </c>
      <c r="G44" s="9">
        <v>0.57756530173907017</v>
      </c>
      <c r="H44" s="22">
        <f t="shared" si="0"/>
        <v>707059545</v>
      </c>
      <c r="I44" s="4">
        <f t="shared" si="1"/>
        <v>49500.108162979559</v>
      </c>
      <c r="J44" s="8">
        <f t="shared" si="2"/>
        <v>10.809730133665093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>
        <v>1054051558</v>
      </c>
      <c r="F45">
        <v>767835453</v>
      </c>
      <c r="G45" s="9">
        <v>1</v>
      </c>
      <c r="H45" s="22">
        <f t="shared" si="0"/>
        <v>1821887011</v>
      </c>
      <c r="I45" s="4">
        <f t="shared" si="1"/>
        <v>21640.440093123805</v>
      </c>
      <c r="J45" s="8">
        <f t="shared" si="2"/>
        <v>9.9823190697741317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 t="shared" si="0"/>
        <v>756105097</v>
      </c>
      <c r="I46" s="4">
        <f t="shared" si="1"/>
        <v>87330.226033726038</v>
      </c>
      <c r="J46" s="8">
        <f t="shared" si="2"/>
        <v>11.377451913675653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 t="shared" si="0"/>
        <v>143498961</v>
      </c>
      <c r="I47" s="4">
        <f t="shared" si="1"/>
        <v>27500.75910310464</v>
      </c>
      <c r="J47" s="8">
        <f t="shared" si="2"/>
        <v>10.221968887022946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>
        <v>237868967</v>
      </c>
      <c r="F48">
        <v>185972734</v>
      </c>
      <c r="G48" s="9">
        <v>0.43540983606557376</v>
      </c>
      <c r="H48" s="22">
        <f t="shared" si="0"/>
        <v>423841701</v>
      </c>
      <c r="I48" s="4">
        <f t="shared" si="1"/>
        <v>25566.515924719508</v>
      </c>
      <c r="J48" s="8">
        <f t="shared" si="2"/>
        <v>10.149038802635417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 t="shared" si="0"/>
        <v>1120223956</v>
      </c>
      <c r="I49" s="4">
        <f t="shared" si="1"/>
        <v>177194.55172413794</v>
      </c>
      <c r="J49" s="8">
        <f t="shared" si="2"/>
        <v>12.085003570202659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 t="shared" si="0"/>
        <v>737636934</v>
      </c>
      <c r="I50" s="4">
        <f t="shared" si="1"/>
        <v>37093.278386804785</v>
      </c>
      <c r="J50" s="8">
        <f t="shared" si="2"/>
        <v>10.521191056623429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>
        <v>521700235</v>
      </c>
      <c r="F51">
        <v>344567164</v>
      </c>
      <c r="G51" s="9">
        <v>0.14049510437834842</v>
      </c>
      <c r="H51" s="22">
        <f t="shared" si="0"/>
        <v>866267399</v>
      </c>
      <c r="I51" s="4">
        <f t="shared" si="1"/>
        <v>80680.581074788119</v>
      </c>
      <c r="J51" s="8">
        <f t="shared" si="2"/>
        <v>11.298253194258228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 t="shared" si="0"/>
        <v>304703558</v>
      </c>
      <c r="I52" s="4">
        <f t="shared" si="1"/>
        <v>36166.594421364985</v>
      </c>
      <c r="J52" s="8">
        <f t="shared" si="2"/>
        <v>10.495891165726601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 t="shared" si="0"/>
        <v>2803595428</v>
      </c>
      <c r="I53" s="4">
        <f t="shared" si="1"/>
        <v>69287.878506289693</v>
      </c>
      <c r="J53" s="8">
        <f t="shared" si="2"/>
        <v>11.146025256549722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 t="shared" si="0"/>
        <v>1414217831</v>
      </c>
      <c r="I54" s="4">
        <f t="shared" si="1"/>
        <v>64420.253769416478</v>
      </c>
      <c r="J54" s="8">
        <f t="shared" si="2"/>
        <v>11.073183362172937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 t="shared" si="0"/>
        <v>483392372</v>
      </c>
      <c r="I55" s="4">
        <f t="shared" si="1"/>
        <v>130858.79047103411</v>
      </c>
      <c r="J55" s="8">
        <f t="shared" si="2"/>
        <v>11.78187408545754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 t="shared" si="0"/>
        <v>2077866584</v>
      </c>
      <c r="I56" s="4">
        <f t="shared" si="1"/>
        <v>108374.61972565587</v>
      </c>
      <c r="J56" s="8">
        <f t="shared" si="2"/>
        <v>11.593349205201539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>
        <v>1479832242</v>
      </c>
      <c r="F57">
        <v>2703737638</v>
      </c>
      <c r="G57" s="9">
        <v>0.14597445405850845</v>
      </c>
      <c r="H57" s="22">
        <f t="shared" si="0"/>
        <v>4183569880</v>
      </c>
      <c r="I57" s="4">
        <f t="shared" si="1"/>
        <v>69625.208114900059</v>
      </c>
      <c r="J57" s="8">
        <f t="shared" si="2"/>
        <v>11.150881966308063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 t="shared" si="0"/>
        <v>74037790</v>
      </c>
      <c r="I58" s="4">
        <f t="shared" si="1"/>
        <v>25878.290807409998</v>
      </c>
      <c r="J58" s="8">
        <f t="shared" si="2"/>
        <v>10.161159703443563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>
        <v>28666707</v>
      </c>
      <c r="F59">
        <v>33122687</v>
      </c>
      <c r="G59" s="9">
        <v>1</v>
      </c>
      <c r="H59" s="22">
        <f t="shared" si="0"/>
        <v>61789394</v>
      </c>
      <c r="I59" s="4">
        <f t="shared" si="1"/>
        <v>20480.409015578389</v>
      </c>
      <c r="J59" s="8">
        <f t="shared" si="2"/>
        <v>9.9272240504178058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>
        <v>183361329</v>
      </c>
      <c r="F60">
        <v>219052549</v>
      </c>
      <c r="G60" s="9">
        <v>1</v>
      </c>
      <c r="H60" s="22">
        <f t="shared" si="0"/>
        <v>402413878</v>
      </c>
      <c r="I60" s="4">
        <f t="shared" si="1"/>
        <v>18907.761029929992</v>
      </c>
      <c r="J60" s="8">
        <f t="shared" si="2"/>
        <v>9.8473277532638708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 t="shared" si="0"/>
        <v>4483388035</v>
      </c>
      <c r="I61" s="4">
        <f t="shared" si="1"/>
        <v>89674.934694775584</v>
      </c>
      <c r="J61" s="8">
        <f t="shared" si="2"/>
        <v>11.403946574156846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>
        <v>201103101</v>
      </c>
      <c r="F62">
        <v>122132626</v>
      </c>
      <c r="G62" s="9">
        <v>6.9796954314720813E-3</v>
      </c>
      <c r="H62" s="22">
        <f t="shared" si="0"/>
        <v>323235727</v>
      </c>
      <c r="I62" s="4">
        <f t="shared" si="1"/>
        <v>102386.98986379475</v>
      </c>
      <c r="J62" s="8">
        <f t="shared" si="2"/>
        <v>11.536514931404362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 t="shared" si="0"/>
        <v>28894634</v>
      </c>
      <c r="I63" s="4">
        <f t="shared" si="1"/>
        <v>21547.079791200598</v>
      </c>
      <c r="J63" s="8">
        <f t="shared" si="2"/>
        <v>9.9779955778208098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 t="shared" si="0"/>
        <v>372266224</v>
      </c>
      <c r="I64" s="4">
        <f t="shared" si="1"/>
        <v>62481.742866733803</v>
      </c>
      <c r="J64" s="8">
        <f t="shared" si="2"/>
        <v>11.04262967891859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>
        <v>2079119247</v>
      </c>
      <c r="F65">
        <v>3181718151</v>
      </c>
      <c r="G65" s="9">
        <v>0.5655287159072101</v>
      </c>
      <c r="H65" s="22">
        <f t="shared" si="0"/>
        <v>5260837398</v>
      </c>
      <c r="I65" s="4">
        <f t="shared" si="1"/>
        <v>46070.911620982573</v>
      </c>
      <c r="J65" s="8">
        <f t="shared" si="2"/>
        <v>10.737937045469863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 t="shared" ref="H66:H129" si="5">E66+F66</f>
        <v>4011206603</v>
      </c>
      <c r="I66" s="4">
        <f t="shared" ref="I66:I129" si="6">H66/C66</f>
        <v>123429.33728229429</v>
      </c>
      <c r="J66" s="8">
        <f t="shared" ref="J66:J129" si="7">LN(I66)</f>
        <v>11.723424103545032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 t="shared" si="5"/>
        <v>4434866730</v>
      </c>
      <c r="I67" s="4">
        <f t="shared" si="6"/>
        <v>97153.582413249213</v>
      </c>
      <c r="J67" s="8">
        <f t="shared" si="7"/>
        <v>11.484048329197762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 t="shared" si="5"/>
        <v>868846642</v>
      </c>
      <c r="I68" s="4">
        <f t="shared" si="6"/>
        <v>35782.984308718755</v>
      </c>
      <c r="J68" s="8">
        <f t="shared" si="7"/>
        <v>10.485227760759448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 t="shared" si="5"/>
        <v>204791488</v>
      </c>
      <c r="I69" s="4">
        <f t="shared" si="6"/>
        <v>88462.845788336926</v>
      </c>
      <c r="J69" s="8">
        <f t="shared" si="7"/>
        <v>11.390337921245548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>
        <v>1298730913</v>
      </c>
      <c r="F70">
        <v>3750665439</v>
      </c>
      <c r="G70" s="9">
        <v>7.9656894123671745E-2</v>
      </c>
      <c r="H70" s="22">
        <f t="shared" si="5"/>
        <v>5049396352</v>
      </c>
      <c r="I70" s="4">
        <f t="shared" si="6"/>
        <v>65422.789961259892</v>
      </c>
      <c r="J70" s="8">
        <f t="shared" si="7"/>
        <v>11.088625947099253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 t="shared" si="5"/>
        <v>1168065367</v>
      </c>
      <c r="I71" s="4">
        <f t="shared" si="6"/>
        <v>59202.502128737964</v>
      </c>
      <c r="J71" s="8">
        <f t="shared" si="7"/>
        <v>10.98871908566707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 t="shared" si="5"/>
        <v>338071689</v>
      </c>
      <c r="I72" s="4">
        <f t="shared" si="6"/>
        <v>35945.953110047849</v>
      </c>
      <c r="J72" s="8">
        <f t="shared" si="7"/>
        <v>10.489771786855774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>
        <v>11292782</v>
      </c>
      <c r="F73">
        <v>14201062</v>
      </c>
      <c r="G73" s="9">
        <v>1</v>
      </c>
      <c r="H73" s="22">
        <f t="shared" si="5"/>
        <v>25493844</v>
      </c>
      <c r="I73" s="4">
        <f t="shared" si="6"/>
        <v>15756.393077873918</v>
      </c>
      <c r="J73" s="8">
        <f t="shared" si="7"/>
        <v>9.6650014716010002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 t="shared" si="5"/>
        <v>750746403</v>
      </c>
      <c r="I74" s="4">
        <f t="shared" si="6"/>
        <v>53000.0990469467</v>
      </c>
      <c r="J74" s="8">
        <f t="shared" si="7"/>
        <v>10.878049061342828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 t="shared" si="5"/>
        <v>166729963</v>
      </c>
      <c r="I75" s="4">
        <f t="shared" si="6"/>
        <v>154666.01391465677</v>
      </c>
      <c r="J75" s="8">
        <f t="shared" si="7"/>
        <v>11.949023322152003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 t="shared" si="5"/>
        <v>731994836</v>
      </c>
      <c r="I76" s="4">
        <f t="shared" si="6"/>
        <v>67789.853306167803</v>
      </c>
      <c r="J76" s="8">
        <f t="shared" si="7"/>
        <v>11.12416780647766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 t="shared" si="5"/>
        <v>240317713</v>
      </c>
      <c r="I77" s="4">
        <f t="shared" si="6"/>
        <v>52242.981086956519</v>
      </c>
      <c r="J77" s="8">
        <f t="shared" si="7"/>
        <v>10.863660827539546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 t="shared" si="5"/>
        <v>1783600364</v>
      </c>
      <c r="I78" s="4">
        <f t="shared" si="6"/>
        <v>88035.555972359332</v>
      </c>
      <c r="J78" s="8">
        <f t="shared" si="7"/>
        <v>11.385496056996534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>
        <v>353033195</v>
      </c>
      <c r="F79">
        <v>1069326550</v>
      </c>
      <c r="G79" s="9">
        <v>7.0179238641901773E-2</v>
      </c>
      <c r="H79" s="22">
        <f t="shared" si="5"/>
        <v>1422359745</v>
      </c>
      <c r="I79" s="4">
        <f t="shared" si="6"/>
        <v>77411.545934472626</v>
      </c>
      <c r="J79" s="8">
        <f t="shared" si="7"/>
        <v>11.256891220732749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 t="shared" si="5"/>
        <v>1795745002</v>
      </c>
      <c r="I80" s="4">
        <f t="shared" si="6"/>
        <v>83952.548013090229</v>
      </c>
      <c r="J80" s="8">
        <f t="shared" si="7"/>
        <v>11.338007013600659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 t="shared" si="5"/>
        <v>321780842</v>
      </c>
      <c r="I81" s="4">
        <f t="shared" si="6"/>
        <v>39337.511246943766</v>
      </c>
      <c r="J81" s="8">
        <f t="shared" si="7"/>
        <v>10.579933827281582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>
        <v>483558363</v>
      </c>
      <c r="F82">
        <v>1621130579</v>
      </c>
      <c r="G82" s="9">
        <v>8.7741801289606874E-2</v>
      </c>
      <c r="H82" s="22">
        <f t="shared" si="5"/>
        <v>2104688942</v>
      </c>
      <c r="I82" s="4">
        <f t="shared" si="6"/>
        <v>74360.123728094972</v>
      </c>
      <c r="J82" s="8">
        <f t="shared" si="7"/>
        <v>11.216675105740599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 t="shared" si="5"/>
        <v>1473284955</v>
      </c>
      <c r="I83" s="4">
        <f t="shared" si="6"/>
        <v>167666.43393649711</v>
      </c>
      <c r="J83" s="8">
        <f t="shared" si="7"/>
        <v>12.029731772360103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>
        <v>944791171</v>
      </c>
      <c r="F84">
        <v>850272661</v>
      </c>
      <c r="G84" s="9">
        <v>0.32653122739329637</v>
      </c>
      <c r="H84" s="22">
        <f t="shared" si="5"/>
        <v>1795063832</v>
      </c>
      <c r="I84" s="4">
        <f t="shared" si="6"/>
        <v>54251.203820116054</v>
      </c>
      <c r="J84" s="8">
        <f t="shared" si="7"/>
        <v>10.90138046138906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>
        <v>2292140496</v>
      </c>
      <c r="F85">
        <v>3728543064</v>
      </c>
      <c r="G85" s="9">
        <v>7.2703007904732581E-2</v>
      </c>
      <c r="H85" s="22">
        <f t="shared" si="5"/>
        <v>6020683560</v>
      </c>
      <c r="I85" s="4">
        <f t="shared" si="6"/>
        <v>125703.26457324202</v>
      </c>
      <c r="J85" s="8">
        <f t="shared" si="7"/>
        <v>11.741679365388604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 t="shared" si="5"/>
        <v>178405649</v>
      </c>
      <c r="I86" s="4">
        <f t="shared" si="6"/>
        <v>20885.69995317256</v>
      </c>
      <c r="J86" s="8">
        <f t="shared" si="7"/>
        <v>9.9468199910056576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 t="shared" si="5"/>
        <v>8903933</v>
      </c>
      <c r="I87" s="4">
        <f t="shared" si="6"/>
        <v>16159.588021778585</v>
      </c>
      <c r="J87" s="8">
        <f t="shared" si="7"/>
        <v>9.6902688380482971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 t="shared" si="5"/>
        <v>54975496</v>
      </c>
      <c r="I88" s="4">
        <f t="shared" si="6"/>
        <v>100687.72161172162</v>
      </c>
      <c r="J88" s="8">
        <f t="shared" si="7"/>
        <v>11.519779140902349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>
        <v>302920509</v>
      </c>
      <c r="F89">
        <v>686349408</v>
      </c>
      <c r="G89" s="9">
        <v>0.1706042921686747</v>
      </c>
      <c r="H89" s="22">
        <f t="shared" si="5"/>
        <v>989269917</v>
      </c>
      <c r="I89" s="4">
        <f t="shared" si="6"/>
        <v>47558.767222729679</v>
      </c>
      <c r="J89" s="8">
        <f t="shared" si="7"/>
        <v>10.769721430004726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 t="shared" si="5"/>
        <v>328435329</v>
      </c>
      <c r="I90" s="4">
        <f t="shared" si="6"/>
        <v>80184.406494140625</v>
      </c>
      <c r="J90" s="8">
        <f t="shared" si="7"/>
        <v>11.292084342208721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 t="shared" si="5"/>
        <v>12098939</v>
      </c>
      <c r="I91" s="4">
        <f t="shared" si="6"/>
        <v>23630.740234375</v>
      </c>
      <c r="J91" s="8">
        <f t="shared" si="7"/>
        <v>10.070303695732411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>
        <v>1482245575</v>
      </c>
      <c r="F92">
        <v>1279563765</v>
      </c>
      <c r="G92" s="9">
        <v>8.7930697583534162E-4</v>
      </c>
      <c r="H92" s="22">
        <f t="shared" si="5"/>
        <v>2761809340</v>
      </c>
      <c r="I92" s="4">
        <f t="shared" si="6"/>
        <v>90169.75219563159</v>
      </c>
      <c r="J92" s="8">
        <f t="shared" si="7"/>
        <v>11.409449308299331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>
        <v>51778108</v>
      </c>
      <c r="F93">
        <v>83312072</v>
      </c>
      <c r="G93" s="9">
        <v>0.40862944162436549</v>
      </c>
      <c r="H93" s="22">
        <f t="shared" si="5"/>
        <v>135090180</v>
      </c>
      <c r="I93" s="4">
        <f t="shared" si="6"/>
        <v>38085.756977727659</v>
      </c>
      <c r="J93" s="8">
        <f t="shared" si="7"/>
        <v>10.547595658616391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 t="shared" si="5"/>
        <v>404973220</v>
      </c>
      <c r="I94" s="4">
        <f t="shared" si="6"/>
        <v>49916.580796252929</v>
      </c>
      <c r="J94" s="8">
        <f t="shared" si="7"/>
        <v>10.818108507032706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>
        <v>1191583753</v>
      </c>
      <c r="F95">
        <v>818052279</v>
      </c>
      <c r="G95" s="9">
        <v>0.43509474246063518</v>
      </c>
      <c r="H95" s="22">
        <f t="shared" si="5"/>
        <v>2009636032</v>
      </c>
      <c r="I95" s="4">
        <f t="shared" si="6"/>
        <v>53990.54408683037</v>
      </c>
      <c r="J95" s="8">
        <f t="shared" si="7"/>
        <v>10.896564200709811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>
        <v>157042251</v>
      </c>
      <c r="F96">
        <v>151051906</v>
      </c>
      <c r="G96" s="9">
        <v>0.81856584644629848</v>
      </c>
      <c r="H96" s="22">
        <f t="shared" si="5"/>
        <v>308094157</v>
      </c>
      <c r="I96" s="4">
        <f t="shared" si="6"/>
        <v>31745.92035033488</v>
      </c>
      <c r="J96" s="8">
        <f t="shared" si="7"/>
        <v>10.365519503162078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>
        <v>130235159</v>
      </c>
      <c r="F97">
        <v>199380338</v>
      </c>
      <c r="G97" s="9">
        <v>1</v>
      </c>
      <c r="H97" s="22">
        <f t="shared" si="5"/>
        <v>329615497</v>
      </c>
      <c r="I97" s="4">
        <f t="shared" si="6"/>
        <v>16451.983878213126</v>
      </c>
      <c r="J97" s="8">
        <f t="shared" si="7"/>
        <v>9.7082013494211399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 t="shared" si="5"/>
        <v>539607899</v>
      </c>
      <c r="I98" s="4">
        <f t="shared" si="6"/>
        <v>60345.325318720643</v>
      </c>
      <c r="J98" s="8">
        <f t="shared" si="7"/>
        <v>11.007838764018006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 t="shared" si="5"/>
        <v>552287802</v>
      </c>
      <c r="I99" s="4">
        <f t="shared" si="6"/>
        <v>60617.693118208757</v>
      </c>
      <c r="J99" s="8">
        <f t="shared" si="7"/>
        <v>11.012342095090739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>
        <v>90944293</v>
      </c>
      <c r="F100">
        <v>131978563</v>
      </c>
      <c r="G100" s="9">
        <v>0.61717232102824693</v>
      </c>
      <c r="H100" s="22">
        <f t="shared" si="5"/>
        <v>222922856</v>
      </c>
      <c r="I100" s="4">
        <f t="shared" si="6"/>
        <v>16227.914100604208</v>
      </c>
      <c r="J100" s="8">
        <f t="shared" si="7"/>
        <v>9.6944881310293738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 t="shared" si="5"/>
        <v>46063404</v>
      </c>
      <c r="I101" s="4">
        <f t="shared" si="6"/>
        <v>31636.953296703297</v>
      </c>
      <c r="J101" s="8">
        <f t="shared" si="7"/>
        <v>10.362081124473439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>
        <v>253237495</v>
      </c>
      <c r="F102">
        <v>300673644</v>
      </c>
      <c r="G102" s="9">
        <v>0.34036539124439846</v>
      </c>
      <c r="H102" s="22">
        <f t="shared" si="5"/>
        <v>553911139</v>
      </c>
      <c r="I102" s="4">
        <f t="shared" si="6"/>
        <v>37137.857123700975</v>
      </c>
      <c r="J102" s="8">
        <f t="shared" si="7"/>
        <v>10.522392135980459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>
        <v>1174221123</v>
      </c>
      <c r="F103">
        <v>2392123617</v>
      </c>
      <c r="G103" s="9">
        <v>1.193001060445387E-2</v>
      </c>
      <c r="H103" s="22">
        <f t="shared" si="5"/>
        <v>3566344740</v>
      </c>
      <c r="I103" s="4">
        <f t="shared" si="6"/>
        <v>118055.70326723823</v>
      </c>
      <c r="J103" s="8">
        <f t="shared" si="7"/>
        <v>11.678911853648549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>
        <v>86909348</v>
      </c>
      <c r="F104">
        <v>153412601</v>
      </c>
      <c r="G104" s="9">
        <v>0.98561292865589278</v>
      </c>
      <c r="H104" s="22">
        <f t="shared" si="5"/>
        <v>240321949</v>
      </c>
      <c r="I104" s="4">
        <f t="shared" si="6"/>
        <v>45977.032523436006</v>
      </c>
      <c r="J104" s="8">
        <f t="shared" si="7"/>
        <v>10.735897257814209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 t="shared" si="5"/>
        <v>632331129</v>
      </c>
      <c r="I105" s="4">
        <f t="shared" si="6"/>
        <v>76991.492633629605</v>
      </c>
      <c r="J105" s="8">
        <f t="shared" si="7"/>
        <v>11.251450209454335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 t="shared" si="5"/>
        <v>2457854578</v>
      </c>
      <c r="I106" s="4">
        <f t="shared" si="6"/>
        <v>143156.53666491935</v>
      </c>
      <c r="J106" s="8">
        <f t="shared" si="7"/>
        <v>11.871693972528929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 t="shared" si="5"/>
        <v>901128221</v>
      </c>
      <c r="I107" s="4">
        <f t="shared" si="6"/>
        <v>525745.75320886809</v>
      </c>
      <c r="J107" s="8">
        <f t="shared" si="7"/>
        <v>13.172573015945765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26">
        <v>941487155.99999905</v>
      </c>
      <c r="F108">
        <v>1902750403</v>
      </c>
      <c r="G108" s="9">
        <v>9.9961926518180089E-2</v>
      </c>
      <c r="H108" s="22">
        <f t="shared" si="5"/>
        <v>2844237558.999999</v>
      </c>
      <c r="I108" s="4">
        <f t="shared" si="6"/>
        <v>54967.485292980811</v>
      </c>
      <c r="J108" s="8">
        <f t="shared" si="7"/>
        <v>10.914497112909627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 t="shared" si="5"/>
        <v>15010226</v>
      </c>
      <c r="I109" s="4">
        <f t="shared" si="6"/>
        <v>22204.476331360947</v>
      </c>
      <c r="J109" s="8">
        <f t="shared" si="7"/>
        <v>10.008049184082244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 t="shared" si="5"/>
        <v>1613418279</v>
      </c>
      <c r="I110" s="4">
        <f t="shared" si="6"/>
        <v>65834.997306891906</v>
      </c>
      <c r="J110" s="8">
        <f t="shared" si="7"/>
        <v>11.094906849883508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 t="shared" si="5"/>
        <v>76932773</v>
      </c>
      <c r="I111" s="4">
        <f t="shared" si="6"/>
        <v>17895.504303326354</v>
      </c>
      <c r="J111" s="8">
        <f t="shared" si="7"/>
        <v>9.7923048040450844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>
        <v>627673626</v>
      </c>
      <c r="F112">
        <v>375659461</v>
      </c>
      <c r="G112" s="9">
        <v>0.34896984020962851</v>
      </c>
      <c r="H112" s="22">
        <f t="shared" si="5"/>
        <v>1003333087</v>
      </c>
      <c r="I112" s="4">
        <f t="shared" si="6"/>
        <v>50499.954046708277</v>
      </c>
      <c r="J112" s="8">
        <f t="shared" si="7"/>
        <v>10.829727705296865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 t="shared" si="5"/>
        <v>1651761708</v>
      </c>
      <c r="I113" s="4">
        <f t="shared" si="6"/>
        <v>59733.896571676552</v>
      </c>
      <c r="J113" s="8">
        <f t="shared" si="7"/>
        <v>10.997654920023738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 t="shared" si="5"/>
        <v>27436376</v>
      </c>
      <c r="I114" s="4">
        <f t="shared" si="6"/>
        <v>41319.843373493975</v>
      </c>
      <c r="J114" s="8">
        <f t="shared" si="7"/>
        <v>10.629098132652672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 t="shared" si="5"/>
        <v>178331631</v>
      </c>
      <c r="I115" s="4">
        <f t="shared" si="6"/>
        <v>44339.043013426155</v>
      </c>
      <c r="J115" s="8">
        <f t="shared" si="7"/>
        <v>10.699620900019619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 t="shared" si="5"/>
        <v>517728304</v>
      </c>
      <c r="I116" s="4">
        <f t="shared" si="6"/>
        <v>67045.882413882413</v>
      </c>
      <c r="J116" s="8">
        <f t="shared" si="7"/>
        <v>11.113132476143759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 t="shared" si="5"/>
        <v>313440363</v>
      </c>
      <c r="I117" s="4">
        <f t="shared" si="6"/>
        <v>38989.969274785421</v>
      </c>
      <c r="J117" s="8">
        <f t="shared" si="7"/>
        <v>10.571059693948259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 t="shared" si="5"/>
        <v>1163987025</v>
      </c>
      <c r="I118" s="4">
        <f t="shared" si="6"/>
        <v>120908.59301963229</v>
      </c>
      <c r="J118" s="8">
        <f t="shared" si="7"/>
        <v>11.702790109508348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 t="shared" si="5"/>
        <v>425569941</v>
      </c>
      <c r="I119" s="4">
        <f t="shared" si="6"/>
        <v>66630.646782527008</v>
      </c>
      <c r="J119" s="8">
        <f t="shared" si="7"/>
        <v>11.106919912586267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>
        <v>2874994480</v>
      </c>
      <c r="F120">
        <v>3952394059</v>
      </c>
      <c r="G120" s="9">
        <v>0.38476476769396523</v>
      </c>
      <c r="H120" s="22">
        <f t="shared" si="5"/>
        <v>6827388539</v>
      </c>
      <c r="I120" s="4">
        <f t="shared" si="6"/>
        <v>45448.962122472891</v>
      </c>
      <c r="J120" s="8">
        <f t="shared" si="7"/>
        <v>10.724345263755733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>
        <v>64290563</v>
      </c>
      <c r="F121">
        <v>173298831</v>
      </c>
      <c r="G121" s="9">
        <v>0.54738095238095241</v>
      </c>
      <c r="H121" s="22">
        <f t="shared" si="5"/>
        <v>237589394</v>
      </c>
      <c r="I121" s="4">
        <f t="shared" si="6"/>
        <v>18969.213093812374</v>
      </c>
      <c r="J121" s="8">
        <f t="shared" si="7"/>
        <v>9.8505725804562534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 t="shared" si="5"/>
        <v>14824762</v>
      </c>
      <c r="I122" s="4">
        <f t="shared" si="6"/>
        <v>25962.805604203153</v>
      </c>
      <c r="J122" s="8">
        <f t="shared" si="7"/>
        <v>10.164420239100286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 t="shared" si="5"/>
        <v>405421320</v>
      </c>
      <c r="I123" s="4">
        <f t="shared" si="6"/>
        <v>159803.43713046907</v>
      </c>
      <c r="J123" s="8">
        <f t="shared" si="7"/>
        <v>11.981699821034619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 t="shared" si="5"/>
        <v>526390115</v>
      </c>
      <c r="I124" s="4">
        <f t="shared" si="6"/>
        <v>127362.71836438423</v>
      </c>
      <c r="J124" s="8">
        <f t="shared" si="7"/>
        <v>11.75479434479189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 t="shared" si="5"/>
        <v>974870626</v>
      </c>
      <c r="I125" s="4">
        <f t="shared" si="6"/>
        <v>60445.847346230155</v>
      </c>
      <c r="J125" s="8">
        <f t="shared" si="7"/>
        <v>11.009503158004708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 t="shared" si="5"/>
        <v>492151573</v>
      </c>
      <c r="I126" s="4">
        <f t="shared" si="6"/>
        <v>36915.059480948097</v>
      </c>
      <c r="J126" s="8">
        <f t="shared" si="7"/>
        <v>10.516374862786783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 t="shared" si="5"/>
        <v>415982597</v>
      </c>
      <c r="I127" s="4">
        <f t="shared" si="6"/>
        <v>77363.324716384595</v>
      </c>
      <c r="J127" s="8">
        <f t="shared" si="7"/>
        <v>11.256268106406171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 t="shared" si="5"/>
        <v>930229543</v>
      </c>
      <c r="I128" s="4">
        <f t="shared" si="6"/>
        <v>157159.9160331137</v>
      </c>
      <c r="J128" s="8">
        <f t="shared" si="7"/>
        <v>11.965019139395807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 t="shared" si="5"/>
        <v>2712185216</v>
      </c>
      <c r="I129" s="4">
        <f t="shared" si="6"/>
        <v>139544.41325375592</v>
      </c>
      <c r="J129" s="8">
        <f t="shared" si="7"/>
        <v>11.846138204152021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 t="shared" ref="H130:H193" si="10">E130+F130</f>
        <v>1279817813</v>
      </c>
      <c r="I130" s="4">
        <f t="shared" ref="I130:I193" si="11">H130/C130</f>
        <v>44195.656226258718</v>
      </c>
      <c r="J130" s="8">
        <f t="shared" ref="J130:J193" si="12">LN(I130)</f>
        <v>10.696381787812433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 t="shared" si="10"/>
        <v>358070554</v>
      </c>
      <c r="I131" s="4">
        <f t="shared" si="11"/>
        <v>41152.804735087921</v>
      </c>
      <c r="J131" s="8">
        <f t="shared" si="12"/>
        <v>10.625047362593881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 t="shared" si="10"/>
        <v>1715367271</v>
      </c>
      <c r="I132" s="4">
        <f t="shared" si="11"/>
        <v>86858.436933515623</v>
      </c>
      <c r="J132" s="8">
        <f t="shared" si="12"/>
        <v>11.37203491068761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 t="shared" si="10"/>
        <v>410617719</v>
      </c>
      <c r="I133" s="4">
        <f t="shared" si="11"/>
        <v>67006.807930809402</v>
      </c>
      <c r="J133" s="8">
        <f t="shared" si="12"/>
        <v>11.112549504118668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 t="shared" si="10"/>
        <v>227646204</v>
      </c>
      <c r="I134" s="4">
        <f t="shared" si="11"/>
        <v>48455.982120051085</v>
      </c>
      <c r="J134" s="8">
        <f t="shared" si="12"/>
        <v>10.788411079667217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>
        <v>510732279</v>
      </c>
      <c r="F135">
        <v>358619837</v>
      </c>
      <c r="G135" s="9">
        <v>0.5263103590590178</v>
      </c>
      <c r="H135" s="22">
        <f t="shared" si="10"/>
        <v>869352116</v>
      </c>
      <c r="I135" s="4">
        <f t="shared" si="11"/>
        <v>30277.300038310172</v>
      </c>
      <c r="J135" s="8">
        <f t="shared" si="12"/>
        <v>10.31815353707351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 t="shared" si="10"/>
        <v>1046169871</v>
      </c>
      <c r="I136" s="4">
        <f t="shared" si="11"/>
        <v>59583.65821847591</v>
      </c>
      <c r="J136" s="8">
        <f t="shared" si="12"/>
        <v>10.995136624491057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 t="shared" si="10"/>
        <v>2360873977</v>
      </c>
      <c r="I137" s="4">
        <f t="shared" si="11"/>
        <v>114856.43283872538</v>
      </c>
      <c r="J137" s="8">
        <f t="shared" si="12"/>
        <v>11.651438217334292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 t="shared" si="10"/>
        <v>48702163</v>
      </c>
      <c r="I138" s="4">
        <f t="shared" si="11"/>
        <v>35037.527338129497</v>
      </c>
      <c r="J138" s="8">
        <f t="shared" si="12"/>
        <v>10.464174975726168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 t="shared" si="10"/>
        <v>878220731</v>
      </c>
      <c r="I139" s="4">
        <f t="shared" si="11"/>
        <v>111068.76577715948</v>
      </c>
      <c r="J139" s="8">
        <f t="shared" si="12"/>
        <v>11.617904799982378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 t="shared" si="10"/>
        <v>1483827594</v>
      </c>
      <c r="I140" s="4">
        <f t="shared" si="11"/>
        <v>111835.06135061802</v>
      </c>
      <c r="J140" s="8">
        <f t="shared" si="12"/>
        <v>11.624780398325774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 t="shared" si="10"/>
        <v>531371428</v>
      </c>
      <c r="I141" s="4">
        <f t="shared" si="11"/>
        <v>36893.10754703881</v>
      </c>
      <c r="J141" s="8">
        <f t="shared" si="12"/>
        <v>10.515780025238568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 t="shared" si="10"/>
        <v>6961785</v>
      </c>
      <c r="I142" s="4">
        <f t="shared" si="11"/>
        <v>25594.797794117647</v>
      </c>
      <c r="J142" s="8">
        <f t="shared" si="12"/>
        <v>10.150144398650188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 t="shared" si="10"/>
        <v>1796292879</v>
      </c>
      <c r="I143" s="4">
        <f t="shared" si="11"/>
        <v>76441.247670113618</v>
      </c>
      <c r="J143" s="8">
        <f t="shared" si="12"/>
        <v>11.24427772043599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>
        <v>384913132</v>
      </c>
      <c r="F144">
        <v>951272334</v>
      </c>
      <c r="G144" s="9">
        <v>9.1591936843718868E-3</v>
      </c>
      <c r="H144" s="22">
        <f t="shared" si="10"/>
        <v>1336185466</v>
      </c>
      <c r="I144" s="4">
        <f t="shared" si="11"/>
        <v>51157.60427275164</v>
      </c>
      <c r="J144" s="8">
        <f t="shared" si="12"/>
        <v>10.84266642646401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>
        <v>1375689126</v>
      </c>
      <c r="F145">
        <v>1829367819</v>
      </c>
      <c r="G145" s="9">
        <v>0.3023653206223581</v>
      </c>
      <c r="H145" s="22">
        <f t="shared" si="10"/>
        <v>3205056945</v>
      </c>
      <c r="I145" s="4">
        <f t="shared" si="11"/>
        <v>72751.264215185569</v>
      </c>
      <c r="J145" s="8">
        <f t="shared" si="12"/>
        <v>11.194801562411076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 t="shared" si="10"/>
        <v>724608712</v>
      </c>
      <c r="I146" s="4">
        <f t="shared" si="11"/>
        <v>87523.699963763735</v>
      </c>
      <c r="J146" s="8">
        <f t="shared" si="12"/>
        <v>11.379664892399372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>
        <v>49700413</v>
      </c>
      <c r="F147">
        <v>148182288</v>
      </c>
      <c r="G147" s="9">
        <v>1</v>
      </c>
      <c r="H147" s="22">
        <f t="shared" si="10"/>
        <v>197882701</v>
      </c>
      <c r="I147" s="4">
        <f t="shared" si="11"/>
        <v>21776.460988224935</v>
      </c>
      <c r="J147" s="8">
        <f t="shared" si="12"/>
        <v>9.9885848942219582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>
        <v>167221939</v>
      </c>
      <c r="F148">
        <v>192476459</v>
      </c>
      <c r="G148" s="9">
        <v>0.56891929370435423</v>
      </c>
      <c r="H148" s="22">
        <f t="shared" si="10"/>
        <v>359698398</v>
      </c>
      <c r="I148" s="4">
        <f t="shared" si="11"/>
        <v>33657.56507906803</v>
      </c>
      <c r="J148" s="8">
        <f t="shared" si="12"/>
        <v>10.423993126419612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 t="shared" si="10"/>
        <v>380894212</v>
      </c>
      <c r="I149" s="4">
        <f t="shared" si="11"/>
        <v>39717.853180396247</v>
      </c>
      <c r="J149" s="8">
        <f t="shared" si="12"/>
        <v>10.589556067866502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 t="shared" si="10"/>
        <v>45940918</v>
      </c>
      <c r="I150" s="4">
        <f t="shared" si="11"/>
        <v>28098.420795107035</v>
      </c>
      <c r="J150" s="8">
        <f t="shared" si="12"/>
        <v>10.243468654280205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 t="shared" si="10"/>
        <v>260937533</v>
      </c>
      <c r="I151" s="4">
        <f t="shared" si="11"/>
        <v>34926.721054745016</v>
      </c>
      <c r="J151" s="8">
        <f t="shared" si="12"/>
        <v>10.461007461500705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>
        <v>206997521</v>
      </c>
      <c r="F152">
        <v>114622626</v>
      </c>
      <c r="G152" s="9">
        <v>1</v>
      </c>
      <c r="H152" s="22">
        <f t="shared" si="10"/>
        <v>321620147</v>
      </c>
      <c r="I152" s="4">
        <f t="shared" si="11"/>
        <v>27745.009230503794</v>
      </c>
      <c r="J152" s="8">
        <f t="shared" si="12"/>
        <v>10.230811255450657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 t="shared" si="10"/>
        <v>1250516222</v>
      </c>
      <c r="I153" s="4">
        <f t="shared" si="11"/>
        <v>66171.881786432423</v>
      </c>
      <c r="J153" s="8">
        <f t="shared" si="12"/>
        <v>11.100010905266272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 t="shared" si="10"/>
        <v>383434686</v>
      </c>
      <c r="I154" s="4">
        <f t="shared" si="11"/>
        <v>16396.608338678641</v>
      </c>
      <c r="J154" s="8">
        <f t="shared" si="12"/>
        <v>9.7048297838072823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 t="shared" si="10"/>
        <v>242917889</v>
      </c>
      <c r="I155" s="4">
        <f t="shared" si="11"/>
        <v>812434.41137123748</v>
      </c>
      <c r="J155" s="8">
        <f t="shared" si="12"/>
        <v>13.607790465461465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 t="shared" si="10"/>
        <v>24333297</v>
      </c>
      <c r="I156" s="4">
        <f t="shared" si="11"/>
        <v>25479.89214659686</v>
      </c>
      <c r="J156" s="8">
        <f t="shared" si="12"/>
        <v>10.145644876812026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 t="shared" si="10"/>
        <v>1688698456</v>
      </c>
      <c r="I157" s="4">
        <f t="shared" si="11"/>
        <v>61422.851489470049</v>
      </c>
      <c r="J157" s="8">
        <f t="shared" si="12"/>
        <v>11.025537218991238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>
        <v>922990754</v>
      </c>
      <c r="F158">
        <v>756317717</v>
      </c>
      <c r="G158" s="9">
        <v>0.80085497660913052</v>
      </c>
      <c r="H158" s="22">
        <f t="shared" si="10"/>
        <v>1679308471</v>
      </c>
      <c r="I158" s="4">
        <f t="shared" si="11"/>
        <v>66700.102117011556</v>
      </c>
      <c r="J158" s="8">
        <f t="shared" si="12"/>
        <v>11.107961762892222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 t="shared" si="10"/>
        <v>121490920</v>
      </c>
      <c r="I159" s="4">
        <f t="shared" si="11"/>
        <v>60323.197616683217</v>
      </c>
      <c r="J159" s="8">
        <f t="shared" si="12"/>
        <v>11.007472012163468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 t="shared" si="10"/>
        <v>516139830</v>
      </c>
      <c r="I160" s="4">
        <f t="shared" si="11"/>
        <v>858801.71381031617</v>
      </c>
      <c r="J160" s="8">
        <f t="shared" si="12"/>
        <v>13.663293340572006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 t="shared" si="10"/>
        <v>416832616</v>
      </c>
      <c r="I161" s="4">
        <f t="shared" si="11"/>
        <v>29354.40957746479</v>
      </c>
      <c r="J161" s="8">
        <f t="shared" si="12"/>
        <v>10.28719805511137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 t="shared" si="10"/>
        <v>13952876</v>
      </c>
      <c r="I162" s="4">
        <f t="shared" si="11"/>
        <v>44435.91082802548</v>
      </c>
      <c r="J162" s="8">
        <f t="shared" si="12"/>
        <v>10.70180322394889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 t="shared" si="10"/>
        <v>15597145</v>
      </c>
      <c r="I163" s="4">
        <f t="shared" si="11"/>
        <v>28102.963963963964</v>
      </c>
      <c r="J163" s="8">
        <f t="shared" si="12"/>
        <v>10.243630328903928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 t="shared" si="10"/>
        <v>480713428</v>
      </c>
      <c r="I164" s="4">
        <f t="shared" si="11"/>
        <v>38133.700460098364</v>
      </c>
      <c r="J164" s="8">
        <f t="shared" si="12"/>
        <v>10.548853696663514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26">
        <v>989145749.99999905</v>
      </c>
      <c r="F165">
        <v>948846448</v>
      </c>
      <c r="G165" s="9">
        <v>0</v>
      </c>
      <c r="H165" s="22">
        <f t="shared" si="10"/>
        <v>1937992197.999999</v>
      </c>
      <c r="I165" s="4">
        <f t="shared" si="11"/>
        <v>97455.103992758683</v>
      </c>
      <c r="J165" s="8">
        <f t="shared" si="12"/>
        <v>11.48714707906707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 t="shared" si="10"/>
        <v>613809989</v>
      </c>
      <c r="I166" s="4">
        <f t="shared" si="11"/>
        <v>119884.7634765625</v>
      </c>
      <c r="J166" s="8">
        <f t="shared" si="12"/>
        <v>11.694286256014564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>
        <v>599627380</v>
      </c>
      <c r="F167">
        <v>588631174</v>
      </c>
      <c r="G167" s="9">
        <v>7.4375678610206303E-2</v>
      </c>
      <c r="H167" s="22">
        <f t="shared" si="10"/>
        <v>1188258554</v>
      </c>
      <c r="I167" s="4">
        <f t="shared" si="11"/>
        <v>57559.511431893043</v>
      </c>
      <c r="J167" s="8">
        <f t="shared" si="12"/>
        <v>10.960574672985661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 t="shared" si="10"/>
        <v>1624032200</v>
      </c>
      <c r="I168" s="4">
        <f t="shared" si="11"/>
        <v>65195.993576876754</v>
      </c>
      <c r="J168" s="8">
        <f t="shared" si="12"/>
        <v>11.085153297819314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>
        <v>3107578848</v>
      </c>
      <c r="F169">
        <v>2171527212</v>
      </c>
      <c r="G169" s="9">
        <v>0.32104411454302401</v>
      </c>
      <c r="H169" s="22">
        <f t="shared" si="10"/>
        <v>5279106060</v>
      </c>
      <c r="I169" s="4">
        <f t="shared" si="11"/>
        <v>93949.316794504455</v>
      </c>
      <c r="J169" s="8">
        <f t="shared" si="12"/>
        <v>11.45051073280351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>
        <v>688881713</v>
      </c>
      <c r="F170">
        <v>1021704190</v>
      </c>
      <c r="G170" s="9">
        <v>0.17908745247148289</v>
      </c>
      <c r="H170" s="22">
        <f t="shared" si="10"/>
        <v>1710585903</v>
      </c>
      <c r="I170" s="4">
        <f t="shared" si="11"/>
        <v>54161.602855966819</v>
      </c>
      <c r="J170" s="8">
        <f t="shared" si="12"/>
        <v>10.899727501977759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>
        <v>4564068794</v>
      </c>
      <c r="F171">
        <v>8328706177</v>
      </c>
      <c r="G171" s="9">
        <v>0.16067272970442692</v>
      </c>
      <c r="H171" s="22">
        <f t="shared" si="10"/>
        <v>12892774971</v>
      </c>
      <c r="I171" s="4">
        <f t="shared" si="11"/>
        <v>86477.037011449531</v>
      </c>
      <c r="J171" s="8">
        <f t="shared" si="12"/>
        <v>11.367634189601356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>
        <v>739763421</v>
      </c>
      <c r="F172">
        <v>1091600708</v>
      </c>
      <c r="G172" s="9">
        <v>7.4924671125156175E-2</v>
      </c>
      <c r="H172" s="22">
        <f t="shared" si="10"/>
        <v>1831364129</v>
      </c>
      <c r="I172" s="4">
        <f t="shared" si="11"/>
        <v>67225.75908523603</v>
      </c>
      <c r="J172" s="8">
        <f t="shared" si="12"/>
        <v>11.115811772783779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 t="shared" si="10"/>
        <v>44737504</v>
      </c>
      <c r="I173" s="4">
        <f t="shared" si="11"/>
        <v>38700.262975778547</v>
      </c>
      <c r="J173" s="8">
        <f t="shared" si="12"/>
        <v>10.563601674234542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26">
        <v>1854879443.99999</v>
      </c>
      <c r="F174">
        <v>1585229137</v>
      </c>
      <c r="G174" s="9">
        <v>0.32767210144927539</v>
      </c>
      <c r="H174" s="22">
        <f t="shared" si="10"/>
        <v>3440108580.99999</v>
      </c>
      <c r="I174" s="4">
        <f t="shared" si="11"/>
        <v>112286.07830401116</v>
      </c>
      <c r="J174" s="8">
        <f t="shared" si="12"/>
        <v>11.628805164244005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 t="shared" si="10"/>
        <v>1107666035</v>
      </c>
      <c r="I175" s="4">
        <f t="shared" si="11"/>
        <v>72439.084101759203</v>
      </c>
      <c r="J175" s="8">
        <f t="shared" si="12"/>
        <v>11.190501268374614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>
        <v>710887114</v>
      </c>
      <c r="F176">
        <v>653997524</v>
      </c>
      <c r="G176" s="9">
        <v>1.965938338535677E-2</v>
      </c>
      <c r="H176" s="22">
        <f t="shared" si="10"/>
        <v>1364884638</v>
      </c>
      <c r="I176" s="4">
        <f t="shared" si="11"/>
        <v>76894.909183098585</v>
      </c>
      <c r="J176" s="8">
        <f t="shared" si="12"/>
        <v>11.250194952822525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 t="shared" si="10"/>
        <v>273056741</v>
      </c>
      <c r="I177" s="4">
        <f t="shared" si="11"/>
        <v>87546.245912151324</v>
      </c>
      <c r="J177" s="8">
        <f t="shared" si="12"/>
        <v>11.379922457436015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>
        <v>158809475</v>
      </c>
      <c r="F178">
        <v>230725491</v>
      </c>
      <c r="G178" s="9">
        <v>0.58269124483890888</v>
      </c>
      <c r="H178" s="22">
        <f t="shared" si="10"/>
        <v>389534966</v>
      </c>
      <c r="I178" s="4">
        <f t="shared" si="11"/>
        <v>12610.390611848494</v>
      </c>
      <c r="J178" s="8">
        <f t="shared" si="12"/>
        <v>9.4422764048351553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 t="shared" si="10"/>
        <v>829258781</v>
      </c>
      <c r="I179" s="4">
        <f t="shared" si="11"/>
        <v>114459.45907522429</v>
      </c>
      <c r="J179" s="8">
        <f t="shared" si="12"/>
        <v>11.647975970067113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>
        <v>1012580808</v>
      </c>
      <c r="F180">
        <v>3081918660</v>
      </c>
      <c r="G180" s="9">
        <v>1.371302027142127E-2</v>
      </c>
      <c r="H180" s="22">
        <f t="shared" si="10"/>
        <v>4094499468</v>
      </c>
      <c r="I180" s="4">
        <f t="shared" si="11"/>
        <v>117153.06060085837</v>
      </c>
      <c r="J180" s="8">
        <f t="shared" si="12"/>
        <v>11.671236569082158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 t="shared" si="10"/>
        <v>1045144996</v>
      </c>
      <c r="I181" s="4">
        <f t="shared" si="11"/>
        <v>183133.86998422988</v>
      </c>
      <c r="J181" s="8">
        <f t="shared" si="12"/>
        <v>12.117972694354398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>
        <v>411243662</v>
      </c>
      <c r="F182">
        <v>515370559</v>
      </c>
      <c r="G182" s="9">
        <v>0.20973520249221184</v>
      </c>
      <c r="H182" s="22">
        <f t="shared" si="10"/>
        <v>926614221</v>
      </c>
      <c r="I182" s="4">
        <f t="shared" si="11"/>
        <v>73059.545927619649</v>
      </c>
      <c r="J182" s="8">
        <f t="shared" si="12"/>
        <v>11.199030085268635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 t="shared" si="10"/>
        <v>3499995903</v>
      </c>
      <c r="I183" s="4">
        <f t="shared" si="11"/>
        <v>433973.45356478612</v>
      </c>
      <c r="J183" s="8">
        <f t="shared" si="12"/>
        <v>12.980738644310357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>
        <v>266761020</v>
      </c>
      <c r="F184">
        <v>457471150</v>
      </c>
      <c r="G184" s="9">
        <v>7.4568745905815567E-2</v>
      </c>
      <c r="H184" s="22">
        <f t="shared" si="10"/>
        <v>724232170</v>
      </c>
      <c r="I184" s="4">
        <f t="shared" si="11"/>
        <v>26627.161660355159</v>
      </c>
      <c r="J184" s="8">
        <f t="shared" si="12"/>
        <v>10.189687088837388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>
        <v>1446226084</v>
      </c>
      <c r="F185">
        <v>1193366101</v>
      </c>
      <c r="G185" s="9">
        <v>0.36803056783523524</v>
      </c>
      <c r="H185" s="22">
        <f t="shared" si="10"/>
        <v>2639592185</v>
      </c>
      <c r="I185" s="4">
        <f t="shared" si="11"/>
        <v>45774.597849648831</v>
      </c>
      <c r="J185" s="8">
        <f t="shared" si="12"/>
        <v>10.731484584133259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 t="shared" si="10"/>
        <v>2426309408</v>
      </c>
      <c r="I186" s="4">
        <f t="shared" si="11"/>
        <v>45070.204851952301</v>
      </c>
      <c r="J186" s="8">
        <f t="shared" si="12"/>
        <v>10.715976660869668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>
        <v>307651862</v>
      </c>
      <c r="F187">
        <v>326284280</v>
      </c>
      <c r="G187" s="9">
        <v>0.5136314067611778</v>
      </c>
      <c r="H187" s="22">
        <f t="shared" si="10"/>
        <v>633936142</v>
      </c>
      <c r="I187" s="4">
        <f t="shared" si="11"/>
        <v>235226.76883116883</v>
      </c>
      <c r="J187" s="8">
        <f t="shared" si="12"/>
        <v>12.368305301588085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 t="shared" si="10"/>
        <v>70364101</v>
      </c>
      <c r="I188" s="4">
        <f t="shared" si="11"/>
        <v>28429.939797979798</v>
      </c>
      <c r="J188" s="8">
        <f t="shared" si="12"/>
        <v>10.255198087090211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 t="shared" si="10"/>
        <v>9962733</v>
      </c>
      <c r="I189" s="4">
        <f t="shared" si="11"/>
        <v>81661.74590163934</v>
      </c>
      <c r="J189" s="8">
        <f t="shared" si="12"/>
        <v>11.310340944777753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 t="shared" si="10"/>
        <v>271716281</v>
      </c>
      <c r="I190" s="4">
        <f t="shared" si="11"/>
        <v>55204.445550589189</v>
      </c>
      <c r="J190" s="8">
        <f t="shared" si="12"/>
        <v>10.918798764359151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 t="shared" si="10"/>
        <v>360612239</v>
      </c>
      <c r="I191" s="4">
        <f t="shared" si="11"/>
        <v>52705.676556562408</v>
      </c>
      <c r="J191" s="8">
        <f t="shared" si="12"/>
        <v>10.872478443274435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 t="shared" si="10"/>
        <v>4790435357</v>
      </c>
      <c r="I192" s="4">
        <f t="shared" si="11"/>
        <v>82105.32791156054</v>
      </c>
      <c r="J192" s="8">
        <f t="shared" si="12"/>
        <v>11.315758188725411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 t="shared" si="10"/>
        <v>1979426340</v>
      </c>
      <c r="I193" s="4">
        <f t="shared" si="11"/>
        <v>56863.727089916691</v>
      </c>
      <c r="J193" s="8">
        <f t="shared" si="12"/>
        <v>10.948412931595588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>
        <v>1176555371</v>
      </c>
      <c r="F194">
        <v>2263182399</v>
      </c>
      <c r="G194" s="9">
        <v>0.18455852035106321</v>
      </c>
      <c r="H194" s="22">
        <f t="shared" ref="H194:H257" si="15">E194+F194</f>
        <v>3439737770</v>
      </c>
      <c r="I194" s="4">
        <f t="shared" ref="I194:I257" si="16">H194/C194</f>
        <v>51169.060738140222</v>
      </c>
      <c r="J194" s="8">
        <f t="shared" ref="J194:J257" si="17">LN(I194)</f>
        <v>10.842890345917169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 t="shared" si="15"/>
        <v>612511107</v>
      </c>
      <c r="I195" s="4">
        <f t="shared" si="16"/>
        <v>51191.90196406185</v>
      </c>
      <c r="J195" s="8">
        <f t="shared" si="17"/>
        <v>10.843336633753816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>
        <v>129602321</v>
      </c>
      <c r="F196">
        <v>359156781</v>
      </c>
      <c r="G196" s="9">
        <v>0.39136535348084189</v>
      </c>
      <c r="H196" s="22">
        <f t="shared" si="15"/>
        <v>488759102</v>
      </c>
      <c r="I196" s="4">
        <f t="shared" si="16"/>
        <v>26740.294452347083</v>
      </c>
      <c r="J196" s="8">
        <f t="shared" si="17"/>
        <v>10.1939268622762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 t="shared" si="15"/>
        <v>344873291</v>
      </c>
      <c r="I197" s="4">
        <f t="shared" si="16"/>
        <v>71313.749172870143</v>
      </c>
      <c r="J197" s="8">
        <f t="shared" si="17"/>
        <v>11.174844423336133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>
        <v>47334382</v>
      </c>
      <c r="F198">
        <v>58803199</v>
      </c>
      <c r="G198" s="9">
        <v>0.79746353836398221</v>
      </c>
      <c r="H198" s="22">
        <f t="shared" si="15"/>
        <v>106137581</v>
      </c>
      <c r="I198" s="4">
        <f t="shared" si="16"/>
        <v>13780.522072189042</v>
      </c>
      <c r="J198" s="8">
        <f t="shared" si="17"/>
        <v>9.5310114300756048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 t="shared" si="15"/>
        <v>179471936</v>
      </c>
      <c r="I199" s="4">
        <f t="shared" si="16"/>
        <v>8529.224218230207</v>
      </c>
      <c r="J199" s="8">
        <f t="shared" si="17"/>
        <v>9.0512536888972583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>
        <v>520021380</v>
      </c>
      <c r="F200">
        <v>1998500314</v>
      </c>
      <c r="G200" s="9">
        <v>1.7525721202340125E-2</v>
      </c>
      <c r="H200" s="22">
        <f t="shared" si="15"/>
        <v>2518521694</v>
      </c>
      <c r="I200" s="4">
        <f t="shared" si="16"/>
        <v>63973.828845763055</v>
      </c>
      <c r="J200" s="8">
        <f t="shared" si="17"/>
        <v>11.066229354424522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 t="shared" si="15"/>
        <v>226452815</v>
      </c>
      <c r="I201" s="4">
        <f t="shared" si="16"/>
        <v>52872.476068176511</v>
      </c>
      <c r="J201" s="8">
        <f t="shared" si="17"/>
        <v>10.875638181274082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>
        <v>7753847</v>
      </c>
      <c r="F202">
        <v>5436255</v>
      </c>
      <c r="G202" s="9">
        <v>1</v>
      </c>
      <c r="H202" s="22">
        <f t="shared" si="15"/>
        <v>13190102</v>
      </c>
      <c r="I202" s="4">
        <f t="shared" si="16"/>
        <v>10320.89358372457</v>
      </c>
      <c r="J202" s="8">
        <f t="shared" si="17"/>
        <v>9.241925622857277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 t="shared" si="15"/>
        <v>393112663</v>
      </c>
      <c r="I203" s="4">
        <f t="shared" si="16"/>
        <v>38491.399490845004</v>
      </c>
      <c r="J203" s="8">
        <f t="shared" si="17"/>
        <v>10.558190105472466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 t="shared" si="15"/>
        <v>2690640651</v>
      </c>
      <c r="I204" s="4">
        <f t="shared" si="16"/>
        <v>59870.511359337797</v>
      </c>
      <c r="J204" s="8">
        <f t="shared" si="17"/>
        <v>10.999939365044401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 t="shared" si="15"/>
        <v>505683877</v>
      </c>
      <c r="I205" s="4">
        <f t="shared" si="16"/>
        <v>45503.813281742106</v>
      </c>
      <c r="J205" s="8">
        <f t="shared" si="17"/>
        <v>10.725551409817252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 t="shared" si="15"/>
        <v>7697607</v>
      </c>
      <c r="I206" s="4">
        <f t="shared" si="16"/>
        <v>39273.505102040814</v>
      </c>
      <c r="J206" s="8">
        <f t="shared" si="17"/>
        <v>10.578305400070747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 t="shared" si="15"/>
        <v>64741437</v>
      </c>
      <c r="I207" s="4">
        <f t="shared" si="16"/>
        <v>41580.884393063585</v>
      </c>
      <c r="J207" s="8">
        <f t="shared" si="17"/>
        <v>10.635395830860256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>
        <v>86221246</v>
      </c>
      <c r="F208">
        <v>53774689</v>
      </c>
      <c r="G208" s="9">
        <v>1</v>
      </c>
      <c r="H208" s="22">
        <f t="shared" si="15"/>
        <v>139995935</v>
      </c>
      <c r="I208" s="4">
        <f t="shared" si="16"/>
        <v>25725.089121646455</v>
      </c>
      <c r="J208" s="8">
        <f t="shared" si="17"/>
        <v>10.155222025094556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 t="shared" si="15"/>
        <v>154482198</v>
      </c>
      <c r="I209" s="4">
        <f t="shared" si="16"/>
        <v>78536.958820538886</v>
      </c>
      <c r="J209" s="8">
        <f t="shared" si="17"/>
        <v>11.27132460597333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>
        <v>173102124</v>
      </c>
      <c r="F210">
        <v>516918831</v>
      </c>
      <c r="G210" s="9">
        <v>0.28926391829617637</v>
      </c>
      <c r="H210" s="22">
        <f t="shared" si="15"/>
        <v>690020955</v>
      </c>
      <c r="I210" s="4">
        <f t="shared" si="16"/>
        <v>43504.252884433517</v>
      </c>
      <c r="J210" s="8">
        <f t="shared" si="17"/>
        <v>10.680613979756091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 t="shared" si="15"/>
        <v>115942610</v>
      </c>
      <c r="I211" s="4">
        <f t="shared" si="16"/>
        <v>51166.200353045017</v>
      </c>
      <c r="J211" s="8">
        <f t="shared" si="17"/>
        <v>10.84283444367848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>
        <v>128308140</v>
      </c>
      <c r="F212">
        <v>140729089</v>
      </c>
      <c r="G212" s="9">
        <v>0.32790606653620352</v>
      </c>
      <c r="H212" s="22">
        <f t="shared" si="15"/>
        <v>269037229</v>
      </c>
      <c r="I212" s="4">
        <f t="shared" si="16"/>
        <v>21149.062888137723</v>
      </c>
      <c r="J212" s="8">
        <f t="shared" si="17"/>
        <v>9.9593508756033309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 t="shared" si="15"/>
        <v>54712753</v>
      </c>
      <c r="I213" s="4">
        <f t="shared" si="16"/>
        <v>70234.599486521183</v>
      </c>
      <c r="J213" s="8">
        <f t="shared" si="17"/>
        <v>11.159596338771655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 t="shared" si="15"/>
        <v>810493138</v>
      </c>
      <c r="I214" s="4">
        <f t="shared" si="16"/>
        <v>70063.376383125869</v>
      </c>
      <c r="J214" s="8">
        <f t="shared" si="17"/>
        <v>11.15715548832684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>
        <v>143497817</v>
      </c>
      <c r="F215">
        <v>269803030</v>
      </c>
      <c r="G215" s="9">
        <v>0.63164342254052019</v>
      </c>
      <c r="H215" s="22">
        <f t="shared" si="15"/>
        <v>413300847</v>
      </c>
      <c r="I215" s="4">
        <f t="shared" si="16"/>
        <v>39242.389574629698</v>
      </c>
      <c r="J215" s="8">
        <f t="shared" si="17"/>
        <v>10.57751280822248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>
        <v>51120345</v>
      </c>
      <c r="F216">
        <v>100107604</v>
      </c>
      <c r="G216" s="9">
        <v>1</v>
      </c>
      <c r="H216" s="22">
        <f t="shared" si="15"/>
        <v>151227949</v>
      </c>
      <c r="I216" s="4">
        <f t="shared" si="16"/>
        <v>14364.356857902736</v>
      </c>
      <c r="J216" s="8">
        <f t="shared" si="17"/>
        <v>9.572505198945942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 t="shared" si="15"/>
        <v>358957637</v>
      </c>
      <c r="I217" s="4">
        <f t="shared" si="16"/>
        <v>38911.39696476965</v>
      </c>
      <c r="J217" s="8">
        <f t="shared" si="17"/>
        <v>10.569042467795434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 t="shared" si="15"/>
        <v>392841215</v>
      </c>
      <c r="I218" s="4">
        <f t="shared" si="16"/>
        <v>98038.735962066377</v>
      </c>
      <c r="J218" s="8">
        <f t="shared" si="17"/>
        <v>11.493117944475154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>
        <v>11407270</v>
      </c>
      <c r="F219">
        <v>43704637</v>
      </c>
      <c r="G219" s="9">
        <v>1</v>
      </c>
      <c r="H219" s="22">
        <f t="shared" si="15"/>
        <v>55111907</v>
      </c>
      <c r="I219" s="4">
        <f t="shared" si="16"/>
        <v>11472.087218984179</v>
      </c>
      <c r="J219" s="8">
        <f t="shared" si="17"/>
        <v>9.3476721655810877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 t="shared" si="15"/>
        <v>163324347</v>
      </c>
      <c r="I220" s="4">
        <f t="shared" si="16"/>
        <v>66772.014309076039</v>
      </c>
      <c r="J220" s="8">
        <f t="shared" si="17"/>
        <v>11.109039324272807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>
        <v>418193140</v>
      </c>
      <c r="F221">
        <v>1001790966</v>
      </c>
      <c r="G221" s="9">
        <v>5.37603305785124E-2</v>
      </c>
      <c r="H221" s="22">
        <f t="shared" si="15"/>
        <v>1419984106</v>
      </c>
      <c r="I221" s="4">
        <f t="shared" si="16"/>
        <v>59033.179762201711</v>
      </c>
      <c r="J221" s="8">
        <f t="shared" si="17"/>
        <v>10.98585493366863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>
        <v>1159222478</v>
      </c>
      <c r="F222">
        <v>1478292696</v>
      </c>
      <c r="G222" s="9">
        <v>0.3603592303639967</v>
      </c>
      <c r="H222" s="22">
        <f t="shared" si="15"/>
        <v>2637515174</v>
      </c>
      <c r="I222" s="4">
        <f t="shared" si="16"/>
        <v>65721.000049835537</v>
      </c>
      <c r="J222" s="8">
        <f t="shared" si="17"/>
        <v>11.093173788861899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 t="shared" si="15"/>
        <v>1312402240</v>
      </c>
      <c r="I223" s="4">
        <f t="shared" si="16"/>
        <v>57445.602731331521</v>
      </c>
      <c r="J223" s="8">
        <f t="shared" si="17"/>
        <v>10.95859373955258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>
        <v>738439957</v>
      </c>
      <c r="F224">
        <v>707543487</v>
      </c>
      <c r="G224" s="9">
        <v>0.35804655870445345</v>
      </c>
      <c r="H224" s="22">
        <f t="shared" si="15"/>
        <v>1445983444</v>
      </c>
      <c r="I224" s="4">
        <f t="shared" si="16"/>
        <v>374219.31780538301</v>
      </c>
      <c r="J224" s="8">
        <f t="shared" si="17"/>
        <v>12.832597315769123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>
        <v>94317928</v>
      </c>
      <c r="F225">
        <v>386360099</v>
      </c>
      <c r="G225" s="9">
        <v>0.53351850862667594</v>
      </c>
      <c r="H225" s="22">
        <f t="shared" si="15"/>
        <v>480678027</v>
      </c>
      <c r="I225" s="4">
        <f t="shared" si="16"/>
        <v>25736.361674787171</v>
      </c>
      <c r="J225" s="8">
        <f t="shared" si="17"/>
        <v>10.155660122083528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>
        <v>505944596</v>
      </c>
      <c r="F226">
        <v>460547021</v>
      </c>
      <c r="G226" s="9">
        <v>0.63518273888154997</v>
      </c>
      <c r="H226" s="22">
        <f t="shared" si="15"/>
        <v>966491617</v>
      </c>
      <c r="I226" s="4">
        <f t="shared" si="16"/>
        <v>35494.936170994159</v>
      </c>
      <c r="J226" s="8">
        <f t="shared" si="17"/>
        <v>10.47714532221843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>
        <v>11376302</v>
      </c>
      <c r="F227">
        <v>47627575</v>
      </c>
      <c r="G227" s="9">
        <v>0.41952707856598015</v>
      </c>
      <c r="H227" s="22">
        <f t="shared" si="15"/>
        <v>59003877</v>
      </c>
      <c r="I227" s="4">
        <f t="shared" si="16"/>
        <v>21959.016375139559</v>
      </c>
      <c r="J227" s="8">
        <f t="shared" si="17"/>
        <v>9.9969331029599786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>
        <v>43981040</v>
      </c>
      <c r="F228">
        <v>92304488</v>
      </c>
      <c r="G228" s="9">
        <v>0.71015625000000004</v>
      </c>
      <c r="H228" s="22">
        <f t="shared" si="15"/>
        <v>136285528</v>
      </c>
      <c r="I228" s="4">
        <f t="shared" si="16"/>
        <v>17521.924402159937</v>
      </c>
      <c r="J228" s="8">
        <f t="shared" si="17"/>
        <v>9.7712081987643096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 t="shared" si="15"/>
        <v>213869166</v>
      </c>
      <c r="I229" s="4">
        <f t="shared" si="16"/>
        <v>29957.860484661716</v>
      </c>
      <c r="J229" s="8">
        <f t="shared" si="17"/>
        <v>10.3075470226867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>
        <v>53579966</v>
      </c>
      <c r="F230">
        <v>68470833</v>
      </c>
      <c r="G230" s="9">
        <v>1</v>
      </c>
      <c r="H230" s="22">
        <f t="shared" si="15"/>
        <v>122050799</v>
      </c>
      <c r="I230" s="4">
        <f t="shared" si="16"/>
        <v>12375.866862705334</v>
      </c>
      <c r="J230" s="8">
        <f t="shared" si="17"/>
        <v>9.4235036344950807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>
        <v>3925588652</v>
      </c>
      <c r="F231">
        <v>4066192954</v>
      </c>
      <c r="G231" s="9">
        <v>0.18863610380701956</v>
      </c>
      <c r="H231" s="22">
        <f t="shared" si="15"/>
        <v>7991781606</v>
      </c>
      <c r="I231" s="4">
        <f t="shared" si="16"/>
        <v>103025.37811811116</v>
      </c>
      <c r="J231" s="8">
        <f t="shared" si="17"/>
        <v>11.542730626359091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 t="shared" si="15"/>
        <v>759399749</v>
      </c>
      <c r="I232" s="4">
        <f t="shared" si="16"/>
        <v>65465.495603448275</v>
      </c>
      <c r="J232" s="8">
        <f t="shared" si="17"/>
        <v>11.089278498143367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 t="shared" si="15"/>
        <v>1293386566</v>
      </c>
      <c r="I233" s="4">
        <f t="shared" si="16"/>
        <v>71422.307471423046</v>
      </c>
      <c r="J233" s="8">
        <f t="shared" si="17"/>
        <v>11.176365529103471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>
        <v>1831764327</v>
      </c>
      <c r="F234">
        <v>3125536099</v>
      </c>
      <c r="G234" s="9">
        <v>9.7531847133757968E-2</v>
      </c>
      <c r="H234" s="22">
        <f t="shared" si="15"/>
        <v>4957300426</v>
      </c>
      <c r="I234" s="4">
        <f t="shared" si="16"/>
        <v>73905.725237044549</v>
      </c>
      <c r="J234" s="8">
        <f t="shared" si="17"/>
        <v>11.210545576696523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 t="shared" si="15"/>
        <v>137900161</v>
      </c>
      <c r="I235" s="4">
        <f t="shared" si="16"/>
        <v>43026.571294851798</v>
      </c>
      <c r="J235" s="8">
        <f t="shared" si="17"/>
        <v>10.669573140920768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 t="shared" si="15"/>
        <v>612175454</v>
      </c>
      <c r="I236" s="4">
        <f t="shared" si="16"/>
        <v>122410.60867826435</v>
      </c>
      <c r="J236" s="8">
        <f t="shared" si="17"/>
        <v>11.715136317512586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>
        <v>105258990</v>
      </c>
      <c r="F237">
        <v>66497947</v>
      </c>
      <c r="G237" s="9">
        <v>1</v>
      </c>
      <c r="H237" s="22">
        <f t="shared" si="15"/>
        <v>171756937</v>
      </c>
      <c r="I237" s="4">
        <f t="shared" si="16"/>
        <v>43090.049422980432</v>
      </c>
      <c r="J237" s="8">
        <f t="shared" si="17"/>
        <v>10.671047377580226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 t="shared" si="15"/>
        <v>1369316513</v>
      </c>
      <c r="I238" s="4">
        <f t="shared" si="16"/>
        <v>57435.363994798878</v>
      </c>
      <c r="J238" s="8">
        <f t="shared" si="17"/>
        <v>10.958415490067891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>
        <v>291183351</v>
      </c>
      <c r="F239">
        <v>379148214</v>
      </c>
      <c r="G239" s="9">
        <v>0.53640810621942703</v>
      </c>
      <c r="H239" s="22">
        <f t="shared" si="15"/>
        <v>670331565</v>
      </c>
      <c r="I239" s="4">
        <f t="shared" si="16"/>
        <v>31490.184854606097</v>
      </c>
      <c r="J239" s="8">
        <f t="shared" si="17"/>
        <v>10.35743118434161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 t="shared" si="15"/>
        <v>322670109</v>
      </c>
      <c r="I240" s="4">
        <f t="shared" si="16"/>
        <v>56668.442044257114</v>
      </c>
      <c r="J240" s="8">
        <f t="shared" si="17"/>
        <v>10.944972757066282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 t="shared" si="15"/>
        <v>3275193164</v>
      </c>
      <c r="I241" s="4">
        <f t="shared" si="16"/>
        <v>99926.567122284599</v>
      </c>
      <c r="J241" s="8">
        <f t="shared" si="17"/>
        <v>11.512190866441632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>
        <v>58894457</v>
      </c>
      <c r="F242">
        <v>119739914</v>
      </c>
      <c r="G242" s="9">
        <v>0.23069699499165275</v>
      </c>
      <c r="H242" s="22">
        <f t="shared" si="15"/>
        <v>178634371</v>
      </c>
      <c r="I242" s="4">
        <f t="shared" si="16"/>
        <v>18768.057470056734</v>
      </c>
      <c r="J242" s="8">
        <f t="shared" si="17"/>
        <v>9.839911633018616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>
        <v>68725706</v>
      </c>
      <c r="F243">
        <v>127467880</v>
      </c>
      <c r="G243" s="9">
        <v>1</v>
      </c>
      <c r="H243" s="22">
        <f t="shared" si="15"/>
        <v>196193586</v>
      </c>
      <c r="I243" s="4">
        <f t="shared" si="16"/>
        <v>27904.079931730907</v>
      </c>
      <c r="J243" s="8">
        <f t="shared" si="17"/>
        <v>10.23652819123051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>
        <v>44009980</v>
      </c>
      <c r="F244">
        <v>52079526</v>
      </c>
      <c r="G244" s="9">
        <v>1</v>
      </c>
      <c r="H244" s="22">
        <f t="shared" si="15"/>
        <v>96089506</v>
      </c>
      <c r="I244" s="4">
        <f t="shared" si="16"/>
        <v>21044.569864213754</v>
      </c>
      <c r="J244" s="8">
        <f t="shared" si="17"/>
        <v>9.9543978421368617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>
        <v>661184669</v>
      </c>
      <c r="F245">
        <v>1011073668</v>
      </c>
      <c r="G245" s="9">
        <v>0.26090911387927329</v>
      </c>
      <c r="H245" s="22">
        <f t="shared" si="15"/>
        <v>1672258337</v>
      </c>
      <c r="I245" s="4">
        <f t="shared" si="16"/>
        <v>42275.718904843765</v>
      </c>
      <c r="J245" s="8">
        <f t="shared" si="17"/>
        <v>10.651968179059063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 t="shared" si="15"/>
        <v>514036727</v>
      </c>
      <c r="I246" s="4">
        <f t="shared" si="16"/>
        <v>55565.530969624902</v>
      </c>
      <c r="J246" s="8">
        <f t="shared" si="17"/>
        <v>10.925318341402848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>
        <v>141063130</v>
      </c>
      <c r="F247">
        <v>163116324</v>
      </c>
      <c r="G247" s="9">
        <v>0.99847683899292183</v>
      </c>
      <c r="H247" s="22">
        <f t="shared" si="15"/>
        <v>304179454</v>
      </c>
      <c r="I247" s="4">
        <f t="shared" si="16"/>
        <v>27562.473178687931</v>
      </c>
      <c r="J247" s="8">
        <f t="shared" si="17"/>
        <v>10.224210459079901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 t="shared" si="15"/>
        <v>16302569</v>
      </c>
      <c r="I248" s="4">
        <f t="shared" si="16"/>
        <v>223322.86301369863</v>
      </c>
      <c r="J248" s="8">
        <f t="shared" si="17"/>
        <v>12.316373819571828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 t="shared" si="15"/>
        <v>85249566</v>
      </c>
      <c r="I249" s="4">
        <f t="shared" si="16"/>
        <v>70222.047775947285</v>
      </c>
      <c r="J249" s="8">
        <f t="shared" si="17"/>
        <v>11.159417611586408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 t="shared" si="15"/>
        <v>77299216</v>
      </c>
      <c r="I250" s="4">
        <f t="shared" si="16"/>
        <v>35638.181650530198</v>
      </c>
      <c r="J250" s="8">
        <f t="shared" si="17"/>
        <v>10.481172860376626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 t="shared" si="15"/>
        <v>3349959066</v>
      </c>
      <c r="I251" s="4">
        <f t="shared" si="16"/>
        <v>60282.504651706826</v>
      </c>
      <c r="J251" s="8">
        <f t="shared" si="17"/>
        <v>11.006797202170985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 t="shared" si="15"/>
        <v>67122033</v>
      </c>
      <c r="I252" s="4">
        <f t="shared" si="16"/>
        <v>52357.280031201248</v>
      </c>
      <c r="J252" s="8">
        <f t="shared" si="17"/>
        <v>10.865846271218471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 t="shared" si="15"/>
        <v>27114434</v>
      </c>
      <c r="I253" s="4">
        <f t="shared" si="16"/>
        <v>45724.172006745364</v>
      </c>
      <c r="J253" s="8">
        <f t="shared" si="17"/>
        <v>10.730382364986756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 t="shared" si="15"/>
        <v>36980708</v>
      </c>
      <c r="I254" s="4">
        <f t="shared" si="16"/>
        <v>65106.880281690144</v>
      </c>
      <c r="J254" s="8">
        <f t="shared" si="17"/>
        <v>11.083785510502874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>
        <v>129111080</v>
      </c>
      <c r="F255">
        <v>153514725</v>
      </c>
      <c r="G255" s="9">
        <v>0.4489853044086774</v>
      </c>
      <c r="H255" s="22">
        <f t="shared" si="15"/>
        <v>282625805</v>
      </c>
      <c r="I255" s="4">
        <f t="shared" si="16"/>
        <v>38567.931905021833</v>
      </c>
      <c r="J255" s="8">
        <f t="shared" si="17"/>
        <v>10.560176430501599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 t="shared" si="15"/>
        <v>3295290194</v>
      </c>
      <c r="I256" s="4">
        <f t="shared" si="16"/>
        <v>123188.41846728972</v>
      </c>
      <c r="J256" s="8">
        <f t="shared" si="17"/>
        <v>11.721470319715397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>
        <v>690368976</v>
      </c>
      <c r="F257">
        <v>736392700</v>
      </c>
      <c r="G257" s="9">
        <v>0.23321205587746485</v>
      </c>
      <c r="H257" s="22">
        <f t="shared" si="15"/>
        <v>1426761676</v>
      </c>
      <c r="I257" s="4">
        <f t="shared" si="16"/>
        <v>62706.529952094228</v>
      </c>
      <c r="J257" s="8">
        <f t="shared" si="17"/>
        <v>11.046220867164612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 t="shared" ref="H258:H285" si="20">E258+F258</f>
        <v>11184649</v>
      </c>
      <c r="I258" s="4">
        <f t="shared" ref="I258:I285" si="21">H258/C258</f>
        <v>36313.795454545456</v>
      </c>
      <c r="J258" s="8">
        <f t="shared" ref="J258:J285" si="22">LN(I258)</f>
        <v>10.499952988126129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 t="shared" si="20"/>
        <v>336184358</v>
      </c>
      <c r="I259" s="4">
        <f t="shared" si="21"/>
        <v>52792.76978643216</v>
      </c>
      <c r="J259" s="8">
        <f t="shared" si="22"/>
        <v>10.874129524454755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 t="shared" si="20"/>
        <v>223573971</v>
      </c>
      <c r="I260" s="4">
        <f t="shared" si="21"/>
        <v>64841.638921113692</v>
      </c>
      <c r="J260" s="8">
        <f t="shared" si="22"/>
        <v>11.079703251919955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 t="shared" si="20"/>
        <v>832490072</v>
      </c>
      <c r="I261" s="4">
        <f t="shared" si="21"/>
        <v>59698.104840444605</v>
      </c>
      <c r="J261" s="8">
        <f t="shared" si="22"/>
        <v>10.997055554160649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>
        <v>279030415</v>
      </c>
      <c r="F262">
        <v>448622777</v>
      </c>
      <c r="G262" s="9">
        <v>0.17963646691280885</v>
      </c>
      <c r="H262" s="22">
        <f t="shared" si="20"/>
        <v>727653192</v>
      </c>
      <c r="I262" s="4">
        <f t="shared" si="21"/>
        <v>51827.150427350425</v>
      </c>
      <c r="J262" s="8">
        <f t="shared" si="22"/>
        <v>10.855669430458573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>
        <v>1364568594</v>
      </c>
      <c r="F263">
        <v>1546901568</v>
      </c>
      <c r="G263" s="9">
        <v>0.84672137571231854</v>
      </c>
      <c r="H263" s="22">
        <f t="shared" si="20"/>
        <v>2911470162</v>
      </c>
      <c r="I263" s="4">
        <f t="shared" si="21"/>
        <v>32554.035467099009</v>
      </c>
      <c r="J263" s="8">
        <f t="shared" si="22"/>
        <v>10.390656617435983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 t="shared" si="20"/>
        <v>173955330</v>
      </c>
      <c r="I264" s="4">
        <f t="shared" si="21"/>
        <v>78182.170786516857</v>
      </c>
      <c r="J264" s="8">
        <f t="shared" si="22"/>
        <v>11.266796905481248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>
        <v>580307356</v>
      </c>
      <c r="F265">
        <v>872388388</v>
      </c>
      <c r="G265" s="9">
        <v>0.25650035137034433</v>
      </c>
      <c r="H265" s="22">
        <f t="shared" si="20"/>
        <v>1452695744</v>
      </c>
      <c r="I265" s="4">
        <f t="shared" si="21"/>
        <v>56675.083645443199</v>
      </c>
      <c r="J265" s="8">
        <f t="shared" si="22"/>
        <v>10.945089951253657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 t="shared" si="20"/>
        <v>461041991</v>
      </c>
      <c r="I266" s="4">
        <f t="shared" si="21"/>
        <v>58768.896239643087</v>
      </c>
      <c r="J266" s="8">
        <f t="shared" si="22"/>
        <v>10.981368018413537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 t="shared" si="20"/>
        <v>732829603</v>
      </c>
      <c r="I267" s="4">
        <f t="shared" si="21"/>
        <v>43897.783814544149</v>
      </c>
      <c r="J267" s="8">
        <f t="shared" si="22"/>
        <v>10.689619115204559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 t="shared" si="20"/>
        <v>917483108</v>
      </c>
      <c r="I268" s="4">
        <f t="shared" si="21"/>
        <v>67675.968724644088</v>
      </c>
      <c r="J268" s="8">
        <f t="shared" si="22"/>
        <v>11.122486428744944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 t="shared" si="20"/>
        <v>2199654612</v>
      </c>
      <c r="I269" s="4">
        <f t="shared" si="21"/>
        <v>90628.923900951748</v>
      </c>
      <c r="J269" s="8">
        <f t="shared" si="22"/>
        <v>11.414528689437034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 t="shared" si="20"/>
        <v>3223572955</v>
      </c>
      <c r="I270" s="4">
        <f t="shared" si="21"/>
        <v>60059.489035455445</v>
      </c>
      <c r="J270" s="8">
        <f t="shared" si="22"/>
        <v>11.003090833932957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>
        <v>636002919</v>
      </c>
      <c r="F271">
        <v>1280599767</v>
      </c>
      <c r="G271" s="9">
        <v>0.57822520888162099</v>
      </c>
      <c r="H271" s="22">
        <f t="shared" si="20"/>
        <v>1916602686</v>
      </c>
      <c r="I271" s="4">
        <f t="shared" si="21"/>
        <v>49367.712077891971</v>
      </c>
      <c r="J271" s="8">
        <f t="shared" si="22"/>
        <v>10.807051887823224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 t="shared" si="20"/>
        <v>223788618</v>
      </c>
      <c r="I272" s="4">
        <f t="shared" si="21"/>
        <v>38176.154554759465</v>
      </c>
      <c r="J272" s="8">
        <f t="shared" si="22"/>
        <v>10.549966373369106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 t="shared" si="20"/>
        <v>1014052808</v>
      </c>
      <c r="I273" s="4">
        <f t="shared" si="21"/>
        <v>110499.37975373215</v>
      </c>
      <c r="J273" s="8">
        <f t="shared" si="22"/>
        <v>11.612765186835794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 t="shared" si="20"/>
        <v>2734774666</v>
      </c>
      <c r="I274" s="4">
        <f t="shared" si="21"/>
        <v>98369.650947807633</v>
      </c>
      <c r="J274" s="8">
        <f t="shared" si="22"/>
        <v>11.496487610140314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 t="shared" si="20"/>
        <v>306128045</v>
      </c>
      <c r="I275" s="4">
        <f t="shared" si="21"/>
        <v>55407.790950226241</v>
      </c>
      <c r="J275" s="8">
        <f t="shared" si="22"/>
        <v>10.922475493718292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 t="shared" si="20"/>
        <v>637055360</v>
      </c>
      <c r="I276" s="4">
        <f t="shared" si="21"/>
        <v>64044.974364129892</v>
      </c>
      <c r="J276" s="8">
        <f t="shared" si="22"/>
        <v>11.067340839986132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26" t="s">
        <v>380</v>
      </c>
      <c r="F277">
        <v>1761665392</v>
      </c>
      <c r="G277" s="9">
        <v>0</v>
      </c>
      <c r="H277" s="22">
        <f t="shared" si="20"/>
        <v>1966550338.999999</v>
      </c>
      <c r="I277" s="4">
        <f t="shared" si="21"/>
        <v>155988.76330609972</v>
      </c>
      <c r="J277" s="8">
        <f t="shared" si="22"/>
        <v>11.957539253548278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 t="shared" si="20"/>
        <v>193740189</v>
      </c>
      <c r="I278" s="4">
        <f t="shared" si="21"/>
        <v>28946.68892873151</v>
      </c>
      <c r="J278" s="8">
        <f t="shared" si="22"/>
        <v>10.273211104395616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 t="shared" si="20"/>
        <v>128457760</v>
      </c>
      <c r="I279" s="4">
        <f t="shared" si="21"/>
        <v>33513.634229063398</v>
      </c>
      <c r="J279" s="8">
        <f t="shared" si="22"/>
        <v>10.419707626926755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>
        <v>438735254</v>
      </c>
      <c r="F280">
        <v>670017363</v>
      </c>
      <c r="G280" s="9">
        <v>5.6308878104481874E-2</v>
      </c>
      <c r="H280" s="22">
        <f t="shared" si="20"/>
        <v>1108752617</v>
      </c>
      <c r="I280" s="4">
        <f t="shared" si="21"/>
        <v>79749.163274113496</v>
      </c>
      <c r="J280" s="8">
        <f t="shared" si="22"/>
        <v>11.286641528731405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 t="shared" si="20"/>
        <v>2086958913</v>
      </c>
      <c r="I281" s="4">
        <f t="shared" si="21"/>
        <v>61332.439327592794</v>
      </c>
      <c r="J281" s="8">
        <f t="shared" si="22"/>
        <v>11.024064171636228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 t="shared" si="20"/>
        <v>1181491077</v>
      </c>
      <c r="I282" s="4">
        <f t="shared" si="21"/>
        <v>45295.62478914277</v>
      </c>
      <c r="J282" s="8">
        <f t="shared" si="22"/>
        <v>10.720965723785554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 t="shared" si="20"/>
        <v>334995335</v>
      </c>
      <c r="I283" s="4">
        <f t="shared" si="21"/>
        <v>30849.556589004511</v>
      </c>
      <c r="J283" s="8">
        <f t="shared" si="22"/>
        <v>10.336877656102347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 t="shared" si="20"/>
        <v>1151438132</v>
      </c>
      <c r="I284" s="4">
        <f t="shared" si="21"/>
        <v>54126.739622996283</v>
      </c>
      <c r="J284" s="8">
        <f t="shared" si="22"/>
        <v>10.899083605628864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 t="shared" si="20"/>
        <v>631239006</v>
      </c>
      <c r="I285" s="4">
        <f t="shared" si="21"/>
        <v>25691.453235653236</v>
      </c>
      <c r="J285" s="8">
        <f t="shared" si="22"/>
        <v>10.153913656649332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N11" sqref="N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4" t="s">
        <v>3</v>
      </c>
      <c r="D1" s="20" t="s">
        <v>6</v>
      </c>
      <c r="E1" s="28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3">
        <v>78537.735849056597</v>
      </c>
      <c r="D2" s="15">
        <v>0.80810397553516822</v>
      </c>
      <c r="E2">
        <v>3548280190.2389002</v>
      </c>
      <c r="F2" s="16">
        <v>47663</v>
      </c>
      <c r="G2" s="4">
        <f>(FACTORS_MUNI!$E$42/FACTORS_MUNI!$C$42)+(E2/SUM(E$2:E$78)*FACTORS_MUNI!$F$42/F2)</f>
        <v>29781.962918929472</v>
      </c>
      <c r="H2" s="8">
        <f>LN(G2)</f>
        <v>10.301658218066086</v>
      </c>
      <c r="I2" s="8">
        <f>FACTORS_MUNI!$K$42</f>
        <v>14.816845867278564</v>
      </c>
      <c r="J2" s="8">
        <f>LN(C2)</f>
        <v>11.271334499718714</v>
      </c>
    </row>
    <row r="3" spans="1:10" x14ac:dyDescent="0.3">
      <c r="A3">
        <v>57</v>
      </c>
      <c r="B3" s="13" t="s">
        <v>300</v>
      </c>
      <c r="C3" s="23">
        <v>57500</v>
      </c>
      <c r="D3" s="15">
        <v>1</v>
      </c>
      <c r="E3">
        <v>994396260.73109198</v>
      </c>
      <c r="F3" s="16">
        <v>13867</v>
      </c>
      <c r="G3" s="4">
        <f>(FACTORS_MUNI!$E$42/FACTORS_MUNI!$C$42)+(E3/SUM(E$2:E$78)*FACTORS_MUNI!$F$42/F3)</f>
        <v>29183.470760991047</v>
      </c>
      <c r="H3" s="8">
        <f>LN(G3)</f>
        <v>10.281357758149285</v>
      </c>
      <c r="I3" s="8">
        <f>FACTORS_MUNI!$K$42</f>
        <v>14.816845867278564</v>
      </c>
      <c r="J3" s="8">
        <f>LN(C3)</f>
        <v>10.959540226785442</v>
      </c>
    </row>
    <row r="4" spans="1:10" x14ac:dyDescent="0.3">
      <c r="A4">
        <v>34</v>
      </c>
      <c r="B4" s="13" t="s">
        <v>301</v>
      </c>
      <c r="C4" s="23">
        <v>45246.299021729697</v>
      </c>
      <c r="D4" s="15">
        <v>0.9967602591792657</v>
      </c>
      <c r="E4">
        <v>1398865114</v>
      </c>
      <c r="F4" s="16">
        <v>13228</v>
      </c>
      <c r="G4" s="4">
        <f>(FACTORS_MUNI!$E$42/FACTORS_MUNI!$C$42)+(E4/SUM(E$2:E$78)*FACTORS_MUNI!$F$42/F4)</f>
        <v>36630.808537357385</v>
      </c>
      <c r="H4" s="8">
        <f>LN(G4)</f>
        <v>10.508644928621182</v>
      </c>
      <c r="I4" s="8">
        <f>FACTORS_MUNI!$K$42</f>
        <v>14.816845867278564</v>
      </c>
      <c r="J4" s="8">
        <f>LN(C4)</f>
        <v>10.719876156208088</v>
      </c>
    </row>
    <row r="5" spans="1:10" x14ac:dyDescent="0.3">
      <c r="A5">
        <v>70</v>
      </c>
      <c r="B5" s="13" t="s">
        <v>302</v>
      </c>
      <c r="C5" s="23">
        <v>78059.954751131198</v>
      </c>
      <c r="D5" s="15">
        <v>0.68655409022336855</v>
      </c>
      <c r="E5">
        <v>2591607528.0592399</v>
      </c>
      <c r="F5" s="16">
        <v>42745</v>
      </c>
      <c r="G5" s="4">
        <f>(FACTORS_MUNI!$E$42/FACTORS_MUNI!$C$42)+(E5/SUM(E$2:E$78)*FACTORS_MUNI!$F$42/F5)</f>
        <v>26759.409089345005</v>
      </c>
      <c r="H5" s="8">
        <f>LN(G5)</f>
        <v>10.194641432135315</v>
      </c>
      <c r="I5" s="8">
        <f>FACTORS_MUNI!$K$42</f>
        <v>14.816845867278564</v>
      </c>
      <c r="J5" s="8">
        <f>LN(C5)</f>
        <v>11.265232461066633</v>
      </c>
    </row>
    <row r="6" spans="1:10" x14ac:dyDescent="0.3">
      <c r="A6">
        <v>71</v>
      </c>
      <c r="B6" s="13" t="s">
        <v>303</v>
      </c>
      <c r="C6" s="23">
        <v>41000</v>
      </c>
      <c r="D6" s="15">
        <v>0.96742279067694636</v>
      </c>
      <c r="E6">
        <v>1852067815</v>
      </c>
      <c r="F6" s="16">
        <v>46468</v>
      </c>
      <c r="G6" s="4">
        <f>(FACTORS_MUNI!$E$42/FACTORS_MUNI!$C$42)+(E6/SUM(E$2:E$78)*FACTORS_MUNI!$F$42/F6)</f>
        <v>22214.831291047369</v>
      </c>
      <c r="H6" s="8">
        <f>LN(G6)</f>
        <v>10.008515420970133</v>
      </c>
      <c r="I6" s="8">
        <f>FACTORS_MUNI!$K$42</f>
        <v>14.816845867278564</v>
      </c>
      <c r="J6" s="8">
        <f>LN(C6)</f>
        <v>10.621327345686446</v>
      </c>
    </row>
    <row r="7" spans="1:10" x14ac:dyDescent="0.3">
      <c r="A7">
        <v>25</v>
      </c>
      <c r="B7" s="13" t="s">
        <v>304</v>
      </c>
      <c r="C7" s="23">
        <v>40085.768742058397</v>
      </c>
      <c r="D7" s="15">
        <v>0.92424163965326178</v>
      </c>
      <c r="E7">
        <v>4743250985.9707403</v>
      </c>
      <c r="F7" s="16">
        <v>100120</v>
      </c>
      <c r="G7" s="4">
        <f>(FACTORS_MUNI!$E$42/FACTORS_MUNI!$C$42)+(E7/SUM(E$2:E$78)*FACTORS_MUNI!$F$42/F7)</f>
        <v>23859.775398112979</v>
      </c>
      <c r="H7" s="8">
        <f>LN(G7)</f>
        <v>10.079949282284591</v>
      </c>
      <c r="I7" s="8">
        <f>FACTORS_MUNI!$K$42</f>
        <v>14.816845867278564</v>
      </c>
      <c r="J7" s="8">
        <f>LN(C7)</f>
        <v>10.598776656091799</v>
      </c>
    </row>
    <row r="8" spans="1:10" x14ac:dyDescent="0.3">
      <c r="A8">
        <v>45</v>
      </c>
      <c r="B8" s="13" t="s">
        <v>305</v>
      </c>
      <c r="C8" s="23">
        <v>54138.727163220203</v>
      </c>
      <c r="D8" s="15">
        <v>0.34383590611122861</v>
      </c>
      <c r="E8">
        <v>554922436</v>
      </c>
      <c r="F8" s="16">
        <v>9606</v>
      </c>
      <c r="G8" s="4">
        <f>(FACTORS_MUNI!$E$42/FACTORS_MUNI!$C$42)+(E8/SUM(E$2:E$78)*FACTORS_MUNI!$F$42/F8)</f>
        <v>26133.449873254835</v>
      </c>
      <c r="H8" s="8">
        <f>LN(G8)</f>
        <v>10.170971377096217</v>
      </c>
      <c r="I8" s="8">
        <f>FACTORS_MUNI!$K$42</f>
        <v>14.816845867278564</v>
      </c>
      <c r="J8" s="8">
        <f>LN(C8)</f>
        <v>10.899305052792558</v>
      </c>
    </row>
    <row r="9" spans="1:10" x14ac:dyDescent="0.3">
      <c r="A9">
        <v>21</v>
      </c>
      <c r="B9" s="13" t="s">
        <v>306</v>
      </c>
      <c r="C9" s="23">
        <v>91543.404461687605</v>
      </c>
      <c r="D9" s="15">
        <v>0.70753233858289433</v>
      </c>
      <c r="E9">
        <v>3863916690.1880798</v>
      </c>
      <c r="F9" s="16">
        <v>36374</v>
      </c>
      <c r="G9" s="4">
        <f>(FACTORS_MUNI!$E$42/FACTORS_MUNI!$C$42)+(E9/SUM(E$2:E$78)*FACTORS_MUNI!$F$42/F9)</f>
        <v>36735.192125354428</v>
      </c>
      <c r="H9" s="8">
        <f>LN(G9)</f>
        <v>10.511490488076211</v>
      </c>
      <c r="I9" s="8">
        <f>FACTORS_MUNI!$K$42</f>
        <v>14.816845867278564</v>
      </c>
      <c r="J9" s="8">
        <f>LN(C9)</f>
        <v>11.424568504489276</v>
      </c>
    </row>
    <row r="10" spans="1:10" x14ac:dyDescent="0.3">
      <c r="A10">
        <v>19</v>
      </c>
      <c r="B10" s="13" t="s">
        <v>307</v>
      </c>
      <c r="C10" s="23">
        <v>62476.238119059497</v>
      </c>
      <c r="D10" s="15">
        <v>0.94340468021916124</v>
      </c>
      <c r="E10">
        <v>3965235780.5862598</v>
      </c>
      <c r="F10" s="16">
        <v>73991</v>
      </c>
      <c r="G10" s="4">
        <f>(FACTORS_MUNI!$E$42/FACTORS_MUNI!$C$42)+(E10/SUM(E$2:E$78)*FACTORS_MUNI!$F$42/F10)</f>
        <v>25219.502230169608</v>
      </c>
      <c r="H10" s="8">
        <f>LN(G10)</f>
        <v>10.135372872217454</v>
      </c>
      <c r="I10" s="8">
        <f>FACTORS_MUNI!$K$42</f>
        <v>14.816845867278564</v>
      </c>
      <c r="J10" s="8">
        <f>LN(C10)</f>
        <v>11.042541573338868</v>
      </c>
    </row>
    <row r="11" spans="1:10" x14ac:dyDescent="0.3">
      <c r="A11">
        <v>72</v>
      </c>
      <c r="B11" s="13" t="s">
        <v>308</v>
      </c>
      <c r="C11" s="23">
        <v>131169.757489301</v>
      </c>
      <c r="D11" s="15">
        <v>5.192989464223299E-3</v>
      </c>
      <c r="E11">
        <v>2206100566</v>
      </c>
      <c r="F11" s="16">
        <v>19781</v>
      </c>
      <c r="G11" s="4">
        <f>(FACTORS_MUNI!$E$42/FACTORS_MUNI!$C$42)+(E11/SUM(E$2:E$78)*FACTORS_MUNI!$F$42/F11)</f>
        <v>37894.449282783746</v>
      </c>
      <c r="H11" s="8">
        <f>LN(G11)</f>
        <v>10.542559923426021</v>
      </c>
      <c r="I11" s="8">
        <f>FACTORS_MUNI!$K$42</f>
        <v>14.816845867278564</v>
      </c>
      <c r="J11" s="8">
        <f>LN(C11)</f>
        <v>11.784247621980015</v>
      </c>
    </row>
    <row r="12" spans="1:10" x14ac:dyDescent="0.3">
      <c r="A12">
        <v>60</v>
      </c>
      <c r="B12" s="13" t="s">
        <v>309</v>
      </c>
      <c r="C12" s="23">
        <v>72159.103528127205</v>
      </c>
      <c r="D12" s="15">
        <v>0.78081419500326388</v>
      </c>
      <c r="E12">
        <v>3425149601.8145499</v>
      </c>
      <c r="F12" s="16">
        <v>33186</v>
      </c>
      <c r="G12" s="4">
        <f>(FACTORS_MUNI!$E$42/FACTORS_MUNI!$C$42)+(E12/SUM(E$2:E$78)*FACTORS_MUNI!$F$42/F12)</f>
        <v>36075.195438752475</v>
      </c>
      <c r="H12" s="8">
        <f>LN(G12)</f>
        <v>10.493360801195033</v>
      </c>
      <c r="I12" s="8">
        <f>FACTORS_MUNI!$K$42</f>
        <v>14.816845867278564</v>
      </c>
      <c r="J12" s="8">
        <f>LN(C12)</f>
        <v>11.186628731268636</v>
      </c>
    </row>
    <row r="13" spans="1:10" x14ac:dyDescent="0.3">
      <c r="A13">
        <v>58</v>
      </c>
      <c r="B13" s="13" t="s">
        <v>310</v>
      </c>
      <c r="C13" s="23">
        <v>52144.588045234203</v>
      </c>
      <c r="D13" s="15">
        <v>1</v>
      </c>
      <c r="E13">
        <v>1780426102.36166</v>
      </c>
      <c r="F13" s="16">
        <v>42243</v>
      </c>
      <c r="G13" s="4">
        <f>(FACTORS_MUNI!$E$42/FACTORS_MUNI!$C$42)+(E13/SUM(E$2:E$78)*FACTORS_MUNI!$F$42/F13)</f>
        <v>22715.91864694142</v>
      </c>
      <c r="H13" s="8">
        <f>LN(G13)</f>
        <v>10.030821219680002</v>
      </c>
      <c r="I13" s="8">
        <f>FACTORS_MUNI!$K$42</f>
        <v>14.816845867278564</v>
      </c>
      <c r="J13" s="8">
        <f>LN(C13)</f>
        <v>10.861775678346413</v>
      </c>
    </row>
    <row r="14" spans="1:10" x14ac:dyDescent="0.3">
      <c r="A14">
        <v>47</v>
      </c>
      <c r="B14" s="13" t="s">
        <v>311</v>
      </c>
      <c r="C14" s="23">
        <v>46710.526315789401</v>
      </c>
      <c r="D14" s="15">
        <v>1</v>
      </c>
      <c r="E14">
        <v>154979128</v>
      </c>
      <c r="F14" s="16">
        <v>2246</v>
      </c>
      <c r="G14" s="4">
        <f>(FACTORS_MUNI!$E$42/FACTORS_MUNI!$C$42)+(E14/SUM(E$2:E$78)*FACTORS_MUNI!$F$42/F14)</f>
        <v>28591.184047535768</v>
      </c>
      <c r="H14" s="8">
        <f>LN(G14)</f>
        <v>10.26085369920296</v>
      </c>
      <c r="I14" s="8">
        <f>FACTORS_MUNI!$K$42</f>
        <v>14.816845867278564</v>
      </c>
      <c r="J14" s="8">
        <f>LN(C14)</f>
        <v>10.751724821165267</v>
      </c>
    </row>
    <row r="15" spans="1:10" x14ac:dyDescent="0.3">
      <c r="A15">
        <v>48</v>
      </c>
      <c r="B15" s="13" t="s">
        <v>312</v>
      </c>
      <c r="C15" s="23">
        <v>68435.550935550898</v>
      </c>
      <c r="D15" s="15">
        <v>0.31242359413202936</v>
      </c>
      <c r="E15">
        <v>801655546</v>
      </c>
      <c r="F15" s="16">
        <v>12087</v>
      </c>
      <c r="G15" s="4">
        <f>(FACTORS_MUNI!$E$42/FACTORS_MUNI!$C$42)+(E15/SUM(E$2:E$78)*FACTORS_MUNI!$F$42/F15)</f>
        <v>28005.18938199283</v>
      </c>
      <c r="H15" s="8">
        <f>LN(G15)</f>
        <v>10.24014510705609</v>
      </c>
      <c r="I15" s="8">
        <f>FACTORS_MUNI!$K$42</f>
        <v>14.816845867278564</v>
      </c>
      <c r="J15" s="8">
        <f>LN(C15)</f>
        <v>11.133647719106873</v>
      </c>
    </row>
    <row r="16" spans="1:10" x14ac:dyDescent="0.3">
      <c r="A16">
        <v>44</v>
      </c>
      <c r="B16" s="13" t="s">
        <v>313</v>
      </c>
      <c r="C16" s="23">
        <v>39348.449964329702</v>
      </c>
      <c r="D16" s="15">
        <v>0.69205298013245031</v>
      </c>
      <c r="E16">
        <v>1517860263.90818</v>
      </c>
      <c r="F16" s="16">
        <v>31382</v>
      </c>
      <c r="G16" s="4">
        <f>(FACTORS_MUNI!$E$42/FACTORS_MUNI!$C$42)+(E16/SUM(E$2:E$78)*FACTORS_MUNI!$F$42/F16)</f>
        <v>24076.707312769591</v>
      </c>
      <c r="H16" s="8">
        <f>LN(G16)</f>
        <v>10.089000150570135</v>
      </c>
      <c r="I16" s="8">
        <f>FACTORS_MUNI!$K$42</f>
        <v>14.816845867278564</v>
      </c>
      <c r="J16" s="8">
        <f>LN(C16)</f>
        <v>10.58021186207427</v>
      </c>
    </row>
    <row r="17" spans="1:10" x14ac:dyDescent="0.3">
      <c r="A17">
        <v>66</v>
      </c>
      <c r="B17" s="13" t="s">
        <v>314</v>
      </c>
      <c r="C17" s="23">
        <v>43293.492695883098</v>
      </c>
      <c r="D17" s="15">
        <v>1</v>
      </c>
      <c r="E17">
        <v>1912350686</v>
      </c>
      <c r="F17" s="16">
        <v>52464</v>
      </c>
      <c r="G17" s="4">
        <f>(FACTORS_MUNI!$E$42/FACTORS_MUNI!$C$42)+(E17/SUM(E$2:E$78)*FACTORS_MUNI!$F$42/F17)</f>
        <v>21469.650112295898</v>
      </c>
      <c r="H17" s="8">
        <f>LN(G17)</f>
        <v>9.9743955941539113</v>
      </c>
      <c r="I17" s="8">
        <f>FACTORS_MUNI!$K$42</f>
        <v>14.816845867278564</v>
      </c>
      <c r="J17" s="8">
        <f>LN(C17)</f>
        <v>10.675757618537041</v>
      </c>
    </row>
    <row r="18" spans="1:10" x14ac:dyDescent="0.3">
      <c r="A18">
        <v>64</v>
      </c>
      <c r="B18" s="13" t="s">
        <v>315</v>
      </c>
      <c r="C18" s="23">
        <v>73778.040141676494</v>
      </c>
      <c r="D18" s="15">
        <v>0.29334368487721163</v>
      </c>
      <c r="E18">
        <v>1740504096.6638999</v>
      </c>
      <c r="F18" s="16">
        <v>24728</v>
      </c>
      <c r="G18" s="4">
        <f>(FACTORS_MUNI!$E$42/FACTORS_MUNI!$C$42)+(E18/SUM(E$2:E$78)*FACTORS_MUNI!$F$42/F18)</f>
        <v>28893.901446860826</v>
      </c>
      <c r="H18" s="8">
        <f>LN(G18)</f>
        <v>10.27138582923215</v>
      </c>
      <c r="I18" s="8">
        <f>FACTORS_MUNI!$K$42</f>
        <v>14.816845867278564</v>
      </c>
      <c r="J18" s="8">
        <f>LN(C18)</f>
        <v>11.208816407253209</v>
      </c>
    </row>
    <row r="19" spans="1:10" x14ac:dyDescent="0.3">
      <c r="A19">
        <v>35</v>
      </c>
      <c r="B19" s="13" t="s">
        <v>316</v>
      </c>
      <c r="C19" s="23">
        <v>43527.777777777701</v>
      </c>
      <c r="D19" s="15">
        <v>0.58316494997782264</v>
      </c>
      <c r="E19">
        <v>1457390874</v>
      </c>
      <c r="F19" s="16">
        <v>21355</v>
      </c>
      <c r="G19" s="4">
        <f>(FACTORS_MUNI!$E$42/FACTORS_MUNI!$C$42)+(E19/SUM(E$2:E$78)*FACTORS_MUNI!$F$42/F19)</f>
        <v>28425.701498510003</v>
      </c>
      <c r="H19" s="8">
        <f>LN(G19)</f>
        <v>10.25504899724157</v>
      </c>
      <c r="I19" s="8">
        <f>FACTORS_MUNI!$K$42</f>
        <v>14.816845867278564</v>
      </c>
      <c r="J19" s="8">
        <f>LN(C19)</f>
        <v>10.681154582882046</v>
      </c>
    </row>
    <row r="20" spans="1:10" x14ac:dyDescent="0.3">
      <c r="A20">
        <v>17</v>
      </c>
      <c r="B20" s="13" t="s">
        <v>317</v>
      </c>
      <c r="C20" s="23">
        <v>84541.036717062598</v>
      </c>
      <c r="D20" s="15">
        <v>0.41284446195564001</v>
      </c>
      <c r="E20">
        <v>4228655447.0969</v>
      </c>
      <c r="F20" s="16">
        <v>42574</v>
      </c>
      <c r="G20" s="4">
        <f>(FACTORS_MUNI!$E$42/FACTORS_MUNI!$C$42)+(E20/SUM(E$2:E$78)*FACTORS_MUNI!$F$42/F20)</f>
        <v>35225.061560690148</v>
      </c>
      <c r="H20" s="8">
        <f>LN(G20)</f>
        <v>10.469513084407374</v>
      </c>
      <c r="I20" s="8">
        <f>FACTORS_MUNI!$K$42</f>
        <v>14.816845867278564</v>
      </c>
      <c r="J20" s="8">
        <f>LN(C20)</f>
        <v>11.34499233708158</v>
      </c>
    </row>
    <row r="21" spans="1:10" x14ac:dyDescent="0.3">
      <c r="A21">
        <v>27</v>
      </c>
      <c r="B21" s="13" t="s">
        <v>318</v>
      </c>
      <c r="C21" s="23">
        <v>31762.4020887728</v>
      </c>
      <c r="D21" s="15">
        <v>1</v>
      </c>
      <c r="E21">
        <v>934575156.70661795</v>
      </c>
      <c r="F21" s="16">
        <v>19901</v>
      </c>
      <c r="G21" s="4">
        <f>(FACTORS_MUNI!$E$42/FACTORS_MUNI!$C$42)+(E21/SUM(E$2:E$78)*FACTORS_MUNI!$F$42/F21)</f>
        <v>23769.104741285177</v>
      </c>
      <c r="H21" s="8">
        <f>LN(G21)</f>
        <v>10.076141896257711</v>
      </c>
      <c r="I21" s="8">
        <f>FACTORS_MUNI!$K$42</f>
        <v>14.816845867278564</v>
      </c>
      <c r="J21" s="8">
        <f>LN(C21)</f>
        <v>10.366038545019112</v>
      </c>
    </row>
    <row r="22" spans="1:10" x14ac:dyDescent="0.3">
      <c r="A22">
        <v>52</v>
      </c>
      <c r="B22" s="13" t="s">
        <v>319</v>
      </c>
      <c r="C22" s="23">
        <v>61897.597539120899</v>
      </c>
      <c r="D22" s="15">
        <v>1</v>
      </c>
      <c r="E22">
        <v>717220175.04682505</v>
      </c>
      <c r="F22" s="16">
        <v>23870</v>
      </c>
      <c r="G22" s="4">
        <f>(FACTORS_MUNI!$E$42/FACTORS_MUNI!$C$42)+(E22/SUM(E$2:E$78)*FACTORS_MUNI!$F$42/F22)</f>
        <v>20068.64706722321</v>
      </c>
      <c r="H22" s="8">
        <f>LN(G22)</f>
        <v>9.9069140288167965</v>
      </c>
      <c r="I22" s="8">
        <f>FACTORS_MUNI!$K$42</f>
        <v>14.816845867278564</v>
      </c>
      <c r="J22" s="8">
        <f>LN(C22)</f>
        <v>11.033236645950517</v>
      </c>
    </row>
    <row r="23" spans="1:10" x14ac:dyDescent="0.3">
      <c r="A23">
        <v>77</v>
      </c>
      <c r="B23" s="13" t="s">
        <v>320</v>
      </c>
      <c r="C23" s="23">
        <v>67795.667447306798</v>
      </c>
      <c r="D23" s="15">
        <v>0.155925820662214</v>
      </c>
      <c r="E23">
        <v>5719026262</v>
      </c>
      <c r="F23" s="16">
        <v>56099</v>
      </c>
      <c r="G23" s="4">
        <f>(FACTORS_MUNI!$E$42/FACTORS_MUNI!$C$42)+(E23/SUM(E$2:E$78)*FACTORS_MUNI!$F$42/F23)</f>
        <v>35798.347341622932</v>
      </c>
      <c r="H23" s="8">
        <f>LN(G23)</f>
        <v>10.4856570076814</v>
      </c>
      <c r="I23" s="8">
        <f>FACTORS_MUNI!$K$42</f>
        <v>14.816845867278564</v>
      </c>
      <c r="J23" s="8">
        <f>LN(C23)</f>
        <v>11.124253569929543</v>
      </c>
    </row>
    <row r="24" spans="1:10" x14ac:dyDescent="0.3">
      <c r="A24">
        <v>9</v>
      </c>
      <c r="B24" s="13" t="s">
        <v>321</v>
      </c>
      <c r="C24" s="23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46846.950603594269</v>
      </c>
      <c r="H24" s="8">
        <f>LN(G24)</f>
        <v>10.754641197044362</v>
      </c>
      <c r="I24" s="8">
        <f>FACTORS_MUNI!$K$42</f>
        <v>14.816845867278564</v>
      </c>
      <c r="J24" s="8">
        <f>LN(C24)</f>
        <v>11.695443543333054</v>
      </c>
    </row>
    <row r="25" spans="1:10" x14ac:dyDescent="0.3">
      <c r="A25">
        <v>68</v>
      </c>
      <c r="B25" s="13" t="s">
        <v>322</v>
      </c>
      <c r="C25" s="23">
        <v>27791.811846689801</v>
      </c>
      <c r="D25" s="15">
        <v>1</v>
      </c>
      <c r="E25">
        <v>586459514</v>
      </c>
      <c r="F25" s="16">
        <v>21378</v>
      </c>
      <c r="G25" s="4">
        <f>(FACTORS_MUNI!$E$42/FACTORS_MUNI!$C$42)+(E25/SUM(E$2:E$78)*FACTORS_MUNI!$F$42/F25)</f>
        <v>19496.747283112865</v>
      </c>
      <c r="H25" s="8">
        <f>LN(G25)</f>
        <v>9.8780029246439582</v>
      </c>
      <c r="I25" s="8">
        <f>FACTORS_MUNI!$K$42</f>
        <v>14.816845867278564</v>
      </c>
      <c r="J25" s="8">
        <f>LN(C25)</f>
        <v>10.23249671840507</v>
      </c>
    </row>
    <row r="26" spans="1:10" x14ac:dyDescent="0.3">
      <c r="A26">
        <v>12</v>
      </c>
      <c r="B26" s="13" t="s">
        <v>323</v>
      </c>
      <c r="C26" s="23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50238.080062177505</v>
      </c>
      <c r="H26" s="8">
        <f>LN(G26)</f>
        <v>10.824528585088956</v>
      </c>
      <c r="I26" s="8">
        <f>FACTORS_MUNI!$K$42</f>
        <v>14.816845867278564</v>
      </c>
      <c r="J26" s="8">
        <f>LN(C26)</f>
        <v>11.842557927322733</v>
      </c>
    </row>
    <row r="27" spans="1:10" x14ac:dyDescent="0.3">
      <c r="A27">
        <v>37</v>
      </c>
      <c r="B27" s="13" t="s">
        <v>324</v>
      </c>
      <c r="C27" s="23">
        <v>15358.6872957909</v>
      </c>
      <c r="D27" s="15">
        <v>1</v>
      </c>
      <c r="E27">
        <v>108407276</v>
      </c>
      <c r="F27" s="16">
        <v>2219</v>
      </c>
      <c r="G27" s="4">
        <f>(FACTORS_MUNI!$E$42/FACTORS_MUNI!$C$42)+(E27/SUM(E$2:E$78)*FACTORS_MUNI!$F$42/F27)</f>
        <v>24183.227088594656</v>
      </c>
      <c r="H27" s="8">
        <f>LN(G27)</f>
        <v>10.093414576330424</v>
      </c>
      <c r="I27" s="8">
        <f>FACTORS_MUNI!$K$42</f>
        <v>14.816845867278564</v>
      </c>
      <c r="J27" s="8">
        <f>LN(C27)</f>
        <v>9.6394365405359217</v>
      </c>
    </row>
    <row r="28" spans="1:10" x14ac:dyDescent="0.3">
      <c r="A28">
        <v>63</v>
      </c>
      <c r="B28" s="13" t="s">
        <v>325</v>
      </c>
      <c r="C28" s="23">
        <v>50111.867704280099</v>
      </c>
      <c r="D28" s="15">
        <v>1</v>
      </c>
      <c r="E28">
        <v>1259700999.6398001</v>
      </c>
      <c r="F28" s="16">
        <v>34788</v>
      </c>
      <c r="G28" s="4">
        <f>(FACTORS_MUNI!$E$42/FACTORS_MUNI!$C$42)+(E28/SUM(E$2:E$78)*FACTORS_MUNI!$F$42/F28)</f>
        <v>21417.158705556936</v>
      </c>
      <c r="H28" s="8">
        <f>LN(G28)</f>
        <v>9.9719476884039793</v>
      </c>
      <c r="I28" s="8">
        <f>FACTORS_MUNI!$K$42</f>
        <v>14.816845867278564</v>
      </c>
      <c r="J28" s="8">
        <f>LN(C28)</f>
        <v>10.822013139346193</v>
      </c>
    </row>
    <row r="29" spans="1:10" x14ac:dyDescent="0.3">
      <c r="A29">
        <v>56</v>
      </c>
      <c r="B29" s="13" t="s">
        <v>326</v>
      </c>
      <c r="C29" s="23">
        <v>90373.672230652504</v>
      </c>
      <c r="D29" s="15">
        <v>0.44061627021078476</v>
      </c>
      <c r="E29">
        <v>2929880472</v>
      </c>
      <c r="F29" s="16">
        <v>36401</v>
      </c>
      <c r="G29" s="4">
        <f>(FACTORS_MUNI!$E$42/FACTORS_MUNI!$C$42)+(E29/SUM(E$2:E$78)*FACTORS_MUNI!$F$42/F29)</f>
        <v>31104.216173608947</v>
      </c>
      <c r="H29" s="8">
        <f>LN(G29)</f>
        <v>10.345098657262023</v>
      </c>
      <c r="I29" s="8">
        <f>FACTORS_MUNI!$K$42</f>
        <v>14.816845867278564</v>
      </c>
      <c r="J29" s="8">
        <f>LN(C29)</f>
        <v>11.411708267576127</v>
      </c>
    </row>
    <row r="30" spans="1:10" x14ac:dyDescent="0.3">
      <c r="A30">
        <v>38</v>
      </c>
      <c r="B30" s="13" t="s">
        <v>327</v>
      </c>
      <c r="C30" s="23">
        <v>43047.619047619002</v>
      </c>
      <c r="D30" s="15">
        <v>0.9041847980804425</v>
      </c>
      <c r="E30">
        <v>1473809152</v>
      </c>
      <c r="F30" s="16">
        <v>24813</v>
      </c>
      <c r="G30" s="4">
        <f>(FACTORS_MUNI!$E$42/FACTORS_MUNI!$C$42)+(E30/SUM(E$2:E$78)*FACTORS_MUNI!$F$42/F30)</f>
        <v>26489.692790960624</v>
      </c>
      <c r="H30" s="8">
        <f>LN(G30)</f>
        <v>10.184510985028638</v>
      </c>
      <c r="I30" s="8">
        <f>FACTORS_MUNI!$K$42</f>
        <v>14.816845867278564</v>
      </c>
      <c r="J30" s="8">
        <f>LN(C30)</f>
        <v>10.670062201650889</v>
      </c>
    </row>
    <row r="31" spans="1:10" x14ac:dyDescent="0.3">
      <c r="A31">
        <v>69</v>
      </c>
      <c r="B31" s="13" t="s">
        <v>328</v>
      </c>
      <c r="C31" s="23">
        <v>39907.834101382403</v>
      </c>
      <c r="D31" s="15">
        <v>0.96847891709828093</v>
      </c>
      <c r="E31">
        <v>1151954740</v>
      </c>
      <c r="F31" s="16">
        <v>28991</v>
      </c>
      <c r="G31" s="4">
        <f>(FACTORS_MUNI!$E$42/FACTORS_MUNI!$C$42)+(E31/SUM(E$2:E$78)*FACTORS_MUNI!$F$42/F31)</f>
        <v>22188.154718559199</v>
      </c>
      <c r="H31" s="8">
        <f>LN(G31)</f>
        <v>10.007313854224511</v>
      </c>
      <c r="I31" s="8">
        <f>FACTORS_MUNI!$K$42</f>
        <v>14.816845867278564</v>
      </c>
      <c r="J31" s="8">
        <f>LN(C31)</f>
        <v>10.594327926998156</v>
      </c>
    </row>
    <row r="32" spans="1:10" x14ac:dyDescent="0.3">
      <c r="A32">
        <v>55</v>
      </c>
      <c r="B32" s="13" t="s">
        <v>329</v>
      </c>
      <c r="C32" s="23">
        <v>58647.459696833597</v>
      </c>
      <c r="D32" s="15">
        <v>1</v>
      </c>
      <c r="E32">
        <v>555427497.29508102</v>
      </c>
      <c r="F32" s="16">
        <v>9097</v>
      </c>
      <c r="G32" s="4">
        <f>(FACTORS_MUNI!$E$42/FACTORS_MUNI!$C$42)+(E32/SUM(E$2:E$78)*FACTORS_MUNI!$F$42/F32)</f>
        <v>26852.74541380454</v>
      </c>
      <c r="H32" s="8">
        <f>LN(G32)</f>
        <v>10.198123344758416</v>
      </c>
      <c r="I32" s="8">
        <f>FACTORS_MUNI!$K$42</f>
        <v>14.816845867278564</v>
      </c>
      <c r="J32" s="8">
        <f>LN(C32)</f>
        <v>10.979299540216626</v>
      </c>
    </row>
    <row r="33" spans="1:10" x14ac:dyDescent="0.3">
      <c r="A33">
        <v>20</v>
      </c>
      <c r="B33" s="13" t="s">
        <v>330</v>
      </c>
      <c r="C33" s="23">
        <v>66072.905894519106</v>
      </c>
      <c r="D33" s="15">
        <v>1</v>
      </c>
      <c r="E33">
        <v>1280582613.6588299</v>
      </c>
      <c r="F33" s="16">
        <v>23157</v>
      </c>
      <c r="G33" s="4">
        <f>(FACTORS_MUNI!$E$42/FACTORS_MUNI!$C$42)+(E33/SUM(E$2:E$78)*FACTORS_MUNI!$F$42/F33)</f>
        <v>25593.444046410092</v>
      </c>
      <c r="H33" s="8">
        <f>LN(G33)</f>
        <v>10.150091505733409</v>
      </c>
      <c r="I33" s="8">
        <f>FACTORS_MUNI!$K$42</f>
        <v>14.816845867278564</v>
      </c>
      <c r="J33" s="8">
        <f>LN(C33)</f>
        <v>11.098514046113948</v>
      </c>
    </row>
    <row r="34" spans="1:10" x14ac:dyDescent="0.3">
      <c r="A34">
        <v>23</v>
      </c>
      <c r="B34" s="13" t="s">
        <v>331</v>
      </c>
      <c r="C34" s="23">
        <v>51104.505632040004</v>
      </c>
      <c r="D34" s="15">
        <v>1</v>
      </c>
      <c r="E34">
        <v>3039736669.3952899</v>
      </c>
      <c r="F34" s="16">
        <v>55416</v>
      </c>
      <c r="G34" s="4">
        <f>(FACTORS_MUNI!$E$42/FACTORS_MUNI!$C$42)+(E34/SUM(E$2:E$78)*FACTORS_MUNI!$F$42/F34)</f>
        <v>25495.656998544615</v>
      </c>
      <c r="H34" s="8">
        <f>LN(G34)</f>
        <v>10.146263402858914</v>
      </c>
      <c r="I34" s="8">
        <f>FACTORS_MUNI!$K$42</f>
        <v>14.816845867278564</v>
      </c>
      <c r="J34" s="8">
        <f>LN(C34)</f>
        <v>10.841627945143156</v>
      </c>
    </row>
    <row r="35" spans="1:10" x14ac:dyDescent="0.3">
      <c r="A35">
        <v>41</v>
      </c>
      <c r="B35" s="13" t="s">
        <v>332</v>
      </c>
      <c r="C35" s="23">
        <v>61004.2735042735</v>
      </c>
      <c r="D35" s="15">
        <v>0.24035850081477458</v>
      </c>
      <c r="E35">
        <v>3571513320</v>
      </c>
      <c r="F35" s="16">
        <v>29559</v>
      </c>
      <c r="G35" s="4">
        <f>(FACTORS_MUNI!$E$42/FACTORS_MUNI!$C$42)+(E35/SUM(E$2:E$78)*FACTORS_MUNI!$F$42/F35)</f>
        <v>39929.153202477828</v>
      </c>
      <c r="H35" s="8">
        <f>LN(G35)</f>
        <v>10.594861992782002</v>
      </c>
      <c r="I35" s="8">
        <f>FACTORS_MUNI!$K$42</f>
        <v>14.816845867278564</v>
      </c>
      <c r="J35" s="8">
        <f>LN(C35)</f>
        <v>11.018699198148646</v>
      </c>
    </row>
    <row r="36" spans="1:10" x14ac:dyDescent="0.3">
      <c r="A36">
        <v>16</v>
      </c>
      <c r="B36" s="13" t="s">
        <v>333</v>
      </c>
      <c r="C36" s="23">
        <v>86849.049964813501</v>
      </c>
      <c r="D36" s="15">
        <v>0.60032730073161344</v>
      </c>
      <c r="E36">
        <v>5614957192.4309101</v>
      </c>
      <c r="F36" s="16">
        <v>53584</v>
      </c>
      <c r="G36" s="4">
        <f>(FACTORS_MUNI!$E$42/FACTORS_MUNI!$C$42)+(E36/SUM(E$2:E$78)*FACTORS_MUNI!$F$42/F36)</f>
        <v>36420.264743786283</v>
      </c>
      <c r="H36" s="8">
        <f>LN(G36)</f>
        <v>10.502880622442062</v>
      </c>
      <c r="I36" s="8">
        <f>FACTORS_MUNI!$K$42</f>
        <v>14.816845867278564</v>
      </c>
      <c r="J36" s="8">
        <f>LN(C36)</f>
        <v>11.371926832804741</v>
      </c>
    </row>
    <row r="37" spans="1:10" x14ac:dyDescent="0.3">
      <c r="A37">
        <v>11</v>
      </c>
      <c r="B37" s="13" t="s">
        <v>334</v>
      </c>
      <c r="C37" s="23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35836.332789086635</v>
      </c>
      <c r="H37" s="8">
        <f>LN(G37)</f>
        <v>10.486717540120567</v>
      </c>
      <c r="I37" s="8">
        <f>FACTORS_MUNI!$K$42</f>
        <v>14.816845867278564</v>
      </c>
      <c r="J37" s="8">
        <f>LN(C37)</f>
        <v>11.415758724112797</v>
      </c>
    </row>
    <row r="38" spans="1:10" x14ac:dyDescent="0.3">
      <c r="A38">
        <v>39</v>
      </c>
      <c r="B38" s="13" t="s">
        <v>335</v>
      </c>
      <c r="C38" s="23">
        <v>58051.948051947998</v>
      </c>
      <c r="D38" s="15">
        <v>0.72729650554509306</v>
      </c>
      <c r="E38">
        <v>1816301258</v>
      </c>
      <c r="F38" s="16">
        <v>18637</v>
      </c>
      <c r="G38" s="4">
        <f>(FACTORS_MUNI!$E$42/FACTORS_MUNI!$C$42)+(E38/SUM(E$2:E$78)*FACTORS_MUNI!$F$42/F38)</f>
        <v>34816.365618341588</v>
      </c>
      <c r="H38" s="8">
        <f>LN(G38)</f>
        <v>10.457842831606408</v>
      </c>
      <c r="I38" s="8">
        <f>FACTORS_MUNI!$K$42</f>
        <v>14.816845867278564</v>
      </c>
      <c r="J38" s="8">
        <f>LN(C38)</f>
        <v>10.969093544736067</v>
      </c>
    </row>
    <row r="39" spans="1:10" x14ac:dyDescent="0.3">
      <c r="A39">
        <v>6</v>
      </c>
      <c r="B39" s="13" t="s">
        <v>336</v>
      </c>
      <c r="C39" s="23">
        <v>100624.647755025</v>
      </c>
      <c r="D39" s="15">
        <v>1.3333333333333334E-2</v>
      </c>
      <c r="E39">
        <v>20148584267.721901</v>
      </c>
      <c r="F39" s="16">
        <v>101739</v>
      </c>
      <c r="G39" s="4">
        <f>(FACTORS_MUNI!$E$42/FACTORS_MUNI!$C$42)+(E39/SUM(E$2:E$78)*FACTORS_MUNI!$F$42/F39)</f>
        <v>56822.087243243906</v>
      </c>
      <c r="H39" s="8">
        <f>LN(G39)</f>
        <v>10.947680389039085</v>
      </c>
      <c r="I39" s="8">
        <f>FACTORS_MUNI!$K$42</f>
        <v>14.816845867278564</v>
      </c>
      <c r="J39" s="8">
        <f>LN(C39)</f>
        <v>11.519152514143558</v>
      </c>
    </row>
    <row r="40" spans="1:10" x14ac:dyDescent="0.3">
      <c r="A40">
        <v>7</v>
      </c>
      <c r="B40" s="13" t="s">
        <v>337</v>
      </c>
      <c r="C40" s="23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79566.128920131596</v>
      </c>
      <c r="H40" s="8">
        <f>LN(G40)</f>
        <v>11.284343765196068</v>
      </c>
      <c r="I40" s="8">
        <f>FACTORS_MUNI!$K$42</f>
        <v>14.816845867278564</v>
      </c>
      <c r="J40" s="8">
        <f>LN(C40)</f>
        <v>11.807663750113845</v>
      </c>
    </row>
    <row r="41" spans="1:10" x14ac:dyDescent="0.3">
      <c r="A41">
        <v>4</v>
      </c>
      <c r="B41" s="13" t="s">
        <v>338</v>
      </c>
      <c r="C41" s="23">
        <v>90568.923327895594</v>
      </c>
      <c r="D41" s="15">
        <v>0.25798883785252136</v>
      </c>
      <c r="E41">
        <v>5335063217</v>
      </c>
      <c r="F41" s="16">
        <v>42271</v>
      </c>
      <c r="G41" s="4">
        <f>(FACTORS_MUNI!$E$42/FACTORS_MUNI!$C$42)+(E41/SUM(E$2:E$78)*FACTORS_MUNI!$F$42/F41)</f>
        <v>41107.127198575428</v>
      </c>
      <c r="H41" s="8">
        <f>LN(G41)</f>
        <v>10.623936796607902</v>
      </c>
      <c r="I41" s="8">
        <f>FACTORS_MUNI!$K$42</f>
        <v>14.816845867278564</v>
      </c>
      <c r="J41" s="8">
        <f>LN(C41)</f>
        <v>11.413866423563936</v>
      </c>
    </row>
    <row r="42" spans="1:10" x14ac:dyDescent="0.3">
      <c r="A42">
        <v>22</v>
      </c>
      <c r="B42" s="13" t="s">
        <v>339</v>
      </c>
      <c r="C42" s="23">
        <v>97759.226713532495</v>
      </c>
      <c r="D42" s="15">
        <v>0.59259052536105494</v>
      </c>
      <c r="E42">
        <v>10349284631.224199</v>
      </c>
      <c r="F42" s="16">
        <v>71252</v>
      </c>
      <c r="G42" s="4">
        <f>(FACTORS_MUNI!$E$42/FACTORS_MUNI!$C$42)+(E42/SUM(E$2:E$78)*FACTORS_MUNI!$F$42/F42)</f>
        <v>45272.22336589529</v>
      </c>
      <c r="H42" s="8">
        <f>LN(G42)</f>
        <v>10.720448952674284</v>
      </c>
      <c r="I42" s="8">
        <f>FACTORS_MUNI!$K$42</f>
        <v>14.816845867278564</v>
      </c>
      <c r="J42" s="8">
        <f>LN(C42)</f>
        <v>11.490262864324347</v>
      </c>
    </row>
    <row r="43" spans="1:10" x14ac:dyDescent="0.3">
      <c r="A43">
        <v>31</v>
      </c>
      <c r="B43" s="13" t="s">
        <v>340</v>
      </c>
      <c r="C43" s="23">
        <v>69810.4508196721</v>
      </c>
      <c r="D43" s="15">
        <v>0.95294954223578565</v>
      </c>
      <c r="E43">
        <v>3355586836.6333699</v>
      </c>
      <c r="F43" s="16">
        <v>34237</v>
      </c>
      <c r="G43" s="4">
        <f>(FACTORS_MUNI!$E$42/FACTORS_MUNI!$C$42)+(E43/SUM(E$2:E$78)*FACTORS_MUNI!$F$42/F43)</f>
        <v>34937.524265830849</v>
      </c>
      <c r="H43" s="8">
        <f>LN(G43)</f>
        <v>10.461316724446935</v>
      </c>
      <c r="I43" s="8">
        <f>FACTORS_MUNI!$K$42</f>
        <v>14.816845867278564</v>
      </c>
      <c r="J43" s="8">
        <f>LN(C43)</f>
        <v>11.153539002752964</v>
      </c>
    </row>
    <row r="44" spans="1:10" x14ac:dyDescent="0.3">
      <c r="A44">
        <v>59</v>
      </c>
      <c r="B44" s="13" t="s">
        <v>341</v>
      </c>
      <c r="C44" s="23">
        <v>70410.677618069807</v>
      </c>
      <c r="D44" s="15">
        <v>1</v>
      </c>
      <c r="E44">
        <v>1238142773.8199301</v>
      </c>
      <c r="F44" s="16">
        <v>15479</v>
      </c>
      <c r="G44" s="4">
        <f>(FACTORS_MUNI!$E$42/FACTORS_MUNI!$C$42)+(E44/SUM(E$2:E$78)*FACTORS_MUNI!$F$42/F44)</f>
        <v>30994.727023960724</v>
      </c>
      <c r="H44" s="8">
        <f>LN(G44)</f>
        <v>10.341572372998051</v>
      </c>
      <c r="I44" s="8">
        <f>FACTORS_MUNI!$K$42</f>
        <v>14.816845867278564</v>
      </c>
      <c r="J44" s="8">
        <f>LN(C44)</f>
        <v>11.162100201356512</v>
      </c>
    </row>
    <row r="45" spans="1:10" x14ac:dyDescent="0.3">
      <c r="A45">
        <v>18</v>
      </c>
      <c r="B45" s="13" t="s">
        <v>342</v>
      </c>
      <c r="C45" s="23">
        <v>69038.461538461503</v>
      </c>
      <c r="D45" s="15">
        <v>1</v>
      </c>
      <c r="E45">
        <v>947789398</v>
      </c>
      <c r="F45" s="16">
        <v>13765</v>
      </c>
      <c r="G45" s="4">
        <f>(FACTORS_MUNI!$E$42/FACTORS_MUNI!$C$42)+(E45/SUM(E$2:E$78)*FACTORS_MUNI!$F$42/F45)</f>
        <v>28558.967006281608</v>
      </c>
      <c r="H45" s="8">
        <f>LN(G45)</f>
        <v>10.259726246551555</v>
      </c>
      <c r="I45" s="8">
        <f>FACTORS_MUNI!$K$42</f>
        <v>14.816845867278564</v>
      </c>
      <c r="J45" s="8">
        <f>LN(C45)</f>
        <v>11.142419041883034</v>
      </c>
    </row>
    <row r="46" spans="1:10" x14ac:dyDescent="0.3">
      <c r="A46">
        <v>75</v>
      </c>
      <c r="B46" s="13" t="s">
        <v>343</v>
      </c>
      <c r="C46" s="23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29392.546054372368</v>
      </c>
      <c r="H46" s="8">
        <f>LN(G46)</f>
        <v>10.288496385615632</v>
      </c>
      <c r="I46" s="8">
        <f>FACTORS_MUNI!$K$42</f>
        <v>14.816845867278564</v>
      </c>
      <c r="J46" s="8">
        <f>LN(C46)</f>
        <v>11.180002812268926</v>
      </c>
    </row>
    <row r="47" spans="1:10" x14ac:dyDescent="0.3">
      <c r="A47">
        <v>74</v>
      </c>
      <c r="B47" s="13" t="s">
        <v>344</v>
      </c>
      <c r="C47" s="23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32130.420204227077</v>
      </c>
      <c r="H47" s="8">
        <f>LN(G47)</f>
        <v>10.377558530276083</v>
      </c>
      <c r="I47" s="8">
        <f>FACTORS_MUNI!$K$42</f>
        <v>14.816845867278564</v>
      </c>
      <c r="J47" s="8">
        <f>LN(C47)</f>
        <v>11.638039210746214</v>
      </c>
    </row>
    <row r="48" spans="1:10" x14ac:dyDescent="0.3">
      <c r="A48">
        <v>8</v>
      </c>
      <c r="B48" s="13" t="s">
        <v>345</v>
      </c>
      <c r="C48" s="23">
        <v>121561.582444753</v>
      </c>
      <c r="D48" s="15">
        <v>6.7775239142594396E-2</v>
      </c>
      <c r="E48">
        <v>132811651780.245</v>
      </c>
      <c r="F48" s="16">
        <v>101208</v>
      </c>
      <c r="G48" s="4">
        <f>(FACTORS_MUNI!$E$42/FACTORS_MUNI!$C$42)+(E48/SUM(E$2:E$78)*FACTORS_MUNI!$F$42/F48)</f>
        <v>300588.37309242727</v>
      </c>
      <c r="H48" s="8">
        <f>LN(G48)</f>
        <v>12.613497076552385</v>
      </c>
      <c r="I48" s="8">
        <f>FACTORS_MUNI!$K$42</f>
        <v>14.816845867278564</v>
      </c>
      <c r="J48" s="8">
        <f>LN(C48)</f>
        <v>11.708176264754101</v>
      </c>
    </row>
    <row r="49" spans="1:10" x14ac:dyDescent="0.3">
      <c r="A49">
        <v>33</v>
      </c>
      <c r="B49" s="13" t="s">
        <v>346</v>
      </c>
      <c r="C49" s="23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72965.182927549846</v>
      </c>
      <c r="H49" s="8">
        <f>LN(G49)</f>
        <v>11.197737660157566</v>
      </c>
      <c r="I49" s="8">
        <f>FACTORS_MUNI!$K$42</f>
        <v>14.816845867278564</v>
      </c>
      <c r="J49" s="8">
        <f>LN(C49)</f>
        <v>11.732529637036537</v>
      </c>
    </row>
    <row r="50" spans="1:10" x14ac:dyDescent="0.3">
      <c r="A50">
        <v>28</v>
      </c>
      <c r="B50" s="13" t="s">
        <v>347</v>
      </c>
      <c r="C50" s="23">
        <v>106954.91556091599</v>
      </c>
      <c r="D50" s="15">
        <v>0.44102178812922616</v>
      </c>
      <c r="E50">
        <v>22690599560.388</v>
      </c>
      <c r="F50" s="16">
        <v>65581</v>
      </c>
      <c r="G50" s="4">
        <f>(FACTORS_MUNI!$E$42/FACTORS_MUNI!$C$42)+(E50/SUM(E$2:E$78)*FACTORS_MUNI!$F$42/F50)</f>
        <v>89190.500021186512</v>
      </c>
      <c r="H50" s="8">
        <f>LN(G50)</f>
        <v>11.398529810891723</v>
      </c>
      <c r="I50" s="8">
        <f>FACTORS_MUNI!$K$42</f>
        <v>14.816845867278564</v>
      </c>
      <c r="J50" s="8">
        <f>LN(C50)</f>
        <v>11.58016267475325</v>
      </c>
    </row>
    <row r="51" spans="1:10" x14ac:dyDescent="0.3">
      <c r="A51">
        <v>61</v>
      </c>
      <c r="B51" s="13" t="s">
        <v>348</v>
      </c>
      <c r="C51" s="23">
        <v>40959.373548967102</v>
      </c>
      <c r="D51" s="15">
        <v>1</v>
      </c>
      <c r="E51">
        <v>1744139059.0571401</v>
      </c>
      <c r="F51" s="16">
        <v>40971</v>
      </c>
      <c r="G51" s="4">
        <f>(FACTORS_MUNI!$E$42/FACTORS_MUNI!$C$42)+(E51/SUM(E$2:E$78)*FACTORS_MUNI!$F$42/F51)</f>
        <v>22808.426731448846</v>
      </c>
      <c r="H51" s="8">
        <f>LN(G51)</f>
        <v>10.034885340144283</v>
      </c>
      <c r="I51" s="8">
        <f>FACTORS_MUNI!$K$42</f>
        <v>14.816845867278564</v>
      </c>
      <c r="J51" s="8">
        <f>LN(C51)</f>
        <v>10.620335965381761</v>
      </c>
    </row>
    <row r="52" spans="1:10" x14ac:dyDescent="0.3">
      <c r="A52">
        <v>5</v>
      </c>
      <c r="B52" s="13" t="s">
        <v>349</v>
      </c>
      <c r="C52" s="23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59055.859830313871</v>
      </c>
      <c r="H52" s="8">
        <f>LN(G52)</f>
        <v>10.986239051762389</v>
      </c>
      <c r="I52" s="8">
        <f>FACTORS_MUNI!$K$42</f>
        <v>14.816845867278564</v>
      </c>
      <c r="J52" s="8">
        <f>LN(C52)</f>
        <v>11.908914510372936</v>
      </c>
    </row>
    <row r="53" spans="1:10" x14ac:dyDescent="0.3">
      <c r="A53">
        <v>29</v>
      </c>
      <c r="B53" s="13" t="s">
        <v>350</v>
      </c>
      <c r="C53" s="23">
        <v>33334.428383705599</v>
      </c>
      <c r="D53" s="15">
        <v>1</v>
      </c>
      <c r="E53">
        <v>1255679042.0029199</v>
      </c>
      <c r="F53" s="16">
        <v>30409</v>
      </c>
      <c r="G53" s="4">
        <f>(FACTORS_MUNI!$E$42/FACTORS_MUNI!$C$42)+(E53/SUM(E$2:E$78)*FACTORS_MUNI!$F$42/F53)</f>
        <v>22529.030770653291</v>
      </c>
      <c r="H53" s="8">
        <f>LN(G53)</f>
        <v>10.022560013000405</v>
      </c>
      <c r="I53" s="8">
        <f>FACTORS_MUNI!$K$42</f>
        <v>14.816845867278564</v>
      </c>
      <c r="J53" s="8">
        <f>LN(C53)</f>
        <v>10.414346027273687</v>
      </c>
    </row>
    <row r="54" spans="1:10" x14ac:dyDescent="0.3">
      <c r="A54">
        <v>13</v>
      </c>
      <c r="B54" s="13" t="s">
        <v>351</v>
      </c>
      <c r="C54" s="23">
        <v>74648.760330578501</v>
      </c>
      <c r="D54" s="15">
        <v>0.63061677772082692</v>
      </c>
      <c r="E54">
        <v>1966649200.72945</v>
      </c>
      <c r="F54" s="16">
        <v>19398</v>
      </c>
      <c r="G54" s="4">
        <f>(FACTORS_MUNI!$E$42/FACTORS_MUNI!$C$42)+(E54/SUM(E$2:E$78)*FACTORS_MUNI!$F$42/F54)</f>
        <v>35675.586686472605</v>
      </c>
      <c r="H54" s="8">
        <f>LN(G54)</f>
        <v>10.48222188752089</v>
      </c>
      <c r="I54" s="8">
        <f>FACTORS_MUNI!$K$42</f>
        <v>14.816845867278564</v>
      </c>
      <c r="J54" s="8">
        <f>LN(C54)</f>
        <v>11.220549196407191</v>
      </c>
    </row>
    <row r="55" spans="1:10" x14ac:dyDescent="0.3">
      <c r="A55">
        <v>10</v>
      </c>
      <c r="B55" s="13" t="s">
        <v>352</v>
      </c>
      <c r="C55" s="23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39646.399143461444</v>
      </c>
      <c r="H55" s="8">
        <f>LN(G55)</f>
        <v>10.58775540688503</v>
      </c>
      <c r="I55" s="8">
        <f>FACTORS_MUNI!$K$42</f>
        <v>14.816845867278564</v>
      </c>
      <c r="J55" s="8">
        <f>LN(C55)</f>
        <v>11.581720451532894</v>
      </c>
    </row>
    <row r="56" spans="1:10" x14ac:dyDescent="0.3">
      <c r="A56">
        <v>36</v>
      </c>
      <c r="B56" s="13" t="s">
        <v>354</v>
      </c>
      <c r="C56" s="23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26672.301145177298</v>
      </c>
      <c r="H56" s="8">
        <f>LN(G56)</f>
        <v>10.191380895612847</v>
      </c>
      <c r="I56" s="8">
        <f>FACTORS_MUNI!$K$42</f>
        <v>14.816845867278564</v>
      </c>
      <c r="J56" s="8">
        <f>LN(C56)</f>
        <v>10.228948319331135</v>
      </c>
    </row>
    <row r="57" spans="1:10" x14ac:dyDescent="0.3">
      <c r="A57">
        <v>76</v>
      </c>
      <c r="B57" s="13" t="s">
        <v>353</v>
      </c>
      <c r="C57" s="23">
        <v>69948.321735570993</v>
      </c>
      <c r="D57" s="15">
        <v>0.47652407214189896</v>
      </c>
      <c r="E57">
        <v>1697988043.6924701</v>
      </c>
      <c r="F57" s="16">
        <v>13997</v>
      </c>
      <c r="G57" s="4">
        <f>(FACTORS_MUNI!$E$42/FACTORS_MUNI!$C$42)+(E57/SUM(E$2:E$78)*FACTORS_MUNI!$F$42/F57)</f>
        <v>40035.098278045916</v>
      </c>
      <c r="H57" s="8">
        <f>LN(G57)</f>
        <v>10.597511805306917</v>
      </c>
      <c r="I57" s="8">
        <f>FACTORS_MUNI!$K$42</f>
        <v>14.816845867278564</v>
      </c>
      <c r="J57" s="8">
        <f>LN(C57)</f>
        <v>11.15551198746229</v>
      </c>
    </row>
    <row r="58" spans="1:10" x14ac:dyDescent="0.3">
      <c r="A58">
        <v>15</v>
      </c>
      <c r="B58" s="13" t="s">
        <v>355</v>
      </c>
      <c r="C58" s="23">
        <v>85473.405959628304</v>
      </c>
      <c r="D58" s="15">
        <v>0.48509996826404317</v>
      </c>
      <c r="E58">
        <v>5574661088</v>
      </c>
      <c r="F58" s="16">
        <v>64213</v>
      </c>
      <c r="G58" s="4">
        <f>(FACTORS_MUNI!$E$42/FACTORS_MUNI!$C$42)+(E58/SUM(E$2:E$78)*FACTORS_MUNI!$F$42/F58)</f>
        <v>32488.229724070618</v>
      </c>
      <c r="H58" s="8">
        <f>LN(G58)</f>
        <v>10.388633140384924</v>
      </c>
      <c r="I58" s="8">
        <f>FACTORS_MUNI!$K$42</f>
        <v>14.816845867278564</v>
      </c>
      <c r="J58" s="8">
        <f>LN(C58)</f>
        <v>11.355960565133584</v>
      </c>
    </row>
    <row r="59" spans="1:10" x14ac:dyDescent="0.3">
      <c r="A59">
        <v>50</v>
      </c>
      <c r="B59" s="13" t="s">
        <v>356</v>
      </c>
      <c r="C59" s="23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28270.630949512713</v>
      </c>
      <c r="H59" s="8">
        <f>LN(G59)</f>
        <v>10.249578769133757</v>
      </c>
      <c r="I59" s="8">
        <f>FACTORS_MUNI!$K$42</f>
        <v>14.816845867278564</v>
      </c>
      <c r="J59" s="8">
        <f>LN(C59)</f>
        <v>10.910628437707077</v>
      </c>
    </row>
    <row r="60" spans="1:10" x14ac:dyDescent="0.3">
      <c r="A60">
        <v>54</v>
      </c>
      <c r="B60" s="13" t="s">
        <v>225</v>
      </c>
      <c r="C60" s="23">
        <v>21129.032258064501</v>
      </c>
      <c r="D60" s="15">
        <v>1</v>
      </c>
      <c r="E60" s="27">
        <v>88633152</v>
      </c>
      <c r="F60" s="16">
        <v>7817</v>
      </c>
      <c r="G60" s="4">
        <f>(FACTORS_MUNI!$E$42/FACTORS_MUNI!$C$42)+(E60/SUM(E$2:E$78)*FACTORS_MUNI!$F$42/F60)</f>
        <v>15975.675396810533</v>
      </c>
      <c r="H60" s="8">
        <f>LN(G60)</f>
        <v>9.6788225567126283</v>
      </c>
      <c r="I60" s="8">
        <f>FACTORS_MUNI!$K$42</f>
        <v>14.816845867278564</v>
      </c>
      <c r="J60" s="8">
        <f>LN(C60)</f>
        <v>9.9584033101322422</v>
      </c>
    </row>
    <row r="61" spans="1:10" x14ac:dyDescent="0.3">
      <c r="A61">
        <v>1</v>
      </c>
      <c r="B61" s="13" t="s">
        <v>357</v>
      </c>
      <c r="C61" s="23">
        <v>57590.882862088802</v>
      </c>
      <c r="D61" s="15">
        <v>0.65371755231178541</v>
      </c>
      <c r="E61">
        <v>3945507288</v>
      </c>
      <c r="F61" s="16">
        <v>55711</v>
      </c>
      <c r="G61" s="4">
        <f>(FACTORS_MUNI!$E$42/FACTORS_MUNI!$C$42)+(E61/SUM(E$2:E$78)*FACTORS_MUNI!$F$42/F61)</f>
        <v>28989.071852351441</v>
      </c>
      <c r="H61" s="8">
        <f>LN(G61)</f>
        <v>10.274674205271799</v>
      </c>
      <c r="I61" s="8">
        <f>FACTORS_MUNI!$K$42</f>
        <v>14.816845867278564</v>
      </c>
      <c r="J61" s="8">
        <f>LN(C61)</f>
        <v>10.961119550511514</v>
      </c>
    </row>
    <row r="62" spans="1:10" x14ac:dyDescent="0.3">
      <c r="A62">
        <v>49</v>
      </c>
      <c r="B62" s="13" t="s">
        <v>358</v>
      </c>
      <c r="C62" s="23">
        <v>49808.153477218199</v>
      </c>
      <c r="D62" s="15">
        <v>0.94860366859027201</v>
      </c>
      <c r="E62">
        <v>1467654352.7150199</v>
      </c>
      <c r="F62" s="16">
        <v>37610</v>
      </c>
      <c r="G62" s="4">
        <f>(FACTORS_MUNI!$E$42/FACTORS_MUNI!$C$42)+(E62/SUM(E$2:E$78)*FACTORS_MUNI!$F$42/F62)</f>
        <v>22032.401491644319</v>
      </c>
      <c r="H62" s="8">
        <f>LN(G62)</f>
        <v>10.000269443916245</v>
      </c>
      <c r="I62" s="8">
        <f>FACTORS_MUNI!$K$42</f>
        <v>14.816845867278564</v>
      </c>
      <c r="J62" s="8">
        <f>LN(C62)</f>
        <v>10.815933974053493</v>
      </c>
    </row>
    <row r="63" spans="1:10" x14ac:dyDescent="0.3">
      <c r="A63">
        <v>46</v>
      </c>
      <c r="B63" s="13" t="s">
        <v>359</v>
      </c>
      <c r="C63" s="23">
        <v>43935.950413223101</v>
      </c>
      <c r="D63" s="15">
        <v>1</v>
      </c>
      <c r="E63">
        <v>886136027.60169101</v>
      </c>
      <c r="F63" s="16">
        <v>30315</v>
      </c>
      <c r="G63" s="4">
        <f>(FACTORS_MUNI!$E$42/FACTORS_MUNI!$C$42)+(E63/SUM(E$2:E$78)*FACTORS_MUNI!$F$42/F63)</f>
        <v>19890.128188207571</v>
      </c>
      <c r="H63" s="8">
        <f>LN(G63)</f>
        <v>9.8979788166843417</v>
      </c>
      <c r="I63" s="8">
        <f>FACTORS_MUNI!$K$42</f>
        <v>14.816845867278564</v>
      </c>
      <c r="J63" s="8">
        <f>LN(C63)</f>
        <v>10.690488179953238</v>
      </c>
    </row>
    <row r="64" spans="1:10" x14ac:dyDescent="0.3">
      <c r="A64">
        <v>51</v>
      </c>
      <c r="B64" s="13" t="s">
        <v>360</v>
      </c>
      <c r="C64" s="23">
        <v>34814.241486068102</v>
      </c>
      <c r="D64" s="15">
        <v>0.78007798652959948</v>
      </c>
      <c r="E64">
        <v>632440233.59475005</v>
      </c>
      <c r="F64" s="16">
        <v>15218</v>
      </c>
      <c r="G64" s="4">
        <f>(FACTORS_MUNI!$E$42/FACTORS_MUNI!$C$42)+(E64/SUM(E$2:E$78)*FACTORS_MUNI!$F$42/F64)</f>
        <v>22587.157447590638</v>
      </c>
      <c r="H64" s="8">
        <f>LN(G64)</f>
        <v>10.025136769211192</v>
      </c>
      <c r="I64" s="8">
        <f>FACTORS_MUNI!$K$42</f>
        <v>14.816845867278564</v>
      </c>
      <c r="J64" s="8">
        <f>LN(C64)</f>
        <v>10.457781820152896</v>
      </c>
    </row>
    <row r="65" spans="1:10" x14ac:dyDescent="0.3">
      <c r="A65">
        <v>30</v>
      </c>
      <c r="B65" s="13" t="s">
        <v>361</v>
      </c>
      <c r="C65" s="23">
        <v>42009.868421052597</v>
      </c>
      <c r="D65" s="15">
        <v>1</v>
      </c>
      <c r="E65">
        <v>2214326519.5912199</v>
      </c>
      <c r="F65" s="16">
        <v>69708</v>
      </c>
      <c r="G65" s="4">
        <f>(FACTORS_MUNI!$E$42/FACTORS_MUNI!$C$42)+(E65/SUM(E$2:E$78)*FACTORS_MUNI!$F$42/F65)</f>
        <v>20444.684613386424</v>
      </c>
      <c r="H65" s="8">
        <f>LN(G65)</f>
        <v>9.925478206579804</v>
      </c>
      <c r="I65" s="8">
        <f>FACTORS_MUNI!$K$42</f>
        <v>14.816845867278564</v>
      </c>
      <c r="J65" s="8">
        <f>LN(C65)</f>
        <v>10.645659832072177</v>
      </c>
    </row>
    <row r="66" spans="1:10" x14ac:dyDescent="0.3">
      <c r="A66">
        <v>43</v>
      </c>
      <c r="B66" s="13" t="s">
        <v>362</v>
      </c>
      <c r="C66" s="23">
        <v>39649.467190128998</v>
      </c>
      <c r="D66" s="15">
        <v>1</v>
      </c>
      <c r="E66">
        <v>2059404538</v>
      </c>
      <c r="F66" s="16">
        <v>55754</v>
      </c>
      <c r="G66" s="4">
        <f>(FACTORS_MUNI!$E$42/FACTORS_MUNI!$C$42)+(E66/SUM(E$2:E$78)*FACTORS_MUNI!$F$42/F66)</f>
        <v>21576.111253465962</v>
      </c>
      <c r="H66" s="8">
        <f>LN(G66)</f>
        <v>9.9793420211589776</v>
      </c>
      <c r="I66" s="8">
        <f>FACTORS_MUNI!$K$42</f>
        <v>14.816845867278564</v>
      </c>
      <c r="J66" s="8">
        <f>LN(C66)</f>
        <v>10.587832789144938</v>
      </c>
    </row>
    <row r="67" spans="1:10" x14ac:dyDescent="0.3">
      <c r="A67">
        <v>32</v>
      </c>
      <c r="B67" s="13" t="s">
        <v>363</v>
      </c>
      <c r="C67" s="23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333065.25063794554</v>
      </c>
      <c r="H67" s="8">
        <f>LN(G67)</f>
        <v>12.716093697629004</v>
      </c>
      <c r="I67" s="8">
        <f>FACTORS_MUNI!$K$42</f>
        <v>14.816845867278564</v>
      </c>
      <c r="J67" s="8">
        <f>LN(C67)</f>
        <v>11.696701114251381</v>
      </c>
    </row>
    <row r="68" spans="1:10" x14ac:dyDescent="0.3">
      <c r="A68">
        <v>3</v>
      </c>
      <c r="B68" s="13" t="s">
        <v>364</v>
      </c>
      <c r="C68" s="23">
        <v>66870.910172516305</v>
      </c>
      <c r="D68" s="15">
        <v>0.25196740232940434</v>
      </c>
      <c r="E68">
        <v>6215659728</v>
      </c>
      <c r="F68" s="16">
        <v>57464</v>
      </c>
      <c r="G68" s="4">
        <f>(FACTORS_MUNI!$E$42/FACTORS_MUNI!$C$42)+(E68/SUM(E$2:E$78)*FACTORS_MUNI!$F$42/F68)</f>
        <v>37159.338945202151</v>
      </c>
      <c r="H68" s="8">
        <f>LN(G68)</f>
        <v>10.52297040335087</v>
      </c>
      <c r="I68" s="8">
        <f>FACTORS_MUNI!$K$42</f>
        <v>14.816845867278564</v>
      </c>
      <c r="J68" s="8">
        <f>LN(C68)</f>
        <v>11.110519326029364</v>
      </c>
    </row>
    <row r="69" spans="1:10" x14ac:dyDescent="0.3">
      <c r="A69">
        <v>73</v>
      </c>
      <c r="B69" s="13" t="s">
        <v>365</v>
      </c>
      <c r="C69" s="23">
        <v>66796.875</v>
      </c>
      <c r="D69" s="15">
        <v>1</v>
      </c>
      <c r="E69">
        <v>1274341977.2748699</v>
      </c>
      <c r="F69" s="16">
        <v>26456</v>
      </c>
      <c r="G69" s="4">
        <f>(FACTORS_MUNI!$E$42/FACTORS_MUNI!$C$42)+(E69/SUM(E$2:E$78)*FACTORS_MUNI!$F$42/F69)</f>
        <v>24033.198874881611</v>
      </c>
      <c r="H69" s="8">
        <f>LN(G69)</f>
        <v>10.08719143992416</v>
      </c>
      <c r="I69" s="8">
        <f>FACTORS_MUNI!$K$42</f>
        <v>14.816845867278564</v>
      </c>
      <c r="J69" s="8">
        <f>LN(C69)</f>
        <v>11.109411576993326</v>
      </c>
    </row>
    <row r="70" spans="1:10" x14ac:dyDescent="0.3">
      <c r="A70">
        <v>40</v>
      </c>
      <c r="B70" s="13" t="s">
        <v>366</v>
      </c>
      <c r="C70" s="23">
        <v>26013.8888888888</v>
      </c>
      <c r="D70" s="15">
        <v>1</v>
      </c>
      <c r="E70">
        <v>474204750</v>
      </c>
      <c r="F70" s="16">
        <v>12366</v>
      </c>
      <c r="G70" s="4">
        <f>(FACTORS_MUNI!$E$42/FACTORS_MUNI!$C$42)+(E70/SUM(E$2:E$78)*FACTORS_MUNI!$F$42/F70)</f>
        <v>21884.61384983642</v>
      </c>
      <c r="H70" s="8">
        <f>LN(G70)</f>
        <v>9.9935391049564863</v>
      </c>
      <c r="I70" s="8">
        <f>FACTORS_MUNI!$K$42</f>
        <v>14.816845867278564</v>
      </c>
      <c r="J70" s="8">
        <f>LN(C70)</f>
        <v>10.166385862410166</v>
      </c>
    </row>
    <row r="71" spans="1:10" x14ac:dyDescent="0.3">
      <c r="A71">
        <v>62</v>
      </c>
      <c r="B71" s="13" t="s">
        <v>367</v>
      </c>
      <c r="C71" s="23">
        <v>64441.176470588201</v>
      </c>
      <c r="D71" s="15">
        <v>1</v>
      </c>
      <c r="E71">
        <v>943420954</v>
      </c>
      <c r="F71" s="16">
        <v>18366</v>
      </c>
      <c r="G71" s="4">
        <f>(FACTORS_MUNI!$E$42/FACTORS_MUNI!$C$42)+(E71/SUM(E$2:E$78)*FACTORS_MUNI!$F$42/F71)</f>
        <v>24733.163421129382</v>
      </c>
      <c r="H71" s="8">
        <f>LN(G71)</f>
        <v>10.115900270698107</v>
      </c>
      <c r="I71" s="8">
        <f>FACTORS_MUNI!$K$42</f>
        <v>14.816845867278564</v>
      </c>
      <c r="J71" s="8">
        <f>LN(C71)</f>
        <v>11.073508093961442</v>
      </c>
    </row>
    <row r="72" spans="1:10" x14ac:dyDescent="0.3">
      <c r="A72">
        <v>67</v>
      </c>
      <c r="B72" s="13" t="s">
        <v>368</v>
      </c>
      <c r="C72" s="23">
        <v>29233.695652173901</v>
      </c>
      <c r="D72" s="15">
        <v>1</v>
      </c>
      <c r="E72">
        <v>627711081.28356099</v>
      </c>
      <c r="F72" s="16">
        <v>25772</v>
      </c>
      <c r="G72" s="4">
        <f>(FACTORS_MUNI!$E$42/FACTORS_MUNI!$C$42)+(E72/SUM(E$2:E$78)*FACTORS_MUNI!$F$42/F72)</f>
        <v>18823.672719654594</v>
      </c>
      <c r="H72" s="8">
        <f>LN(G72)</f>
        <v>9.8428705439223627</v>
      </c>
      <c r="I72" s="8">
        <f>FACTORS_MUNI!$K$42</f>
        <v>14.816845867278564</v>
      </c>
      <c r="J72" s="8">
        <f>LN(C72)</f>
        <v>10.283077283646394</v>
      </c>
    </row>
    <row r="73" spans="1:10" x14ac:dyDescent="0.3">
      <c r="A73">
        <v>26</v>
      </c>
      <c r="B73" s="13" t="s">
        <v>369</v>
      </c>
      <c r="C73" s="23">
        <v>36360.294117646998</v>
      </c>
      <c r="D73" s="15">
        <v>1</v>
      </c>
      <c r="E73">
        <v>532283575.13797301</v>
      </c>
      <c r="F73" s="16">
        <v>16374</v>
      </c>
      <c r="G73" s="4">
        <f>(FACTORS_MUNI!$E$42/FACTORS_MUNI!$C$42)+(E73/SUM(E$2:E$78)*FACTORS_MUNI!$F$42/F73)</f>
        <v>20607.040770706662</v>
      </c>
      <c r="H73" s="8">
        <f>LN(G73)</f>
        <v>9.9333880813682498</v>
      </c>
      <c r="I73" s="8">
        <f>FACTORS_MUNI!$K$42</f>
        <v>14.816845867278564</v>
      </c>
      <c r="J73" s="8">
        <f>LN(C73)</f>
        <v>10.501232637302897</v>
      </c>
    </row>
    <row r="74" spans="1:10" x14ac:dyDescent="0.3">
      <c r="A74">
        <v>65</v>
      </c>
      <c r="B74" s="13" t="s">
        <v>370</v>
      </c>
      <c r="C74" s="23">
        <v>69646.581691772793</v>
      </c>
      <c r="D74" s="15">
        <v>1</v>
      </c>
      <c r="E74">
        <v>1662849170</v>
      </c>
      <c r="F74" s="16">
        <v>32594</v>
      </c>
      <c r="G74" s="4">
        <f>(FACTORS_MUNI!$E$42/FACTORS_MUNI!$C$42)+(E74/SUM(E$2:E$78)*FACTORS_MUNI!$F$42/F74)</f>
        <v>24656.424357756732</v>
      </c>
      <c r="H74" s="8">
        <f>LN(G74)</f>
        <v>10.112792768547282</v>
      </c>
      <c r="I74" s="8">
        <f>FACTORS_MUNI!$K$42</f>
        <v>14.816845867278564</v>
      </c>
      <c r="J74" s="8">
        <f>LN(C74)</f>
        <v>11.151188899637063</v>
      </c>
    </row>
    <row r="75" spans="1:10" x14ac:dyDescent="0.3">
      <c r="A75">
        <v>53</v>
      </c>
      <c r="B75" s="13" t="s">
        <v>371</v>
      </c>
      <c r="C75" s="23">
        <v>46860.632183907997</v>
      </c>
      <c r="D75" s="15">
        <v>1</v>
      </c>
      <c r="E75">
        <v>894063121.09593594</v>
      </c>
      <c r="F75" s="16">
        <v>25449</v>
      </c>
      <c r="G75" s="4">
        <f>(FACTORS_MUNI!$E$42/FACTORS_MUNI!$C$42)+(E75/SUM(E$2:E$78)*FACTORS_MUNI!$F$42/F75)</f>
        <v>21181.048170526352</v>
      </c>
      <c r="H75" s="8">
        <f>LN(G75)</f>
        <v>9.9608621066242797</v>
      </c>
      <c r="I75" s="8">
        <f>FACTORS_MUNI!$K$42</f>
        <v>14.816845867278564</v>
      </c>
      <c r="J75" s="8">
        <f>LN(C75)</f>
        <v>10.754933202877913</v>
      </c>
    </row>
    <row r="76" spans="1:10" x14ac:dyDescent="0.3">
      <c r="A76">
        <v>2</v>
      </c>
      <c r="B76" s="13" t="s">
        <v>372</v>
      </c>
      <c r="C76" s="23">
        <v>68091.372912801395</v>
      </c>
      <c r="D76" s="15">
        <v>0.76612380384326129</v>
      </c>
      <c r="E76">
        <v>5358863377.8789196</v>
      </c>
      <c r="F76" s="16">
        <v>79265</v>
      </c>
      <c r="G76" s="4">
        <f>(FACTORS_MUNI!$E$42/FACTORS_MUNI!$C$42)+(E76/SUM(E$2:E$78)*FACTORS_MUNI!$F$42/F76)</f>
        <v>28285.913018486506</v>
      </c>
      <c r="H76" s="8">
        <f>LN(G76)</f>
        <v>10.250119186502767</v>
      </c>
      <c r="I76" s="8">
        <f>FACTORS_MUNI!$K$42</f>
        <v>14.816845867278564</v>
      </c>
      <c r="J76" s="8">
        <f>LN(C76)</f>
        <v>11.128605801481278</v>
      </c>
    </row>
    <row r="77" spans="1:10" x14ac:dyDescent="0.3">
      <c r="A77">
        <v>24</v>
      </c>
      <c r="B77" s="13" t="s">
        <v>373</v>
      </c>
      <c r="C77" s="23">
        <v>128716.672291596</v>
      </c>
      <c r="D77" s="15">
        <v>0.26175368245975783</v>
      </c>
      <c r="E77">
        <v>16462631666.2216</v>
      </c>
      <c r="F77" s="16">
        <v>86482</v>
      </c>
      <c r="G77" s="4">
        <f>(FACTORS_MUNI!$E$42/FACTORS_MUNI!$C$42)+(E77/SUM(E$2:E$78)*FACTORS_MUNI!$F$42/F77)</f>
        <v>55141.258168912616</v>
      </c>
      <c r="H77" s="8">
        <f>LN(G77)</f>
        <v>10.917653502034417</v>
      </c>
      <c r="I77" s="8">
        <f>FACTORS_MUNI!$K$42</f>
        <v>14.816845867278564</v>
      </c>
      <c r="J77" s="8">
        <f>LN(C77)</f>
        <v>11.765368929029385</v>
      </c>
    </row>
    <row r="78" spans="1:10" x14ac:dyDescent="0.3">
      <c r="A78">
        <v>42</v>
      </c>
      <c r="B78" s="13" t="s">
        <v>374</v>
      </c>
      <c r="C78" s="23">
        <v>29969.4055944055</v>
      </c>
      <c r="D78" s="15">
        <v>1</v>
      </c>
      <c r="E78">
        <v>1087817372</v>
      </c>
      <c r="F78" s="16">
        <v>23865</v>
      </c>
      <c r="G78" s="4">
        <f>(FACTORS_MUNI!$E$42/FACTORS_MUNI!$C$42)+(E78/SUM(E$2:E$78)*FACTORS_MUNI!$F$42/F78)</f>
        <v>23467.390959382756</v>
      </c>
      <c r="H78" s="8">
        <f>LN(G78)</f>
        <v>10.063367117748141</v>
      </c>
      <c r="I78" s="8">
        <f>FACTORS_MUNI!$K$42</f>
        <v>14.816845867278564</v>
      </c>
      <c r="J78" s="8">
        <f>LN(C78)</f>
        <v>10.307932326760856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2024-03-22T17:03:05Z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