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cmapil-my.sharepoint.com/personal/amcadams_cmap_illinois_gov/Documents/Documents/GitHub/community-cohort-tool/input/"/>
    </mc:Choice>
  </mc:AlternateContent>
  <xr:revisionPtr revIDLastSave="5" documentId="13_ncr:1_{C36DDCD9-BD5F-4C42-986E-5A8F34BED458}" xr6:coauthVersionLast="47" xr6:coauthVersionMax="47" xr10:uidLastSave="{CB66F733-B6BA-47A0-8F04-EB2985E7360E}"/>
  <bookViews>
    <workbookView xWindow="-10125" yWindow="-14115" windowWidth="17985" windowHeight="12450" xr2:uid="{00000000-000D-0000-FFFF-FFFF00000000}"/>
  </bookViews>
  <sheets>
    <sheet name="FACTORS_MUNI" sheetId="1" r:id="rId1"/>
    <sheet name="FACTORS_CCA" sheetId="4" r:id="rId2"/>
    <sheet name="WEIGHTS" sheetId="2" r:id="rId3"/>
    <sheet name="COHORTS" sheetId="3" r:id="rId4"/>
  </sheets>
  <definedNames>
    <definedName name="_xlnm._FilterDatabase" localSheetId="0" hidden="1">FACTORS_MUNI!$A$1:$L$285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4" l="1"/>
  <c r="G2" i="4" l="1"/>
  <c r="H3" i="4" l="1"/>
  <c r="G4" i="4"/>
  <c r="H4" i="4" s="1"/>
  <c r="G5" i="4"/>
  <c r="H5" i="4" s="1"/>
  <c r="G6" i="4"/>
  <c r="H6" i="4" s="1"/>
  <c r="G7" i="4"/>
  <c r="H7" i="4" s="1"/>
  <c r="G8" i="4"/>
  <c r="H8" i="4" s="1"/>
  <c r="G9" i="4"/>
  <c r="H9" i="4" s="1"/>
  <c r="G10" i="4"/>
  <c r="H10" i="4" s="1"/>
  <c r="G11" i="4"/>
  <c r="H11" i="4" s="1"/>
  <c r="G12" i="4"/>
  <c r="H12" i="4" s="1"/>
  <c r="G13" i="4"/>
  <c r="H13" i="4" s="1"/>
  <c r="G14" i="4"/>
  <c r="H14" i="4" s="1"/>
  <c r="G15" i="4"/>
  <c r="H15" i="4" s="1"/>
  <c r="G16" i="4"/>
  <c r="H16" i="4" s="1"/>
  <c r="G17" i="4"/>
  <c r="H17" i="4" s="1"/>
  <c r="G18" i="4"/>
  <c r="H18" i="4" s="1"/>
  <c r="G19" i="4"/>
  <c r="H19" i="4" s="1"/>
  <c r="G20" i="4"/>
  <c r="H20" i="4" s="1"/>
  <c r="G21" i="4"/>
  <c r="H21" i="4" s="1"/>
  <c r="G22" i="4"/>
  <c r="H22" i="4" s="1"/>
  <c r="G23" i="4"/>
  <c r="H23" i="4" s="1"/>
  <c r="G24" i="4"/>
  <c r="H24" i="4" s="1"/>
  <c r="G25" i="4"/>
  <c r="H25" i="4" s="1"/>
  <c r="G26" i="4"/>
  <c r="H26" i="4" s="1"/>
  <c r="G27" i="4"/>
  <c r="H27" i="4" s="1"/>
  <c r="G28" i="4"/>
  <c r="H28" i="4" s="1"/>
  <c r="G29" i="4"/>
  <c r="H29" i="4" s="1"/>
  <c r="G30" i="4"/>
  <c r="H30" i="4" s="1"/>
  <c r="G31" i="4"/>
  <c r="H31" i="4" s="1"/>
  <c r="G32" i="4"/>
  <c r="H32" i="4" s="1"/>
  <c r="G33" i="4"/>
  <c r="H33" i="4" s="1"/>
  <c r="G34" i="4"/>
  <c r="H34" i="4" s="1"/>
  <c r="G35" i="4"/>
  <c r="H35" i="4" s="1"/>
  <c r="G36" i="4"/>
  <c r="H36" i="4" s="1"/>
  <c r="G37" i="4"/>
  <c r="H37" i="4" s="1"/>
  <c r="G38" i="4"/>
  <c r="H38" i="4" s="1"/>
  <c r="G39" i="4"/>
  <c r="H39" i="4" s="1"/>
  <c r="G40" i="4"/>
  <c r="H40" i="4" s="1"/>
  <c r="G41" i="4"/>
  <c r="H41" i="4" s="1"/>
  <c r="G42" i="4"/>
  <c r="H42" i="4" s="1"/>
  <c r="G43" i="4"/>
  <c r="H43" i="4" s="1"/>
  <c r="G44" i="4"/>
  <c r="H44" i="4" s="1"/>
  <c r="G45" i="4"/>
  <c r="H45" i="4" s="1"/>
  <c r="G46" i="4"/>
  <c r="H46" i="4" s="1"/>
  <c r="G47" i="4"/>
  <c r="H47" i="4" s="1"/>
  <c r="G48" i="4"/>
  <c r="H48" i="4" s="1"/>
  <c r="G49" i="4"/>
  <c r="H49" i="4" s="1"/>
  <c r="G50" i="4"/>
  <c r="H50" i="4" s="1"/>
  <c r="G51" i="4"/>
  <c r="H51" i="4" s="1"/>
  <c r="G52" i="4"/>
  <c r="H52" i="4" s="1"/>
  <c r="G53" i="4"/>
  <c r="H53" i="4" s="1"/>
  <c r="G54" i="4"/>
  <c r="H54" i="4" s="1"/>
  <c r="G55" i="4"/>
  <c r="H55" i="4" s="1"/>
  <c r="G56" i="4"/>
  <c r="G57" i="4"/>
  <c r="H57" i="4" s="1"/>
  <c r="G58" i="4"/>
  <c r="H58" i="4" s="1"/>
  <c r="G59" i="4"/>
  <c r="H59" i="4" s="1"/>
  <c r="G60" i="4"/>
  <c r="H60" i="4" s="1"/>
  <c r="G61" i="4"/>
  <c r="H61" i="4" s="1"/>
  <c r="G62" i="4"/>
  <c r="H62" i="4" s="1"/>
  <c r="G63" i="4"/>
  <c r="H63" i="4" s="1"/>
  <c r="G64" i="4"/>
  <c r="H64" i="4" s="1"/>
  <c r="G65" i="4"/>
  <c r="H65" i="4" s="1"/>
  <c r="G66" i="4"/>
  <c r="H66" i="4" s="1"/>
  <c r="G67" i="4"/>
  <c r="H67" i="4" s="1"/>
  <c r="G68" i="4"/>
  <c r="H68" i="4" s="1"/>
  <c r="G69" i="4"/>
  <c r="H69" i="4" s="1"/>
  <c r="G70" i="4"/>
  <c r="H70" i="4" s="1"/>
  <c r="G71" i="4"/>
  <c r="H71" i="4" s="1"/>
  <c r="G72" i="4"/>
  <c r="H72" i="4" s="1"/>
  <c r="G73" i="4"/>
  <c r="H73" i="4" s="1"/>
  <c r="G74" i="4"/>
  <c r="H74" i="4" s="1"/>
  <c r="G75" i="4"/>
  <c r="H75" i="4" s="1"/>
  <c r="G76" i="4"/>
  <c r="H76" i="4" s="1"/>
  <c r="G77" i="4"/>
  <c r="H77" i="4" s="1"/>
  <c r="G78" i="4"/>
  <c r="H78" i="4" s="1"/>
  <c r="H2" i="4"/>
  <c r="H56" i="4" l="1"/>
  <c r="A5" i="2"/>
  <c r="A4" i="2"/>
  <c r="A3" i="2"/>
  <c r="A2" i="2"/>
  <c r="J78" i="4"/>
  <c r="J77" i="4"/>
  <c r="J76" i="4"/>
  <c r="J75" i="4"/>
  <c r="J74" i="4"/>
  <c r="J73" i="4"/>
  <c r="J72" i="4"/>
  <c r="J71" i="4"/>
  <c r="J70" i="4"/>
  <c r="J69" i="4"/>
  <c r="J68" i="4"/>
  <c r="J67" i="4"/>
  <c r="J66" i="4"/>
  <c r="J65" i="4"/>
  <c r="J64" i="4"/>
  <c r="J63" i="4"/>
  <c r="J62" i="4"/>
  <c r="J61" i="4"/>
  <c r="J60" i="4"/>
  <c r="J59" i="4"/>
  <c r="J58" i="4"/>
  <c r="J57" i="4"/>
  <c r="J56" i="4"/>
  <c r="J55" i="4"/>
  <c r="J54" i="4"/>
  <c r="J53" i="4"/>
  <c r="J52" i="4"/>
  <c r="J51" i="4"/>
  <c r="J50" i="4"/>
  <c r="J49" i="4"/>
  <c r="J48" i="4"/>
  <c r="J47" i="4"/>
  <c r="J46" i="4"/>
  <c r="J45" i="4"/>
  <c r="J44" i="4"/>
  <c r="J43" i="4"/>
  <c r="J42" i="4"/>
  <c r="J41" i="4"/>
  <c r="J40" i="4"/>
  <c r="J39" i="4"/>
  <c r="J38" i="4"/>
  <c r="J37" i="4"/>
  <c r="J36" i="4"/>
  <c r="J35" i="4"/>
  <c r="J34" i="4"/>
  <c r="J33" i="4"/>
  <c r="J32" i="4"/>
  <c r="J31" i="4"/>
  <c r="J30" i="4"/>
  <c r="J29" i="4"/>
  <c r="J28" i="4"/>
  <c r="J27" i="4"/>
  <c r="J26" i="4"/>
  <c r="J25" i="4"/>
  <c r="J24" i="4"/>
  <c r="J23" i="4"/>
  <c r="J22" i="4"/>
  <c r="J21" i="4"/>
  <c r="J20" i="4"/>
  <c r="J19" i="4"/>
  <c r="J18" i="4"/>
  <c r="J17" i="4"/>
  <c r="J16" i="4"/>
  <c r="J15" i="4"/>
  <c r="J14" i="4"/>
  <c r="J13" i="4"/>
  <c r="J12" i="4"/>
  <c r="J11" i="4"/>
  <c r="J10" i="4"/>
  <c r="J9" i="4"/>
  <c r="J8" i="4"/>
  <c r="J7" i="4"/>
  <c r="J6" i="4"/>
  <c r="J5" i="4"/>
  <c r="J4" i="4"/>
  <c r="J3" i="4"/>
  <c r="J2" i="4"/>
  <c r="L285" i="1"/>
  <c r="K285" i="1"/>
  <c r="H285" i="1"/>
  <c r="I285" i="1" s="1"/>
  <c r="J285" i="1" s="1"/>
  <c r="L284" i="1"/>
  <c r="K284" i="1"/>
  <c r="H284" i="1"/>
  <c r="I284" i="1" s="1"/>
  <c r="J284" i="1" s="1"/>
  <c r="L283" i="1"/>
  <c r="K283" i="1"/>
  <c r="H283" i="1"/>
  <c r="L282" i="1"/>
  <c r="K282" i="1"/>
  <c r="H282" i="1"/>
  <c r="L281" i="1"/>
  <c r="K281" i="1"/>
  <c r="H281" i="1"/>
  <c r="I281" i="1" s="1"/>
  <c r="J281" i="1" s="1"/>
  <c r="L280" i="1"/>
  <c r="K280" i="1"/>
  <c r="H280" i="1"/>
  <c r="I280" i="1" s="1"/>
  <c r="J280" i="1" s="1"/>
  <c r="L279" i="1"/>
  <c r="K279" i="1"/>
  <c r="H279" i="1"/>
  <c r="L278" i="1"/>
  <c r="K278" i="1"/>
  <c r="H278" i="1"/>
  <c r="L277" i="1"/>
  <c r="K277" i="1"/>
  <c r="H277" i="1"/>
  <c r="I277" i="1" s="1"/>
  <c r="J277" i="1" s="1"/>
  <c r="L276" i="1"/>
  <c r="K276" i="1"/>
  <c r="H276" i="1"/>
  <c r="I276" i="1" s="1"/>
  <c r="J276" i="1" s="1"/>
  <c r="L275" i="1"/>
  <c r="K275" i="1"/>
  <c r="H275" i="1"/>
  <c r="L274" i="1"/>
  <c r="K274" i="1"/>
  <c r="H274" i="1"/>
  <c r="L273" i="1"/>
  <c r="K273" i="1"/>
  <c r="H273" i="1"/>
  <c r="I273" i="1" s="1"/>
  <c r="J273" i="1" s="1"/>
  <c r="L272" i="1"/>
  <c r="K272" i="1"/>
  <c r="H272" i="1"/>
  <c r="I272" i="1" s="1"/>
  <c r="J272" i="1" s="1"/>
  <c r="L271" i="1"/>
  <c r="K271" i="1"/>
  <c r="H271" i="1"/>
  <c r="L270" i="1"/>
  <c r="K270" i="1"/>
  <c r="H270" i="1"/>
  <c r="L269" i="1"/>
  <c r="K269" i="1"/>
  <c r="H269" i="1"/>
  <c r="I269" i="1" s="1"/>
  <c r="J269" i="1" s="1"/>
  <c r="L268" i="1"/>
  <c r="K268" i="1"/>
  <c r="H268" i="1"/>
  <c r="I268" i="1" s="1"/>
  <c r="J268" i="1" s="1"/>
  <c r="L267" i="1"/>
  <c r="K267" i="1"/>
  <c r="H267" i="1"/>
  <c r="I267" i="1" s="1"/>
  <c r="J267" i="1" s="1"/>
  <c r="L266" i="1"/>
  <c r="K266" i="1"/>
  <c r="H266" i="1"/>
  <c r="L265" i="1"/>
  <c r="K265" i="1"/>
  <c r="H265" i="1"/>
  <c r="I265" i="1" s="1"/>
  <c r="J265" i="1" s="1"/>
  <c r="L264" i="1"/>
  <c r="K264" i="1"/>
  <c r="H264" i="1"/>
  <c r="I264" i="1" s="1"/>
  <c r="J264" i="1" s="1"/>
  <c r="L263" i="1"/>
  <c r="K263" i="1"/>
  <c r="H263" i="1"/>
  <c r="L262" i="1"/>
  <c r="K262" i="1"/>
  <c r="H262" i="1"/>
  <c r="L261" i="1"/>
  <c r="K261" i="1"/>
  <c r="H261" i="1"/>
  <c r="I261" i="1" s="1"/>
  <c r="J261" i="1" s="1"/>
  <c r="L260" i="1"/>
  <c r="K260" i="1"/>
  <c r="H260" i="1"/>
  <c r="I260" i="1" s="1"/>
  <c r="J260" i="1" s="1"/>
  <c r="L259" i="1"/>
  <c r="K259" i="1"/>
  <c r="H259" i="1"/>
  <c r="I259" i="1" s="1"/>
  <c r="J259" i="1" s="1"/>
  <c r="L258" i="1"/>
  <c r="K258" i="1"/>
  <c r="H258" i="1"/>
  <c r="L257" i="1"/>
  <c r="K257" i="1"/>
  <c r="H257" i="1"/>
  <c r="I257" i="1" s="1"/>
  <c r="J257" i="1" s="1"/>
  <c r="L256" i="1"/>
  <c r="K256" i="1"/>
  <c r="H256" i="1"/>
  <c r="I256" i="1" s="1"/>
  <c r="J256" i="1" s="1"/>
  <c r="L255" i="1"/>
  <c r="K255" i="1"/>
  <c r="H255" i="1"/>
  <c r="I255" i="1" s="1"/>
  <c r="J255" i="1" s="1"/>
  <c r="L254" i="1"/>
  <c r="K254" i="1"/>
  <c r="H254" i="1"/>
  <c r="L253" i="1"/>
  <c r="K253" i="1"/>
  <c r="H253" i="1"/>
  <c r="I253" i="1" s="1"/>
  <c r="J253" i="1" s="1"/>
  <c r="L252" i="1"/>
  <c r="K252" i="1"/>
  <c r="H252" i="1"/>
  <c r="I252" i="1" s="1"/>
  <c r="J252" i="1" s="1"/>
  <c r="L251" i="1"/>
  <c r="K251" i="1"/>
  <c r="H251" i="1"/>
  <c r="L250" i="1"/>
  <c r="K250" i="1"/>
  <c r="H250" i="1"/>
  <c r="L249" i="1"/>
  <c r="K249" i="1"/>
  <c r="H249" i="1"/>
  <c r="I249" i="1" s="1"/>
  <c r="J249" i="1" s="1"/>
  <c r="L248" i="1"/>
  <c r="K248" i="1"/>
  <c r="H248" i="1"/>
  <c r="L247" i="1"/>
  <c r="K247" i="1"/>
  <c r="H247" i="1"/>
  <c r="L246" i="1"/>
  <c r="K246" i="1"/>
  <c r="H246" i="1"/>
  <c r="L245" i="1"/>
  <c r="K245" i="1"/>
  <c r="H245" i="1"/>
  <c r="I245" i="1" s="1"/>
  <c r="J245" i="1" s="1"/>
  <c r="L244" i="1"/>
  <c r="K244" i="1"/>
  <c r="H244" i="1"/>
  <c r="L243" i="1"/>
  <c r="K243" i="1"/>
  <c r="H243" i="1"/>
  <c r="I243" i="1" s="1"/>
  <c r="J243" i="1" s="1"/>
  <c r="L242" i="1"/>
  <c r="K242" i="1"/>
  <c r="H242" i="1"/>
  <c r="L241" i="1"/>
  <c r="K241" i="1"/>
  <c r="H241" i="1"/>
  <c r="I241" i="1" s="1"/>
  <c r="J241" i="1" s="1"/>
  <c r="L240" i="1"/>
  <c r="K240" i="1"/>
  <c r="H240" i="1"/>
  <c r="I240" i="1" s="1"/>
  <c r="J240" i="1" s="1"/>
  <c r="L239" i="1"/>
  <c r="K239" i="1"/>
  <c r="H239" i="1"/>
  <c r="L238" i="1"/>
  <c r="K238" i="1"/>
  <c r="H238" i="1"/>
  <c r="L237" i="1"/>
  <c r="K237" i="1"/>
  <c r="H237" i="1"/>
  <c r="I237" i="1" s="1"/>
  <c r="J237" i="1" s="1"/>
  <c r="L236" i="1"/>
  <c r="K236" i="1"/>
  <c r="H236" i="1"/>
  <c r="I236" i="1" s="1"/>
  <c r="J236" i="1" s="1"/>
  <c r="L235" i="1"/>
  <c r="K235" i="1"/>
  <c r="H235" i="1"/>
  <c r="L234" i="1"/>
  <c r="K234" i="1"/>
  <c r="H234" i="1"/>
  <c r="L233" i="1"/>
  <c r="K233" i="1"/>
  <c r="H233" i="1"/>
  <c r="I233" i="1" s="1"/>
  <c r="J233" i="1" s="1"/>
  <c r="L232" i="1"/>
  <c r="K232" i="1"/>
  <c r="H232" i="1"/>
  <c r="I232" i="1" s="1"/>
  <c r="J232" i="1" s="1"/>
  <c r="L231" i="1"/>
  <c r="K231" i="1"/>
  <c r="H231" i="1"/>
  <c r="L230" i="1"/>
  <c r="K230" i="1"/>
  <c r="H230" i="1"/>
  <c r="L229" i="1"/>
  <c r="K229" i="1"/>
  <c r="H229" i="1"/>
  <c r="I229" i="1" s="1"/>
  <c r="J229" i="1" s="1"/>
  <c r="L228" i="1"/>
  <c r="K228" i="1"/>
  <c r="H228" i="1"/>
  <c r="I228" i="1" s="1"/>
  <c r="J228" i="1" s="1"/>
  <c r="L227" i="1"/>
  <c r="K227" i="1"/>
  <c r="H227" i="1"/>
  <c r="L226" i="1"/>
  <c r="K226" i="1"/>
  <c r="H226" i="1"/>
  <c r="L225" i="1"/>
  <c r="K225" i="1"/>
  <c r="H225" i="1"/>
  <c r="I225" i="1" s="1"/>
  <c r="J225" i="1" s="1"/>
  <c r="L224" i="1"/>
  <c r="K224" i="1"/>
  <c r="H224" i="1"/>
  <c r="I224" i="1" s="1"/>
  <c r="J224" i="1" s="1"/>
  <c r="L223" i="1"/>
  <c r="K223" i="1"/>
  <c r="H223" i="1"/>
  <c r="I223" i="1" s="1"/>
  <c r="J223" i="1" s="1"/>
  <c r="L222" i="1"/>
  <c r="K222" i="1"/>
  <c r="H222" i="1"/>
  <c r="L221" i="1"/>
  <c r="K221" i="1"/>
  <c r="H221" i="1"/>
  <c r="I221" i="1" s="1"/>
  <c r="J221" i="1" s="1"/>
  <c r="L220" i="1"/>
  <c r="K220" i="1"/>
  <c r="H220" i="1"/>
  <c r="I220" i="1" s="1"/>
  <c r="J220" i="1" s="1"/>
  <c r="L219" i="1"/>
  <c r="K219" i="1"/>
  <c r="H219" i="1"/>
  <c r="L218" i="1"/>
  <c r="K218" i="1"/>
  <c r="H218" i="1"/>
  <c r="L217" i="1"/>
  <c r="K217" i="1"/>
  <c r="H217" i="1"/>
  <c r="I217" i="1" s="1"/>
  <c r="J217" i="1" s="1"/>
  <c r="L216" i="1"/>
  <c r="K216" i="1"/>
  <c r="H216" i="1"/>
  <c r="L215" i="1"/>
  <c r="K215" i="1"/>
  <c r="H215" i="1"/>
  <c r="L214" i="1"/>
  <c r="K214" i="1"/>
  <c r="H214" i="1"/>
  <c r="L213" i="1"/>
  <c r="K213" i="1"/>
  <c r="H213" i="1"/>
  <c r="I213" i="1" s="1"/>
  <c r="J213" i="1" s="1"/>
  <c r="L212" i="1"/>
  <c r="K212" i="1"/>
  <c r="H212" i="1"/>
  <c r="L211" i="1"/>
  <c r="K211" i="1"/>
  <c r="H211" i="1"/>
  <c r="L210" i="1"/>
  <c r="K210" i="1"/>
  <c r="H210" i="1"/>
  <c r="L209" i="1"/>
  <c r="K209" i="1"/>
  <c r="H209" i="1"/>
  <c r="I209" i="1" s="1"/>
  <c r="J209" i="1" s="1"/>
  <c r="L208" i="1"/>
  <c r="K208" i="1"/>
  <c r="H208" i="1"/>
  <c r="I208" i="1" s="1"/>
  <c r="J208" i="1" s="1"/>
  <c r="L207" i="1"/>
  <c r="K207" i="1"/>
  <c r="H207" i="1"/>
  <c r="L206" i="1"/>
  <c r="K206" i="1"/>
  <c r="H206" i="1"/>
  <c r="L205" i="1"/>
  <c r="K205" i="1"/>
  <c r="H205" i="1"/>
  <c r="I205" i="1" s="1"/>
  <c r="J205" i="1" s="1"/>
  <c r="L204" i="1"/>
  <c r="K204" i="1"/>
  <c r="H204" i="1"/>
  <c r="I204" i="1" s="1"/>
  <c r="J204" i="1" s="1"/>
  <c r="L203" i="1"/>
  <c r="K203" i="1"/>
  <c r="H203" i="1"/>
  <c r="L202" i="1"/>
  <c r="K202" i="1"/>
  <c r="H202" i="1"/>
  <c r="L201" i="1"/>
  <c r="K201" i="1"/>
  <c r="H201" i="1"/>
  <c r="I201" i="1" s="1"/>
  <c r="J201" i="1" s="1"/>
  <c r="L200" i="1"/>
  <c r="K200" i="1"/>
  <c r="H200" i="1"/>
  <c r="I200" i="1" s="1"/>
  <c r="J200" i="1" s="1"/>
  <c r="L199" i="1"/>
  <c r="K199" i="1"/>
  <c r="H199" i="1"/>
  <c r="L198" i="1"/>
  <c r="K198" i="1"/>
  <c r="H198" i="1"/>
  <c r="L197" i="1"/>
  <c r="K197" i="1"/>
  <c r="H197" i="1"/>
  <c r="I197" i="1" s="1"/>
  <c r="J197" i="1" s="1"/>
  <c r="L196" i="1"/>
  <c r="K196" i="1"/>
  <c r="H196" i="1"/>
  <c r="I196" i="1" s="1"/>
  <c r="J196" i="1" s="1"/>
  <c r="L195" i="1"/>
  <c r="K195" i="1"/>
  <c r="H195" i="1"/>
  <c r="I195" i="1" s="1"/>
  <c r="J195" i="1" s="1"/>
  <c r="L194" i="1"/>
  <c r="K194" i="1"/>
  <c r="H194" i="1"/>
  <c r="L193" i="1"/>
  <c r="K193" i="1"/>
  <c r="H193" i="1"/>
  <c r="I193" i="1" s="1"/>
  <c r="J193" i="1" s="1"/>
  <c r="L192" i="1"/>
  <c r="K192" i="1"/>
  <c r="H192" i="1"/>
  <c r="I192" i="1" s="1"/>
  <c r="J192" i="1" s="1"/>
  <c r="L191" i="1"/>
  <c r="K191" i="1"/>
  <c r="H191" i="1"/>
  <c r="I191" i="1" s="1"/>
  <c r="J191" i="1" s="1"/>
  <c r="L190" i="1"/>
  <c r="K190" i="1"/>
  <c r="H190" i="1"/>
  <c r="L189" i="1"/>
  <c r="K189" i="1"/>
  <c r="H189" i="1"/>
  <c r="I189" i="1" s="1"/>
  <c r="J189" i="1" s="1"/>
  <c r="L188" i="1"/>
  <c r="K188" i="1"/>
  <c r="H188" i="1"/>
  <c r="I188" i="1" s="1"/>
  <c r="J188" i="1" s="1"/>
  <c r="L187" i="1"/>
  <c r="K187" i="1"/>
  <c r="H187" i="1"/>
  <c r="L186" i="1"/>
  <c r="K186" i="1"/>
  <c r="H186" i="1"/>
  <c r="L185" i="1"/>
  <c r="K185" i="1"/>
  <c r="H185" i="1"/>
  <c r="I185" i="1" s="1"/>
  <c r="J185" i="1" s="1"/>
  <c r="L184" i="1"/>
  <c r="K184" i="1"/>
  <c r="H184" i="1"/>
  <c r="L183" i="1"/>
  <c r="K183" i="1"/>
  <c r="H183" i="1"/>
  <c r="I183" i="1" s="1"/>
  <c r="J183" i="1" s="1"/>
  <c r="L182" i="1"/>
  <c r="K182" i="1"/>
  <c r="H182" i="1"/>
  <c r="L181" i="1"/>
  <c r="K181" i="1"/>
  <c r="H181" i="1"/>
  <c r="I181" i="1" s="1"/>
  <c r="J181" i="1" s="1"/>
  <c r="L180" i="1"/>
  <c r="K180" i="1"/>
  <c r="H180" i="1"/>
  <c r="L179" i="1"/>
  <c r="K179" i="1"/>
  <c r="H179" i="1"/>
  <c r="L178" i="1"/>
  <c r="K178" i="1"/>
  <c r="H178" i="1"/>
  <c r="L177" i="1"/>
  <c r="K177" i="1"/>
  <c r="H177" i="1"/>
  <c r="I177" i="1" s="1"/>
  <c r="J177" i="1" s="1"/>
  <c r="L176" i="1"/>
  <c r="K176" i="1"/>
  <c r="H176" i="1"/>
  <c r="I176" i="1" s="1"/>
  <c r="J176" i="1" s="1"/>
  <c r="L175" i="1"/>
  <c r="K175" i="1"/>
  <c r="H175" i="1"/>
  <c r="L174" i="1"/>
  <c r="K174" i="1"/>
  <c r="H174" i="1"/>
  <c r="L173" i="1"/>
  <c r="K173" i="1"/>
  <c r="H173" i="1"/>
  <c r="I173" i="1" s="1"/>
  <c r="J173" i="1" s="1"/>
  <c r="L172" i="1"/>
  <c r="K172" i="1"/>
  <c r="H172" i="1"/>
  <c r="I172" i="1" s="1"/>
  <c r="J172" i="1" s="1"/>
  <c r="L171" i="1"/>
  <c r="K171" i="1"/>
  <c r="H171" i="1"/>
  <c r="L170" i="1"/>
  <c r="K170" i="1"/>
  <c r="H170" i="1"/>
  <c r="L169" i="1"/>
  <c r="K169" i="1"/>
  <c r="H169" i="1"/>
  <c r="I169" i="1" s="1"/>
  <c r="J169" i="1" s="1"/>
  <c r="L168" i="1"/>
  <c r="K168" i="1"/>
  <c r="H168" i="1"/>
  <c r="I168" i="1" s="1"/>
  <c r="J168" i="1" s="1"/>
  <c r="L167" i="1"/>
  <c r="K167" i="1"/>
  <c r="H167" i="1"/>
  <c r="L166" i="1"/>
  <c r="K166" i="1"/>
  <c r="H166" i="1"/>
  <c r="L165" i="1"/>
  <c r="K165" i="1"/>
  <c r="H165" i="1"/>
  <c r="I165" i="1" s="1"/>
  <c r="J165" i="1" s="1"/>
  <c r="L164" i="1"/>
  <c r="K164" i="1"/>
  <c r="H164" i="1"/>
  <c r="I164" i="1" s="1"/>
  <c r="J164" i="1" s="1"/>
  <c r="L163" i="1"/>
  <c r="K163" i="1"/>
  <c r="H163" i="1"/>
  <c r="L162" i="1"/>
  <c r="K162" i="1"/>
  <c r="H162" i="1"/>
  <c r="L161" i="1"/>
  <c r="K161" i="1"/>
  <c r="H161" i="1"/>
  <c r="I161" i="1" s="1"/>
  <c r="J161" i="1" s="1"/>
  <c r="L160" i="1"/>
  <c r="K160" i="1"/>
  <c r="H160" i="1"/>
  <c r="I160" i="1" s="1"/>
  <c r="J160" i="1" s="1"/>
  <c r="L159" i="1"/>
  <c r="K159" i="1"/>
  <c r="H159" i="1"/>
  <c r="I159" i="1" s="1"/>
  <c r="J159" i="1" s="1"/>
  <c r="L158" i="1"/>
  <c r="K158" i="1"/>
  <c r="H158" i="1"/>
  <c r="L157" i="1"/>
  <c r="K157" i="1"/>
  <c r="H157" i="1"/>
  <c r="I157" i="1" s="1"/>
  <c r="J157" i="1" s="1"/>
  <c r="L156" i="1"/>
  <c r="K156" i="1"/>
  <c r="H156" i="1"/>
  <c r="I156" i="1" s="1"/>
  <c r="J156" i="1" s="1"/>
  <c r="L155" i="1"/>
  <c r="K155" i="1"/>
  <c r="H155" i="1"/>
  <c r="L154" i="1"/>
  <c r="K154" i="1"/>
  <c r="H154" i="1"/>
  <c r="L153" i="1"/>
  <c r="K153" i="1"/>
  <c r="H153" i="1"/>
  <c r="I153" i="1" s="1"/>
  <c r="J153" i="1" s="1"/>
  <c r="L152" i="1"/>
  <c r="K152" i="1"/>
  <c r="H152" i="1"/>
  <c r="L151" i="1"/>
  <c r="K151" i="1"/>
  <c r="H151" i="1"/>
  <c r="L150" i="1"/>
  <c r="K150" i="1"/>
  <c r="H150" i="1"/>
  <c r="L149" i="1"/>
  <c r="K149" i="1"/>
  <c r="H149" i="1"/>
  <c r="I149" i="1" s="1"/>
  <c r="J149" i="1" s="1"/>
  <c r="L148" i="1"/>
  <c r="K148" i="1"/>
  <c r="H148" i="1"/>
  <c r="L147" i="1"/>
  <c r="K147" i="1"/>
  <c r="H147" i="1"/>
  <c r="L146" i="1"/>
  <c r="K146" i="1"/>
  <c r="H146" i="1"/>
  <c r="L145" i="1"/>
  <c r="K145" i="1"/>
  <c r="H145" i="1"/>
  <c r="I145" i="1" s="1"/>
  <c r="J145" i="1" s="1"/>
  <c r="L144" i="1"/>
  <c r="K144" i="1"/>
  <c r="H144" i="1"/>
  <c r="I144" i="1" s="1"/>
  <c r="J144" i="1" s="1"/>
  <c r="L143" i="1"/>
  <c r="K143" i="1"/>
  <c r="H143" i="1"/>
  <c r="L142" i="1"/>
  <c r="K142" i="1"/>
  <c r="H142" i="1"/>
  <c r="L141" i="1"/>
  <c r="K141" i="1"/>
  <c r="H141" i="1"/>
  <c r="I141" i="1" s="1"/>
  <c r="J141" i="1" s="1"/>
  <c r="L140" i="1"/>
  <c r="K140" i="1"/>
  <c r="H140" i="1"/>
  <c r="I140" i="1" s="1"/>
  <c r="J140" i="1" s="1"/>
  <c r="L139" i="1"/>
  <c r="K139" i="1"/>
  <c r="H139" i="1"/>
  <c r="L138" i="1"/>
  <c r="K138" i="1"/>
  <c r="H138" i="1"/>
  <c r="L137" i="1"/>
  <c r="K137" i="1"/>
  <c r="H137" i="1"/>
  <c r="I137" i="1" s="1"/>
  <c r="J137" i="1" s="1"/>
  <c r="L136" i="1"/>
  <c r="K136" i="1"/>
  <c r="H136" i="1"/>
  <c r="I136" i="1" s="1"/>
  <c r="J136" i="1" s="1"/>
  <c r="L135" i="1"/>
  <c r="K135" i="1"/>
  <c r="H135" i="1"/>
  <c r="L134" i="1"/>
  <c r="K134" i="1"/>
  <c r="H134" i="1"/>
  <c r="L133" i="1"/>
  <c r="K133" i="1"/>
  <c r="H133" i="1"/>
  <c r="I133" i="1" s="1"/>
  <c r="J133" i="1" s="1"/>
  <c r="L132" i="1"/>
  <c r="K132" i="1"/>
  <c r="H132" i="1"/>
  <c r="I132" i="1" s="1"/>
  <c r="J132" i="1" s="1"/>
  <c r="L131" i="1"/>
  <c r="K131" i="1"/>
  <c r="H131" i="1"/>
  <c r="L130" i="1"/>
  <c r="K130" i="1"/>
  <c r="H130" i="1"/>
  <c r="L129" i="1"/>
  <c r="K129" i="1"/>
  <c r="H129" i="1"/>
  <c r="I129" i="1" s="1"/>
  <c r="J129" i="1" s="1"/>
  <c r="L128" i="1"/>
  <c r="K128" i="1"/>
  <c r="H128" i="1"/>
  <c r="I128" i="1" s="1"/>
  <c r="J128" i="1" s="1"/>
  <c r="L127" i="1"/>
  <c r="K127" i="1"/>
  <c r="H127" i="1"/>
  <c r="I127" i="1" s="1"/>
  <c r="J127" i="1" s="1"/>
  <c r="L126" i="1"/>
  <c r="K126" i="1"/>
  <c r="H126" i="1"/>
  <c r="L125" i="1"/>
  <c r="K125" i="1"/>
  <c r="H125" i="1"/>
  <c r="I125" i="1" s="1"/>
  <c r="J125" i="1" s="1"/>
  <c r="L124" i="1"/>
  <c r="K124" i="1"/>
  <c r="H124" i="1"/>
  <c r="I124" i="1" s="1"/>
  <c r="J124" i="1" s="1"/>
  <c r="L123" i="1"/>
  <c r="K123" i="1"/>
  <c r="H123" i="1"/>
  <c r="L122" i="1"/>
  <c r="K122" i="1"/>
  <c r="H122" i="1"/>
  <c r="L121" i="1"/>
  <c r="K121" i="1"/>
  <c r="H121" i="1"/>
  <c r="L120" i="1"/>
  <c r="K120" i="1"/>
  <c r="H120" i="1"/>
  <c r="L119" i="1"/>
  <c r="K119" i="1"/>
  <c r="H119" i="1"/>
  <c r="L118" i="1"/>
  <c r="K118" i="1"/>
  <c r="H118" i="1"/>
  <c r="L117" i="1"/>
  <c r="K117" i="1"/>
  <c r="H117" i="1"/>
  <c r="I117" i="1" s="1"/>
  <c r="J117" i="1" s="1"/>
  <c r="L116" i="1"/>
  <c r="K116" i="1"/>
  <c r="H116" i="1"/>
  <c r="L115" i="1"/>
  <c r="K115" i="1"/>
  <c r="H115" i="1"/>
  <c r="L114" i="1"/>
  <c r="K114" i="1"/>
  <c r="H114" i="1"/>
  <c r="L113" i="1"/>
  <c r="K113" i="1"/>
  <c r="H113" i="1"/>
  <c r="I113" i="1" s="1"/>
  <c r="J113" i="1" s="1"/>
  <c r="L112" i="1"/>
  <c r="K112" i="1"/>
  <c r="H112" i="1"/>
  <c r="L111" i="1"/>
  <c r="K111" i="1"/>
  <c r="H111" i="1"/>
  <c r="L110" i="1"/>
  <c r="K110" i="1"/>
  <c r="H110" i="1"/>
  <c r="L109" i="1"/>
  <c r="K109" i="1"/>
  <c r="H109" i="1"/>
  <c r="L108" i="1"/>
  <c r="K108" i="1"/>
  <c r="H108" i="1"/>
  <c r="L107" i="1"/>
  <c r="K107" i="1"/>
  <c r="H107" i="1"/>
  <c r="L106" i="1"/>
  <c r="K106" i="1"/>
  <c r="H106" i="1"/>
  <c r="L105" i="1"/>
  <c r="K105" i="1"/>
  <c r="H105" i="1"/>
  <c r="I105" i="1" s="1"/>
  <c r="J105" i="1" s="1"/>
  <c r="L104" i="1"/>
  <c r="K104" i="1"/>
  <c r="H104" i="1"/>
  <c r="L103" i="1"/>
  <c r="K103" i="1"/>
  <c r="H103" i="1"/>
  <c r="L102" i="1"/>
  <c r="K102" i="1"/>
  <c r="H102" i="1"/>
  <c r="L101" i="1"/>
  <c r="K101" i="1"/>
  <c r="H101" i="1"/>
  <c r="L100" i="1"/>
  <c r="K100" i="1"/>
  <c r="H100" i="1"/>
  <c r="L99" i="1"/>
  <c r="K99" i="1"/>
  <c r="H99" i="1"/>
  <c r="L98" i="1"/>
  <c r="K98" i="1"/>
  <c r="H98" i="1"/>
  <c r="L97" i="1"/>
  <c r="K97" i="1"/>
  <c r="H97" i="1"/>
  <c r="L96" i="1"/>
  <c r="K96" i="1"/>
  <c r="H96" i="1"/>
  <c r="L95" i="1"/>
  <c r="K95" i="1"/>
  <c r="H95" i="1"/>
  <c r="L94" i="1"/>
  <c r="K94" i="1"/>
  <c r="H94" i="1"/>
  <c r="L93" i="1"/>
  <c r="K93" i="1"/>
  <c r="H93" i="1"/>
  <c r="L92" i="1"/>
  <c r="K92" i="1"/>
  <c r="H92" i="1"/>
  <c r="L91" i="1"/>
  <c r="K91" i="1"/>
  <c r="H91" i="1"/>
  <c r="L90" i="1"/>
  <c r="K90" i="1"/>
  <c r="H90" i="1"/>
  <c r="L89" i="1"/>
  <c r="K89" i="1"/>
  <c r="H89" i="1"/>
  <c r="L88" i="1"/>
  <c r="K88" i="1"/>
  <c r="H88" i="1"/>
  <c r="L87" i="1"/>
  <c r="K87" i="1"/>
  <c r="H87" i="1"/>
  <c r="L86" i="1"/>
  <c r="K86" i="1"/>
  <c r="H86" i="1"/>
  <c r="L85" i="1"/>
  <c r="K85" i="1"/>
  <c r="H85" i="1"/>
  <c r="L84" i="1"/>
  <c r="K84" i="1"/>
  <c r="H84" i="1"/>
  <c r="L83" i="1"/>
  <c r="K83" i="1"/>
  <c r="H83" i="1"/>
  <c r="L82" i="1"/>
  <c r="K82" i="1"/>
  <c r="H82" i="1"/>
  <c r="L81" i="1"/>
  <c r="K81" i="1"/>
  <c r="H81" i="1"/>
  <c r="I81" i="1" s="1"/>
  <c r="J81" i="1" s="1"/>
  <c r="L80" i="1"/>
  <c r="K80" i="1"/>
  <c r="H80" i="1"/>
  <c r="L79" i="1"/>
  <c r="K79" i="1"/>
  <c r="H79" i="1"/>
  <c r="L78" i="1"/>
  <c r="K78" i="1"/>
  <c r="H78" i="1"/>
  <c r="L77" i="1"/>
  <c r="K77" i="1"/>
  <c r="H77" i="1"/>
  <c r="I77" i="1" s="1"/>
  <c r="J77" i="1" s="1"/>
  <c r="L76" i="1"/>
  <c r="K76" i="1"/>
  <c r="H76" i="1"/>
  <c r="L75" i="1"/>
  <c r="K75" i="1"/>
  <c r="H75" i="1"/>
  <c r="L74" i="1"/>
  <c r="K74" i="1"/>
  <c r="H74" i="1"/>
  <c r="L73" i="1"/>
  <c r="K73" i="1"/>
  <c r="H73" i="1"/>
  <c r="I73" i="1" s="1"/>
  <c r="J73" i="1" s="1"/>
  <c r="L72" i="1"/>
  <c r="K72" i="1"/>
  <c r="H72" i="1"/>
  <c r="L71" i="1"/>
  <c r="K71" i="1"/>
  <c r="H71" i="1"/>
  <c r="L70" i="1"/>
  <c r="K70" i="1"/>
  <c r="H70" i="1"/>
  <c r="L69" i="1"/>
  <c r="K69" i="1"/>
  <c r="H69" i="1"/>
  <c r="I69" i="1" s="1"/>
  <c r="J69" i="1" s="1"/>
  <c r="L68" i="1"/>
  <c r="K68" i="1"/>
  <c r="H68" i="1"/>
  <c r="L67" i="1"/>
  <c r="K67" i="1"/>
  <c r="H67" i="1"/>
  <c r="L66" i="1"/>
  <c r="K66" i="1"/>
  <c r="H66" i="1"/>
  <c r="L65" i="1"/>
  <c r="K65" i="1"/>
  <c r="H65" i="1"/>
  <c r="L64" i="1"/>
  <c r="K64" i="1"/>
  <c r="H64" i="1"/>
  <c r="L63" i="1"/>
  <c r="K63" i="1"/>
  <c r="H63" i="1"/>
  <c r="L62" i="1"/>
  <c r="K62" i="1"/>
  <c r="H62" i="1"/>
  <c r="L61" i="1"/>
  <c r="K61" i="1"/>
  <c r="H61" i="1"/>
  <c r="I61" i="1" s="1"/>
  <c r="J61" i="1" s="1"/>
  <c r="L60" i="1"/>
  <c r="K60" i="1"/>
  <c r="H60" i="1"/>
  <c r="L59" i="1"/>
  <c r="K59" i="1"/>
  <c r="H59" i="1"/>
  <c r="L58" i="1"/>
  <c r="K58" i="1"/>
  <c r="H58" i="1"/>
  <c r="L57" i="1"/>
  <c r="K57" i="1"/>
  <c r="H57" i="1"/>
  <c r="L56" i="1"/>
  <c r="K56" i="1"/>
  <c r="H56" i="1"/>
  <c r="L55" i="1"/>
  <c r="K55" i="1"/>
  <c r="H55" i="1"/>
  <c r="L54" i="1"/>
  <c r="K54" i="1"/>
  <c r="H54" i="1"/>
  <c r="L53" i="1"/>
  <c r="K53" i="1"/>
  <c r="H53" i="1"/>
  <c r="I53" i="1" s="1"/>
  <c r="J53" i="1" s="1"/>
  <c r="L52" i="1"/>
  <c r="K52" i="1"/>
  <c r="H52" i="1"/>
  <c r="L51" i="1"/>
  <c r="K51" i="1"/>
  <c r="H51" i="1"/>
  <c r="L50" i="1"/>
  <c r="K50" i="1"/>
  <c r="H50" i="1"/>
  <c r="L49" i="1"/>
  <c r="K49" i="1"/>
  <c r="H49" i="1"/>
  <c r="I49" i="1" s="1"/>
  <c r="J49" i="1" s="1"/>
  <c r="L48" i="1"/>
  <c r="K48" i="1"/>
  <c r="H48" i="1"/>
  <c r="L47" i="1"/>
  <c r="K47" i="1"/>
  <c r="H47" i="1"/>
  <c r="L46" i="1"/>
  <c r="K46" i="1"/>
  <c r="H46" i="1"/>
  <c r="L45" i="1"/>
  <c r="K45" i="1"/>
  <c r="H45" i="1"/>
  <c r="L44" i="1"/>
  <c r="K44" i="1"/>
  <c r="H44" i="1"/>
  <c r="L43" i="1"/>
  <c r="K43" i="1"/>
  <c r="H43" i="1"/>
  <c r="L42" i="1"/>
  <c r="K42" i="1"/>
  <c r="I57" i="4" s="1"/>
  <c r="H42" i="1"/>
  <c r="L41" i="1"/>
  <c r="K41" i="1"/>
  <c r="H41" i="1"/>
  <c r="I41" i="1" s="1"/>
  <c r="J41" i="1" s="1"/>
  <c r="L40" i="1"/>
  <c r="K40" i="1"/>
  <c r="H40" i="1"/>
  <c r="L39" i="1"/>
  <c r="K39" i="1"/>
  <c r="H39" i="1"/>
  <c r="L38" i="1"/>
  <c r="K38" i="1"/>
  <c r="H38" i="1"/>
  <c r="L37" i="1"/>
  <c r="K37" i="1"/>
  <c r="H37" i="1"/>
  <c r="I37" i="1" s="1"/>
  <c r="J37" i="1" s="1"/>
  <c r="L36" i="1"/>
  <c r="K36" i="1"/>
  <c r="H36" i="1"/>
  <c r="L35" i="1"/>
  <c r="K35" i="1"/>
  <c r="H35" i="1"/>
  <c r="L34" i="1"/>
  <c r="K34" i="1"/>
  <c r="H34" i="1"/>
  <c r="L33" i="1"/>
  <c r="K33" i="1"/>
  <c r="H33" i="1"/>
  <c r="I33" i="1" s="1"/>
  <c r="J33" i="1" s="1"/>
  <c r="L32" i="1"/>
  <c r="K32" i="1"/>
  <c r="H32" i="1"/>
  <c r="L31" i="1"/>
  <c r="K31" i="1"/>
  <c r="H31" i="1"/>
  <c r="L30" i="1"/>
  <c r="K30" i="1"/>
  <c r="H30" i="1"/>
  <c r="L29" i="1"/>
  <c r="K29" i="1"/>
  <c r="H29" i="1"/>
  <c r="L28" i="1"/>
  <c r="K28" i="1"/>
  <c r="H28" i="1"/>
  <c r="I28" i="1" s="1"/>
  <c r="J28" i="1" s="1"/>
  <c r="L27" i="1"/>
  <c r="K27" i="1"/>
  <c r="H27" i="1"/>
  <c r="I27" i="1" s="1"/>
  <c r="J27" i="1" s="1"/>
  <c r="L26" i="1"/>
  <c r="K26" i="1"/>
  <c r="H26" i="1"/>
  <c r="L25" i="1"/>
  <c r="K25" i="1"/>
  <c r="H25" i="1"/>
  <c r="L24" i="1"/>
  <c r="K24" i="1"/>
  <c r="H24" i="1"/>
  <c r="I24" i="1" s="1"/>
  <c r="J24" i="1" s="1"/>
  <c r="L23" i="1"/>
  <c r="K23" i="1"/>
  <c r="H23" i="1"/>
  <c r="I23" i="1" s="1"/>
  <c r="J23" i="1" s="1"/>
  <c r="L22" i="1"/>
  <c r="K22" i="1"/>
  <c r="H22" i="1"/>
  <c r="L21" i="1"/>
  <c r="K21" i="1"/>
  <c r="H21" i="1"/>
  <c r="L20" i="1"/>
  <c r="K20" i="1"/>
  <c r="H20" i="1"/>
  <c r="L19" i="1"/>
  <c r="K19" i="1"/>
  <c r="H19" i="1"/>
  <c r="I19" i="1" s="1"/>
  <c r="J19" i="1" s="1"/>
  <c r="L18" i="1"/>
  <c r="K18" i="1"/>
  <c r="H18" i="1"/>
  <c r="L17" i="1"/>
  <c r="K17" i="1"/>
  <c r="H17" i="1"/>
  <c r="L16" i="1"/>
  <c r="K16" i="1"/>
  <c r="H16" i="1"/>
  <c r="L15" i="1"/>
  <c r="K15" i="1"/>
  <c r="H15" i="1"/>
  <c r="I15" i="1" s="1"/>
  <c r="J15" i="1" s="1"/>
  <c r="L14" i="1"/>
  <c r="K14" i="1"/>
  <c r="H14" i="1"/>
  <c r="I14" i="1" s="1"/>
  <c r="J14" i="1" s="1"/>
  <c r="L13" i="1"/>
  <c r="K13" i="1"/>
  <c r="H13" i="1"/>
  <c r="L12" i="1"/>
  <c r="K12" i="1"/>
  <c r="H12" i="1"/>
  <c r="L11" i="1"/>
  <c r="K11" i="1"/>
  <c r="H11" i="1"/>
  <c r="L10" i="1"/>
  <c r="K10" i="1"/>
  <c r="H10" i="1"/>
  <c r="I10" i="1" s="1"/>
  <c r="J10" i="1" s="1"/>
  <c r="L9" i="1"/>
  <c r="K9" i="1"/>
  <c r="H9" i="1"/>
  <c r="L8" i="1"/>
  <c r="K8" i="1"/>
  <c r="H8" i="1"/>
  <c r="I8" i="1" s="1"/>
  <c r="J8" i="1" s="1"/>
  <c r="L7" i="1"/>
  <c r="K7" i="1"/>
  <c r="H7" i="1"/>
  <c r="L6" i="1"/>
  <c r="K6" i="1"/>
  <c r="H6" i="1"/>
  <c r="L5" i="1"/>
  <c r="K5" i="1"/>
  <c r="H5" i="1"/>
  <c r="L4" i="1"/>
  <c r="K4" i="1"/>
  <c r="H4" i="1"/>
  <c r="L3" i="1"/>
  <c r="K3" i="1"/>
  <c r="H3" i="1"/>
  <c r="L2" i="1"/>
  <c r="K2" i="1"/>
  <c r="H2" i="1"/>
  <c r="I274" i="1" l="1"/>
  <c r="J274" i="1" s="1"/>
  <c r="I203" i="1"/>
  <c r="J203" i="1" s="1"/>
  <c r="I258" i="1"/>
  <c r="J258" i="1" s="1"/>
  <c r="I186" i="1"/>
  <c r="J186" i="1" s="1"/>
  <c r="I263" i="1"/>
  <c r="J263" i="1" s="1"/>
  <c r="I65" i="1"/>
  <c r="J65" i="1" s="1"/>
  <c r="I30" i="1"/>
  <c r="J30" i="1" s="1"/>
  <c r="I110" i="1"/>
  <c r="J110" i="1" s="1"/>
  <c r="I146" i="1"/>
  <c r="J146" i="1" s="1"/>
  <c r="I250" i="1"/>
  <c r="J250" i="1" s="1"/>
  <c r="I90" i="1"/>
  <c r="J90" i="1" s="1"/>
  <c r="I97" i="1"/>
  <c r="J97" i="1" s="1"/>
  <c r="I179" i="1"/>
  <c r="J179" i="1" s="1"/>
  <c r="I199" i="1"/>
  <c r="J199" i="1" s="1"/>
  <c r="I218" i="1"/>
  <c r="J218" i="1" s="1"/>
  <c r="I109" i="1"/>
  <c r="J109" i="1" s="1"/>
  <c r="I162" i="1"/>
  <c r="J162" i="1" s="1"/>
  <c r="I227" i="1"/>
  <c r="J227" i="1" s="1"/>
  <c r="I82" i="1"/>
  <c r="J82" i="1" s="1"/>
  <c r="I84" i="1"/>
  <c r="J84" i="1" s="1"/>
  <c r="I86" i="1"/>
  <c r="J86" i="1" s="1"/>
  <c r="I93" i="1"/>
  <c r="J93" i="1" s="1"/>
  <c r="I102" i="1"/>
  <c r="J102" i="1" s="1"/>
  <c r="I182" i="1"/>
  <c r="J182" i="1" s="1"/>
  <c r="I239" i="1"/>
  <c r="J239" i="1" s="1"/>
  <c r="I46" i="1"/>
  <c r="J46" i="1" s="1"/>
  <c r="I70" i="1"/>
  <c r="J70" i="1" s="1"/>
  <c r="I29" i="1"/>
  <c r="J29" i="1" s="1"/>
  <c r="I214" i="1"/>
  <c r="J214" i="1" s="1"/>
  <c r="I17" i="1"/>
  <c r="J17" i="1" s="1"/>
  <c r="I38" i="1"/>
  <c r="J38" i="1" s="1"/>
  <c r="I45" i="1"/>
  <c r="J45" i="1" s="1"/>
  <c r="I57" i="1"/>
  <c r="J57" i="1" s="1"/>
  <c r="I78" i="1"/>
  <c r="J78" i="1" s="1"/>
  <c r="I89" i="1"/>
  <c r="J89" i="1" s="1"/>
  <c r="I98" i="1"/>
  <c r="J98" i="1" s="1"/>
  <c r="I230" i="1"/>
  <c r="J230" i="1" s="1"/>
  <c r="I235" i="1"/>
  <c r="J235" i="1" s="1"/>
  <c r="I254" i="1"/>
  <c r="J254" i="1" s="1"/>
  <c r="I6" i="1"/>
  <c r="J6" i="1" s="1"/>
  <c r="I226" i="1"/>
  <c r="J226" i="1" s="1"/>
  <c r="I26" i="1"/>
  <c r="J26" i="1" s="1"/>
  <c r="I85" i="1"/>
  <c r="J85" i="1" s="1"/>
  <c r="I94" i="1"/>
  <c r="J94" i="1" s="1"/>
  <c r="I101" i="1"/>
  <c r="J101" i="1" s="1"/>
  <c r="I130" i="1"/>
  <c r="J130" i="1" s="1"/>
  <c r="I122" i="1"/>
  <c r="J122" i="1" s="1"/>
  <c r="I166" i="1"/>
  <c r="J166" i="1" s="1"/>
  <c r="I282" i="1"/>
  <c r="J282" i="1" s="1"/>
  <c r="I25" i="1"/>
  <c r="J25" i="1" s="1"/>
  <c r="I278" i="1"/>
  <c r="J278" i="1" s="1"/>
  <c r="I2" i="1"/>
  <c r="J2" i="1" s="1"/>
  <c r="I135" i="1"/>
  <c r="J135" i="1" s="1"/>
  <c r="I147" i="1"/>
  <c r="J147" i="1" s="1"/>
  <c r="I231" i="1"/>
  <c r="J231" i="1" s="1"/>
  <c r="I21" i="1"/>
  <c r="J21" i="1" s="1"/>
  <c r="I131" i="1"/>
  <c r="J131" i="1" s="1"/>
  <c r="I139" i="1"/>
  <c r="J139" i="1" s="1"/>
  <c r="I154" i="1"/>
  <c r="J154" i="1" s="1"/>
  <c r="I211" i="1"/>
  <c r="J211" i="1" s="1"/>
  <c r="I215" i="1"/>
  <c r="J215" i="1" s="1"/>
  <c r="I270" i="1"/>
  <c r="J270" i="1" s="1"/>
  <c r="I20" i="1"/>
  <c r="J20" i="1" s="1"/>
  <c r="I36" i="1"/>
  <c r="J36" i="1" s="1"/>
  <c r="I52" i="1"/>
  <c r="J52" i="1" s="1"/>
  <c r="I58" i="1"/>
  <c r="J58" i="1" s="1"/>
  <c r="I60" i="1"/>
  <c r="J60" i="1" s="1"/>
  <c r="I66" i="1"/>
  <c r="J66" i="1" s="1"/>
  <c r="I68" i="1"/>
  <c r="J68" i="1" s="1"/>
  <c r="I76" i="1"/>
  <c r="J76" i="1" s="1"/>
  <c r="I116" i="1"/>
  <c r="J116" i="1" s="1"/>
  <c r="I167" i="1"/>
  <c r="J167" i="1" s="1"/>
  <c r="I171" i="1"/>
  <c r="J171" i="1" s="1"/>
  <c r="I190" i="1"/>
  <c r="J190" i="1" s="1"/>
  <c r="I194" i="1"/>
  <c r="J194" i="1" s="1"/>
  <c r="I242" i="1"/>
  <c r="J242" i="1" s="1"/>
  <c r="I34" i="1"/>
  <c r="J34" i="1" s="1"/>
  <c r="I42" i="1"/>
  <c r="J42" i="1" s="1"/>
  <c r="I44" i="1"/>
  <c r="J44" i="1" s="1"/>
  <c r="I50" i="1"/>
  <c r="J50" i="1" s="1"/>
  <c r="I54" i="1"/>
  <c r="J54" i="1" s="1"/>
  <c r="I62" i="1"/>
  <c r="J62" i="1" s="1"/>
  <c r="I74" i="1"/>
  <c r="J74" i="1" s="1"/>
  <c r="I92" i="1"/>
  <c r="J92" i="1" s="1"/>
  <c r="I100" i="1"/>
  <c r="J100" i="1" s="1"/>
  <c r="I106" i="1"/>
  <c r="J106" i="1" s="1"/>
  <c r="I108" i="1"/>
  <c r="J108" i="1" s="1"/>
  <c r="I114" i="1"/>
  <c r="J114" i="1" s="1"/>
  <c r="I150" i="1"/>
  <c r="J150" i="1" s="1"/>
  <c r="I222" i="1"/>
  <c r="J222" i="1" s="1"/>
  <c r="I31" i="1"/>
  <c r="J31" i="1" s="1"/>
  <c r="I39" i="1"/>
  <c r="J39" i="1" s="1"/>
  <c r="I47" i="1"/>
  <c r="J47" i="1" s="1"/>
  <c r="I55" i="1"/>
  <c r="J55" i="1" s="1"/>
  <c r="I63" i="1"/>
  <c r="J63" i="1" s="1"/>
  <c r="I71" i="1"/>
  <c r="J71" i="1" s="1"/>
  <c r="I79" i="1"/>
  <c r="J79" i="1" s="1"/>
  <c r="I87" i="1"/>
  <c r="J87" i="1" s="1"/>
  <c r="I95" i="1"/>
  <c r="J95" i="1" s="1"/>
  <c r="I103" i="1"/>
  <c r="J103" i="1" s="1"/>
  <c r="I111" i="1"/>
  <c r="J111" i="1" s="1"/>
  <c r="I142" i="1"/>
  <c r="J142" i="1" s="1"/>
  <c r="I170" i="1"/>
  <c r="J170" i="1" s="1"/>
  <c r="I187" i="1"/>
  <c r="J187" i="1" s="1"/>
  <c r="I5" i="1"/>
  <c r="J5" i="1" s="1"/>
  <c r="I9" i="1"/>
  <c r="J9" i="1" s="1"/>
  <c r="I13" i="1"/>
  <c r="J13" i="1" s="1"/>
  <c r="I118" i="1"/>
  <c r="J118" i="1" s="1"/>
  <c r="I148" i="1"/>
  <c r="J148" i="1" s="1"/>
  <c r="I174" i="1"/>
  <c r="J174" i="1" s="1"/>
  <c r="I16" i="1"/>
  <c r="J16" i="1" s="1"/>
  <c r="I120" i="1"/>
  <c r="J120" i="1" s="1"/>
  <c r="I152" i="1"/>
  <c r="J152" i="1" s="1"/>
  <c r="I163" i="1"/>
  <c r="J163" i="1" s="1"/>
  <c r="I178" i="1"/>
  <c r="J178" i="1" s="1"/>
  <c r="I198" i="1"/>
  <c r="J198" i="1" s="1"/>
  <c r="I202" i="1"/>
  <c r="J202" i="1" s="1"/>
  <c r="I219" i="1"/>
  <c r="J219" i="1" s="1"/>
  <c r="I247" i="1"/>
  <c r="J247" i="1" s="1"/>
  <c r="I22" i="1"/>
  <c r="J22" i="1" s="1"/>
  <c r="I126" i="1"/>
  <c r="J126" i="1" s="1"/>
  <c r="I180" i="1"/>
  <c r="J180" i="1" s="1"/>
  <c r="I206" i="1"/>
  <c r="J206" i="1" s="1"/>
  <c r="I251" i="1"/>
  <c r="J251" i="1" s="1"/>
  <c r="I12" i="1"/>
  <c r="J12" i="1" s="1"/>
  <c r="I35" i="1"/>
  <c r="J35" i="1" s="1"/>
  <c r="I51" i="1"/>
  <c r="J51" i="1" s="1"/>
  <c r="I75" i="1"/>
  <c r="J75" i="1" s="1"/>
  <c r="I210" i="1"/>
  <c r="J210" i="1" s="1"/>
  <c r="I234" i="1"/>
  <c r="J234" i="1" s="1"/>
  <c r="I25" i="4"/>
  <c r="I271" i="1"/>
  <c r="J271" i="1" s="1"/>
  <c r="I3" i="1"/>
  <c r="J3" i="1" s="1"/>
  <c r="I7" i="1"/>
  <c r="J7" i="1" s="1"/>
  <c r="I11" i="1"/>
  <c r="J11" i="1" s="1"/>
  <c r="I18" i="1"/>
  <c r="J18" i="1" s="1"/>
  <c r="I32" i="1"/>
  <c r="J32" i="1" s="1"/>
  <c r="I40" i="1"/>
  <c r="J40" i="1" s="1"/>
  <c r="I48" i="1"/>
  <c r="J48" i="1" s="1"/>
  <c r="I56" i="1"/>
  <c r="J56" i="1" s="1"/>
  <c r="I64" i="1"/>
  <c r="J64" i="1" s="1"/>
  <c r="I72" i="1"/>
  <c r="J72" i="1" s="1"/>
  <c r="I80" i="1"/>
  <c r="J80" i="1" s="1"/>
  <c r="I88" i="1"/>
  <c r="J88" i="1" s="1"/>
  <c r="I96" i="1"/>
  <c r="J96" i="1" s="1"/>
  <c r="I104" i="1"/>
  <c r="J104" i="1" s="1"/>
  <c r="I112" i="1"/>
  <c r="J112" i="1" s="1"/>
  <c r="I119" i="1"/>
  <c r="J119" i="1" s="1"/>
  <c r="I123" i="1"/>
  <c r="J123" i="1" s="1"/>
  <c r="I151" i="1"/>
  <c r="J151" i="1" s="1"/>
  <c r="I175" i="1"/>
  <c r="J175" i="1" s="1"/>
  <c r="I212" i="1"/>
  <c r="J212" i="1" s="1"/>
  <c r="I238" i="1"/>
  <c r="J238" i="1" s="1"/>
  <c r="I262" i="1"/>
  <c r="J262" i="1" s="1"/>
  <c r="I76" i="4"/>
  <c r="I72" i="4"/>
  <c r="I68" i="4"/>
  <c r="I64" i="4"/>
  <c r="I60" i="4"/>
  <c r="I56" i="4"/>
  <c r="I52" i="4"/>
  <c r="I48" i="4"/>
  <c r="I44" i="4"/>
  <c r="I40" i="4"/>
  <c r="I36" i="4"/>
  <c r="I32" i="4"/>
  <c r="I28" i="4"/>
  <c r="I24" i="4"/>
  <c r="I20" i="4"/>
  <c r="I16" i="4"/>
  <c r="I12" i="4"/>
  <c r="I8" i="4"/>
  <c r="I4" i="4"/>
  <c r="I75" i="4"/>
  <c r="I71" i="4"/>
  <c r="I67" i="4"/>
  <c r="I63" i="4"/>
  <c r="I59" i="4"/>
  <c r="I55" i="4"/>
  <c r="I51" i="4"/>
  <c r="I47" i="4"/>
  <c r="I43" i="4"/>
  <c r="I39" i="4"/>
  <c r="I35" i="4"/>
  <c r="I31" i="4"/>
  <c r="I27" i="4"/>
  <c r="I23" i="4"/>
  <c r="I19" i="4"/>
  <c r="I15" i="4"/>
  <c r="I11" i="4"/>
  <c r="I7" i="4"/>
  <c r="I3" i="4"/>
  <c r="I78" i="4"/>
  <c r="I74" i="4"/>
  <c r="I70" i="4"/>
  <c r="I66" i="4"/>
  <c r="I62" i="4"/>
  <c r="I58" i="4"/>
  <c r="I54" i="4"/>
  <c r="I50" i="4"/>
  <c r="I46" i="4"/>
  <c r="I42" i="4"/>
  <c r="I38" i="4"/>
  <c r="I34" i="4"/>
  <c r="I30" i="4"/>
  <c r="I26" i="4"/>
  <c r="I22" i="4"/>
  <c r="I18" i="4"/>
  <c r="I14" i="4"/>
  <c r="I10" i="4"/>
  <c r="I6" i="4"/>
  <c r="I2" i="4"/>
  <c r="I69" i="4"/>
  <c r="I37" i="4"/>
  <c r="I5" i="4"/>
  <c r="I49" i="4"/>
  <c r="I17" i="4"/>
  <c r="I61" i="4"/>
  <c r="I29" i="4"/>
  <c r="I73" i="4"/>
  <c r="I41" i="4"/>
  <c r="I9" i="4"/>
  <c r="I53" i="4"/>
  <c r="I21" i="4"/>
  <c r="I65" i="4"/>
  <c r="I33" i="4"/>
  <c r="I77" i="4"/>
  <c r="I45" i="4"/>
  <c r="I13" i="4"/>
  <c r="I4" i="1"/>
  <c r="J4" i="1" s="1"/>
  <c r="I43" i="1"/>
  <c r="J43" i="1" s="1"/>
  <c r="I83" i="1"/>
  <c r="J83" i="1" s="1"/>
  <c r="I115" i="1"/>
  <c r="J115" i="1" s="1"/>
  <c r="I143" i="1"/>
  <c r="J143" i="1" s="1"/>
  <c r="I158" i="1"/>
  <c r="J158" i="1" s="1"/>
  <c r="I184" i="1"/>
  <c r="J184" i="1" s="1"/>
  <c r="I121" i="1"/>
  <c r="J121" i="1" s="1"/>
  <c r="I155" i="1"/>
  <c r="J155" i="1" s="1"/>
  <c r="I216" i="1"/>
  <c r="J216" i="1" s="1"/>
  <c r="I59" i="1"/>
  <c r="J59" i="1" s="1"/>
  <c r="I67" i="1"/>
  <c r="J67" i="1" s="1"/>
  <c r="I91" i="1"/>
  <c r="J91" i="1" s="1"/>
  <c r="I99" i="1"/>
  <c r="J99" i="1" s="1"/>
  <c r="I107" i="1"/>
  <c r="J107" i="1" s="1"/>
  <c r="I134" i="1"/>
  <c r="J134" i="1" s="1"/>
  <c r="I138" i="1"/>
  <c r="J138" i="1" s="1"/>
  <c r="I207" i="1"/>
  <c r="J207" i="1" s="1"/>
  <c r="I244" i="1"/>
  <c r="J244" i="1" s="1"/>
  <c r="I248" i="1"/>
  <c r="J248" i="1" s="1"/>
  <c r="I283" i="1"/>
  <c r="J283" i="1" s="1"/>
  <c r="I279" i="1"/>
  <c r="J279" i="1" s="1"/>
  <c r="I275" i="1"/>
  <c r="J275" i="1" s="1"/>
  <c r="I266" i="1"/>
  <c r="J266" i="1" s="1"/>
  <c r="I246" i="1"/>
  <c r="J24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Noel M. Peterson</author>
  </authors>
  <commentList>
    <comment ref="A1" authorId="0" shapeId="0" xr:uid="{00000000-0006-0000-0000-000001000000}">
      <text>
        <r>
          <rPr>
            <sz val="9"/>
            <color rgb="FF000000"/>
            <rFont val="Tahoma"/>
            <family val="2"/>
          </rPr>
          <t>Place GEOID identifier, as assigned by U.S. Census Bureau</t>
        </r>
      </text>
    </comment>
    <comment ref="B1" authorId="0" shapeId="0" xr:uid="{00000000-0006-0000-0000-000002000000}">
      <text>
        <r>
          <rPr>
            <sz val="9"/>
            <color rgb="FF000000"/>
            <rFont val="Tahoma"/>
            <family val="2"/>
          </rPr>
          <t>Municipality name for each of the 284 munis in the CMAP region</t>
        </r>
      </text>
    </comment>
    <comment ref="C1" authorId="0" shapeId="0" xr:uid="{00000000-0006-0000-0000-000003000000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2021 population estimate from 5-year American Community Survey (2017-2021)</t>
        </r>
      </text>
    </comment>
    <comment ref="D1" authorId="0" shapeId="0" xr:uid="{B2CDFB66-6486-4288-A8E2-558583D5E2B7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Median household income in 2021 dollars, from 2017-2021 5-year ACS</t>
        </r>
      </text>
    </comment>
    <comment ref="E1" authorId="0" shapeId="0" xr:uid="{00000000-0006-0000-0000-000005000000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2019 total retail sales from IL Dept. of Revenue</t>
        </r>
      </text>
    </comment>
    <comment ref="F1" authorId="0" shapeId="0" xr:uid="{00000000-0006-0000-0000-000006000000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2019 total equalized assessed value from IL Dept. of Revenue</t>
        </r>
      </text>
    </comment>
    <comment ref="G1" authorId="0" shapeId="0" xr:uid="{00000000-0006-0000-0000-000007000000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Percent of population living in an EDA or disinvested area, calculated from 2020 Census block centroids and EDA/disinvested layer</t>
        </r>
      </text>
    </comment>
    <comment ref="H1" authorId="0" shapeId="0" xr:uid="{00000000-0006-0000-0000-000008000000}">
      <text>
        <r>
          <rPr>
            <b/>
            <sz val="9"/>
            <color rgb="FF000000"/>
            <rFont val="Tahoma"/>
            <family val="2"/>
          </rPr>
          <t>DERIVED:</t>
        </r>
        <r>
          <rPr>
            <sz val="9"/>
            <color rgb="FF000000"/>
            <rFont val="Tahoma"/>
            <family val="2"/>
          </rPr>
          <t xml:space="preserve"> Total tax base (i.e. RET_SALES + TOT_EAV)</t>
        </r>
      </text>
    </comment>
    <comment ref="I1" authorId="0" shapeId="0" xr:uid="{00000000-0006-0000-0000-000009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Tax base per capita (i.e. TAX_BASE / POP)</t>
        </r>
      </text>
    </comment>
    <comment ref="J1" authorId="0" shapeId="0" xr:uid="{00000000-0006-0000-0000-00000A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tax base per capita (i.e. LN(TAX_BASE_PER_CAP))</t>
        </r>
      </text>
    </comment>
    <comment ref="K1" authorId="0" shapeId="0" xr:uid="{00000000-0006-0000-0000-00000B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population (i.e. LN(POP))</t>
        </r>
      </text>
    </comment>
    <comment ref="L1" authorId="0" shapeId="0" xr:uid="{00000000-0006-0000-0000-00000C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median household income (i.e. LN(MED_HH_INC))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Noel M. Peterson</author>
  </authors>
  <commentList>
    <comment ref="A1" authorId="0" shapeId="0" xr:uid="{00000000-0006-0000-0100-000001000000}">
      <text>
        <r>
          <rPr>
            <sz val="9"/>
            <color rgb="FF000000"/>
            <rFont val="Tahoma"/>
            <family val="2"/>
          </rPr>
          <t>CCA numeric identifier, as assigned by the City of Chicago</t>
        </r>
      </text>
    </comment>
    <comment ref="B1" authorId="0" shapeId="0" xr:uid="{00000000-0006-0000-0100-000002000000}">
      <text>
        <r>
          <rPr>
            <sz val="9"/>
            <color rgb="FF000000"/>
            <rFont val="Tahoma"/>
            <family val="2"/>
          </rPr>
          <t>CCA name for each of the 77 Chicago Community Areas within the City of Chicago</t>
        </r>
      </text>
    </comment>
    <comment ref="C1" authorId="0" shapeId="0" xr:uid="{00000000-0006-0000-0100-000003000000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34"/>
          </rPr>
          <t xml:space="preserve">Median household income in 2020 dollars, from 2016-2020 5-year ACS (reported in CMAP Community Data Snapshots) </t>
        </r>
      </text>
    </comment>
    <comment ref="D1" authorId="0" shapeId="0" xr:uid="{00000000-0006-0000-0100-000004000000}">
      <text>
        <r>
          <rPr>
            <b/>
            <sz val="9"/>
            <color rgb="FF000000"/>
            <rFont val="Tahoma"/>
            <family val="2"/>
          </rPr>
          <t>INPUT:</t>
        </r>
        <r>
          <rPr>
            <sz val="9"/>
            <color rgb="FF000000"/>
            <rFont val="Tahoma"/>
            <family val="2"/>
          </rPr>
          <t xml:space="preserve"> Percent of population living in an EDA or disinvested area, calculated from 2020 Census block centroids and EDA/disinvested layer</t>
        </r>
      </text>
    </comment>
    <comment ref="E1" authorId="0" shapeId="0" xr:uid="{00000000-0006-0000-0100-000005000000}">
      <text>
        <r>
          <rPr>
            <b/>
            <sz val="9"/>
            <color rgb="FF000000"/>
            <rFont val="Tahoma"/>
            <family val="2"/>
          </rPr>
          <t>INPUT:</t>
        </r>
        <r>
          <rPr>
            <sz val="9"/>
            <color rgb="FF000000"/>
            <rFont val="Tahoma"/>
            <family val="2"/>
          </rPr>
          <t xml:space="preserve"> Total market value, calculated from 2019 county assessor data. For each Chicago PIN, total market value is calculated by multiplying total assessed value by a factor, depending on the parcel's class. Factors are as follows: 10x for classes 100-399 &amp; 600-999; 5x for classes 400-499; and 4x for classes 500-599.
</t>
        </r>
        <r>
          <rPr>
            <b/>
            <i/>
            <sz val="9"/>
            <color rgb="FF000000"/>
            <rFont val="Tahoma"/>
            <family val="2"/>
          </rPr>
          <t>Note:</t>
        </r>
        <r>
          <rPr>
            <i/>
            <sz val="9"/>
            <color rgb="FF000000"/>
            <rFont val="Tahoma"/>
            <family val="2"/>
          </rPr>
          <t xml:space="preserve"> Chicago is reassessed on a triennial basis, with the most recent assessment being done in 2018. This variable can next be updated with the 2021 assessor data.</t>
        </r>
      </text>
    </comment>
    <comment ref="F1" authorId="0" shapeId="0" xr:uid="{00000000-0006-0000-0100-000006000000}">
      <text>
        <r>
          <rPr>
            <b/>
            <sz val="9"/>
            <color rgb="FF000000"/>
            <rFont val="Tahoma"/>
            <family val="2"/>
          </rPr>
          <t>INPUT:</t>
        </r>
        <r>
          <rPr>
            <sz val="9"/>
            <color rgb="FF000000"/>
            <rFont val="Tahoma"/>
            <family val="2"/>
          </rPr>
          <t xml:space="preserve"> CCA populatio</t>
        </r>
        <r>
          <rPr>
            <sz val="9"/>
            <color rgb="FF000000"/>
            <rFont val="Tahoma"/>
            <family val="34"/>
          </rPr>
          <t>n, from 2020 Decennial Census</t>
        </r>
        <r>
          <rPr>
            <sz val="9"/>
            <color rgb="FF000000"/>
            <rFont val="Tahoma"/>
            <family val="2"/>
          </rPr>
          <t xml:space="preserve">. Required to calculate per capita variables, but should </t>
        </r>
        <r>
          <rPr>
            <i/>
            <u/>
            <sz val="9"/>
            <color rgb="FF000000"/>
            <rFont val="Tahoma"/>
            <family val="2"/>
          </rPr>
          <t>not</t>
        </r>
        <r>
          <rPr>
            <sz val="9"/>
            <color rgb="FF000000"/>
            <rFont val="Tahoma"/>
            <family val="2"/>
          </rPr>
          <t xml:space="preserve"> be used as a standalone factor because population scores would </t>
        </r>
        <r>
          <rPr>
            <i/>
            <sz val="9"/>
            <color rgb="FF000000"/>
            <rFont val="Tahoma"/>
            <family val="2"/>
          </rPr>
          <t>all</t>
        </r>
        <r>
          <rPr>
            <sz val="9"/>
            <color rgb="FF000000"/>
            <rFont val="Tahoma"/>
            <family val="2"/>
          </rPr>
          <t xml:space="preserve"> be artificially deflated relative to the city overall.</t>
        </r>
      </text>
    </comment>
    <comment ref="G1" authorId="0" shapeId="0" xr:uid="{00000000-0006-0000-0100-000007000000}">
      <text>
        <r>
          <rPr>
            <b/>
            <sz val="9"/>
            <color rgb="FF000000"/>
            <rFont val="Tahoma"/>
            <family val="2"/>
          </rPr>
          <t>DERIVED:</t>
        </r>
        <r>
          <rPr>
            <sz val="9"/>
            <color rgb="FF000000"/>
            <rFont val="Tahoma"/>
            <family val="2"/>
          </rPr>
          <t xml:space="preserve"> CCA-level EAV per capita estimate (i.e. TOT_MARKET_VAL, scaled to match city's EAV, divided by CCA_POP), plus </t>
        </r>
        <r>
          <rPr>
            <i/>
            <sz val="9"/>
            <color rgb="FF000000"/>
            <rFont val="Tahoma"/>
            <family val="2"/>
          </rPr>
          <t>citywide</t>
        </r>
        <r>
          <rPr>
            <sz val="9"/>
            <color rgb="FF000000"/>
            <rFont val="Tahoma"/>
            <family val="2"/>
          </rPr>
          <t xml:space="preserve"> retail sales per capita</t>
        </r>
      </text>
    </comment>
    <comment ref="H1" authorId="0" shapeId="0" xr:uid="{00000000-0006-0000-0100-000008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tax base per capita (i.e. LN(TAX_BASE_PER_CAP)</t>
        </r>
      </text>
    </comment>
    <comment ref="I1" authorId="0" shapeId="0" xr:uid="{00000000-0006-0000-0100-000009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 xml:space="preserve">Natural log of </t>
        </r>
        <r>
          <rPr>
            <i/>
            <sz val="9"/>
            <color rgb="FF000000"/>
            <rFont val="Tahoma"/>
            <family val="2"/>
          </rPr>
          <t xml:space="preserve">citywide </t>
        </r>
        <r>
          <rPr>
            <sz val="9"/>
            <color rgb="FF000000"/>
            <rFont val="Tahoma"/>
            <family val="2"/>
          </rPr>
          <t xml:space="preserve">population (i.e. LN(POP)) -- </t>
        </r>
        <r>
          <rPr>
            <i/>
            <u/>
            <sz val="9"/>
            <color rgb="FF000000"/>
            <rFont val="Tahoma"/>
            <family val="2"/>
          </rPr>
          <t>not</t>
        </r>
        <r>
          <rPr>
            <sz val="9"/>
            <color rgb="FF000000"/>
            <rFont val="Tahoma"/>
            <family val="2"/>
          </rPr>
          <t xml:space="preserve"> based on CCA_POP, because CCAs should not all score lower on population than the city overall.</t>
        </r>
      </text>
    </comment>
    <comment ref="J1" authorId="0" shapeId="0" xr:uid="{00000000-0006-0000-0100-00000A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median household income (i.e. LN(MED_HH_INC))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Noel M. Peterson</author>
  </authors>
  <commentList>
    <comment ref="A1" authorId="0" shapeId="0" xr:uid="{00000000-0006-0000-0200-000001000000}">
      <text>
        <r>
          <rPr>
            <sz val="9"/>
            <color indexed="81"/>
            <rFont val="Tahoma"/>
            <family val="2"/>
          </rPr>
          <t>Names of columns from FACTORS_MUNI sheet to be included in cohort calculations. If column does not also exist in FACTORS_CCA, cell will be highlighted in red. Duplicate names will be highlighted in yellow.</t>
        </r>
      </text>
    </comment>
    <comment ref="B1" authorId="0" shapeId="0" xr:uid="{00000000-0006-0000-0200-000002000000}">
      <text>
        <r>
          <rPr>
            <sz val="9"/>
            <color indexed="81"/>
            <rFont val="Tahoma"/>
            <family val="2"/>
          </rPr>
          <t>Relative weight to assign to corresponding factor. Magnitude of number represents influence in cohort determination. Use negative weights for factors where lowest values represent least need.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Noel M. Peterson</author>
  </authors>
  <commentList>
    <comment ref="A1" authorId="0" shapeId="0" xr:uid="{00000000-0006-0000-0300-000001000000}">
      <text>
        <r>
          <rPr>
            <sz val="9"/>
            <color rgb="FF000000"/>
            <rFont val="Tahoma"/>
            <family val="2"/>
          </rPr>
          <t xml:space="preserve">Cohort ID number. Cohorts can be added or removed, but Cohort 1 should always represent the lowest-need communities (i.e. those with the highest scores). </t>
        </r>
      </text>
    </comment>
    <comment ref="B1" authorId="0" shapeId="0" xr:uid="{00000000-0006-0000-0300-000002000000}">
      <text>
        <r>
          <rPr>
            <sz val="9"/>
            <color indexed="81"/>
            <rFont val="Tahoma"/>
            <family val="2"/>
          </rPr>
          <t xml:space="preserve">Maximum score (out of a total possible range of 0-100) for which a muni should be assigned to the associated cohort. (Minimum score will be equal to, but exclusive of, the adjacent cohort's maximum, or 0 for the highest-need cohort.) Lowest-need cohort (Cohort 1) should </t>
        </r>
        <r>
          <rPr>
            <i/>
            <sz val="9"/>
            <color indexed="81"/>
            <rFont val="Tahoma"/>
            <family val="2"/>
          </rPr>
          <t>always</t>
        </r>
        <r>
          <rPr>
            <sz val="9"/>
            <color indexed="81"/>
            <rFont val="Tahoma"/>
            <family val="2"/>
          </rPr>
          <t xml:space="preserve"> have MAX_SCORE=100.</t>
        </r>
      </text>
    </comment>
  </commentList>
</comments>
</file>

<file path=xl/sharedStrings.xml><?xml version="1.0" encoding="utf-8"?>
<sst xmlns="http://schemas.openxmlformats.org/spreadsheetml/2006/main" count="387" uniqueCount="380">
  <si>
    <t>GEOID</t>
  </si>
  <si>
    <t>MUNI</t>
  </si>
  <si>
    <t>POP</t>
  </si>
  <si>
    <t>MED_HH_INC</t>
  </si>
  <si>
    <t>RET_SALES</t>
  </si>
  <si>
    <t>TOT_EAV</t>
  </si>
  <si>
    <t>PCT_EDA_POP</t>
  </si>
  <si>
    <t>TAX_BASE</t>
  </si>
  <si>
    <t>TAX_BASE_PER_CAP</t>
  </si>
  <si>
    <t>ln_POP</t>
  </si>
  <si>
    <t>ln_TAX_BASE_PER_CAP</t>
  </si>
  <si>
    <t>Addison</t>
  </si>
  <si>
    <t>Algonquin</t>
  </si>
  <si>
    <t>Alsip</t>
  </si>
  <si>
    <t>Antioch</t>
  </si>
  <si>
    <t>Arlington Heights</t>
  </si>
  <si>
    <t>Aurora</t>
  </si>
  <si>
    <t>Bannockburn</t>
  </si>
  <si>
    <t>Barrington</t>
  </si>
  <si>
    <t>Barrington Hills</t>
  </si>
  <si>
    <t>Bartlett</t>
  </si>
  <si>
    <t>Batavia</t>
  </si>
  <si>
    <t>Beach Park</t>
  </si>
  <si>
    <t>Bedford Park</t>
  </si>
  <si>
    <t>Beecher</t>
  </si>
  <si>
    <t>Bellwood</t>
  </si>
  <si>
    <t>Bensenville</t>
  </si>
  <si>
    <t>Berkeley</t>
  </si>
  <si>
    <t>Berwyn</t>
  </si>
  <si>
    <t>Big Rock</t>
  </si>
  <si>
    <t>Bloomingdale</t>
  </si>
  <si>
    <t>Blue Island</t>
  </si>
  <si>
    <t>Bolingbrook</t>
  </si>
  <si>
    <t>Braceville</t>
  </si>
  <si>
    <t>Braidwood</t>
  </si>
  <si>
    <t>Bridgeview</t>
  </si>
  <si>
    <t>Broadview</t>
  </si>
  <si>
    <t>Brookfield</t>
  </si>
  <si>
    <t>Buffalo Grove</t>
  </si>
  <si>
    <t>Bull Valley</t>
  </si>
  <si>
    <t>Burbank</t>
  </si>
  <si>
    <t>Burlington</t>
  </si>
  <si>
    <t>Burnham</t>
  </si>
  <si>
    <t>Burr Ridge</t>
  </si>
  <si>
    <t>Calumet City</t>
  </si>
  <si>
    <t>Calumet Park</t>
  </si>
  <si>
    <t>Campton Hills</t>
  </si>
  <si>
    <t>Carol Stream</t>
  </si>
  <si>
    <t>Carpentersville</t>
  </si>
  <si>
    <t>Cary</t>
  </si>
  <si>
    <t>Channahon</t>
  </si>
  <si>
    <t>Chicago</t>
  </si>
  <si>
    <t>Chicago Heights</t>
  </si>
  <si>
    <t>Chicago Ridge</t>
  </si>
  <si>
    <t>Cicero</t>
  </si>
  <si>
    <t>Clarendon Hills</t>
  </si>
  <si>
    <t>Coal City</t>
  </si>
  <si>
    <t>Country Club Hills</t>
  </si>
  <si>
    <t>Countryside</t>
  </si>
  <si>
    <t>Crest Hill</t>
  </si>
  <si>
    <t>Crestwood</t>
  </si>
  <si>
    <t>Crete</t>
  </si>
  <si>
    <t>Crystal Lake</t>
  </si>
  <si>
    <t>Darien</t>
  </si>
  <si>
    <t>Deer Park</t>
  </si>
  <si>
    <t>Deerfield</t>
  </si>
  <si>
    <t>Des Plaines</t>
  </si>
  <si>
    <t>Diamond</t>
  </si>
  <si>
    <t>Dixmoor</t>
  </si>
  <si>
    <t>Dolton</t>
  </si>
  <si>
    <t>Downers Grove</t>
  </si>
  <si>
    <t>East Dundee</t>
  </si>
  <si>
    <t>East Hazel Crest</t>
  </si>
  <si>
    <t>Elburn</t>
  </si>
  <si>
    <t>Elgin</t>
  </si>
  <si>
    <t>Elk Grove Village</t>
  </si>
  <si>
    <t>Elmhurst</t>
  </si>
  <si>
    <t>Elmwood Park</t>
  </si>
  <si>
    <t>Elwood</t>
  </si>
  <si>
    <t>Evanston</t>
  </si>
  <si>
    <t>Evergreen Park</t>
  </si>
  <si>
    <t>Flossmoor</t>
  </si>
  <si>
    <t>Ford Heights</t>
  </si>
  <si>
    <t>Forest Park</t>
  </si>
  <si>
    <t>Forest View</t>
  </si>
  <si>
    <t>Fox Lake</t>
  </si>
  <si>
    <t>Fox River Grove</t>
  </si>
  <si>
    <t>Frankfort</t>
  </si>
  <si>
    <t>Franklin Park</t>
  </si>
  <si>
    <t>Geneva</t>
  </si>
  <si>
    <t>Gilberts</t>
  </si>
  <si>
    <t>Glen Ellyn</t>
  </si>
  <si>
    <t>Glencoe</t>
  </si>
  <si>
    <t>Glendale Heights</t>
  </si>
  <si>
    <t>Glenview</t>
  </si>
  <si>
    <t>Glenwood</t>
  </si>
  <si>
    <t>Godley</t>
  </si>
  <si>
    <t>Golf</t>
  </si>
  <si>
    <t>Grayslake</t>
  </si>
  <si>
    <t>Green Oaks</t>
  </si>
  <si>
    <t>Greenwood</t>
  </si>
  <si>
    <t>Gurnee</t>
  </si>
  <si>
    <t>Hainesville</t>
  </si>
  <si>
    <t>Hampshire</t>
  </si>
  <si>
    <t>Hanover Park</t>
  </si>
  <si>
    <t>Harvard</t>
  </si>
  <si>
    <t>Harvey</t>
  </si>
  <si>
    <t>Harwood Heights</t>
  </si>
  <si>
    <t>Hawthorn Woods</t>
  </si>
  <si>
    <t>Hazel Crest</t>
  </si>
  <si>
    <t>Hebron</t>
  </si>
  <si>
    <t>Hickory Hills</t>
  </si>
  <si>
    <t>Highland Park</t>
  </si>
  <si>
    <t>Highwood</t>
  </si>
  <si>
    <t>Hillside</t>
  </si>
  <si>
    <t>Hinsdale</t>
  </si>
  <si>
    <t>Hodgkins</t>
  </si>
  <si>
    <t>Hoffman Estates</t>
  </si>
  <si>
    <t>Holiday Hills</t>
  </si>
  <si>
    <t>Homer Glen</t>
  </si>
  <si>
    <t>Hometown</t>
  </si>
  <si>
    <t>Homewood</t>
  </si>
  <si>
    <t>Huntley</t>
  </si>
  <si>
    <t>Indian Creek</t>
  </si>
  <si>
    <t>Indian Head Park</t>
  </si>
  <si>
    <t>Inverness</t>
  </si>
  <si>
    <t>Island Lake</t>
  </si>
  <si>
    <t>Itasca</t>
  </si>
  <si>
    <t>Johnsburg</t>
  </si>
  <si>
    <t>Joliet</t>
  </si>
  <si>
    <t>Justice</t>
  </si>
  <si>
    <t>Kaneville</t>
  </si>
  <si>
    <t>Kenilworth</t>
  </si>
  <si>
    <t>Kildeer</t>
  </si>
  <si>
    <t>La Grange</t>
  </si>
  <si>
    <t>La Grange Park</t>
  </si>
  <si>
    <t>Lake Barrington</t>
  </si>
  <si>
    <t>Lake Bluff</t>
  </si>
  <si>
    <t>Lake Forest</t>
  </si>
  <si>
    <t>Lake in the Hills</t>
  </si>
  <si>
    <t>Lake Villa</t>
  </si>
  <si>
    <t>Lake Zurich</t>
  </si>
  <si>
    <t>Lakemoor</t>
  </si>
  <si>
    <t>Lakewood</t>
  </si>
  <si>
    <t>Lansing</t>
  </si>
  <si>
    <t>Lemont</t>
  </si>
  <si>
    <t>Libertyville</t>
  </si>
  <si>
    <t>Lily Lake</t>
  </si>
  <si>
    <t>Lincolnshire</t>
  </si>
  <si>
    <t>Lincolnwood</t>
  </si>
  <si>
    <t>Lindenhurst</t>
  </si>
  <si>
    <t>Lisbon</t>
  </si>
  <si>
    <t>Lisle</t>
  </si>
  <si>
    <t>Lockport</t>
  </si>
  <si>
    <t>Lombard</t>
  </si>
  <si>
    <t>Long Grove</t>
  </si>
  <si>
    <t>Lynwood</t>
  </si>
  <si>
    <t>Lyons</t>
  </si>
  <si>
    <t>Manhattan</t>
  </si>
  <si>
    <t>Maple Park</t>
  </si>
  <si>
    <t>Marengo</t>
  </si>
  <si>
    <t>Markham</t>
  </si>
  <si>
    <t>Matteson</t>
  </si>
  <si>
    <t>Maywood</t>
  </si>
  <si>
    <t>McCook</t>
  </si>
  <si>
    <t>McCullom Lake</t>
  </si>
  <si>
    <t>McHenry</t>
  </si>
  <si>
    <t>Melrose Park</t>
  </si>
  <si>
    <t>Merrionette Park</t>
  </si>
  <si>
    <t>Mettawa</t>
  </si>
  <si>
    <t>Midlothian</t>
  </si>
  <si>
    <t>Millbrook</t>
  </si>
  <si>
    <t>Millington</t>
  </si>
  <si>
    <t>Minooka</t>
  </si>
  <si>
    <t>Mokena</t>
  </si>
  <si>
    <t>Monee</t>
  </si>
  <si>
    <t>Montgomery</t>
  </si>
  <si>
    <t>Morton Grove</t>
  </si>
  <si>
    <t>Mount Prospect</t>
  </si>
  <si>
    <t>Mundelein</t>
  </si>
  <si>
    <t>Naperville</t>
  </si>
  <si>
    <t>New Lenox</t>
  </si>
  <si>
    <t>Newark</t>
  </si>
  <si>
    <t>Niles</t>
  </si>
  <si>
    <t>Norridge</t>
  </si>
  <si>
    <t>North Aurora</t>
  </si>
  <si>
    <t>North Barrington</t>
  </si>
  <si>
    <t>North Chicago</t>
  </si>
  <si>
    <t>North Riverside</t>
  </si>
  <si>
    <t>Northbrook</t>
  </si>
  <si>
    <t>Northfield</t>
  </si>
  <si>
    <t>Northlake</t>
  </si>
  <si>
    <t>Oak Brook</t>
  </si>
  <si>
    <t>Oak Forest</t>
  </si>
  <si>
    <t>Oak Lawn</t>
  </si>
  <si>
    <t>Oak Park</t>
  </si>
  <si>
    <t>Oakbrook Terrace</t>
  </si>
  <si>
    <t>Oakwood Hills</t>
  </si>
  <si>
    <t>Old Mill Creek</t>
  </si>
  <si>
    <t>Olympia Fields</t>
  </si>
  <si>
    <t>Orland Hills</t>
  </si>
  <si>
    <t>Orland Park</t>
  </si>
  <si>
    <t>Oswego</t>
  </si>
  <si>
    <t>Palatine</t>
  </si>
  <si>
    <t>Palos Heights</t>
  </si>
  <si>
    <t>Palos Hills</t>
  </si>
  <si>
    <t>Palos Park</t>
  </si>
  <si>
    <t>Park City</t>
  </si>
  <si>
    <t>Park Forest</t>
  </si>
  <si>
    <t>Park Ridge</t>
  </si>
  <si>
    <t>Peotone</t>
  </si>
  <si>
    <t>Phoenix</t>
  </si>
  <si>
    <t>Pingree Grove</t>
  </si>
  <si>
    <t>Plainfield</t>
  </si>
  <si>
    <t>Plano</t>
  </si>
  <si>
    <t>Plattville</t>
  </si>
  <si>
    <t>Port Barrington</t>
  </si>
  <si>
    <t>Posen</t>
  </si>
  <si>
    <t>Prairie Grove</t>
  </si>
  <si>
    <t>Prospect Heights</t>
  </si>
  <si>
    <t>Richmond</t>
  </si>
  <si>
    <t>Richton Park</t>
  </si>
  <si>
    <t>Ringwood</t>
  </si>
  <si>
    <t>River Forest</t>
  </si>
  <si>
    <t>River Grove</t>
  </si>
  <si>
    <t>Riverdale</t>
  </si>
  <si>
    <t>Riverside</t>
  </si>
  <si>
    <t>Riverwoods</t>
  </si>
  <si>
    <t>Robbins</t>
  </si>
  <si>
    <t>Rockdale</t>
  </si>
  <si>
    <t>Rolling Meadows</t>
  </si>
  <si>
    <t>Romeoville</t>
  </si>
  <si>
    <t>Roselle</t>
  </si>
  <si>
    <t>Rosemont</t>
  </si>
  <si>
    <t>Round Lake</t>
  </si>
  <si>
    <t>Round Lake Beach</t>
  </si>
  <si>
    <t>Round Lake Heights</t>
  </si>
  <si>
    <t>Round Lake Park</t>
  </si>
  <si>
    <t>Sandwich</t>
  </si>
  <si>
    <t>Sauk Village</t>
  </si>
  <si>
    <t>Schaumburg</t>
  </si>
  <si>
    <t>Schiller Park</t>
  </si>
  <si>
    <t>Shorewood</t>
  </si>
  <si>
    <t>Skokie</t>
  </si>
  <si>
    <t>Sleepy Hollow</t>
  </si>
  <si>
    <t>South Barrington</t>
  </si>
  <si>
    <t>South Chicago Heights</t>
  </si>
  <si>
    <t>South Elgin</t>
  </si>
  <si>
    <t>South Holland</t>
  </si>
  <si>
    <t>Spring Grove</t>
  </si>
  <si>
    <t>St. Charles</t>
  </si>
  <si>
    <t>Steger</t>
  </si>
  <si>
    <t>Stickney</t>
  </si>
  <si>
    <t>Stone Park</t>
  </si>
  <si>
    <t>Streamwood</t>
  </si>
  <si>
    <t>Sugar Grove</t>
  </si>
  <si>
    <t>Summit</t>
  </si>
  <si>
    <t>Symerton</t>
  </si>
  <si>
    <t>Third Lake</t>
  </si>
  <si>
    <t>Thornton</t>
  </si>
  <si>
    <t>Tinley Park</t>
  </si>
  <si>
    <t>Tower Lakes</t>
  </si>
  <si>
    <t>Trout Valley</t>
  </si>
  <si>
    <t>Union</t>
  </si>
  <si>
    <t>University Park</t>
  </si>
  <si>
    <t>Vernon Hills</t>
  </si>
  <si>
    <t>Villa Park</t>
  </si>
  <si>
    <t>Virgil</t>
  </si>
  <si>
    <t>Volo</t>
  </si>
  <si>
    <t>Wadsworth</t>
  </si>
  <si>
    <t>Warrenville</t>
  </si>
  <si>
    <t>Wauconda</t>
  </si>
  <si>
    <t>Waukegan</t>
  </si>
  <si>
    <t>Wayne</t>
  </si>
  <si>
    <t>West Chicago</t>
  </si>
  <si>
    <t>West Dundee</t>
  </si>
  <si>
    <t>Westchester</t>
  </si>
  <si>
    <t>Western Springs</t>
  </si>
  <si>
    <t>Westmont</t>
  </si>
  <si>
    <t>Wheaton</t>
  </si>
  <si>
    <t>Wheeling</t>
  </si>
  <si>
    <t>Willow Springs</t>
  </si>
  <si>
    <t>Willowbrook</t>
  </si>
  <si>
    <t>Wilmette</t>
  </si>
  <si>
    <t>Wilmington</t>
  </si>
  <si>
    <t>Winfield</t>
  </si>
  <si>
    <t>Winnetka</t>
  </si>
  <si>
    <t>Winthrop Harbor</t>
  </si>
  <si>
    <t>Wonder Lake</t>
  </si>
  <si>
    <t>Wood Dale</t>
  </si>
  <si>
    <t>Woodridge</t>
  </si>
  <si>
    <t>Woodstock</t>
  </si>
  <si>
    <t>Worth</t>
  </si>
  <si>
    <t>Yorkville</t>
  </si>
  <si>
    <t>Zion</t>
  </si>
  <si>
    <t>WEIGHT</t>
  </si>
  <si>
    <t>FACTOR_NAME</t>
  </si>
  <si>
    <t>COHORT</t>
  </si>
  <si>
    <t>MAX_SCORE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</si>
  <si>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</si>
  <si>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</si>
  <si>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</si>
  <si>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</si>
  <si>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</si>
  <si>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</si>
  <si>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</si>
  <si>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</si>
  <si>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</si>
  <si>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</si>
  <si>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</si>
  <si>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</si>
  <si>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Burnside</t>
  </si>
  <si>
    <t>Calumet Heights</t>
  </si>
  <si>
    <t>Chatham</t>
  </si>
  <si>
    <t>Chicago Lawn</t>
  </si>
  <si>
    <t>Clearing</t>
  </si>
  <si>
    <t>Douglas</t>
  </si>
  <si>
    <t>Dunning</t>
  </si>
  <si>
    <t>East Garfield Park</t>
  </si>
  <si>
    <t>East Side</t>
  </si>
  <si>
    <t>Edgewater</t>
  </si>
  <si>
    <t>Edison Park</t>
  </si>
  <si>
    <t>Englewood</t>
  </si>
  <si>
    <t>Forest Glen</t>
  </si>
  <si>
    <t>Fuller Park</t>
  </si>
  <si>
    <t>Gage Park</t>
  </si>
  <si>
    <t>Garfield Ridge</t>
  </si>
  <si>
    <t>Grand Boulevard</t>
  </si>
  <si>
    <t>Greater Grand Crossing</t>
  </si>
  <si>
    <t>Hegewisch</t>
  </si>
  <si>
    <t>Hermosa</t>
  </si>
  <si>
    <t>Humboldt Park</t>
  </si>
  <si>
    <t>Hyde Park</t>
  </si>
  <si>
    <t>Irving Park</t>
  </si>
  <si>
    <t>Jefferson Park</t>
  </si>
  <si>
    <t>Kenwood</t>
  </si>
  <si>
    <t>Lake View</t>
  </si>
  <si>
    <t>Lincoln Park</t>
  </si>
  <si>
    <t>Lincoln Square</t>
  </si>
  <si>
    <t>Logan Square</t>
  </si>
  <si>
    <t>Lower West Side</t>
  </si>
  <si>
    <t>McKinley Park</t>
  </si>
  <si>
    <t>Montclare</t>
  </si>
  <si>
    <t>Morgan Park</t>
  </si>
  <si>
    <t>Mount Greenwood</t>
  </si>
  <si>
    <t>Near North Side</t>
  </si>
  <si>
    <t>Near South Side</t>
  </si>
  <si>
    <t>Near West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</si>
  <si>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</si>
  <si>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</si>
  <si>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</si>
  <si>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</si>
  <si>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</si>
  <si>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</si>
  <si>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</si>
  <si>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Portage Park</t>
  </si>
  <si>
    <t>Pullman</t>
  </si>
  <si>
    <t>Rogers Park</t>
  </si>
  <si>
    <t>Roseland</t>
  </si>
  <si>
    <t>South Chicago</t>
  </si>
  <si>
    <t>South Deering</t>
  </si>
  <si>
    <t>South Lawndale</t>
  </si>
  <si>
    <t>South Shore</t>
  </si>
  <si>
    <t>The Loop</t>
  </si>
  <si>
    <t>Uptown</t>
  </si>
  <si>
    <t>Washington Heights</t>
  </si>
  <si>
    <t>Washington Park</t>
  </si>
  <si>
    <t>West Elsdon</t>
  </si>
  <si>
    <t>West Englewood</t>
  </si>
  <si>
    <t>West Garfield Park</t>
  </si>
  <si>
    <t>West Lawn</t>
  </si>
  <si>
    <t>West Pullman</t>
  </si>
  <si>
    <t>West Ridge</t>
  </si>
  <si>
    <t>West Town</t>
  </si>
  <si>
    <t>Woodlawn</t>
  </si>
  <si>
    <t>CCA_ID</t>
  </si>
  <si>
    <t>CCA_NAME</t>
  </si>
  <si>
    <t>ln_MED_HH_INC</t>
  </si>
  <si>
    <t>CCA_POP</t>
  </si>
  <si>
    <t>TOT_MARKET_VAL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</si>
</sst>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11"/>
      <color theme="8"/>
      <name val="Calibri"/>
      <family val="2"/>
      <scheme val="minor"/>
    </font>
    <font>
      <sz val="9"/>
      <color indexed="81"/>
      <name val="Tahom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i/>
      <u/>
      <sz val="9"/>
      <color rgb="FF000000"/>
      <name val="Tahoma"/>
      <family val="2"/>
    </font>
    <font>
      <i/>
      <sz val="9"/>
      <color rgb="FF000000"/>
      <name val="Tahoma"/>
      <family val="2"/>
    </font>
    <font>
      <sz val="9"/>
      <color rgb="FF000000"/>
      <name val="Tahoma"/>
      <family val="34"/>
    </font>
    <font>
      <b/>
      <i/>
      <sz val="9"/>
      <color rgb="FF00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7">
    <xf numFmtId="0" fontId="0" fillId="0" borderId="0" xfId="0"/>
    <xf numFmtId="0" fontId="16" fillId="0" borderId="0" xfId="0" applyFont="1"/>
    <xf numFmtId="2" fontId="0" fillId="0" borderId="0" xfId="0" applyNumberFormat="1"/>
    <xf numFmtId="2" fontId="16" fillId="0" borderId="0" xfId="0" applyNumberFormat="1" applyFont="1"/>
    <xf numFmtId="2" fontId="18" fillId="0" borderId="0" xfId="0" applyNumberFormat="1" applyFont="1"/>
    <xf numFmtId="0" fontId="16" fillId="0" borderId="11" xfId="0" applyFont="1" applyBorder="1"/>
    <xf numFmtId="2" fontId="19" fillId="0" borderId="11" xfId="0" applyNumberFormat="1" applyFont="1" applyBorder="1"/>
    <xf numFmtId="165" fontId="19" fillId="0" borderId="11" xfId="0" applyNumberFormat="1" applyFont="1" applyBorder="1"/>
    <xf numFmtId="165" fontId="18" fillId="0" borderId="0" xfId="0" applyNumberFormat="1" applyFont="1"/>
    <xf numFmtId="164" fontId="22" fillId="0" borderId="0" xfId="0" applyNumberFormat="1" applyFont="1"/>
    <xf numFmtId="0" fontId="22" fillId="0" borderId="10" xfId="0" applyFont="1" applyBorder="1"/>
    <xf numFmtId="0" fontId="22" fillId="0" borderId="0" xfId="0" applyFont="1"/>
    <xf numFmtId="49" fontId="0" fillId="0" borderId="0" xfId="0" applyNumberFormat="1"/>
    <xf numFmtId="0" fontId="0" fillId="0" borderId="13" xfId="0" applyBorder="1"/>
    <xf numFmtId="0" fontId="16" fillId="0" borderId="14" xfId="0" applyFont="1" applyBorder="1"/>
    <xf numFmtId="164" fontId="0" fillId="0" borderId="0" xfId="0" applyNumberFormat="1"/>
    <xf numFmtId="1" fontId="0" fillId="0" borderId="0" xfId="0" applyNumberFormat="1"/>
    <xf numFmtId="1" fontId="0" fillId="0" borderId="13" xfId="0" applyNumberFormat="1" applyBorder="1"/>
    <xf numFmtId="0" fontId="21" fillId="0" borderId="12" xfId="0" applyFont="1" applyBorder="1"/>
    <xf numFmtId="0" fontId="21" fillId="0" borderId="11" xfId="0" applyFont="1" applyBorder="1"/>
    <xf numFmtId="164" fontId="21" fillId="0" borderId="11" xfId="0" applyNumberFormat="1" applyFont="1" applyBorder="1"/>
    <xf numFmtId="2" fontId="16" fillId="0" borderId="11" xfId="0" applyNumberFormat="1" applyFont="1" applyBorder="1"/>
    <xf numFmtId="164" fontId="16" fillId="0" borderId="11" xfId="0" applyNumberFormat="1" applyFont="1" applyBorder="1"/>
    <xf numFmtId="1" fontId="16" fillId="0" borderId="11" xfId="0" applyNumberFormat="1" applyFont="1" applyBorder="1"/>
    <xf numFmtId="1" fontId="16" fillId="0" borderId="14" xfId="0" applyNumberFormat="1" applyFont="1" applyBorder="1"/>
    <xf numFmtId="1" fontId="19" fillId="0" borderId="12" xfId="0" applyNumberFormat="1" applyFont="1" applyBorder="1"/>
    <xf numFmtId="1" fontId="18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800000"/>
      </font>
      <fill>
        <patternFill>
          <bgColor rgb="FFFF7C80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7C80"/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5"/>
  <sheetViews>
    <sheetView tabSelected="1" workbookViewId="0">
      <selection activeCell="B20" sqref="B20"/>
    </sheetView>
  </sheetViews>
  <sheetFormatPr defaultColWidth="8.6640625" defaultRowHeight="14.4" x14ac:dyDescent="0.3"/>
  <cols>
    <col min="1" max="1" width="8" bestFit="1" customWidth="1"/>
    <col min="2" max="2" width="20.6640625" bestFit="1" customWidth="1"/>
    <col min="3" max="3" width="8" style="10" bestFit="1" customWidth="1"/>
    <col min="4" max="4" width="12.6640625" style="11" bestFit="1" customWidth="1"/>
    <col min="5" max="6" width="12" style="11" bestFit="1" customWidth="1"/>
    <col min="7" max="7" width="13.6640625" style="9" bestFit="1" customWidth="1"/>
    <col min="8" max="8" width="13.109375" style="26" bestFit="1" customWidth="1"/>
    <col min="9" max="9" width="19" style="4" bestFit="1" customWidth="1"/>
    <col min="10" max="10" width="21.6640625" style="8" bestFit="1" customWidth="1"/>
    <col min="11" max="11" width="12" style="8" bestFit="1" customWidth="1"/>
    <col min="12" max="12" width="15.6640625" style="8" bestFit="1" customWidth="1"/>
  </cols>
  <sheetData>
    <row r="1" spans="1:12" s="5" customFormat="1" x14ac:dyDescent="0.3">
      <c r="A1" s="5" t="s">
        <v>0</v>
      </c>
      <c r="B1" s="5" t="s">
        <v>1</v>
      </c>
      <c r="C1" s="18" t="s">
        <v>2</v>
      </c>
      <c r="D1" s="19" t="s">
        <v>3</v>
      </c>
      <c r="E1" s="19" t="s">
        <v>4</v>
      </c>
      <c r="F1" s="19" t="s">
        <v>5</v>
      </c>
      <c r="G1" s="20" t="s">
        <v>6</v>
      </c>
      <c r="H1" s="25" t="s">
        <v>7</v>
      </c>
      <c r="I1" s="6" t="s">
        <v>8</v>
      </c>
      <c r="J1" s="7" t="s">
        <v>10</v>
      </c>
      <c r="K1" s="7" t="s">
        <v>9</v>
      </c>
      <c r="L1" s="7" t="s">
        <v>377</v>
      </c>
    </row>
    <row r="2" spans="1:12" x14ac:dyDescent="0.3">
      <c r="A2">
        <v>1700243</v>
      </c>
      <c r="B2" t="s">
        <v>11</v>
      </c>
      <c r="C2">
        <v>35999</v>
      </c>
      <c r="D2">
        <v>75960</v>
      </c>
      <c r="E2" s="11">
        <v>1114937625</v>
      </c>
      <c r="F2" s="11">
        <v>1265737906</v>
      </c>
      <c r="G2" s="9">
        <v>0.5683715198028122</v>
      </c>
      <c r="H2" s="26">
        <f>E2+F2</f>
        <v>2380675531</v>
      </c>
      <c r="I2" s="4">
        <f>H2/C2</f>
        <v>66131.712853134813</v>
      </c>
      <c r="J2" s="8">
        <f>LN(I2)</f>
        <v>11.099403681635783</v>
      </c>
      <c r="K2" s="8">
        <f>LN(C2)</f>
        <v>10.49124643927466</v>
      </c>
      <c r="L2" s="8">
        <f>LN(D2)</f>
        <v>11.237962164926222</v>
      </c>
    </row>
    <row r="3" spans="1:12" x14ac:dyDescent="0.3">
      <c r="A3">
        <v>1700685</v>
      </c>
      <c r="B3" t="s">
        <v>12</v>
      </c>
      <c r="C3">
        <v>29869</v>
      </c>
      <c r="D3">
        <v>115346</v>
      </c>
      <c r="E3" s="11">
        <v>758769085</v>
      </c>
      <c r="F3" s="11">
        <v>982740828</v>
      </c>
      <c r="G3" s="9">
        <v>4.4444444444444446E-2</v>
      </c>
      <c r="H3" s="26">
        <f>E3+F3</f>
        <v>1741509913</v>
      </c>
      <c r="I3" s="4">
        <f>H3/C3</f>
        <v>58304.928621647865</v>
      </c>
      <c r="J3" s="8">
        <f>LN(I3)</f>
        <v>10.973441907730168</v>
      </c>
      <c r="K3" s="8">
        <f>LN(C3)</f>
        <v>10.304576432243314</v>
      </c>
      <c r="L3" s="8">
        <f>LN(D3)</f>
        <v>11.655691585930848</v>
      </c>
    </row>
    <row r="4" spans="1:12" x14ac:dyDescent="0.3">
      <c r="A4">
        <v>1701010</v>
      </c>
      <c r="B4" t="s">
        <v>13</v>
      </c>
      <c r="C4">
        <v>19036</v>
      </c>
      <c r="D4">
        <v>59123</v>
      </c>
      <c r="E4" s="11">
        <v>376517966</v>
      </c>
      <c r="F4" s="11">
        <v>569436644</v>
      </c>
      <c r="G4" s="9">
        <v>2.2556785395792898E-2</v>
      </c>
      <c r="H4" s="26">
        <f>E4+F4</f>
        <v>945954610</v>
      </c>
      <c r="I4" s="4">
        <f>H4/C4</f>
        <v>49692.929712124394</v>
      </c>
      <c r="J4" s="8">
        <f>LN(I4)</f>
        <v>10.813617942651511</v>
      </c>
      <c r="K4" s="8">
        <f>LN(C4)</f>
        <v>9.8540872022410007</v>
      </c>
      <c r="L4" s="8">
        <f>LN(D4)</f>
        <v>10.987375298583622</v>
      </c>
    </row>
    <row r="5" spans="1:12" x14ac:dyDescent="0.3">
      <c r="A5">
        <v>1701595</v>
      </c>
      <c r="B5" t="s">
        <v>14</v>
      </c>
      <c r="C5">
        <v>14705</v>
      </c>
      <c r="D5">
        <v>100705</v>
      </c>
      <c r="E5" s="11">
        <v>403651663</v>
      </c>
      <c r="F5" s="11">
        <v>363909625</v>
      </c>
      <c r="G5" s="9">
        <v>0</v>
      </c>
      <c r="H5" s="26">
        <f>E5+F5</f>
        <v>767561288</v>
      </c>
      <c r="I5" s="4">
        <f>H5/C5</f>
        <v>52197.299421965319</v>
      </c>
      <c r="J5" s="8">
        <f>LN(I5)</f>
        <v>10.862786037321026</v>
      </c>
      <c r="K5" s="8">
        <f>LN(C5)</f>
        <v>9.5959428509880951</v>
      </c>
      <c r="L5" s="8">
        <f>LN(D5)</f>
        <v>11.519950729906981</v>
      </c>
    </row>
    <row r="6" spans="1:12" x14ac:dyDescent="0.3">
      <c r="A6">
        <v>1702154</v>
      </c>
      <c r="B6" t="s">
        <v>15</v>
      </c>
      <c r="C6">
        <v>77283</v>
      </c>
      <c r="D6">
        <v>106996</v>
      </c>
      <c r="E6" s="11">
        <v>1284136596</v>
      </c>
      <c r="F6" s="11">
        <v>3366699572</v>
      </c>
      <c r="G6" s="9">
        <v>0.17019413976002884</v>
      </c>
      <c r="H6" s="26">
        <f>E6+F6</f>
        <v>4650836168</v>
      </c>
      <c r="I6" s="4">
        <f>H6/C6</f>
        <v>60179.291280100413</v>
      </c>
      <c r="J6" s="8">
        <f>LN(I6)</f>
        <v>11.005083573446369</v>
      </c>
      <c r="K6" s="8">
        <f>LN(C6)</f>
        <v>11.255229288008705</v>
      </c>
      <c r="L6" s="8">
        <f>LN(D6)</f>
        <v>11.580546729567704</v>
      </c>
    </row>
    <row r="7" spans="1:12" x14ac:dyDescent="0.3">
      <c r="A7">
        <v>1703012</v>
      </c>
      <c r="B7" t="s">
        <v>16</v>
      </c>
      <c r="C7">
        <v>183447</v>
      </c>
      <c r="D7">
        <v>79642</v>
      </c>
      <c r="E7" s="11">
        <v>2347727571</v>
      </c>
      <c r="F7" s="11">
        <v>4160197050</v>
      </c>
      <c r="G7" s="9">
        <v>0.62980359140809339</v>
      </c>
      <c r="H7" s="26">
        <f>E7+F7</f>
        <v>6507924621</v>
      </c>
      <c r="I7" s="4">
        <f>H7/C7</f>
        <v>35475.775679078972</v>
      </c>
      <c r="J7" s="8">
        <f>LN(I7)</f>
        <v>10.476605367302346</v>
      </c>
      <c r="K7" s="8">
        <f>LN(C7)</f>
        <v>12.119681076419949</v>
      </c>
      <c r="L7" s="8">
        <f>LN(D7)</f>
        <v>11.285296870871345</v>
      </c>
    </row>
    <row r="8" spans="1:12" x14ac:dyDescent="0.3">
      <c r="A8">
        <v>1703610</v>
      </c>
      <c r="B8" t="s">
        <v>17</v>
      </c>
      <c r="C8">
        <v>1315</v>
      </c>
      <c r="D8">
        <v>147500</v>
      </c>
      <c r="E8" s="11">
        <v>140845312</v>
      </c>
      <c r="F8" s="11">
        <v>166809336</v>
      </c>
      <c r="G8" s="9">
        <v>0</v>
      </c>
      <c r="H8" s="26">
        <f>E8+F8</f>
        <v>307654648</v>
      </c>
      <c r="I8" s="4">
        <f>H8/C8</f>
        <v>233957.9072243346</v>
      </c>
      <c r="J8" s="8">
        <f>LN(I8)</f>
        <v>12.362896494502143</v>
      </c>
      <c r="K8" s="8">
        <f>LN(C8)</f>
        <v>7.1815919446118652</v>
      </c>
      <c r="L8" s="8">
        <f>LN(D8)</f>
        <v>11.901583454762012</v>
      </c>
    </row>
    <row r="9" spans="1:12" x14ac:dyDescent="0.3">
      <c r="A9">
        <v>1703844</v>
      </c>
      <c r="B9" t="s">
        <v>18</v>
      </c>
      <c r="C9">
        <v>11174</v>
      </c>
      <c r="D9">
        <v>126250</v>
      </c>
      <c r="E9" s="11">
        <v>620810385</v>
      </c>
      <c r="F9" s="11">
        <v>670277109</v>
      </c>
      <c r="G9" s="9">
        <v>0</v>
      </c>
      <c r="H9" s="26">
        <f>E9+F9</f>
        <v>1291087494</v>
      </c>
      <c r="I9" s="4">
        <f>H9/C9</f>
        <v>115543.89600859137</v>
      </c>
      <c r="J9" s="8">
        <f>LN(I9)</f>
        <v>11.657405788764944</v>
      </c>
      <c r="K9" s="8">
        <f>LN(C9)</f>
        <v>9.3213449300190945</v>
      </c>
      <c r="L9" s="8">
        <f>LN(D9)</f>
        <v>11.746019347137606</v>
      </c>
    </row>
    <row r="10" spans="1:12" x14ac:dyDescent="0.3">
      <c r="A10">
        <v>1703883</v>
      </c>
      <c r="B10" t="s">
        <v>19</v>
      </c>
      <c r="C10">
        <v>4236</v>
      </c>
      <c r="D10">
        <v>185446</v>
      </c>
      <c r="E10" s="11">
        <v>7735663</v>
      </c>
      <c r="F10" s="11">
        <v>449276747</v>
      </c>
      <c r="G10" s="9">
        <v>3.0384054448225572E-2</v>
      </c>
      <c r="H10" s="26">
        <f>E10+F10</f>
        <v>457012410</v>
      </c>
      <c r="I10" s="4">
        <f>H10/C10</f>
        <v>107887.72662889518</v>
      </c>
      <c r="J10" s="8">
        <f>LN(I10)</f>
        <v>11.588846397129531</v>
      </c>
      <c r="K10" s="8">
        <f>LN(C10)</f>
        <v>8.3513747067212964</v>
      </c>
      <c r="L10" s="8">
        <f>LN(D10)</f>
        <v>12.130519013529012</v>
      </c>
    </row>
    <row r="11" spans="1:12" x14ac:dyDescent="0.3">
      <c r="A11">
        <v>1704013</v>
      </c>
      <c r="B11" t="s">
        <v>20</v>
      </c>
      <c r="C11">
        <v>41126</v>
      </c>
      <c r="D11">
        <v>114121</v>
      </c>
      <c r="E11" s="11">
        <v>250991339</v>
      </c>
      <c r="F11" s="11">
        <v>1166637184</v>
      </c>
      <c r="G11" s="9">
        <v>0.18829826055224425</v>
      </c>
      <c r="H11" s="26">
        <f>E11+F11</f>
        <v>1417628523</v>
      </c>
      <c r="I11" s="4">
        <f>H11/C11</f>
        <v>34470.372100374458</v>
      </c>
      <c r="J11" s="8">
        <f>LN(I11)</f>
        <v>10.447855454357621</v>
      </c>
      <c r="K11" s="8">
        <f>LN(C11)</f>
        <v>10.624395803881464</v>
      </c>
      <c r="L11" s="8">
        <f>LN(D11)</f>
        <v>11.645014567994968</v>
      </c>
    </row>
    <row r="12" spans="1:12" x14ac:dyDescent="0.3">
      <c r="A12">
        <v>1704078</v>
      </c>
      <c r="B12" t="s">
        <v>21</v>
      </c>
      <c r="C12">
        <v>26261</v>
      </c>
      <c r="D12">
        <v>109146</v>
      </c>
      <c r="E12" s="11">
        <v>511044176</v>
      </c>
      <c r="F12" s="11">
        <v>1035799880</v>
      </c>
      <c r="G12" s="9">
        <v>0</v>
      </c>
      <c r="H12" s="26">
        <f>E12+F12</f>
        <v>1546844056</v>
      </c>
      <c r="I12" s="4">
        <f>H12/C12</f>
        <v>58902.709569323328</v>
      </c>
      <c r="J12" s="8">
        <f>LN(I12)</f>
        <v>10.983642371456337</v>
      </c>
      <c r="K12" s="8">
        <f>LN(C12)</f>
        <v>10.175840227862885</v>
      </c>
      <c r="L12" s="8">
        <f>LN(D12)</f>
        <v>11.600441714490271</v>
      </c>
    </row>
    <row r="13" spans="1:12" x14ac:dyDescent="0.3">
      <c r="A13">
        <v>1704303</v>
      </c>
      <c r="B13" t="s">
        <v>22</v>
      </c>
      <c r="C13">
        <v>13634</v>
      </c>
      <c r="D13">
        <v>75968</v>
      </c>
      <c r="E13" s="11">
        <v>63744100</v>
      </c>
      <c r="F13" s="11">
        <v>225579145</v>
      </c>
      <c r="G13" s="9">
        <v>9.1725735139308026E-2</v>
      </c>
      <c r="H13" s="26">
        <f>E13+F13</f>
        <v>289323245</v>
      </c>
      <c r="I13" s="4">
        <f>H13/C13</f>
        <v>21220.716224145519</v>
      </c>
      <c r="J13" s="8">
        <f>LN(I13)</f>
        <v>9.9627331639143772</v>
      </c>
      <c r="K13" s="8">
        <f>LN(C13)</f>
        <v>9.52032195192273</v>
      </c>
      <c r="L13" s="8">
        <f>LN(D13)</f>
        <v>11.23806747796934</v>
      </c>
    </row>
    <row r="14" spans="1:12" x14ac:dyDescent="0.3">
      <c r="A14">
        <v>1704572</v>
      </c>
      <c r="B14" t="s">
        <v>23</v>
      </c>
      <c r="C14">
        <v>674</v>
      </c>
      <c r="D14">
        <v>91964</v>
      </c>
      <c r="E14" s="11">
        <v>470462915</v>
      </c>
      <c r="F14" s="11">
        <v>398088705</v>
      </c>
      <c r="G14" s="9">
        <v>2.3255813953488372E-2</v>
      </c>
      <c r="H14" s="26">
        <f>E14+F14</f>
        <v>868551620</v>
      </c>
      <c r="I14" s="4">
        <f>H14/C14</f>
        <v>1288652.2551928784</v>
      </c>
      <c r="J14" s="8">
        <f>LN(I14)</f>
        <v>14.069107466775755</v>
      </c>
      <c r="K14" s="8">
        <f>LN(C14)</f>
        <v>6.513230110912307</v>
      </c>
      <c r="L14" s="8">
        <f>LN(D14)</f>
        <v>11.429152475103827</v>
      </c>
    </row>
    <row r="15" spans="1:12" x14ac:dyDescent="0.3">
      <c r="A15">
        <v>1704585</v>
      </c>
      <c r="B15" t="s">
        <v>24</v>
      </c>
      <c r="C15">
        <v>4568</v>
      </c>
      <c r="D15">
        <v>89543</v>
      </c>
      <c r="E15" s="11">
        <v>47287000</v>
      </c>
      <c r="F15" s="11">
        <v>103177439</v>
      </c>
      <c r="G15" s="9">
        <v>0</v>
      </c>
      <c r="H15" s="26">
        <f>E15+F15</f>
        <v>150464439</v>
      </c>
      <c r="I15" s="4">
        <f>H15/C15</f>
        <v>32938.800131348515</v>
      </c>
      <c r="J15" s="8">
        <f>LN(I15)</f>
        <v>10.402406577183205</v>
      </c>
      <c r="K15" s="8">
        <f>LN(C15)</f>
        <v>8.4268307513358458</v>
      </c>
      <c r="L15" s="8">
        <f>LN(D15)</f>
        <v>11.402474235812649</v>
      </c>
    </row>
    <row r="16" spans="1:12" x14ac:dyDescent="0.3">
      <c r="A16">
        <v>1704975</v>
      </c>
      <c r="B16" t="s">
        <v>25</v>
      </c>
      <c r="C16">
        <v>18778</v>
      </c>
      <c r="D16">
        <v>66517</v>
      </c>
      <c r="E16" s="11">
        <v>82445688</v>
      </c>
      <c r="F16" s="11">
        <v>208315798</v>
      </c>
      <c r="G16" s="9">
        <v>0.83186971100111773</v>
      </c>
      <c r="H16" s="26">
        <f>E16+F16</f>
        <v>290761486</v>
      </c>
      <c r="I16" s="4">
        <f>H16/C16</f>
        <v>15484.156246671637</v>
      </c>
      <c r="J16" s="8">
        <f>LN(I16)</f>
        <v>9.6475726024934119</v>
      </c>
      <c r="K16" s="8">
        <f>LN(C16)</f>
        <v>9.8404412508184933</v>
      </c>
      <c r="L16" s="8">
        <f>LN(D16)</f>
        <v>11.105212833071583</v>
      </c>
    </row>
    <row r="17" spans="1:12" x14ac:dyDescent="0.3">
      <c r="A17">
        <v>1705248</v>
      </c>
      <c r="B17" t="s">
        <v>26</v>
      </c>
      <c r="C17">
        <v>18801</v>
      </c>
      <c r="D17">
        <v>68532</v>
      </c>
      <c r="E17" s="11">
        <v>636003758</v>
      </c>
      <c r="F17" s="11">
        <v>623028607</v>
      </c>
      <c r="G17" s="9">
        <v>0.25663105299526923</v>
      </c>
      <c r="H17" s="26">
        <f>E17+F17</f>
        <v>1259032365</v>
      </c>
      <c r="I17" s="4">
        <f>H17/C17</f>
        <v>66966.244614648152</v>
      </c>
      <c r="J17" s="8">
        <f>LN(I17)</f>
        <v>11.111943959695665</v>
      </c>
      <c r="K17" s="8">
        <f>LN(C17)</f>
        <v>9.8416653388927848</v>
      </c>
      <c r="L17" s="8">
        <f>LN(D17)</f>
        <v>11.135056068452863</v>
      </c>
    </row>
    <row r="18" spans="1:12" x14ac:dyDescent="0.3">
      <c r="A18">
        <v>1705404</v>
      </c>
      <c r="B18" t="s">
        <v>27</v>
      </c>
      <c r="C18">
        <v>5314</v>
      </c>
      <c r="D18">
        <v>73812</v>
      </c>
      <c r="E18" s="11">
        <v>22374664</v>
      </c>
      <c r="F18" s="11">
        <v>96445891</v>
      </c>
      <c r="G18" s="9">
        <v>0</v>
      </c>
      <c r="H18" s="26">
        <f>E18+F18</f>
        <v>118820555</v>
      </c>
      <c r="I18" s="4">
        <f>H18/C18</f>
        <v>22359.908731652238</v>
      </c>
      <c r="J18" s="8">
        <f>LN(I18)</f>
        <v>10.015024845492022</v>
      </c>
      <c r="K18" s="8">
        <f>LN(C18)</f>
        <v>8.5781001263197592</v>
      </c>
      <c r="L18" s="8">
        <f>LN(D18)</f>
        <v>11.209276598996368</v>
      </c>
    </row>
    <row r="19" spans="1:12" x14ac:dyDescent="0.3">
      <c r="A19">
        <v>1705573</v>
      </c>
      <c r="B19" t="s">
        <v>28</v>
      </c>
      <c r="C19">
        <v>56960</v>
      </c>
      <c r="D19">
        <v>64965</v>
      </c>
      <c r="E19" s="11">
        <v>445946933</v>
      </c>
      <c r="F19" s="11">
        <v>689990767</v>
      </c>
      <c r="G19" s="9">
        <v>0.72496069868995638</v>
      </c>
      <c r="H19" s="26">
        <f>E19+F19</f>
        <v>1135937700</v>
      </c>
      <c r="I19" s="4">
        <f>H19/C19</f>
        <v>19942.7264747191</v>
      </c>
      <c r="J19" s="8">
        <f>LN(I19)</f>
        <v>9.900619768106365</v>
      </c>
      <c r="K19" s="8">
        <f>LN(C19)</f>
        <v>10.950104546085857</v>
      </c>
      <c r="L19" s="8">
        <f>LN(D19)</f>
        <v>11.081603942316837</v>
      </c>
    </row>
    <row r="20" spans="1:12" x14ac:dyDescent="0.3">
      <c r="A20">
        <v>1705976</v>
      </c>
      <c r="B20" t="s">
        <v>29</v>
      </c>
      <c r="C20">
        <v>1208</v>
      </c>
      <c r="D20">
        <v>112778</v>
      </c>
      <c r="E20" s="11">
        <v>18476089</v>
      </c>
      <c r="F20" s="11">
        <v>33424187</v>
      </c>
      <c r="G20" s="9">
        <v>0</v>
      </c>
      <c r="H20" s="26">
        <f>E20+F20</f>
        <v>51900276</v>
      </c>
      <c r="I20" s="4">
        <f>H20/C20</f>
        <v>42963.804635761589</v>
      </c>
      <c r="J20" s="8">
        <f>LN(I20)</f>
        <v>10.668113287546293</v>
      </c>
      <c r="K20" s="8">
        <f>LN(C20)</f>
        <v>7.0967213784947605</v>
      </c>
      <c r="L20" s="8">
        <f>LN(D20)</f>
        <v>11.633176563563215</v>
      </c>
    </row>
    <row r="21" spans="1:12" x14ac:dyDescent="0.3">
      <c r="A21">
        <v>1706587</v>
      </c>
      <c r="B21" t="s">
        <v>30</v>
      </c>
      <c r="C21">
        <v>22436</v>
      </c>
      <c r="D21">
        <v>87324</v>
      </c>
      <c r="E21" s="11">
        <v>803303485</v>
      </c>
      <c r="F21" s="11">
        <v>897935373</v>
      </c>
      <c r="G21" s="9">
        <v>0.12523456348851755</v>
      </c>
      <c r="H21" s="26">
        <f>E21+F21</f>
        <v>1701238858</v>
      </c>
      <c r="I21" s="4">
        <f>H21/C21</f>
        <v>75826.299607773224</v>
      </c>
      <c r="J21" s="8">
        <f>LN(I21)</f>
        <v>11.236200471978291</v>
      </c>
      <c r="K21" s="8">
        <f>LN(C21)</f>
        <v>10.018422090628228</v>
      </c>
      <c r="L21" s="8">
        <f>LN(D21)</f>
        <v>11.377380618135087</v>
      </c>
    </row>
    <row r="22" spans="1:12" x14ac:dyDescent="0.3">
      <c r="A22">
        <v>1706704</v>
      </c>
      <c r="B22" t="s">
        <v>31</v>
      </c>
      <c r="C22">
        <v>22934</v>
      </c>
      <c r="D22">
        <v>51989</v>
      </c>
      <c r="E22" s="11">
        <v>138158672</v>
      </c>
      <c r="F22" s="11">
        <v>233760710</v>
      </c>
      <c r="G22" s="9">
        <v>1</v>
      </c>
      <c r="H22" s="26">
        <f>E22+F22</f>
        <v>371919382</v>
      </c>
      <c r="I22" s="4">
        <f>H22/C22</f>
        <v>16216.943490014824</v>
      </c>
      <c r="J22" s="8">
        <f>LN(I22)</f>
        <v>9.6938118690993065</v>
      </c>
      <c r="K22" s="8">
        <f>LN(C22)</f>
        <v>10.04037580459825</v>
      </c>
      <c r="L22" s="8">
        <f>LN(D22)</f>
        <v>10.85878743672461</v>
      </c>
    </row>
    <row r="23" spans="1:12" x14ac:dyDescent="0.3">
      <c r="A23">
        <v>1707133</v>
      </c>
      <c r="B23" t="s">
        <v>32</v>
      </c>
      <c r="C23">
        <v>73807</v>
      </c>
      <c r="D23">
        <v>97371</v>
      </c>
      <c r="E23" s="11">
        <v>1576876092</v>
      </c>
      <c r="F23" s="11">
        <v>2274174440</v>
      </c>
      <c r="G23" s="9">
        <v>0.25710884445767163</v>
      </c>
      <c r="H23" s="26">
        <f>E23+F23</f>
        <v>3851050532</v>
      </c>
      <c r="I23" s="4">
        <f>H23/C23</f>
        <v>52177.307464061676</v>
      </c>
      <c r="J23" s="8">
        <f>LN(I23)</f>
        <v>10.862402956440636</v>
      </c>
      <c r="K23" s="8">
        <f>LN(C23)</f>
        <v>11.209208857039007</v>
      </c>
      <c r="L23" s="8">
        <f>LN(D23)</f>
        <v>11.486283704023792</v>
      </c>
    </row>
    <row r="24" spans="1:12" x14ac:dyDescent="0.3">
      <c r="A24">
        <v>1707640</v>
      </c>
      <c r="B24" t="s">
        <v>33</v>
      </c>
      <c r="C24">
        <v>863</v>
      </c>
      <c r="D24">
        <v>79375</v>
      </c>
      <c r="E24" s="11">
        <v>3415050</v>
      </c>
      <c r="F24" s="11">
        <v>12995848</v>
      </c>
      <c r="G24" s="9">
        <v>0</v>
      </c>
      <c r="H24" s="26">
        <f>E24+F24</f>
        <v>16410898</v>
      </c>
      <c r="I24" s="4">
        <f>H24/C24</f>
        <v>19016.104287369642</v>
      </c>
      <c r="J24" s="8">
        <f>LN(I24)</f>
        <v>9.8530414932156543</v>
      </c>
      <c r="K24" s="8">
        <f>LN(C24)</f>
        <v>6.7604146910834277</v>
      </c>
      <c r="L24" s="8">
        <f>LN(D24)</f>
        <v>11.281938736194993</v>
      </c>
    </row>
    <row r="25" spans="1:12" x14ac:dyDescent="0.3">
      <c r="A25">
        <v>1707770</v>
      </c>
      <c r="B25" t="s">
        <v>34</v>
      </c>
      <c r="C25">
        <v>6280</v>
      </c>
      <c r="D25">
        <v>69992</v>
      </c>
      <c r="E25" s="11">
        <v>42191782</v>
      </c>
      <c r="F25" s="11">
        <v>119546215</v>
      </c>
      <c r="G25" s="9">
        <v>0</v>
      </c>
      <c r="H25" s="26">
        <f>E25+F25</f>
        <v>161737997</v>
      </c>
      <c r="I25" s="4">
        <f>H25/C25</f>
        <v>25754.45812101911</v>
      </c>
      <c r="J25" s="8">
        <f>LN(I25)</f>
        <v>10.15636302201982</v>
      </c>
      <c r="K25" s="8">
        <f>LN(C25)</f>
        <v>8.7451252594622435</v>
      </c>
      <c r="L25" s="8">
        <f>LN(D25)</f>
        <v>11.156136228786101</v>
      </c>
    </row>
    <row r="26" spans="1:12" x14ac:dyDescent="0.3">
      <c r="A26">
        <v>1708225</v>
      </c>
      <c r="B26" t="s">
        <v>35</v>
      </c>
      <c r="C26">
        <v>16883</v>
      </c>
      <c r="D26">
        <v>58371</v>
      </c>
      <c r="E26" s="11">
        <v>624626710</v>
      </c>
      <c r="F26" s="11">
        <v>433261246</v>
      </c>
      <c r="G26" s="9">
        <v>0.30275444881658542</v>
      </c>
      <c r="H26" s="26">
        <f>E26+F26</f>
        <v>1057887956</v>
      </c>
      <c r="I26" s="4">
        <f>H26/C26</f>
        <v>62659.951193508263</v>
      </c>
      <c r="J26" s="8">
        <f>LN(I26)</f>
        <v>11.04547778559602</v>
      </c>
      <c r="K26" s="8">
        <f>LN(C26)</f>
        <v>9.7340624774771936</v>
      </c>
      <c r="L26" s="8">
        <f>LN(D26)</f>
        <v>10.974574470139485</v>
      </c>
    </row>
    <row r="27" spans="1:12" x14ac:dyDescent="0.3">
      <c r="A27">
        <v>1708446</v>
      </c>
      <c r="B27" t="s">
        <v>36</v>
      </c>
      <c r="C27">
        <v>7997</v>
      </c>
      <c r="D27">
        <v>56798</v>
      </c>
      <c r="E27" s="11">
        <v>222056375</v>
      </c>
      <c r="F27" s="11">
        <v>245666345</v>
      </c>
      <c r="G27" s="9">
        <v>0.67529382345586397</v>
      </c>
      <c r="H27" s="26">
        <f>E27+F27</f>
        <v>467722720</v>
      </c>
      <c r="I27" s="4">
        <f>H27/C27</f>
        <v>58487.272727272728</v>
      </c>
      <c r="J27" s="8">
        <f>LN(I27)</f>
        <v>10.976564449332731</v>
      </c>
      <c r="K27" s="8">
        <f>LN(C27)</f>
        <v>8.9868217503318899</v>
      </c>
      <c r="L27" s="8">
        <f>LN(D27)</f>
        <v>10.947256392821705</v>
      </c>
    </row>
    <row r="28" spans="1:12" x14ac:dyDescent="0.3">
      <c r="A28">
        <v>1708576</v>
      </c>
      <c r="B28" t="s">
        <v>37</v>
      </c>
      <c r="C28">
        <v>19517</v>
      </c>
      <c r="D28">
        <v>90083</v>
      </c>
      <c r="E28" s="11">
        <v>86496313</v>
      </c>
      <c r="F28" s="11">
        <v>393073486</v>
      </c>
      <c r="G28" s="9">
        <v>0.7737215033887862</v>
      </c>
      <c r="H28" s="26">
        <f>E28+F28</f>
        <v>479569799</v>
      </c>
      <c r="I28" s="4">
        <f>H28/C28</f>
        <v>24571.901368038121</v>
      </c>
      <c r="J28" s="8">
        <f>LN(I28)</f>
        <v>10.109358848277639</v>
      </c>
      <c r="K28" s="8">
        <f>LN(C28)</f>
        <v>9.8790411596312016</v>
      </c>
      <c r="L28" s="8">
        <f>LN(D28)</f>
        <v>11.408486746548979</v>
      </c>
    </row>
    <row r="29" spans="1:12" x14ac:dyDescent="0.3">
      <c r="A29">
        <v>1709447</v>
      </c>
      <c r="B29" t="s">
        <v>38</v>
      </c>
      <c r="C29">
        <v>43062</v>
      </c>
      <c r="D29">
        <v>121212</v>
      </c>
      <c r="E29" s="11">
        <v>717866977</v>
      </c>
      <c r="F29" s="11">
        <v>1815545066</v>
      </c>
      <c r="G29" s="9">
        <v>4.30435990002777E-3</v>
      </c>
      <c r="H29" s="26">
        <f>E29+F29</f>
        <v>2533412043</v>
      </c>
      <c r="I29" s="4">
        <f>H29/C29</f>
        <v>58831.731991082626</v>
      </c>
      <c r="J29" s="8">
        <f>LN(I29)</f>
        <v>10.982436648035073</v>
      </c>
      <c r="K29" s="8">
        <f>LN(C29)</f>
        <v>10.670396216658126</v>
      </c>
      <c r="L29" s="8">
        <f>LN(D29)</f>
        <v>11.705296357617184</v>
      </c>
    </row>
    <row r="30" spans="1:12" x14ac:dyDescent="0.3">
      <c r="A30">
        <v>1709531</v>
      </c>
      <c r="B30" t="s">
        <v>39</v>
      </c>
      <c r="C30">
        <v>1250</v>
      </c>
      <c r="D30">
        <v>109405</v>
      </c>
      <c r="E30" s="11">
        <v>1349510</v>
      </c>
      <c r="F30" s="11">
        <v>63166379</v>
      </c>
      <c r="G30" s="9">
        <v>0</v>
      </c>
      <c r="H30" s="26">
        <f>E30+F30</f>
        <v>64515889</v>
      </c>
      <c r="I30" s="4">
        <f>H30/C30</f>
        <v>51612.711199999998</v>
      </c>
      <c r="J30" s="8">
        <f>LN(I30)</f>
        <v>10.851523262217942</v>
      </c>
      <c r="K30" s="8">
        <f>LN(C30)</f>
        <v>7.1308988302963465</v>
      </c>
      <c r="L30" s="8">
        <f>LN(D30)</f>
        <v>11.602811871764752</v>
      </c>
    </row>
    <row r="31" spans="1:12" x14ac:dyDescent="0.3">
      <c r="A31">
        <v>1709642</v>
      </c>
      <c r="B31" t="s">
        <v>40</v>
      </c>
      <c r="C31">
        <v>29312</v>
      </c>
      <c r="D31">
        <v>73466</v>
      </c>
      <c r="E31" s="11">
        <v>331486280</v>
      </c>
      <c r="F31" s="11">
        <v>472578911</v>
      </c>
      <c r="G31" s="9">
        <v>0.6628961581575461</v>
      </c>
      <c r="H31" s="26">
        <f>E31+F31</f>
        <v>804065191</v>
      </c>
      <c r="I31" s="4">
        <f>H31/C31</f>
        <v>27431.263339246725</v>
      </c>
      <c r="J31" s="8">
        <f>LN(I31)</f>
        <v>10.219438639715641</v>
      </c>
      <c r="K31" s="8">
        <f>LN(C31)</f>
        <v>10.285752267473857</v>
      </c>
      <c r="L31" s="8">
        <f>LN(D31)</f>
        <v>11.20457799314145</v>
      </c>
    </row>
    <row r="32" spans="1:12" x14ac:dyDescent="0.3">
      <c r="A32">
        <v>1709759</v>
      </c>
      <c r="B32" t="s">
        <v>41</v>
      </c>
      <c r="C32">
        <v>495</v>
      </c>
      <c r="D32">
        <v>76250</v>
      </c>
      <c r="E32" s="11">
        <v>4444534</v>
      </c>
      <c r="F32" s="11">
        <v>18151983</v>
      </c>
      <c r="G32" s="9">
        <v>0</v>
      </c>
      <c r="H32" s="26">
        <f>E32+F32</f>
        <v>22596517</v>
      </c>
      <c r="I32" s="4">
        <f>H32/C32</f>
        <v>45649.529292929292</v>
      </c>
      <c r="J32" s="8">
        <f>LN(I32)</f>
        <v>10.728748574752633</v>
      </c>
      <c r="K32" s="8">
        <f>LN(C32)</f>
        <v>6.2045577625686903</v>
      </c>
      <c r="L32" s="8">
        <f>LN(D32)</f>
        <v>11.241772694469658</v>
      </c>
    </row>
    <row r="33" spans="1:12" x14ac:dyDescent="0.3">
      <c r="A33">
        <v>1709798</v>
      </c>
      <c r="B33" t="s">
        <v>42</v>
      </c>
      <c r="C33">
        <v>4085</v>
      </c>
      <c r="D33">
        <v>50556</v>
      </c>
      <c r="E33" s="11">
        <v>10422960</v>
      </c>
      <c r="F33" s="11">
        <v>42670269</v>
      </c>
      <c r="G33" s="9">
        <v>1</v>
      </c>
      <c r="H33" s="26">
        <f>E33+F33</f>
        <v>53093229</v>
      </c>
      <c r="I33" s="4">
        <f>H33/C33</f>
        <v>12997.118482252143</v>
      </c>
      <c r="J33" s="8">
        <f>LN(I33)</f>
        <v>9.4724829566631534</v>
      </c>
      <c r="K33" s="8">
        <f>LN(C33)</f>
        <v>8.3150770072941036</v>
      </c>
      <c r="L33" s="8">
        <f>LN(D33)</f>
        <v>10.830836911767017</v>
      </c>
    </row>
    <row r="34" spans="1:12" x14ac:dyDescent="0.3">
      <c r="A34">
        <v>1709980</v>
      </c>
      <c r="B34" t="s">
        <v>43</v>
      </c>
      <c r="C34">
        <v>11167</v>
      </c>
      <c r="D34">
        <v>148214</v>
      </c>
      <c r="E34" s="11">
        <v>165137092</v>
      </c>
      <c r="F34" s="11">
        <v>1195171351</v>
      </c>
      <c r="G34" s="9">
        <v>0</v>
      </c>
      <c r="H34" s="26">
        <f>E34+F34</f>
        <v>1360308443</v>
      </c>
      <c r="I34" s="4">
        <f>H34/C34</f>
        <v>121815.0302677532</v>
      </c>
      <c r="J34" s="8">
        <f>LN(I34)</f>
        <v>11.710259027857711</v>
      </c>
      <c r="K34" s="8">
        <f>LN(C34)</f>
        <v>9.3207182794457921</v>
      </c>
      <c r="L34" s="8">
        <f>LN(D34)</f>
        <v>11.906412454318975</v>
      </c>
    </row>
    <row r="35" spans="1:12" x14ac:dyDescent="0.3">
      <c r="A35">
        <v>1710487</v>
      </c>
      <c r="B35" t="s">
        <v>44</v>
      </c>
      <c r="C35">
        <v>36065</v>
      </c>
      <c r="D35">
        <v>52994</v>
      </c>
      <c r="E35" s="11">
        <v>531511478</v>
      </c>
      <c r="F35" s="11">
        <v>353605330</v>
      </c>
      <c r="G35" s="9">
        <v>1</v>
      </c>
      <c r="H35" s="26">
        <f>E35+F35</f>
        <v>885116808</v>
      </c>
      <c r="I35" s="4">
        <f>H35/C35</f>
        <v>24542.265576043254</v>
      </c>
      <c r="J35" s="8">
        <f>LN(I35)</f>
        <v>10.108152035765665</v>
      </c>
      <c r="K35" s="8">
        <f>LN(C35)</f>
        <v>10.493078144937773</v>
      </c>
      <c r="L35" s="8">
        <f>LN(D35)</f>
        <v>10.87793397857863</v>
      </c>
    </row>
    <row r="36" spans="1:12" x14ac:dyDescent="0.3">
      <c r="A36">
        <v>1710513</v>
      </c>
      <c r="B36" t="s">
        <v>45</v>
      </c>
      <c r="C36">
        <v>7167</v>
      </c>
      <c r="D36">
        <v>52696</v>
      </c>
      <c r="E36" s="11">
        <v>71116858</v>
      </c>
      <c r="F36" s="11">
        <v>76830637</v>
      </c>
      <c r="G36" s="9">
        <v>0.54448398576512458</v>
      </c>
      <c r="H36" s="26">
        <f>E36+F36</f>
        <v>147947495</v>
      </c>
      <c r="I36" s="4">
        <f>H36/C36</f>
        <v>20642.876377842891</v>
      </c>
      <c r="J36" s="8">
        <f>LN(I36)</f>
        <v>9.9351255692774938</v>
      </c>
      <c r="K36" s="8">
        <f>LN(C36)</f>
        <v>8.877242435993919</v>
      </c>
      <c r="L36" s="8">
        <f>LN(D36)</f>
        <v>10.872294830320529</v>
      </c>
    </row>
    <row r="37" spans="1:12" x14ac:dyDescent="0.3">
      <c r="A37">
        <v>1710906</v>
      </c>
      <c r="B37" t="s">
        <v>46</v>
      </c>
      <c r="C37">
        <v>10468</v>
      </c>
      <c r="D37">
        <v>183050</v>
      </c>
      <c r="E37" s="11">
        <v>23456699</v>
      </c>
      <c r="F37" s="11">
        <v>483313963</v>
      </c>
      <c r="G37" s="9">
        <v>0</v>
      </c>
      <c r="H37" s="26">
        <f>E37+F37</f>
        <v>506770662</v>
      </c>
      <c r="I37" s="4">
        <f>H37/C37</f>
        <v>48411.412113106613</v>
      </c>
      <c r="J37" s="8">
        <f>LN(I37)</f>
        <v>10.787490852372109</v>
      </c>
      <c r="K37" s="8">
        <f>LN(C37)</f>
        <v>9.2560782636500356</v>
      </c>
      <c r="L37" s="8">
        <f>LN(D37)</f>
        <v>12.117514618548382</v>
      </c>
    </row>
    <row r="38" spans="1:12" x14ac:dyDescent="0.3">
      <c r="A38">
        <v>1711332</v>
      </c>
      <c r="B38" t="s">
        <v>47</v>
      </c>
      <c r="C38">
        <v>39895</v>
      </c>
      <c r="D38">
        <v>95342</v>
      </c>
      <c r="E38" s="11">
        <v>709857814</v>
      </c>
      <c r="F38" s="11">
        <v>1331716022</v>
      </c>
      <c r="G38" s="9">
        <v>0.16685903547950018</v>
      </c>
      <c r="H38" s="26">
        <f>E38+F38</f>
        <v>2041573836</v>
      </c>
      <c r="I38" s="4">
        <f>H38/C38</f>
        <v>51173.676801604212</v>
      </c>
      <c r="J38" s="8">
        <f>LN(I38)</f>
        <v>10.842980553851374</v>
      </c>
      <c r="K38" s="8">
        <f>LN(C38)</f>
        <v>10.594006281742381</v>
      </c>
      <c r="L38" s="8">
        <f>LN(D38)</f>
        <v>11.465225706092808</v>
      </c>
    </row>
    <row r="39" spans="1:12" x14ac:dyDescent="0.3">
      <c r="A39">
        <v>1711358</v>
      </c>
      <c r="B39" t="s">
        <v>48</v>
      </c>
      <c r="C39">
        <v>37940</v>
      </c>
      <c r="D39">
        <v>73121</v>
      </c>
      <c r="E39" s="11">
        <v>399261992</v>
      </c>
      <c r="F39" s="11">
        <v>641366396</v>
      </c>
      <c r="G39" s="9">
        <v>0.72645657267725039</v>
      </c>
      <c r="H39" s="26">
        <f>E39+F39</f>
        <v>1040628388</v>
      </c>
      <c r="I39" s="4">
        <f>H39/C39</f>
        <v>27428.265366367948</v>
      </c>
      <c r="J39" s="8">
        <f>LN(I39)</f>
        <v>10.219329343374513</v>
      </c>
      <c r="K39" s="8">
        <f>LN(C39)</f>
        <v>10.543761243489005</v>
      </c>
      <c r="L39" s="8">
        <f>LN(D39)</f>
        <v>11.19987088218331</v>
      </c>
    </row>
    <row r="40" spans="1:12" x14ac:dyDescent="0.3">
      <c r="A40">
        <v>1711592</v>
      </c>
      <c r="B40" t="s">
        <v>49</v>
      </c>
      <c r="C40">
        <v>17919</v>
      </c>
      <c r="D40">
        <v>106940</v>
      </c>
      <c r="E40" s="11">
        <v>142982180</v>
      </c>
      <c r="F40" s="11">
        <v>517796156</v>
      </c>
      <c r="G40" s="9">
        <v>0</v>
      </c>
      <c r="H40" s="26">
        <f>E40+F40</f>
        <v>660778336</v>
      </c>
      <c r="I40" s="4">
        <f>H40/C40</f>
        <v>36875.848875495285</v>
      </c>
      <c r="J40" s="8">
        <f>LN(I40)</f>
        <v>10.515312113729571</v>
      </c>
      <c r="K40" s="8">
        <f>LN(C40)</f>
        <v>9.7936168814004159</v>
      </c>
      <c r="L40" s="8">
        <f>LN(D40)</f>
        <v>11.580023208502723</v>
      </c>
    </row>
    <row r="41" spans="1:12" x14ac:dyDescent="0.3">
      <c r="A41">
        <v>1712476</v>
      </c>
      <c r="B41" t="s">
        <v>50</v>
      </c>
      <c r="C41">
        <v>13694</v>
      </c>
      <c r="D41">
        <v>105156</v>
      </c>
      <c r="E41" s="11">
        <v>116195970</v>
      </c>
      <c r="F41" s="11">
        <v>389679690</v>
      </c>
      <c r="G41" s="9">
        <v>0</v>
      </c>
      <c r="H41" s="26">
        <f>E41+F41</f>
        <v>505875660</v>
      </c>
      <c r="I41" s="4">
        <f>H41/C41</f>
        <v>36941.409376369214</v>
      </c>
      <c r="J41" s="8">
        <f>LN(I41)</f>
        <v>10.51708840614857</v>
      </c>
      <c r="K41" s="8">
        <f>LN(C41)</f>
        <v>9.5247130596810088</v>
      </c>
      <c r="L41" s="8">
        <f>LN(D41)</f>
        <v>11.563200240843852</v>
      </c>
    </row>
    <row r="42" spans="1:12" x14ac:dyDescent="0.3">
      <c r="A42">
        <v>1714000</v>
      </c>
      <c r="B42" t="s">
        <v>51</v>
      </c>
      <c r="C42">
        <v>2742119</v>
      </c>
      <c r="D42">
        <v>65781</v>
      </c>
      <c r="E42" s="11">
        <v>30226008249</v>
      </c>
      <c r="F42" s="11">
        <v>87825670349</v>
      </c>
      <c r="G42" s="9">
        <v>0.62405129937940307</v>
      </c>
      <c r="H42" s="26">
        <f>E42+F42</f>
        <v>118051678598</v>
      </c>
      <c r="I42" s="4">
        <f>H42/C42</f>
        <v>43051.26021080777</v>
      </c>
      <c r="J42" s="8">
        <f>LN(I42)</f>
        <v>10.670146782616921</v>
      </c>
      <c r="K42" s="8">
        <f>LN(C42)</f>
        <v>14.824241537141535</v>
      </c>
      <c r="L42" s="8">
        <f>LN(D42)</f>
        <v>11.094086321816611</v>
      </c>
    </row>
    <row r="43" spans="1:12" x14ac:dyDescent="0.3">
      <c r="A43">
        <v>1714026</v>
      </c>
      <c r="B43" t="s">
        <v>52</v>
      </c>
      <c r="C43">
        <v>27840</v>
      </c>
      <c r="D43">
        <v>54870</v>
      </c>
      <c r="E43" s="11">
        <v>195568092</v>
      </c>
      <c r="F43" s="11">
        <v>342743426</v>
      </c>
      <c r="G43" s="9">
        <v>0.77678311499272201</v>
      </c>
      <c r="H43" s="26">
        <f>E43+F43</f>
        <v>538311518</v>
      </c>
      <c r="I43" s="4">
        <f>H43/C43</f>
        <v>19335.902227011495</v>
      </c>
      <c r="J43" s="8">
        <f>LN(I43)</f>
        <v>9.8697188658444439</v>
      </c>
      <c r="K43" s="8">
        <f>LN(C43)</f>
        <v>10.234229114448356</v>
      </c>
      <c r="L43" s="8">
        <f>LN(D43)</f>
        <v>10.912722030053022</v>
      </c>
    </row>
    <row r="44" spans="1:12" x14ac:dyDescent="0.3">
      <c r="A44">
        <v>1714065</v>
      </c>
      <c r="B44" t="s">
        <v>53</v>
      </c>
      <c r="C44">
        <v>14413</v>
      </c>
      <c r="D44">
        <v>56494</v>
      </c>
      <c r="E44" s="11">
        <v>326737353</v>
      </c>
      <c r="F44" s="11">
        <v>318357769</v>
      </c>
      <c r="G44" s="9">
        <v>0.57756530173907017</v>
      </c>
      <c r="H44" s="26">
        <f>E44+F44</f>
        <v>645095122</v>
      </c>
      <c r="I44" s="4">
        <f>H44/C44</f>
        <v>44757.865954346773</v>
      </c>
      <c r="J44" s="8">
        <f>LN(I44)</f>
        <v>10.709022483772424</v>
      </c>
      <c r="K44" s="8">
        <f>LN(C44)</f>
        <v>9.5758858560831026</v>
      </c>
      <c r="L44" s="8">
        <f>LN(D44)</f>
        <v>10.941889716805212</v>
      </c>
    </row>
    <row r="45" spans="1:12" x14ac:dyDescent="0.3">
      <c r="A45">
        <v>1714351</v>
      </c>
      <c r="B45" t="s">
        <v>54</v>
      </c>
      <c r="C45">
        <v>84905</v>
      </c>
      <c r="D45">
        <v>58433</v>
      </c>
      <c r="E45" s="11">
        <v>805426206</v>
      </c>
      <c r="F45" s="11">
        <v>625895460</v>
      </c>
      <c r="G45" s="9">
        <v>1</v>
      </c>
      <c r="H45" s="26">
        <f>E45+F45</f>
        <v>1431321666</v>
      </c>
      <c r="I45" s="4">
        <f>H45/C45</f>
        <v>16857.919627819327</v>
      </c>
      <c r="J45" s="8">
        <f>LN(I45)</f>
        <v>9.7325758329472567</v>
      </c>
      <c r="K45" s="8">
        <f>LN(C45)</f>
        <v>11.349288263380402</v>
      </c>
      <c r="L45" s="8">
        <f>LN(D45)</f>
        <v>10.975636077718386</v>
      </c>
    </row>
    <row r="46" spans="1:12" x14ac:dyDescent="0.3">
      <c r="A46">
        <v>1714572</v>
      </c>
      <c r="B46" t="s">
        <v>55</v>
      </c>
      <c r="C46">
        <v>8707</v>
      </c>
      <c r="D46">
        <v>107375</v>
      </c>
      <c r="E46" s="11">
        <v>87678405</v>
      </c>
      <c r="F46" s="11">
        <v>594274371</v>
      </c>
      <c r="G46" s="9">
        <v>0</v>
      </c>
      <c r="H46" s="26">
        <f>E46+F46</f>
        <v>681952776</v>
      </c>
      <c r="I46" s="4">
        <f>H46/C46</f>
        <v>78322.358562076493</v>
      </c>
      <c r="J46" s="8">
        <f>LN(I46)</f>
        <v>11.268588391179927</v>
      </c>
      <c r="K46" s="8">
        <f>LN(C46)</f>
        <v>9.0718825788286157</v>
      </c>
      <c r="L46" s="8">
        <f>LN(D46)</f>
        <v>11.584082659286556</v>
      </c>
    </row>
    <row r="47" spans="1:12" x14ac:dyDescent="0.3">
      <c r="A47">
        <v>1715170</v>
      </c>
      <c r="B47" t="s">
        <v>56</v>
      </c>
      <c r="C47">
        <v>5238</v>
      </c>
      <c r="D47">
        <v>77636</v>
      </c>
      <c r="E47" s="11">
        <v>49172836</v>
      </c>
      <c r="F47" s="11">
        <v>123312165</v>
      </c>
      <c r="G47" s="9">
        <v>0</v>
      </c>
      <c r="H47" s="26">
        <f>E47+F47</f>
        <v>172485001</v>
      </c>
      <c r="I47" s="4">
        <f>H47/C47</f>
        <v>32929.553455517373</v>
      </c>
      <c r="J47" s="8">
        <f>LN(I47)</f>
        <v>10.402125814862961</v>
      </c>
      <c r="K47" s="8">
        <f>LN(C47)</f>
        <v>8.5636950250676573</v>
      </c>
      <c r="L47" s="8">
        <f>LN(D47)</f>
        <v>11.259786516120618</v>
      </c>
    </row>
    <row r="48" spans="1:12" x14ac:dyDescent="0.3">
      <c r="A48">
        <v>1716691</v>
      </c>
      <c r="B48" t="s">
        <v>57</v>
      </c>
      <c r="C48">
        <v>16746</v>
      </c>
      <c r="D48">
        <v>64888</v>
      </c>
      <c r="E48" s="11">
        <v>120472042</v>
      </c>
      <c r="F48" s="11">
        <v>181163680</v>
      </c>
      <c r="G48" s="9">
        <v>0.43540983606557376</v>
      </c>
      <c r="H48" s="26">
        <f>E48+F48</f>
        <v>301635722</v>
      </c>
      <c r="I48" s="4">
        <f>H48/C48</f>
        <v>18012.404275647918</v>
      </c>
      <c r="J48" s="8">
        <f>LN(I48)</f>
        <v>9.7988159259646022</v>
      </c>
      <c r="K48" s="8">
        <f>LN(C48)</f>
        <v>9.7259147027643778</v>
      </c>
      <c r="L48" s="8">
        <f>LN(D48)</f>
        <v>11.080417985750181</v>
      </c>
    </row>
    <row r="49" spans="1:12" x14ac:dyDescent="0.3">
      <c r="A49">
        <v>1716873</v>
      </c>
      <c r="B49" t="s">
        <v>58</v>
      </c>
      <c r="C49">
        <v>6354</v>
      </c>
      <c r="D49">
        <v>74750</v>
      </c>
      <c r="E49" s="11">
        <v>721487650</v>
      </c>
      <c r="F49" s="11">
        <v>308304385</v>
      </c>
      <c r="G49" s="9">
        <v>0</v>
      </c>
      <c r="H49" s="26">
        <f>E49+F49</f>
        <v>1029792035</v>
      </c>
      <c r="I49" s="4">
        <f>H49/C49</f>
        <v>162069.88275102299</v>
      </c>
      <c r="J49" s="8">
        <f>LN(I49)</f>
        <v>11.995782896205387</v>
      </c>
      <c r="K49" s="8">
        <f>LN(C49)</f>
        <v>8.7568398148294619</v>
      </c>
      <c r="L49" s="8">
        <f>LN(D49)</f>
        <v>11.221904491252932</v>
      </c>
    </row>
    <row r="50" spans="1:12" x14ac:dyDescent="0.3">
      <c r="A50">
        <v>1717458</v>
      </c>
      <c r="B50" t="s">
        <v>59</v>
      </c>
      <c r="C50">
        <v>20305</v>
      </c>
      <c r="D50">
        <v>63172</v>
      </c>
      <c r="E50" s="11">
        <v>230448654</v>
      </c>
      <c r="F50" s="11">
        <v>398393372</v>
      </c>
      <c r="G50" s="9">
        <v>4.8878244293464976E-5</v>
      </c>
      <c r="H50" s="26">
        <f>E50+F50</f>
        <v>628842026</v>
      </c>
      <c r="I50" s="4">
        <f>H50/C50</f>
        <v>30969.811672001972</v>
      </c>
      <c r="J50" s="8">
        <f>LN(I50)</f>
        <v>10.340768191967229</v>
      </c>
      <c r="K50" s="8">
        <f>LN(C50)</f>
        <v>9.918622440120398</v>
      </c>
      <c r="L50" s="8">
        <f>LN(D50)</f>
        <v>11.053616443989945</v>
      </c>
    </row>
    <row r="51" spans="1:12" x14ac:dyDescent="0.3">
      <c r="A51">
        <v>1717497</v>
      </c>
      <c r="B51" t="s">
        <v>60</v>
      </c>
      <c r="C51">
        <v>10908</v>
      </c>
      <c r="D51">
        <v>65074</v>
      </c>
      <c r="E51" s="11">
        <v>435378957</v>
      </c>
      <c r="F51" s="11">
        <v>327193249</v>
      </c>
      <c r="G51" s="9">
        <v>0.14049510437834842</v>
      </c>
      <c r="H51" s="26">
        <f>E51+F51</f>
        <v>762572206</v>
      </c>
      <c r="I51" s="4">
        <f>H51/C51</f>
        <v>69909.443160982759</v>
      </c>
      <c r="J51" s="8">
        <f>LN(I51)</f>
        <v>11.154956014390384</v>
      </c>
      <c r="K51" s="8">
        <f>LN(C51)</f>
        <v>9.2972517439654787</v>
      </c>
      <c r="L51" s="8">
        <f>LN(D51)</f>
        <v>11.08328036286033</v>
      </c>
    </row>
    <row r="52" spans="1:12" x14ac:dyDescent="0.3">
      <c r="A52">
        <v>1717523</v>
      </c>
      <c r="B52" t="s">
        <v>61</v>
      </c>
      <c r="C52">
        <v>8425</v>
      </c>
      <c r="D52">
        <v>80718</v>
      </c>
      <c r="E52" s="11">
        <v>90734088</v>
      </c>
      <c r="F52" s="11">
        <v>150483787</v>
      </c>
      <c r="G52" s="9">
        <v>0</v>
      </c>
      <c r="H52" s="26">
        <f>E52+F52</f>
        <v>241217875</v>
      </c>
      <c r="I52" s="4">
        <f>H52/C52</f>
        <v>28631.201780415431</v>
      </c>
      <c r="J52" s="8">
        <f>LN(I52)</f>
        <v>10.262252373474382</v>
      </c>
      <c r="K52" s="8">
        <f>LN(C52)</f>
        <v>9.0389587552205626</v>
      </c>
      <c r="L52" s="8">
        <f>LN(D52)</f>
        <v>11.298716877713598</v>
      </c>
    </row>
    <row r="53" spans="1:12" x14ac:dyDescent="0.3">
      <c r="A53">
        <v>1717887</v>
      </c>
      <c r="B53" t="s">
        <v>62</v>
      </c>
      <c r="C53">
        <v>40082</v>
      </c>
      <c r="D53">
        <v>96274</v>
      </c>
      <c r="E53" s="11">
        <v>1224192546</v>
      </c>
      <c r="F53" s="11">
        <v>1199910786</v>
      </c>
      <c r="G53" s="9">
        <v>8.9671956095259381E-2</v>
      </c>
      <c r="H53" s="26">
        <f>E53+F53</f>
        <v>2424103332</v>
      </c>
      <c r="I53" s="4">
        <f>H53/C53</f>
        <v>60478.602165560602</v>
      </c>
      <c r="J53" s="8">
        <f>LN(I53)</f>
        <v>11.010044898244399</v>
      </c>
      <c r="K53" s="8">
        <f>LN(C53)</f>
        <v>10.598682634713374</v>
      </c>
      <c r="L53" s="8">
        <f>LN(D53)</f>
        <v>11.474953571716675</v>
      </c>
    </row>
    <row r="54" spans="1:12" x14ac:dyDescent="0.3">
      <c r="A54">
        <v>1718628</v>
      </c>
      <c r="B54" t="s">
        <v>63</v>
      </c>
      <c r="C54">
        <v>22087</v>
      </c>
      <c r="D54">
        <v>104226</v>
      </c>
      <c r="E54" s="11">
        <v>333979021</v>
      </c>
      <c r="F54" s="11">
        <v>932063818</v>
      </c>
      <c r="G54" s="9">
        <v>0</v>
      </c>
      <c r="H54" s="26">
        <f>E54+F54</f>
        <v>1266042839</v>
      </c>
      <c r="I54" s="4">
        <f>H54/C54</f>
        <v>57320.724362747314</v>
      </c>
      <c r="J54" s="8">
        <f>LN(I54)</f>
        <v>10.956417519035101</v>
      </c>
      <c r="K54" s="8">
        <f>LN(C54)</f>
        <v>10.002744479133469</v>
      </c>
      <c r="L54" s="8">
        <f>LN(D54)</f>
        <v>11.554316897329979</v>
      </c>
    </row>
    <row r="55" spans="1:12" x14ac:dyDescent="0.3">
      <c r="A55">
        <v>1719083</v>
      </c>
      <c r="B55" t="s">
        <v>64</v>
      </c>
      <c r="C55">
        <v>3638</v>
      </c>
      <c r="D55">
        <v>165625</v>
      </c>
      <c r="E55" s="11">
        <v>181997911</v>
      </c>
      <c r="F55" s="11">
        <v>276647964</v>
      </c>
      <c r="G55" s="9">
        <v>0</v>
      </c>
      <c r="H55" s="26">
        <f>E55+F55</f>
        <v>458645875</v>
      </c>
      <c r="I55" s="4">
        <f>H55/C55</f>
        <v>126070.88372732271</v>
      </c>
      <c r="J55" s="8">
        <f>LN(I55)</f>
        <v>11.744599597015315</v>
      </c>
      <c r="K55" s="8">
        <f>LN(C55)</f>
        <v>8.1991893590780673</v>
      </c>
      <c r="L55" s="8">
        <f>LN(D55)</f>
        <v>12.017481475722624</v>
      </c>
    </row>
    <row r="56" spans="1:12" x14ac:dyDescent="0.3">
      <c r="A56">
        <v>1718992</v>
      </c>
      <c r="B56" t="s">
        <v>65</v>
      </c>
      <c r="C56">
        <v>19228</v>
      </c>
      <c r="D56">
        <v>168568</v>
      </c>
      <c r="E56" s="11">
        <v>416268453</v>
      </c>
      <c r="F56" s="11">
        <v>1524116833</v>
      </c>
      <c r="G56" s="9">
        <v>0</v>
      </c>
      <c r="H56" s="26">
        <f>E56+F56</f>
        <v>1940385286</v>
      </c>
      <c r="I56" s="4">
        <f>H56/C56</f>
        <v>100914.56656958602</v>
      </c>
      <c r="J56" s="8">
        <f>LN(I56)</f>
        <v>11.522029562320151</v>
      </c>
      <c r="K56" s="8">
        <f>LN(C56)</f>
        <v>9.8641228290138514</v>
      </c>
      <c r="L56" s="8">
        <f>LN(D56)</f>
        <v>12.035094508196643</v>
      </c>
    </row>
    <row r="57" spans="1:12" x14ac:dyDescent="0.3">
      <c r="A57">
        <v>1719642</v>
      </c>
      <c r="B57" t="s">
        <v>66</v>
      </c>
      <c r="C57">
        <v>60413</v>
      </c>
      <c r="D57">
        <v>79453</v>
      </c>
      <c r="E57" s="11">
        <v>1328720870</v>
      </c>
      <c r="F57" s="11">
        <v>2252496910</v>
      </c>
      <c r="G57" s="9">
        <v>0.14597445405850845</v>
      </c>
      <c r="H57" s="26">
        <f>E57+F57</f>
        <v>3581217780</v>
      </c>
      <c r="I57" s="4">
        <f>H57/C57</f>
        <v>59278.926390015396</v>
      </c>
      <c r="J57" s="8">
        <f>LN(I57)</f>
        <v>10.990009148976265</v>
      </c>
      <c r="K57" s="8">
        <f>LN(C57)</f>
        <v>11.008959592551948</v>
      </c>
      <c r="L57" s="8">
        <f>LN(D57)</f>
        <v>11.282920930849217</v>
      </c>
    </row>
    <row r="58" spans="1:12" x14ac:dyDescent="0.3">
      <c r="A58">
        <v>1719837</v>
      </c>
      <c r="B58" t="s">
        <v>67</v>
      </c>
      <c r="C58">
        <v>2765</v>
      </c>
      <c r="D58">
        <v>57870</v>
      </c>
      <c r="E58" s="11">
        <v>18099113</v>
      </c>
      <c r="F58" s="11">
        <v>50256754</v>
      </c>
      <c r="G58" s="9">
        <v>0</v>
      </c>
      <c r="H58" s="26">
        <f>E58+F58</f>
        <v>68355867</v>
      </c>
      <c r="I58" s="4">
        <f>H58/C58</f>
        <v>24721.832549728751</v>
      </c>
      <c r="J58" s="8">
        <f>LN(I58)</f>
        <v>10.115442041094546</v>
      </c>
      <c r="K58" s="8">
        <f>LN(C58)</f>
        <v>7.9247959139564355</v>
      </c>
      <c r="L58" s="8">
        <f>LN(D58)</f>
        <v>10.965954394567884</v>
      </c>
    </row>
    <row r="59" spans="1:12" x14ac:dyDescent="0.3">
      <c r="A59">
        <v>1720149</v>
      </c>
      <c r="B59" t="s">
        <v>68</v>
      </c>
      <c r="C59">
        <v>3036</v>
      </c>
      <c r="D59">
        <v>46406</v>
      </c>
      <c r="E59" s="11">
        <v>27552344</v>
      </c>
      <c r="F59" s="11">
        <v>28398484</v>
      </c>
      <c r="G59" s="9">
        <v>1</v>
      </c>
      <c r="H59" s="26">
        <f>E59+F59</f>
        <v>55950828</v>
      </c>
      <c r="I59" s="4">
        <f>H59/C59</f>
        <v>18429.12648221344</v>
      </c>
      <c r="J59" s="8">
        <f>LN(I59)</f>
        <v>9.8216876530247994</v>
      </c>
      <c r="K59" s="8">
        <f>LN(C59)</f>
        <v>8.0182961385155203</v>
      </c>
      <c r="L59" s="8">
        <f>LN(D59)</f>
        <v>10.745184040199312</v>
      </c>
    </row>
    <row r="60" spans="1:12" x14ac:dyDescent="0.3">
      <c r="A60">
        <v>1720292</v>
      </c>
      <c r="B60" t="s">
        <v>69</v>
      </c>
      <c r="C60">
        <v>21588</v>
      </c>
      <c r="D60">
        <v>53047</v>
      </c>
      <c r="E60" s="11">
        <v>142600150</v>
      </c>
      <c r="F60" s="11">
        <v>189974065</v>
      </c>
      <c r="G60" s="9">
        <v>1</v>
      </c>
      <c r="H60" s="26">
        <f>E60+F60</f>
        <v>332574215</v>
      </c>
      <c r="I60" s="4">
        <f>H60/C60</f>
        <v>15405.513016490642</v>
      </c>
      <c r="J60" s="8">
        <f>LN(I60)</f>
        <v>9.6424807124230831</v>
      </c>
      <c r="K60" s="8">
        <f>LN(C60)</f>
        <v>9.9798928837385326</v>
      </c>
      <c r="L60" s="8">
        <f>LN(D60)</f>
        <v>10.878933592018965</v>
      </c>
    </row>
    <row r="61" spans="1:12" x14ac:dyDescent="0.3">
      <c r="A61">
        <v>1720591</v>
      </c>
      <c r="B61" t="s">
        <v>70</v>
      </c>
      <c r="C61">
        <v>50209</v>
      </c>
      <c r="D61">
        <v>105217</v>
      </c>
      <c r="E61" s="11">
        <v>1255000988</v>
      </c>
      <c r="F61" s="11">
        <v>2640739179</v>
      </c>
      <c r="G61" s="9">
        <v>0</v>
      </c>
      <c r="H61" s="26">
        <f>E61+F61</f>
        <v>3895740167</v>
      </c>
      <c r="I61" s="4">
        <f>H61/C61</f>
        <v>77590.475153856882</v>
      </c>
      <c r="J61" s="8">
        <f>LN(I61)</f>
        <v>11.25919995577512</v>
      </c>
      <c r="K61" s="8">
        <f>LN(C61)</f>
        <v>10.823949572479094</v>
      </c>
      <c r="L61" s="8">
        <f>LN(D61)</f>
        <v>11.56378016318854</v>
      </c>
    </row>
    <row r="62" spans="1:12" x14ac:dyDescent="0.3">
      <c r="A62">
        <v>1721696</v>
      </c>
      <c r="B62" t="s">
        <v>71</v>
      </c>
      <c r="C62">
        <v>3117</v>
      </c>
      <c r="D62">
        <v>71795</v>
      </c>
      <c r="E62" s="11">
        <v>155005881</v>
      </c>
      <c r="F62" s="11">
        <v>108311381</v>
      </c>
      <c r="G62" s="9">
        <v>6.9796954314720813E-3</v>
      </c>
      <c r="H62" s="26">
        <f>E62+F62</f>
        <v>263317262</v>
      </c>
      <c r="I62" s="4">
        <f>H62/C62</f>
        <v>84477.786974655115</v>
      </c>
      <c r="J62" s="8">
        <f>LN(I62)</f>
        <v>11.344243902747719</v>
      </c>
      <c r="K62" s="8">
        <f>LN(C62)</f>
        <v>8.0446262797673374</v>
      </c>
      <c r="L62" s="8">
        <f>LN(D62)</f>
        <v>11.181570114728478</v>
      </c>
    </row>
    <row r="63" spans="1:12" x14ac:dyDescent="0.3">
      <c r="A63">
        <v>1721904</v>
      </c>
      <c r="B63" t="s">
        <v>72</v>
      </c>
      <c r="C63">
        <v>1326</v>
      </c>
      <c r="D63">
        <v>51121</v>
      </c>
      <c r="E63" s="11">
        <v>4710199</v>
      </c>
      <c r="F63" s="11">
        <v>22295547</v>
      </c>
      <c r="G63" s="9">
        <v>0</v>
      </c>
      <c r="H63" s="26">
        <f>E63+F63</f>
        <v>27005746</v>
      </c>
      <c r="I63" s="4">
        <f>H63/C63</f>
        <v>20366.324283559577</v>
      </c>
      <c r="J63" s="8">
        <f>LN(I63)</f>
        <v>9.9216380453957491</v>
      </c>
      <c r="K63" s="8">
        <f>LN(C63)</f>
        <v>7.1899221707458079</v>
      </c>
      <c r="L63" s="8">
        <f>LN(D63)</f>
        <v>10.841950650675424</v>
      </c>
    </row>
    <row r="64" spans="1:12" x14ac:dyDescent="0.3">
      <c r="A64">
        <v>1722931</v>
      </c>
      <c r="B64" t="s">
        <v>73</v>
      </c>
      <c r="C64">
        <v>5981</v>
      </c>
      <c r="D64">
        <v>99877</v>
      </c>
      <c r="E64" s="11">
        <v>102910351</v>
      </c>
      <c r="F64" s="11">
        <v>194737921</v>
      </c>
      <c r="G64" s="9">
        <v>0</v>
      </c>
      <c r="H64" s="26">
        <f>E64+F64</f>
        <v>297648272</v>
      </c>
      <c r="I64" s="4">
        <f>H64/C64</f>
        <v>49765.636515632839</v>
      </c>
      <c r="J64" s="8">
        <f>LN(I64)</f>
        <v>10.815079995026034</v>
      </c>
      <c r="K64" s="8">
        <f>LN(C64)</f>
        <v>8.6963430570445563</v>
      </c>
      <c r="L64" s="8">
        <f>LN(D64)</f>
        <v>11.511694707899366</v>
      </c>
    </row>
    <row r="65" spans="1:12" x14ac:dyDescent="0.3">
      <c r="A65">
        <v>1723074</v>
      </c>
      <c r="B65" t="s">
        <v>74</v>
      </c>
      <c r="C65">
        <v>114156</v>
      </c>
      <c r="D65">
        <v>79757</v>
      </c>
      <c r="E65" s="11">
        <v>1647171553</v>
      </c>
      <c r="F65" s="11">
        <v>2644524303</v>
      </c>
      <c r="G65" s="9">
        <v>0.5655287159072101</v>
      </c>
      <c r="H65" s="26">
        <f>E65+F65</f>
        <v>4291695856</v>
      </c>
      <c r="I65" s="4">
        <f>H65/C65</f>
        <v>37595.009075300462</v>
      </c>
      <c r="J65" s="8">
        <f>LN(I65)</f>
        <v>10.534626583208572</v>
      </c>
      <c r="K65" s="8">
        <f>LN(C65)</f>
        <v>11.645321212994457</v>
      </c>
      <c r="L65" s="8">
        <f>LN(D65)</f>
        <v>11.286739791089824</v>
      </c>
    </row>
    <row r="66" spans="1:12" x14ac:dyDescent="0.3">
      <c r="A66">
        <v>1723256</v>
      </c>
      <c r="B66" t="s">
        <v>75</v>
      </c>
      <c r="C66">
        <v>32763</v>
      </c>
      <c r="D66">
        <v>89187</v>
      </c>
      <c r="E66" s="11">
        <v>1196098693</v>
      </c>
      <c r="F66" s="11">
        <v>2243624199</v>
      </c>
      <c r="G66" s="9">
        <v>2.1028891868828479E-2</v>
      </c>
      <c r="H66" s="26">
        <f>E66+F66</f>
        <v>3439722892</v>
      </c>
      <c r="I66" s="4">
        <f>H66/C66</f>
        <v>104988.03198730275</v>
      </c>
      <c r="J66" s="8">
        <f>LN(I66)</f>
        <v>11.561601641570016</v>
      </c>
      <c r="K66" s="8">
        <f>LN(C66)</f>
        <v>10.397055108865839</v>
      </c>
      <c r="L66" s="8">
        <f>LN(D66)</f>
        <v>11.398490568036694</v>
      </c>
    </row>
    <row r="67" spans="1:12" x14ac:dyDescent="0.3">
      <c r="A67">
        <v>1723620</v>
      </c>
      <c r="B67" t="s">
        <v>76</v>
      </c>
      <c r="C67">
        <v>45661</v>
      </c>
      <c r="D67">
        <v>128355</v>
      </c>
      <c r="E67" s="11">
        <v>1366639433</v>
      </c>
      <c r="F67" s="11">
        <v>2645775754</v>
      </c>
      <c r="G67" s="9">
        <v>0</v>
      </c>
      <c r="H67" s="26">
        <f>E67+F67</f>
        <v>4012415187</v>
      </c>
      <c r="I67" s="4">
        <f>H67/C67</f>
        <v>87874.010358949658</v>
      </c>
      <c r="J67" s="8">
        <f>LN(I67)</f>
        <v>11.383659367131481</v>
      </c>
      <c r="K67" s="8">
        <f>LN(C67)</f>
        <v>10.72899982085141</v>
      </c>
      <c r="L67" s="8">
        <f>LN(D67)</f>
        <v>11.762555141520265</v>
      </c>
    </row>
    <row r="68" spans="1:12" x14ac:dyDescent="0.3">
      <c r="A68">
        <v>1723724</v>
      </c>
      <c r="B68" t="s">
        <v>77</v>
      </c>
      <c r="C68">
        <v>24517</v>
      </c>
      <c r="D68">
        <v>68833</v>
      </c>
      <c r="E68" s="11">
        <v>152812696</v>
      </c>
      <c r="F68" s="11">
        <v>522591802</v>
      </c>
      <c r="G68" s="9">
        <v>0.40736511561518696</v>
      </c>
      <c r="H68" s="26">
        <f>E68+F68</f>
        <v>675404498</v>
      </c>
      <c r="I68" s="4">
        <f>H68/C68</f>
        <v>27548.415303666843</v>
      </c>
      <c r="J68" s="8">
        <f>LN(I68)</f>
        <v>10.223700292188633</v>
      </c>
      <c r="K68" s="8">
        <f>LN(C68)</f>
        <v>10.107122033462112</v>
      </c>
      <c r="L68" s="8">
        <f>LN(D68)</f>
        <v>11.139438560088378</v>
      </c>
    </row>
    <row r="69" spans="1:12" x14ac:dyDescent="0.3">
      <c r="A69">
        <v>1723945</v>
      </c>
      <c r="B69" t="s">
        <v>78</v>
      </c>
      <c r="C69">
        <v>2500</v>
      </c>
      <c r="D69">
        <v>76339</v>
      </c>
      <c r="E69" s="11">
        <v>7894188</v>
      </c>
      <c r="F69" s="11">
        <v>72984535</v>
      </c>
      <c r="G69" s="9">
        <v>0</v>
      </c>
      <c r="H69" s="26">
        <f>E69+F69</f>
        <v>80878723</v>
      </c>
      <c r="I69" s="4">
        <f>H69/C69</f>
        <v>32351.4892</v>
      </c>
      <c r="J69" s="8">
        <f>LN(I69)</f>
        <v>10.384415332872605</v>
      </c>
      <c r="K69" s="8">
        <f>LN(C69)</f>
        <v>7.8240460108562919</v>
      </c>
      <c r="L69" s="8">
        <f>LN(D69)</f>
        <v>11.242939226920786</v>
      </c>
    </row>
    <row r="70" spans="1:12" x14ac:dyDescent="0.3">
      <c r="A70">
        <v>1724582</v>
      </c>
      <c r="B70" t="s">
        <v>79</v>
      </c>
      <c r="C70">
        <v>78454</v>
      </c>
      <c r="D70">
        <v>87345</v>
      </c>
      <c r="E70" s="11">
        <v>1052948775</v>
      </c>
      <c r="F70" s="11">
        <v>3432148547</v>
      </c>
      <c r="G70" s="9">
        <v>7.9656894123671745E-2</v>
      </c>
      <c r="H70" s="26">
        <f>E70+F70</f>
        <v>4485097322</v>
      </c>
      <c r="I70" s="4">
        <f>H70/C70</f>
        <v>57168.497743900887</v>
      </c>
      <c r="J70" s="8">
        <f>LN(I70)</f>
        <v>10.953758286912612</v>
      </c>
      <c r="K70" s="8">
        <f>LN(C70)</f>
        <v>11.270267744751717</v>
      </c>
      <c r="L70" s="8">
        <f>LN(D70)</f>
        <v>11.377621072939331</v>
      </c>
    </row>
    <row r="71" spans="1:12" x14ac:dyDescent="0.3">
      <c r="A71">
        <v>1724634</v>
      </c>
      <c r="B71" t="s">
        <v>80</v>
      </c>
      <c r="C71">
        <v>19884</v>
      </c>
      <c r="D71">
        <v>85328</v>
      </c>
      <c r="E71" s="11">
        <v>583799938</v>
      </c>
      <c r="F71" s="11">
        <v>412176856</v>
      </c>
      <c r="G71" s="9">
        <v>0.25718297146868574</v>
      </c>
      <c r="H71" s="26">
        <f>E71+F71</f>
        <v>995976794</v>
      </c>
      <c r="I71" s="4">
        <f>H71/C71</f>
        <v>50089.357976262319</v>
      </c>
      <c r="J71" s="8">
        <f>LN(I71)</f>
        <v>10.821563848866091</v>
      </c>
      <c r="K71" s="8">
        <f>LN(C71)</f>
        <v>9.8976706672145625</v>
      </c>
      <c r="L71" s="8">
        <f>LN(D71)</f>
        <v>11.354257932840383</v>
      </c>
    </row>
    <row r="72" spans="1:12" x14ac:dyDescent="0.3">
      <c r="A72">
        <v>1726571</v>
      </c>
      <c r="B72" t="s">
        <v>81</v>
      </c>
      <c r="C72">
        <v>9868</v>
      </c>
      <c r="D72">
        <v>126085</v>
      </c>
      <c r="E72" s="11">
        <v>84245098</v>
      </c>
      <c r="F72" s="11">
        <v>221097215</v>
      </c>
      <c r="G72" s="9">
        <v>0</v>
      </c>
      <c r="H72" s="26">
        <f>E72+F72</f>
        <v>305342313</v>
      </c>
      <c r="I72" s="4">
        <f>H72/C72</f>
        <v>30942.674604783137</v>
      </c>
      <c r="J72" s="8">
        <f>LN(I72)</f>
        <v>10.339891565277245</v>
      </c>
      <c r="K72" s="8">
        <f>LN(C72)</f>
        <v>9.1970524776492475</v>
      </c>
      <c r="L72" s="8">
        <f>LN(D72)</f>
        <v>11.744711561665779</v>
      </c>
    </row>
    <row r="73" spans="1:12" x14ac:dyDescent="0.3">
      <c r="A73">
        <v>1726710</v>
      </c>
      <c r="B73" t="s">
        <v>82</v>
      </c>
      <c r="C73">
        <v>1718</v>
      </c>
      <c r="D73">
        <v>37885</v>
      </c>
      <c r="E73" s="11">
        <v>9038914</v>
      </c>
      <c r="F73" s="11">
        <v>11200289</v>
      </c>
      <c r="G73" s="9">
        <v>1</v>
      </c>
      <c r="H73" s="26">
        <f>E73+F73</f>
        <v>20239203</v>
      </c>
      <c r="I73" s="4">
        <f>H73/C73</f>
        <v>11780.676949941793</v>
      </c>
      <c r="J73" s="8">
        <f>LN(I73)</f>
        <v>9.3742159215936702</v>
      </c>
      <c r="K73" s="8">
        <f>LN(C73)</f>
        <v>7.4489161025442003</v>
      </c>
      <c r="L73" s="8">
        <f>LN(D73)</f>
        <v>10.542310534365473</v>
      </c>
    </row>
    <row r="74" spans="1:12" x14ac:dyDescent="0.3">
      <c r="A74">
        <v>1726935</v>
      </c>
      <c r="B74" t="s">
        <v>83</v>
      </c>
      <c r="C74">
        <v>14297</v>
      </c>
      <c r="D74">
        <v>72827</v>
      </c>
      <c r="E74" s="11">
        <v>354140205</v>
      </c>
      <c r="F74" s="11">
        <v>353567531</v>
      </c>
      <c r="G74" s="9">
        <v>0</v>
      </c>
      <c r="H74" s="26">
        <f>E74+F74</f>
        <v>707707736</v>
      </c>
      <c r="I74" s="4">
        <f>H74/C74</f>
        <v>49500.436175421419</v>
      </c>
      <c r="J74" s="8">
        <f>LN(I74)</f>
        <v>10.809736760142634</v>
      </c>
      <c r="K74" s="8">
        <f>LN(C74)</f>
        <v>9.5678050040291645</v>
      </c>
      <c r="L74" s="8">
        <f>LN(D74)</f>
        <v>11.195842044546996</v>
      </c>
    </row>
    <row r="75" spans="1:12" x14ac:dyDescent="0.3">
      <c r="A75">
        <v>1726987</v>
      </c>
      <c r="B75" t="s">
        <v>84</v>
      </c>
      <c r="C75">
        <v>1298</v>
      </c>
      <c r="D75">
        <v>97500</v>
      </c>
      <c r="E75" s="11">
        <v>52805680</v>
      </c>
      <c r="F75" s="11">
        <v>58826887</v>
      </c>
      <c r="G75" s="9">
        <v>0</v>
      </c>
      <c r="H75" s="26">
        <f>E75+F75</f>
        <v>111632567</v>
      </c>
      <c r="I75" s="4">
        <f>H75/C75</f>
        <v>86003.518489984592</v>
      </c>
      <c r="J75" s="8">
        <f>LN(I75)</f>
        <v>11.362143487072984</v>
      </c>
      <c r="K75" s="8">
        <f>LN(C75)</f>
        <v>7.1685798972640349</v>
      </c>
      <c r="L75" s="8">
        <f>LN(D75)</f>
        <v>11.487607656985938</v>
      </c>
    </row>
    <row r="76" spans="1:12" x14ac:dyDescent="0.3">
      <c r="A76">
        <v>1727442</v>
      </c>
      <c r="B76" t="s">
        <v>85</v>
      </c>
      <c r="C76">
        <v>10945</v>
      </c>
      <c r="D76">
        <v>64221</v>
      </c>
      <c r="E76" s="11">
        <v>317984337</v>
      </c>
      <c r="F76" s="11">
        <v>309476693</v>
      </c>
      <c r="G76" s="9">
        <v>0</v>
      </c>
      <c r="H76" s="26">
        <f>E76+F76</f>
        <v>627461030</v>
      </c>
      <c r="I76" s="4">
        <f>H76/C76</f>
        <v>57328.554591137508</v>
      </c>
      <c r="J76" s="8">
        <f>LN(I76)</f>
        <v>10.956554113499084</v>
      </c>
      <c r="K76" s="8">
        <f>LN(C76)</f>
        <v>9.3006380099569625</v>
      </c>
      <c r="L76" s="8">
        <f>LN(D76)</f>
        <v>11.070085538995333</v>
      </c>
    </row>
    <row r="77" spans="1:12" x14ac:dyDescent="0.3">
      <c r="A77">
        <v>1727533</v>
      </c>
      <c r="B77" t="s">
        <v>86</v>
      </c>
      <c r="C77">
        <v>4710</v>
      </c>
      <c r="D77">
        <v>109645</v>
      </c>
      <c r="E77" s="11">
        <v>59554532</v>
      </c>
      <c r="F77" s="11">
        <v>146828327</v>
      </c>
      <c r="G77" s="9">
        <v>0</v>
      </c>
      <c r="H77" s="26">
        <f>E77+F77</f>
        <v>206382859</v>
      </c>
      <c r="I77" s="4">
        <f>H77/C77</f>
        <v>43818.016772823779</v>
      </c>
      <c r="J77" s="8">
        <f>LN(I77)</f>
        <v>10.687800353631966</v>
      </c>
      <c r="K77" s="8">
        <f>LN(C77)</f>
        <v>8.4574431870104636</v>
      </c>
      <c r="L77" s="8">
        <f>LN(D77)</f>
        <v>11.605003153171136</v>
      </c>
    </row>
    <row r="78" spans="1:12" x14ac:dyDescent="0.3">
      <c r="A78">
        <v>1727624</v>
      </c>
      <c r="B78" t="s">
        <v>87</v>
      </c>
      <c r="C78">
        <v>20040</v>
      </c>
      <c r="D78">
        <v>145645</v>
      </c>
      <c r="E78" s="11">
        <v>588492411</v>
      </c>
      <c r="F78" s="11">
        <v>927605291</v>
      </c>
      <c r="G78" s="9">
        <v>0</v>
      </c>
      <c r="H78" s="26">
        <f>E78+F78</f>
        <v>1516097702</v>
      </c>
      <c r="I78" s="4">
        <f>H78/C78</f>
        <v>75653.577944111777</v>
      </c>
      <c r="J78" s="8">
        <f>LN(I78)</f>
        <v>11.233920014120708</v>
      </c>
      <c r="K78" s="8">
        <f>LN(C78)</f>
        <v>9.9054855551988013</v>
      </c>
      <c r="L78" s="8">
        <f>LN(D78)</f>
        <v>11.888927432927751</v>
      </c>
    </row>
    <row r="79" spans="1:12" x14ac:dyDescent="0.3">
      <c r="A79">
        <v>1727702</v>
      </c>
      <c r="B79" t="s">
        <v>88</v>
      </c>
      <c r="C79">
        <v>18435</v>
      </c>
      <c r="D79">
        <v>70221</v>
      </c>
      <c r="E79" s="11">
        <v>219414714</v>
      </c>
      <c r="F79" s="11">
        <v>828461628</v>
      </c>
      <c r="G79" s="9">
        <v>7.0179238641901773E-2</v>
      </c>
      <c r="H79" s="26">
        <f>E79+F79</f>
        <v>1047876342</v>
      </c>
      <c r="I79" s="4">
        <f>H79/C79</f>
        <v>56841.678437754272</v>
      </c>
      <c r="J79" s="8">
        <f>LN(I79)</f>
        <v>10.948025110940335</v>
      </c>
      <c r="K79" s="8">
        <f>LN(C79)</f>
        <v>9.8220063106682449</v>
      </c>
      <c r="L79" s="8">
        <f>LN(D79)</f>
        <v>11.159402690578014</v>
      </c>
    </row>
    <row r="80" spans="1:12" x14ac:dyDescent="0.3">
      <c r="A80">
        <v>1728872</v>
      </c>
      <c r="B80" t="s">
        <v>89</v>
      </c>
      <c r="C80">
        <v>21472</v>
      </c>
      <c r="D80">
        <v>126759</v>
      </c>
      <c r="E80" s="11">
        <v>523498606</v>
      </c>
      <c r="F80" s="11">
        <v>1072241774</v>
      </c>
      <c r="G80" s="9">
        <v>0</v>
      </c>
      <c r="H80" s="26">
        <f>E80+F80</f>
        <v>1595740380</v>
      </c>
      <c r="I80" s="4">
        <f>H80/C80</f>
        <v>74317.268070044709</v>
      </c>
      <c r="J80" s="8">
        <f>LN(I80)</f>
        <v>11.216098613797623</v>
      </c>
      <c r="K80" s="8">
        <f>LN(C80)</f>
        <v>9.9745050397714081</v>
      </c>
      <c r="L80" s="8">
        <f>LN(D80)</f>
        <v>11.750042924849788</v>
      </c>
    </row>
    <row r="81" spans="1:12" x14ac:dyDescent="0.3">
      <c r="A81">
        <v>1729171</v>
      </c>
      <c r="B81" t="s">
        <v>90</v>
      </c>
      <c r="C81">
        <v>8220</v>
      </c>
      <c r="D81">
        <v>101298</v>
      </c>
      <c r="E81" s="11">
        <v>28620925</v>
      </c>
      <c r="F81" s="11">
        <v>228395476</v>
      </c>
      <c r="G81" s="9">
        <v>0</v>
      </c>
      <c r="H81" s="26">
        <f>E81+F81</f>
        <v>257016401</v>
      </c>
      <c r="I81" s="4">
        <f>H81/C81</f>
        <v>31267.20206812652</v>
      </c>
      <c r="J81" s="8">
        <f>LN(I81)</f>
        <v>10.350324969893665</v>
      </c>
      <c r="K81" s="8">
        <f>LN(C81)</f>
        <v>9.0143254880502255</v>
      </c>
      <c r="L81" s="8">
        <f>LN(D81)</f>
        <v>11.525821946705248</v>
      </c>
    </row>
    <row r="82" spans="1:12" x14ac:dyDescent="0.3">
      <c r="A82">
        <v>1729756</v>
      </c>
      <c r="B82" t="s">
        <v>91</v>
      </c>
      <c r="C82">
        <v>28506</v>
      </c>
      <c r="D82">
        <v>124754</v>
      </c>
      <c r="E82" s="11">
        <v>357178855</v>
      </c>
      <c r="F82" s="11">
        <v>1513681682</v>
      </c>
      <c r="G82" s="9">
        <v>8.7741801289606874E-2</v>
      </c>
      <c r="H82" s="26">
        <f>E82+F82</f>
        <v>1870860537</v>
      </c>
      <c r="I82" s="4">
        <f>H82/C82</f>
        <v>65630.412439486419</v>
      </c>
      <c r="J82" s="8">
        <f>LN(I82)</f>
        <v>11.091794471761391</v>
      </c>
      <c r="K82" s="8">
        <f>LN(C82)</f>
        <v>10.257869870414977</v>
      </c>
      <c r="L82" s="8">
        <f>LN(D82)</f>
        <v>11.734099077227979</v>
      </c>
    </row>
    <row r="83" spans="1:12" x14ac:dyDescent="0.3">
      <c r="A83">
        <v>1729652</v>
      </c>
      <c r="B83" t="s">
        <v>92</v>
      </c>
      <c r="C83">
        <v>8824</v>
      </c>
      <c r="D83">
        <v>212132</v>
      </c>
      <c r="E83" s="11">
        <v>195923163</v>
      </c>
      <c r="F83" s="11">
        <v>970461640</v>
      </c>
      <c r="G83" s="9">
        <v>0</v>
      </c>
      <c r="H83" s="26">
        <f>E83+F83</f>
        <v>1166384803</v>
      </c>
      <c r="I83" s="4">
        <f>H83/C83</f>
        <v>132183.22790117862</v>
      </c>
      <c r="J83" s="8">
        <f>LN(I83)</f>
        <v>11.7919443292224</v>
      </c>
      <c r="K83" s="8">
        <f>LN(C83)</f>
        <v>9.0852305609333381</v>
      </c>
      <c r="L83" s="8">
        <f>LN(D83)</f>
        <v>12.264964001402785</v>
      </c>
    </row>
    <row r="84" spans="1:12" x14ac:dyDescent="0.3">
      <c r="A84">
        <v>1729730</v>
      </c>
      <c r="B84" t="s">
        <v>93</v>
      </c>
      <c r="C84">
        <v>33443</v>
      </c>
      <c r="D84">
        <v>77582</v>
      </c>
      <c r="E84" s="11">
        <v>797937024</v>
      </c>
      <c r="F84" s="11">
        <v>751406632</v>
      </c>
      <c r="G84" s="9">
        <v>0.32653122739329637</v>
      </c>
      <c r="H84" s="26">
        <f>E84+F84</f>
        <v>1549343656</v>
      </c>
      <c r="I84" s="4">
        <f>H84/C84</f>
        <v>46327.890918876896</v>
      </c>
      <c r="J84" s="8">
        <f>LN(I84)</f>
        <v>10.743499454362984</v>
      </c>
      <c r="K84" s="8">
        <f>LN(C84)</f>
        <v>10.417597776093334</v>
      </c>
      <c r="L84" s="8">
        <f>LN(D84)</f>
        <v>11.259090720501829</v>
      </c>
    </row>
    <row r="85" spans="1:12" x14ac:dyDescent="0.3">
      <c r="A85">
        <v>1729938</v>
      </c>
      <c r="B85" t="s">
        <v>94</v>
      </c>
      <c r="C85">
        <v>48150</v>
      </c>
      <c r="D85">
        <v>123771</v>
      </c>
      <c r="E85" s="11">
        <v>1792857410</v>
      </c>
      <c r="F85" s="11">
        <v>2812363119</v>
      </c>
      <c r="G85" s="9">
        <v>7.2703007904732581E-2</v>
      </c>
      <c r="H85" s="26">
        <f>E85+F85</f>
        <v>4605220529</v>
      </c>
      <c r="I85" s="4">
        <f>H85/C85</f>
        <v>95643.209325025964</v>
      </c>
      <c r="J85" s="8">
        <f>LN(I85)</f>
        <v>11.468379977314425</v>
      </c>
      <c r="K85" s="8">
        <f>LN(C85)</f>
        <v>10.782076417226271</v>
      </c>
      <c r="L85" s="8">
        <f>LN(D85)</f>
        <v>11.726188363003732</v>
      </c>
    </row>
    <row r="86" spans="1:12" x14ac:dyDescent="0.3">
      <c r="A86">
        <v>1730029</v>
      </c>
      <c r="B86" t="s">
        <v>95</v>
      </c>
      <c r="C86">
        <v>8590</v>
      </c>
      <c r="D86">
        <v>65685</v>
      </c>
      <c r="E86" s="11">
        <v>54912078</v>
      </c>
      <c r="F86" s="11">
        <v>97479482</v>
      </c>
      <c r="G86" s="9">
        <v>0.35407527129993072</v>
      </c>
      <c r="H86" s="26">
        <f>E86+F86</f>
        <v>152391560</v>
      </c>
      <c r="I86" s="4">
        <f>H86/C86</f>
        <v>17740.577415599535</v>
      </c>
      <c r="J86" s="8">
        <f>LN(I86)</f>
        <v>9.783609804127531</v>
      </c>
      <c r="K86" s="8">
        <f>LN(C86)</f>
        <v>9.0583540149783008</v>
      </c>
      <c r="L86" s="8">
        <f>LN(D86)</f>
        <v>11.092625867903608</v>
      </c>
    </row>
    <row r="87" spans="1:12" x14ac:dyDescent="0.3">
      <c r="A87">
        <v>1730120</v>
      </c>
      <c r="B87" t="s">
        <v>96</v>
      </c>
      <c r="C87">
        <v>616</v>
      </c>
      <c r="D87">
        <v>41324</v>
      </c>
      <c r="E87" s="11">
        <v>155712</v>
      </c>
      <c r="F87" s="11">
        <v>6429840</v>
      </c>
      <c r="G87" s="9">
        <v>0</v>
      </c>
      <c r="H87" s="26">
        <f>E87+F87</f>
        <v>6585552</v>
      </c>
      <c r="I87" s="4">
        <f>H87/C87</f>
        <v>10690.83116883117</v>
      </c>
      <c r="J87" s="8">
        <f>LN(I87)</f>
        <v>9.2771417529919926</v>
      </c>
      <c r="K87" s="8">
        <f>LN(C87)</f>
        <v>6.4232469635335194</v>
      </c>
      <c r="L87" s="8">
        <f>LN(D87)</f>
        <v>10.629198723969337</v>
      </c>
    </row>
    <row r="88" spans="1:12" x14ac:dyDescent="0.3">
      <c r="A88">
        <v>1730328</v>
      </c>
      <c r="B88" t="s">
        <v>97</v>
      </c>
      <c r="C88">
        <v>524</v>
      </c>
      <c r="D88">
        <v>211100</v>
      </c>
      <c r="E88" s="11">
        <v>5089635</v>
      </c>
      <c r="F88" s="11">
        <v>44627385</v>
      </c>
      <c r="G88" s="9">
        <v>0</v>
      </c>
      <c r="H88" s="26">
        <f>E88+F88</f>
        <v>49717020</v>
      </c>
      <c r="I88" s="4">
        <f>H88/C88</f>
        <v>94879.809160305347</v>
      </c>
      <c r="J88" s="8">
        <f>LN(I88)</f>
        <v>11.460366202849949</v>
      </c>
      <c r="K88" s="8">
        <f>LN(C88)</f>
        <v>6.261491684321042</v>
      </c>
      <c r="L88" s="8">
        <f>LN(D88)</f>
        <v>12.260087233836412</v>
      </c>
    </row>
    <row r="89" spans="1:12" x14ac:dyDescent="0.3">
      <c r="A89">
        <v>1731121</v>
      </c>
      <c r="B89" t="s">
        <v>98</v>
      </c>
      <c r="C89">
        <v>20827</v>
      </c>
      <c r="D89">
        <v>109975</v>
      </c>
      <c r="E89" s="11">
        <v>216671534</v>
      </c>
      <c r="F89" s="11">
        <v>599525768</v>
      </c>
      <c r="G89" s="9">
        <v>0.1706042921686747</v>
      </c>
      <c r="H89" s="26">
        <f>E89+F89</f>
        <v>816197302</v>
      </c>
      <c r="I89" s="4">
        <f>H89/C89</f>
        <v>39189.384068756903</v>
      </c>
      <c r="J89" s="8">
        <f>LN(I89)</f>
        <v>10.576161174529137</v>
      </c>
      <c r="K89" s="8">
        <f>LN(C89)</f>
        <v>9.9440055008390154</v>
      </c>
      <c r="L89" s="8">
        <f>LN(D89)</f>
        <v>11.60800834621692</v>
      </c>
    </row>
    <row r="90" spans="1:12" x14ac:dyDescent="0.3">
      <c r="A90">
        <v>1731446</v>
      </c>
      <c r="B90" t="s">
        <v>99</v>
      </c>
      <c r="C90">
        <v>4067</v>
      </c>
      <c r="D90">
        <v>98056</v>
      </c>
      <c r="E90" s="11">
        <v>53574392</v>
      </c>
      <c r="F90" s="11">
        <v>279993622</v>
      </c>
      <c r="G90" s="9">
        <v>0</v>
      </c>
      <c r="H90" s="26">
        <f>E90+F90</f>
        <v>333568014</v>
      </c>
      <c r="I90" s="4">
        <f>H90/C90</f>
        <v>82018.198672239974</v>
      </c>
      <c r="J90" s="8">
        <f>LN(I90)</f>
        <v>11.314696436649772</v>
      </c>
      <c r="K90" s="8">
        <f>LN(C90)</f>
        <v>8.3106609059072252</v>
      </c>
      <c r="L90" s="8">
        <f>LN(D90)</f>
        <v>11.493294023021001</v>
      </c>
    </row>
    <row r="91" spans="1:12" x14ac:dyDescent="0.3">
      <c r="A91">
        <v>1731667</v>
      </c>
      <c r="B91" t="s">
        <v>100</v>
      </c>
      <c r="C91">
        <v>427</v>
      </c>
      <c r="D91">
        <v>100833</v>
      </c>
      <c r="E91" s="11">
        <v>324449</v>
      </c>
      <c r="F91" s="11">
        <v>9393231</v>
      </c>
      <c r="G91" s="9">
        <v>0</v>
      </c>
      <c r="H91" s="26">
        <f>E91+F91</f>
        <v>9717680</v>
      </c>
      <c r="I91" s="4">
        <f>H91/C91</f>
        <v>22758.032786885247</v>
      </c>
      <c r="J91" s="8">
        <f>LN(I91)</f>
        <v>10.032673451591075</v>
      </c>
      <c r="K91" s="8">
        <f>LN(C91)</f>
        <v>6.0567840132286248</v>
      </c>
      <c r="L91" s="8">
        <f>LN(D91)</f>
        <v>11.521220961994336</v>
      </c>
    </row>
    <row r="92" spans="1:12" x14ac:dyDescent="0.3">
      <c r="A92">
        <v>1732018</v>
      </c>
      <c r="B92" t="s">
        <v>101</v>
      </c>
      <c r="C92">
        <v>30826</v>
      </c>
      <c r="D92">
        <v>102140</v>
      </c>
      <c r="E92" s="11">
        <v>1268083328</v>
      </c>
      <c r="F92" s="11">
        <v>1190068676</v>
      </c>
      <c r="G92" s="9">
        <v>8.7930697583534162E-4</v>
      </c>
      <c r="H92" s="26">
        <f>E92+F92</f>
        <v>2458152004</v>
      </c>
      <c r="I92" s="4">
        <f>H92/C92</f>
        <v>79742.81463699475</v>
      </c>
      <c r="J92" s="8">
        <f>LN(I92)</f>
        <v>11.286561917992291</v>
      </c>
      <c r="K92" s="8">
        <f>LN(C92)</f>
        <v>10.336113768706666</v>
      </c>
      <c r="L92" s="8">
        <f>LN(D92)</f>
        <v>11.534099700201635</v>
      </c>
    </row>
    <row r="93" spans="1:12" x14ac:dyDescent="0.3">
      <c r="A93">
        <v>1732200</v>
      </c>
      <c r="B93" t="s">
        <v>102</v>
      </c>
      <c r="C93">
        <v>3572</v>
      </c>
      <c r="D93">
        <v>107868</v>
      </c>
      <c r="E93" s="11">
        <v>37760752</v>
      </c>
      <c r="F93" s="11">
        <v>73768285</v>
      </c>
      <c r="G93" s="9">
        <v>0.40862944162436549</v>
      </c>
      <c r="H93" s="26">
        <f>E93+F93</f>
        <v>111529037</v>
      </c>
      <c r="I93" s="4">
        <f>H93/C93</f>
        <v>31223.134658454648</v>
      </c>
      <c r="J93" s="8">
        <f>LN(I93)</f>
        <v>10.348914594488923</v>
      </c>
      <c r="K93" s="8">
        <f>LN(C93)</f>
        <v>8.1808809419963904</v>
      </c>
      <c r="L93" s="8">
        <f>LN(D93)</f>
        <v>11.5886635363614</v>
      </c>
    </row>
    <row r="94" spans="1:12" x14ac:dyDescent="0.3">
      <c r="A94">
        <v>1732525</v>
      </c>
      <c r="B94" t="s">
        <v>103</v>
      </c>
      <c r="C94">
        <v>8019</v>
      </c>
      <c r="D94">
        <v>97927</v>
      </c>
      <c r="E94" s="11">
        <v>78394690</v>
      </c>
      <c r="F94" s="11">
        <v>217717309</v>
      </c>
      <c r="G94" s="9">
        <v>0</v>
      </c>
      <c r="H94" s="26">
        <f>E94+F94</f>
        <v>296111999</v>
      </c>
      <c r="I94" s="4">
        <f>H94/C94</f>
        <v>36926.29991270732</v>
      </c>
      <c r="J94" s="8">
        <f>LN(I94)</f>
        <v>10.516679310915537</v>
      </c>
      <c r="K94" s="8">
        <f>LN(C94)</f>
        <v>8.9895690048070289</v>
      </c>
      <c r="L94" s="8">
        <f>LN(D94)</f>
        <v>11.491977582119189</v>
      </c>
    </row>
    <row r="95" spans="1:12" x14ac:dyDescent="0.3">
      <c r="A95">
        <v>1732746</v>
      </c>
      <c r="B95" t="s">
        <v>104</v>
      </c>
      <c r="C95">
        <v>37545</v>
      </c>
      <c r="D95">
        <v>80535</v>
      </c>
      <c r="E95" s="11">
        <v>718899250</v>
      </c>
      <c r="F95" s="11">
        <v>712977924</v>
      </c>
      <c r="G95" s="9">
        <v>0.43509474246063518</v>
      </c>
      <c r="H95" s="26">
        <f>E95+F95</f>
        <v>1431877174</v>
      </c>
      <c r="I95" s="4">
        <f>H95/C95</f>
        <v>38137.626155280333</v>
      </c>
      <c r="J95" s="8">
        <f>LN(I95)</f>
        <v>10.548956636925855</v>
      </c>
      <c r="K95" s="8">
        <f>LN(C95)</f>
        <v>10.533295492533984</v>
      </c>
      <c r="L95" s="8">
        <f>LN(D95)</f>
        <v>11.296447151524779</v>
      </c>
    </row>
    <row r="96" spans="1:12" x14ac:dyDescent="0.3">
      <c r="A96">
        <v>1733331</v>
      </c>
      <c r="B96" t="s">
        <v>105</v>
      </c>
      <c r="C96">
        <v>9482</v>
      </c>
      <c r="D96">
        <v>63044</v>
      </c>
      <c r="E96" s="11">
        <v>127725765</v>
      </c>
      <c r="F96" s="11">
        <v>127928093</v>
      </c>
      <c r="G96" s="9">
        <v>0.81856584644629848</v>
      </c>
      <c r="H96" s="26">
        <f>E96+F96</f>
        <v>255653858</v>
      </c>
      <c r="I96" s="4">
        <f>H96/C96</f>
        <v>26962.018350558952</v>
      </c>
      <c r="J96" s="8">
        <f>LN(I96)</f>
        <v>10.202184426859002</v>
      </c>
      <c r="K96" s="8">
        <f>LN(C96)</f>
        <v>9.1571505434620644</v>
      </c>
      <c r="L96" s="8">
        <f>LN(D96)</f>
        <v>11.051588174295432</v>
      </c>
    </row>
    <row r="97" spans="1:12" x14ac:dyDescent="0.3">
      <c r="A97">
        <v>1733383</v>
      </c>
      <c r="B97" t="s">
        <v>106</v>
      </c>
      <c r="C97">
        <v>20751</v>
      </c>
      <c r="D97">
        <v>35572</v>
      </c>
      <c r="E97" s="11">
        <v>122427565</v>
      </c>
      <c r="F97" s="11">
        <v>198408405</v>
      </c>
      <c r="G97" s="9">
        <v>1</v>
      </c>
      <c r="H97" s="26">
        <f>E97+F97</f>
        <v>320835970</v>
      </c>
      <c r="I97" s="4">
        <f>H97/C97</f>
        <v>15461.22933834514</v>
      </c>
      <c r="J97" s="8">
        <f>LN(I97)</f>
        <v>9.6460908363374589</v>
      </c>
      <c r="K97" s="8">
        <f>LN(C97)</f>
        <v>9.9403497172686937</v>
      </c>
      <c r="L97" s="8">
        <f>LN(D97)</f>
        <v>10.47931409051953</v>
      </c>
    </row>
    <row r="98" spans="1:12" x14ac:dyDescent="0.3">
      <c r="A98">
        <v>1733435</v>
      </c>
      <c r="B98" t="s">
        <v>107</v>
      </c>
      <c r="C98">
        <v>8978</v>
      </c>
      <c r="D98">
        <v>74577</v>
      </c>
      <c r="E98" s="11">
        <v>202328406</v>
      </c>
      <c r="F98" s="11">
        <v>308533125</v>
      </c>
      <c r="G98" s="9">
        <v>0</v>
      </c>
      <c r="H98" s="26">
        <f>E98+F98</f>
        <v>510861531</v>
      </c>
      <c r="I98" s="4">
        <f>H98/C98</f>
        <v>56901.484851860099</v>
      </c>
      <c r="J98" s="8">
        <f>LN(I98)</f>
        <v>10.949076715588697</v>
      </c>
      <c r="K98" s="8">
        <f>LN(C98)</f>
        <v>9.1025324193418768</v>
      </c>
      <c r="L98" s="8">
        <f>LN(D98)</f>
        <v>11.21958742766229</v>
      </c>
    </row>
    <row r="99" spans="1:12" x14ac:dyDescent="0.3">
      <c r="A99">
        <v>1733630</v>
      </c>
      <c r="B99" t="s">
        <v>108</v>
      </c>
      <c r="C99">
        <v>8959</v>
      </c>
      <c r="D99">
        <v>213605</v>
      </c>
      <c r="E99" s="11">
        <v>14787425</v>
      </c>
      <c r="F99" s="11">
        <v>488268787</v>
      </c>
      <c r="G99" s="9">
        <v>0</v>
      </c>
      <c r="H99" s="26">
        <f>E99+F99</f>
        <v>503056212</v>
      </c>
      <c r="I99" s="4">
        <f>H99/C99</f>
        <v>56150.933363098557</v>
      </c>
      <c r="J99" s="8">
        <f>LN(I99)</f>
        <v>10.935798582701604</v>
      </c>
      <c r="K99" s="8">
        <f>LN(C99)</f>
        <v>9.1004138925975777</v>
      </c>
      <c r="L99" s="8">
        <f>LN(D99)</f>
        <v>12.271883794033908</v>
      </c>
    </row>
    <row r="100" spans="1:12" x14ac:dyDescent="0.3">
      <c r="A100">
        <v>1733695</v>
      </c>
      <c r="B100" t="s">
        <v>109</v>
      </c>
      <c r="C100">
        <v>13727</v>
      </c>
      <c r="D100">
        <v>54353</v>
      </c>
      <c r="E100" s="11">
        <v>71947924</v>
      </c>
      <c r="F100" s="11">
        <v>131111247</v>
      </c>
      <c r="G100" s="9">
        <v>0.61717232102824693</v>
      </c>
      <c r="H100" s="26">
        <f>E100+F100</f>
        <v>203059171</v>
      </c>
      <c r="I100" s="4">
        <f>H100/C100</f>
        <v>14792.683834778174</v>
      </c>
      <c r="J100" s="8">
        <f>LN(I100)</f>
        <v>9.6018880020401767</v>
      </c>
      <c r="K100" s="8">
        <f>LN(C100)</f>
        <v>9.5271199752516598</v>
      </c>
      <c r="L100" s="8">
        <f>LN(D100)</f>
        <v>10.903255088818101</v>
      </c>
    </row>
    <row r="101" spans="1:12" x14ac:dyDescent="0.3">
      <c r="A101">
        <v>1733851</v>
      </c>
      <c r="B101" t="s">
        <v>110</v>
      </c>
      <c r="C101">
        <v>1540</v>
      </c>
      <c r="D101">
        <v>76080</v>
      </c>
      <c r="E101" s="11">
        <v>9304262</v>
      </c>
      <c r="F101" s="11">
        <v>24553876</v>
      </c>
      <c r="G101" s="9">
        <v>0</v>
      </c>
      <c r="H101" s="26">
        <f>E101+F101</f>
        <v>33858138</v>
      </c>
      <c r="I101" s="4">
        <f>H101/C101</f>
        <v>21985.803896103895</v>
      </c>
      <c r="J101" s="8">
        <f>LN(I101)</f>
        <v>9.9981522466095321</v>
      </c>
      <c r="K101" s="8">
        <f>LN(C101)</f>
        <v>7.3395376954076745</v>
      </c>
      <c r="L101" s="8">
        <f>LN(D101)</f>
        <v>11.239540697219272</v>
      </c>
    </row>
    <row r="102" spans="1:12" x14ac:dyDescent="0.3">
      <c r="A102">
        <v>1734514</v>
      </c>
      <c r="B102" t="s">
        <v>111</v>
      </c>
      <c r="C102">
        <v>14483</v>
      </c>
      <c r="D102">
        <v>69072</v>
      </c>
      <c r="E102" s="11">
        <v>182894368</v>
      </c>
      <c r="F102" s="11">
        <v>289749678</v>
      </c>
      <c r="G102" s="9">
        <v>0.34036539124439846</v>
      </c>
      <c r="H102" s="26">
        <f>E102+F102</f>
        <v>472644046</v>
      </c>
      <c r="I102" s="4">
        <f>H102/C102</f>
        <v>32634.402126631223</v>
      </c>
      <c r="J102" s="8">
        <f>LN(I102)</f>
        <v>10.393122290896333</v>
      </c>
      <c r="K102" s="8">
        <f>LN(C102)</f>
        <v>9.5807308268008562</v>
      </c>
      <c r="L102" s="8">
        <f>LN(D102)</f>
        <v>11.142904717795259</v>
      </c>
    </row>
    <row r="103" spans="1:12" x14ac:dyDescent="0.3">
      <c r="A103">
        <v>1734722</v>
      </c>
      <c r="B103" t="s">
        <v>112</v>
      </c>
      <c r="C103">
        <v>30245</v>
      </c>
      <c r="D103">
        <v>153226</v>
      </c>
      <c r="E103" s="11">
        <v>959337537</v>
      </c>
      <c r="F103" s="11">
        <v>2352014644</v>
      </c>
      <c r="G103" s="9">
        <v>1.193001060445387E-2</v>
      </c>
      <c r="H103" s="26">
        <f>E103+F103</f>
        <v>3311352181</v>
      </c>
      <c r="I103" s="4">
        <f>H103/C103</f>
        <v>109484.28437758307</v>
      </c>
      <c r="J103" s="8">
        <f>LN(I103)</f>
        <v>11.603536296272564</v>
      </c>
      <c r="K103" s="8">
        <f>LN(C103)</f>
        <v>10.317086160541015</v>
      </c>
      <c r="L103" s="8">
        <f>LN(D103)</f>
        <v>11.939669234682775</v>
      </c>
    </row>
    <row r="104" spans="1:12" x14ac:dyDescent="0.3">
      <c r="A104">
        <v>1734865</v>
      </c>
      <c r="B104" t="s">
        <v>113</v>
      </c>
      <c r="C104">
        <v>5204</v>
      </c>
      <c r="D104">
        <v>88913</v>
      </c>
      <c r="E104" s="11">
        <v>62960871</v>
      </c>
      <c r="F104" s="11">
        <v>148565577</v>
      </c>
      <c r="G104" s="9">
        <v>0.98561292865589278</v>
      </c>
      <c r="H104" s="26">
        <f>E104+F104</f>
        <v>211526448</v>
      </c>
      <c r="I104" s="4">
        <f>H104/C104</f>
        <v>40646.896233666412</v>
      </c>
      <c r="J104" s="8">
        <f>LN(I104)</f>
        <v>10.612677758645546</v>
      </c>
      <c r="K104" s="8">
        <f>LN(C104)</f>
        <v>8.5571828396323966</v>
      </c>
      <c r="L104" s="8">
        <f>LN(D104)</f>
        <v>11.395413642532215</v>
      </c>
    </row>
    <row r="105" spans="1:12" x14ac:dyDescent="0.3">
      <c r="A105">
        <v>1735086</v>
      </c>
      <c r="B105" t="s">
        <v>114</v>
      </c>
      <c r="C105">
        <v>8286</v>
      </c>
      <c r="D105">
        <v>62224</v>
      </c>
      <c r="E105" s="11">
        <v>321386830</v>
      </c>
      <c r="F105" s="11">
        <v>213154909</v>
      </c>
      <c r="G105" s="9">
        <v>4.807692307692308E-4</v>
      </c>
      <c r="H105" s="26">
        <f>E105+F105</f>
        <v>534541739</v>
      </c>
      <c r="I105" s="4">
        <f>H105/C105</f>
        <v>64511.433622978519</v>
      </c>
      <c r="J105" s="8">
        <f>LN(I105)</f>
        <v>11.074597752546731</v>
      </c>
      <c r="K105" s="8">
        <f>LN(C105)</f>
        <v>9.022322622637347</v>
      </c>
      <c r="L105" s="8">
        <f>LN(D105)</f>
        <v>11.038496056395529</v>
      </c>
    </row>
    <row r="106" spans="1:12" x14ac:dyDescent="0.3">
      <c r="A106">
        <v>1735307</v>
      </c>
      <c r="B106" t="s">
        <v>115</v>
      </c>
      <c r="C106">
        <v>17148</v>
      </c>
      <c r="D106">
        <v>224185</v>
      </c>
      <c r="E106" s="11">
        <v>293612385</v>
      </c>
      <c r="F106" s="11">
        <v>1937172800</v>
      </c>
      <c r="G106" s="9">
        <v>0</v>
      </c>
      <c r="H106" s="26">
        <f>E106+F106</f>
        <v>2230785185</v>
      </c>
      <c r="I106" s="4">
        <f>H106/C106</f>
        <v>130090.10875903895</v>
      </c>
      <c r="J106" s="8">
        <f>LN(I106)</f>
        <v>11.775982633624457</v>
      </c>
      <c r="K106" s="8">
        <f>LN(C106)</f>
        <v>9.7496368277178682</v>
      </c>
      <c r="L106" s="8">
        <f>LN(D106)</f>
        <v>12.320226882832477</v>
      </c>
    </row>
    <row r="107" spans="1:12" x14ac:dyDescent="0.3">
      <c r="A107">
        <v>1735385</v>
      </c>
      <c r="B107" t="s">
        <v>116</v>
      </c>
      <c r="C107">
        <v>1856</v>
      </c>
      <c r="D107">
        <v>61136</v>
      </c>
      <c r="E107" s="11">
        <v>584089835</v>
      </c>
      <c r="F107" s="11">
        <v>229358318</v>
      </c>
      <c r="G107" s="9">
        <v>0</v>
      </c>
      <c r="H107" s="26">
        <f>E107+F107</f>
        <v>813448153</v>
      </c>
      <c r="I107" s="4">
        <f>H107/C107</f>
        <v>438280.25484913791</v>
      </c>
      <c r="J107" s="8">
        <f>LN(I107)</f>
        <v>12.990613835994788</v>
      </c>
      <c r="K107" s="8">
        <f>LN(C107)</f>
        <v>7.5261789133461461</v>
      </c>
      <c r="L107" s="8">
        <f>LN(D107)</f>
        <v>11.020856169686681</v>
      </c>
    </row>
    <row r="108" spans="1:12" x14ac:dyDescent="0.3">
      <c r="A108">
        <v>1735411</v>
      </c>
      <c r="B108" t="s">
        <v>117</v>
      </c>
      <c r="C108">
        <v>52153</v>
      </c>
      <c r="D108">
        <v>96274</v>
      </c>
      <c r="E108" s="11">
        <v>764178612</v>
      </c>
      <c r="F108" s="11">
        <v>1585481333</v>
      </c>
      <c r="G108" s="9">
        <v>9.9961926518180089E-2</v>
      </c>
      <c r="H108" s="26">
        <f>E108+F108</f>
        <v>2349659945</v>
      </c>
      <c r="I108" s="4">
        <f>H108/C108</f>
        <v>45053.207773282455</v>
      </c>
      <c r="J108" s="8">
        <f>LN(I108)</f>
        <v>10.715599465235897</v>
      </c>
      <c r="K108" s="8">
        <f>LN(C108)</f>
        <v>10.861936985140591</v>
      </c>
      <c r="L108" s="8">
        <f>LN(D108)</f>
        <v>11.474953571716675</v>
      </c>
    </row>
    <row r="109" spans="1:12" x14ac:dyDescent="0.3">
      <c r="A109">
        <v>1735515</v>
      </c>
      <c r="B109" t="s">
        <v>118</v>
      </c>
      <c r="C109">
        <v>650</v>
      </c>
      <c r="D109">
        <v>73333</v>
      </c>
      <c r="E109" s="11">
        <v>196289</v>
      </c>
      <c r="F109" s="11">
        <v>11704016</v>
      </c>
      <c r="G109" s="9">
        <v>0</v>
      </c>
      <c r="H109" s="26">
        <f>E109+F109</f>
        <v>11900305</v>
      </c>
      <c r="I109" s="4">
        <f>H109/C109</f>
        <v>18308.16153846154</v>
      </c>
      <c r="J109" s="8">
        <f>LN(I109)</f>
        <v>9.8151022251157265</v>
      </c>
      <c r="K109" s="8">
        <f>LN(C109)</f>
        <v>6.4769723628896827</v>
      </c>
      <c r="L109" s="8">
        <f>LN(D109)</f>
        <v>11.202765991201513</v>
      </c>
    </row>
    <row r="110" spans="1:12" x14ac:dyDescent="0.3">
      <c r="A110">
        <v>1735835</v>
      </c>
      <c r="B110" t="s">
        <v>119</v>
      </c>
      <c r="C110">
        <v>24664</v>
      </c>
      <c r="D110">
        <v>120306</v>
      </c>
      <c r="E110" s="11">
        <v>346826453</v>
      </c>
      <c r="F110" s="11">
        <v>985737455</v>
      </c>
      <c r="G110" s="9">
        <v>0</v>
      </c>
      <c r="H110" s="26">
        <f>E110+F110</f>
        <v>1332563908</v>
      </c>
      <c r="I110" s="4">
        <f>H110/C110</f>
        <v>54028.702075900095</v>
      </c>
      <c r="J110" s="8">
        <f>LN(I110)</f>
        <v>10.897270704263807</v>
      </c>
      <c r="K110" s="8">
        <f>LN(C110)</f>
        <v>10.113099969565987</v>
      </c>
      <c r="L110" s="8">
        <f>LN(D110)</f>
        <v>11.697793776030759</v>
      </c>
    </row>
    <row r="111" spans="1:12" x14ac:dyDescent="0.3">
      <c r="A111">
        <v>1735866</v>
      </c>
      <c r="B111" t="s">
        <v>120</v>
      </c>
      <c r="C111">
        <v>4324</v>
      </c>
      <c r="D111">
        <v>52639</v>
      </c>
      <c r="E111" s="11">
        <v>19900351</v>
      </c>
      <c r="F111" s="11">
        <v>46891364</v>
      </c>
      <c r="G111" s="9">
        <v>1</v>
      </c>
      <c r="H111" s="26">
        <f>E111+F111</f>
        <v>66791715</v>
      </c>
      <c r="I111" s="4">
        <f>H111/C111</f>
        <v>15446.742599444959</v>
      </c>
      <c r="J111" s="8">
        <f>LN(I111)</f>
        <v>9.6451534251096902</v>
      </c>
      <c r="K111" s="8">
        <f>LN(C111)</f>
        <v>8.371936178759098</v>
      </c>
      <c r="L111" s="8">
        <f>LN(D111)</f>
        <v>10.871212568858269</v>
      </c>
    </row>
    <row r="112" spans="1:12" x14ac:dyDescent="0.3">
      <c r="A112">
        <v>1735879</v>
      </c>
      <c r="B112" t="s">
        <v>121</v>
      </c>
      <c r="C112">
        <v>19716</v>
      </c>
      <c r="D112">
        <v>81940</v>
      </c>
      <c r="E112" s="11">
        <v>505716772</v>
      </c>
      <c r="F112" s="11">
        <v>358598079</v>
      </c>
      <c r="G112" s="9">
        <v>0.34896984020962851</v>
      </c>
      <c r="H112" s="26">
        <f>E112+F112</f>
        <v>864314851</v>
      </c>
      <c r="I112" s="4">
        <f>H112/C112</f>
        <v>43838.245638060456</v>
      </c>
      <c r="J112" s="8">
        <f>LN(I112)</f>
        <v>10.688261903441173</v>
      </c>
      <c r="K112" s="8">
        <f>LN(C112)</f>
        <v>9.8891857678252677</v>
      </c>
      <c r="L112" s="8">
        <f>LN(D112)</f>
        <v>11.313742551100862</v>
      </c>
    </row>
    <row r="113" spans="1:12" x14ac:dyDescent="0.3">
      <c r="A113">
        <v>1736750</v>
      </c>
      <c r="B113" t="s">
        <v>122</v>
      </c>
      <c r="C113">
        <v>27314</v>
      </c>
      <c r="D113">
        <v>76612</v>
      </c>
      <c r="E113" s="11">
        <v>333048809</v>
      </c>
      <c r="F113" s="11">
        <v>950676740</v>
      </c>
      <c r="G113" s="9">
        <v>0</v>
      </c>
      <c r="H113" s="26">
        <f>E113+F113</f>
        <v>1283725549</v>
      </c>
      <c r="I113" s="4">
        <f>H113/C113</f>
        <v>46998.811927949035</v>
      </c>
      <c r="J113" s="8">
        <f>LN(I113)</f>
        <v>10.757877602243955</v>
      </c>
      <c r="K113" s="8">
        <f>LN(C113)</f>
        <v>10.21515467023837</v>
      </c>
      <c r="L113" s="8">
        <f>LN(D113)</f>
        <v>11.246509001422552</v>
      </c>
    </row>
    <row r="114" spans="1:12" x14ac:dyDescent="0.3">
      <c r="A114">
        <v>1737218</v>
      </c>
      <c r="B114" t="s">
        <v>123</v>
      </c>
      <c r="C114">
        <v>834</v>
      </c>
      <c r="D114">
        <v>129375</v>
      </c>
      <c r="E114" s="11">
        <v>518502</v>
      </c>
      <c r="F114" s="11">
        <v>25199187</v>
      </c>
      <c r="G114" s="9">
        <v>0</v>
      </c>
      <c r="H114" s="26">
        <f>E114+F114</f>
        <v>25717689</v>
      </c>
      <c r="I114" s="4">
        <f>H114/C114</f>
        <v>30836.557553956834</v>
      </c>
      <c r="J114" s="8">
        <f>LN(I114)</f>
        <v>10.336456198682935</v>
      </c>
      <c r="K114" s="8">
        <f>LN(C114)</f>
        <v>6.7262334023587469</v>
      </c>
      <c r="L114" s="8">
        <f>LN(D114)</f>
        <v>11.77047044300177</v>
      </c>
    </row>
    <row r="115" spans="1:12" x14ac:dyDescent="0.3">
      <c r="A115">
        <v>1737257</v>
      </c>
      <c r="B115" t="s">
        <v>124</v>
      </c>
      <c r="C115">
        <v>4059</v>
      </c>
      <c r="D115">
        <v>93398</v>
      </c>
      <c r="E115" s="11">
        <v>21295493</v>
      </c>
      <c r="F115" s="11">
        <v>146721960</v>
      </c>
      <c r="G115" s="9">
        <v>0</v>
      </c>
      <c r="H115" s="26">
        <f>E115+F115</f>
        <v>168017453</v>
      </c>
      <c r="I115" s="4">
        <f>H115/C115</f>
        <v>41393.80463168268</v>
      </c>
      <c r="J115" s="8">
        <f>LN(I115)</f>
        <v>10.630886502037526</v>
      </c>
      <c r="K115" s="8">
        <f>LN(C115)</f>
        <v>8.3086919168388977</v>
      </c>
      <c r="L115" s="8">
        <f>LN(D115)</f>
        <v>11.444625210711436</v>
      </c>
    </row>
    <row r="116" spans="1:12" x14ac:dyDescent="0.3">
      <c r="A116">
        <v>1737608</v>
      </c>
      <c r="B116" t="s">
        <v>125</v>
      </c>
      <c r="C116">
        <v>7684</v>
      </c>
      <c r="D116">
        <v>190458</v>
      </c>
      <c r="E116" s="11">
        <v>6933194</v>
      </c>
      <c r="F116" s="11">
        <v>492937605</v>
      </c>
      <c r="G116" s="9">
        <v>0</v>
      </c>
      <c r="H116" s="26">
        <f>E116+F116</f>
        <v>499870799</v>
      </c>
      <c r="I116" s="4">
        <f>H116/C116</f>
        <v>65053.461608537218</v>
      </c>
      <c r="J116" s="8">
        <f>LN(I116)</f>
        <v>11.082964697106469</v>
      </c>
      <c r="K116" s="8">
        <f>LN(C116)</f>
        <v>8.9468955238884469</v>
      </c>
      <c r="L116" s="8">
        <f>LN(D116)</f>
        <v>12.157186976800327</v>
      </c>
    </row>
    <row r="117" spans="1:12" x14ac:dyDescent="0.3">
      <c r="A117">
        <v>1737894</v>
      </c>
      <c r="B117" t="s">
        <v>126</v>
      </c>
      <c r="C117">
        <v>8057</v>
      </c>
      <c r="D117">
        <v>84940</v>
      </c>
      <c r="E117" s="11">
        <v>69124011</v>
      </c>
      <c r="F117" s="11">
        <v>186886194</v>
      </c>
      <c r="G117" s="9">
        <v>0</v>
      </c>
      <c r="H117" s="26">
        <f>E117+F117</f>
        <v>256010205</v>
      </c>
      <c r="I117" s="4">
        <f>H117/C117</f>
        <v>31774.879607794464</v>
      </c>
      <c r="J117" s="8">
        <f>LN(I117)</f>
        <v>10.366431307153372</v>
      </c>
      <c r="K117" s="8">
        <f>LN(C117)</f>
        <v>8.9942965577771954</v>
      </c>
      <c r="L117" s="8">
        <f>LN(D117)</f>
        <v>11.349700403867262</v>
      </c>
    </row>
    <row r="118" spans="1:12" x14ac:dyDescent="0.3">
      <c r="A118">
        <v>1737907</v>
      </c>
      <c r="B118" t="s">
        <v>127</v>
      </c>
      <c r="C118">
        <v>9623</v>
      </c>
      <c r="D118">
        <v>109146</v>
      </c>
      <c r="E118" s="11">
        <v>315398606</v>
      </c>
      <c r="F118" s="11">
        <v>668567143</v>
      </c>
      <c r="G118" s="9">
        <v>0</v>
      </c>
      <c r="H118" s="26">
        <f>E118+F118</f>
        <v>983965749</v>
      </c>
      <c r="I118" s="4">
        <f>H118/C118</f>
        <v>102251.45474384287</v>
      </c>
      <c r="J118" s="8">
        <f>LN(I118)</f>
        <v>11.535190301127487</v>
      </c>
      <c r="K118" s="8">
        <f>LN(C118)</f>
        <v>9.171911345356401</v>
      </c>
      <c r="L118" s="8">
        <f>LN(D118)</f>
        <v>11.600441714490271</v>
      </c>
    </row>
    <row r="119" spans="1:12" x14ac:dyDescent="0.3">
      <c r="A119">
        <v>1738479</v>
      </c>
      <c r="B119" t="s">
        <v>128</v>
      </c>
      <c r="C119">
        <v>6399</v>
      </c>
      <c r="D119">
        <v>120500</v>
      </c>
      <c r="E119" s="11">
        <v>134625194</v>
      </c>
      <c r="F119" s="11">
        <v>224634323</v>
      </c>
      <c r="G119" s="9">
        <v>0</v>
      </c>
      <c r="H119" s="26">
        <f>E119+F119</f>
        <v>359259517</v>
      </c>
      <c r="I119" s="4">
        <f>H119/C119</f>
        <v>56143.071886232225</v>
      </c>
      <c r="J119" s="8">
        <f>LN(I119)</f>
        <v>10.935658566734382</v>
      </c>
      <c r="K119" s="8">
        <f>LN(C119)</f>
        <v>8.7638970071394606</v>
      </c>
      <c r="L119" s="8">
        <f>LN(D119)</f>
        <v>11.699405031912846</v>
      </c>
    </row>
    <row r="120" spans="1:12" x14ac:dyDescent="0.3">
      <c r="A120">
        <v>1738570</v>
      </c>
      <c r="B120" t="s">
        <v>129</v>
      </c>
      <c r="C120">
        <v>150323</v>
      </c>
      <c r="D120">
        <v>77373</v>
      </c>
      <c r="E120" s="11">
        <v>2361076605</v>
      </c>
      <c r="F120" s="11">
        <v>3338556246</v>
      </c>
      <c r="G120" s="9">
        <v>0.38476476769396523</v>
      </c>
      <c r="H120" s="26">
        <f>E120+F120</f>
        <v>5699632851</v>
      </c>
      <c r="I120" s="4">
        <f>H120/C120</f>
        <v>37915.906754122792</v>
      </c>
      <c r="J120" s="8">
        <f>LN(I120)</f>
        <v>10.543126006294742</v>
      </c>
      <c r="K120" s="8">
        <f>LN(C120)</f>
        <v>11.920541591312363</v>
      </c>
      <c r="L120" s="8">
        <f>LN(D120)</f>
        <v>11.256393161510664</v>
      </c>
    </row>
    <row r="121" spans="1:12" x14ac:dyDescent="0.3">
      <c r="A121">
        <v>1738830</v>
      </c>
      <c r="B121" t="s">
        <v>130</v>
      </c>
      <c r="C121">
        <v>12625</v>
      </c>
      <c r="D121">
        <v>57045</v>
      </c>
      <c r="E121" s="11">
        <v>35721974</v>
      </c>
      <c r="F121" s="11">
        <v>157206872</v>
      </c>
      <c r="G121" s="9">
        <v>0.54738095238095241</v>
      </c>
      <c r="H121" s="26">
        <f>E121+F121</f>
        <v>192928846</v>
      </c>
      <c r="I121" s="4">
        <f>H121/C121</f>
        <v>15281.492752475247</v>
      </c>
      <c r="J121" s="8">
        <f>LN(I121)</f>
        <v>9.6343977511736583</v>
      </c>
      <c r="K121" s="8">
        <f>LN(C121)</f>
        <v>9.4434342541435612</v>
      </c>
      <c r="L121" s="8">
        <f>LN(D121)</f>
        <v>10.951595709030469</v>
      </c>
    </row>
    <row r="122" spans="1:12" x14ac:dyDescent="0.3">
      <c r="A122">
        <v>1738895</v>
      </c>
      <c r="B122" t="s">
        <v>131</v>
      </c>
      <c r="C122">
        <v>531</v>
      </c>
      <c r="D122">
        <v>71250</v>
      </c>
      <c r="E122" s="11">
        <v>1539924</v>
      </c>
      <c r="F122" s="11">
        <v>11445991</v>
      </c>
      <c r="G122" s="9">
        <v>0</v>
      </c>
      <c r="H122" s="26">
        <f>E122+F122</f>
        <v>12985915</v>
      </c>
      <c r="I122" s="4">
        <f>H122/C122</f>
        <v>24455.583804143127</v>
      </c>
      <c r="J122" s="8">
        <f>LN(I122)</f>
        <v>10.104613845276658</v>
      </c>
      <c r="K122" s="8">
        <f>LN(C122)</f>
        <v>6.2747620212419388</v>
      </c>
      <c r="L122" s="8">
        <f>LN(D122)</f>
        <v>11.173950098130897</v>
      </c>
    </row>
    <row r="123" spans="1:12" x14ac:dyDescent="0.3">
      <c r="A123">
        <v>1739519</v>
      </c>
      <c r="B123" t="s">
        <v>132</v>
      </c>
      <c r="C123">
        <v>2423</v>
      </c>
      <c r="D123">
        <v>250001</v>
      </c>
      <c r="E123" s="11">
        <v>5239933</v>
      </c>
      <c r="F123" s="11">
        <v>323828968</v>
      </c>
      <c r="G123" s="9">
        <v>0</v>
      </c>
      <c r="H123" s="26">
        <f>E123+F123</f>
        <v>329068901</v>
      </c>
      <c r="I123" s="4">
        <f>H123/C123</f>
        <v>135810.52455633512</v>
      </c>
      <c r="J123" s="8">
        <f>LN(I123)</f>
        <v>11.819015991518569</v>
      </c>
      <c r="K123" s="8">
        <f>LN(C123)</f>
        <v>7.7927617208165261</v>
      </c>
      <c r="L123" s="8">
        <f>LN(D123)</f>
        <v>12.429220196836383</v>
      </c>
    </row>
    <row r="124" spans="1:12" x14ac:dyDescent="0.3">
      <c r="A124">
        <v>1739883</v>
      </c>
      <c r="B124" t="s">
        <v>133</v>
      </c>
      <c r="C124">
        <v>4093</v>
      </c>
      <c r="D124">
        <v>226375</v>
      </c>
      <c r="E124" s="11">
        <v>164132330</v>
      </c>
      <c r="F124" s="11">
        <v>337628381</v>
      </c>
      <c r="G124" s="9">
        <v>0</v>
      </c>
      <c r="H124" s="26">
        <f>E124+F124</f>
        <v>501760711</v>
      </c>
      <c r="I124" s="4">
        <f>H124/C124</f>
        <v>122589.96115318837</v>
      </c>
      <c r="J124" s="8">
        <f>LN(I124)</f>
        <v>11.716600416204972</v>
      </c>
      <c r="K124" s="8">
        <f>LN(C124)</f>
        <v>8.3170334764924032</v>
      </c>
      <c r="L124" s="8">
        <f>LN(D124)</f>
        <v>12.329948195185715</v>
      </c>
    </row>
    <row r="125" spans="1:12" x14ac:dyDescent="0.3">
      <c r="A125">
        <v>1740767</v>
      </c>
      <c r="B125" t="s">
        <v>134</v>
      </c>
      <c r="C125">
        <v>16220</v>
      </c>
      <c r="D125">
        <v>124292</v>
      </c>
      <c r="E125" s="11">
        <v>144901770</v>
      </c>
      <c r="F125" s="11">
        <v>728551828</v>
      </c>
      <c r="G125" s="9">
        <v>0</v>
      </c>
      <c r="H125" s="26">
        <f>E125+F125</f>
        <v>873453598</v>
      </c>
      <c r="I125" s="4">
        <f>H125/C125</f>
        <v>53850.406781750928</v>
      </c>
      <c r="J125" s="8">
        <f>LN(I125)</f>
        <v>10.893965236534665</v>
      </c>
      <c r="K125" s="8">
        <f>LN(C125)</f>
        <v>9.6940003276694036</v>
      </c>
      <c r="L125" s="8">
        <f>LN(D125)</f>
        <v>11.73038891500924</v>
      </c>
    </row>
    <row r="126" spans="1:12" x14ac:dyDescent="0.3">
      <c r="A126">
        <v>1740793</v>
      </c>
      <c r="B126" t="s">
        <v>135</v>
      </c>
      <c r="C126">
        <v>13501</v>
      </c>
      <c r="D126">
        <v>102034</v>
      </c>
      <c r="E126" s="11">
        <v>56854277</v>
      </c>
      <c r="F126" s="11">
        <v>385485986</v>
      </c>
      <c r="G126" s="9">
        <v>0.33365491651205936</v>
      </c>
      <c r="H126" s="26">
        <f>E126+F126</f>
        <v>442340263</v>
      </c>
      <c r="I126" s="4">
        <f>H126/C126</f>
        <v>32763.518480112583</v>
      </c>
      <c r="J126" s="8">
        <f>LN(I126)</f>
        <v>10.397070933912692</v>
      </c>
      <c r="K126" s="8">
        <f>LN(C126)</f>
        <v>9.5105190357572464</v>
      </c>
      <c r="L126" s="8">
        <f>LN(D126)</f>
        <v>11.533061370056528</v>
      </c>
    </row>
    <row r="127" spans="1:12" x14ac:dyDescent="0.3">
      <c r="A127">
        <v>1740884</v>
      </c>
      <c r="B127" t="s">
        <v>136</v>
      </c>
      <c r="C127">
        <v>5557</v>
      </c>
      <c r="D127">
        <v>108563</v>
      </c>
      <c r="E127" s="11">
        <v>41164593</v>
      </c>
      <c r="F127" s="11">
        <v>339888208</v>
      </c>
      <c r="G127" s="9">
        <v>0</v>
      </c>
      <c r="H127" s="26">
        <f>E127+F127</f>
        <v>381052801</v>
      </c>
      <c r="I127" s="4">
        <f>H127/C127</f>
        <v>68571.67554435847</v>
      </c>
      <c r="J127" s="8">
        <f>LN(I127)</f>
        <v>11.135634835510835</v>
      </c>
      <c r="K127" s="8">
        <f>LN(C127)</f>
        <v>8.6228136732799214</v>
      </c>
      <c r="L127" s="8">
        <f>LN(D127)</f>
        <v>11.595085928614767</v>
      </c>
    </row>
    <row r="128" spans="1:12" x14ac:dyDescent="0.3">
      <c r="A128">
        <v>1740910</v>
      </c>
      <c r="B128" t="s">
        <v>137</v>
      </c>
      <c r="C128">
        <v>5878</v>
      </c>
      <c r="D128">
        <v>173667</v>
      </c>
      <c r="E128" s="11">
        <v>317601921</v>
      </c>
      <c r="F128" s="11">
        <v>594260348</v>
      </c>
      <c r="G128" s="9">
        <v>0</v>
      </c>
      <c r="H128" s="26">
        <f>E128+F128</f>
        <v>911862269</v>
      </c>
      <c r="I128" s="4">
        <f>H128/C128</f>
        <v>155131.3829533855</v>
      </c>
      <c r="J128" s="8">
        <f>LN(I128)</f>
        <v>11.952027668821616</v>
      </c>
      <c r="K128" s="8">
        <f>LN(C128)</f>
        <v>8.6789718469788628</v>
      </c>
      <c r="L128" s="8">
        <f>LN(D128)</f>
        <v>12.064894951451349</v>
      </c>
    </row>
    <row r="129" spans="1:12" x14ac:dyDescent="0.3">
      <c r="A129">
        <v>1741105</v>
      </c>
      <c r="B129" t="s">
        <v>138</v>
      </c>
      <c r="C129">
        <v>19450</v>
      </c>
      <c r="D129">
        <v>194267</v>
      </c>
      <c r="E129" s="11">
        <v>231368083</v>
      </c>
      <c r="F129" s="11">
        <v>2457796598</v>
      </c>
      <c r="G129" s="9">
        <v>0</v>
      </c>
      <c r="H129" s="26">
        <f>E129+F129</f>
        <v>2689164681</v>
      </c>
      <c r="I129" s="4">
        <f>H129/C129</f>
        <v>138260.3949100257</v>
      </c>
      <c r="J129" s="8">
        <f>LN(I129)</f>
        <v>11.836894105780623</v>
      </c>
      <c r="K129" s="8">
        <f>LN(C129)</f>
        <v>9.8756023490465932</v>
      </c>
      <c r="L129" s="8">
        <f>LN(D129)</f>
        <v>12.176988780488101</v>
      </c>
    </row>
    <row r="130" spans="1:12" x14ac:dyDescent="0.3">
      <c r="A130">
        <v>1741183</v>
      </c>
      <c r="B130" t="s">
        <v>139</v>
      </c>
      <c r="C130">
        <v>29024</v>
      </c>
      <c r="D130">
        <v>102106</v>
      </c>
      <c r="E130" s="11">
        <v>294302474</v>
      </c>
      <c r="F130" s="11">
        <v>737600981</v>
      </c>
      <c r="G130" s="9">
        <v>0</v>
      </c>
      <c r="H130" s="26">
        <f>E130+F130</f>
        <v>1031903455</v>
      </c>
      <c r="I130" s="4">
        <f>H130/C130</f>
        <v>35553.454210308708</v>
      </c>
      <c r="J130" s="8">
        <f>LN(I130)</f>
        <v>10.478792595358129</v>
      </c>
      <c r="K130" s="8">
        <f>LN(C130)</f>
        <v>10.275878352914862</v>
      </c>
      <c r="L130" s="8">
        <f>LN(D130)</f>
        <v>11.533766768341877</v>
      </c>
    </row>
    <row r="131" spans="1:12" x14ac:dyDescent="0.3">
      <c r="A131">
        <v>1741586</v>
      </c>
      <c r="B131" t="s">
        <v>140</v>
      </c>
      <c r="C131">
        <v>8741</v>
      </c>
      <c r="D131">
        <v>115598</v>
      </c>
      <c r="E131" s="11">
        <v>71957468</v>
      </c>
      <c r="F131" s="11">
        <v>223695613</v>
      </c>
      <c r="G131" s="9">
        <v>0</v>
      </c>
      <c r="H131" s="26">
        <f>E131+F131</f>
        <v>295653081</v>
      </c>
      <c r="I131" s="4">
        <f>H131/C131</f>
        <v>33823.713648323988</v>
      </c>
      <c r="J131" s="8">
        <f>LN(I131)</f>
        <v>10.428917422702364</v>
      </c>
      <c r="K131" s="8">
        <f>LN(C131)</f>
        <v>9.0757798785804873</v>
      </c>
      <c r="L131" s="8">
        <f>LN(D131)</f>
        <v>11.657873934032688</v>
      </c>
    </row>
    <row r="132" spans="1:12" x14ac:dyDescent="0.3">
      <c r="A132">
        <v>1741742</v>
      </c>
      <c r="B132" t="s">
        <v>141</v>
      </c>
      <c r="C132">
        <v>19807</v>
      </c>
      <c r="D132">
        <v>118139</v>
      </c>
      <c r="E132" s="11">
        <v>709696299</v>
      </c>
      <c r="F132" s="11">
        <v>910754750</v>
      </c>
      <c r="G132" s="9">
        <v>0</v>
      </c>
      <c r="H132" s="26">
        <f>E132+F132</f>
        <v>1620451049</v>
      </c>
      <c r="I132" s="4">
        <f>H132/C132</f>
        <v>81812.038622709137</v>
      </c>
      <c r="J132" s="8">
        <f>LN(I132)</f>
        <v>11.312179683188948</v>
      </c>
      <c r="K132" s="8">
        <f>LN(C132)</f>
        <v>9.8937906895572638</v>
      </c>
      <c r="L132" s="8">
        <f>LN(D132)</f>
        <v>11.679617176291798</v>
      </c>
    </row>
    <row r="133" spans="1:12" x14ac:dyDescent="0.3">
      <c r="A133">
        <v>1741326</v>
      </c>
      <c r="B133" t="s">
        <v>142</v>
      </c>
      <c r="C133">
        <v>5816</v>
      </c>
      <c r="D133">
        <v>90000</v>
      </c>
      <c r="E133" s="11">
        <v>93999730</v>
      </c>
      <c r="F133" s="11">
        <v>145173396</v>
      </c>
      <c r="G133" s="9">
        <v>0</v>
      </c>
      <c r="H133" s="26">
        <f>E133+F133</f>
        <v>239173126</v>
      </c>
      <c r="I133" s="4">
        <f>H133/C133</f>
        <v>41123.302269601103</v>
      </c>
      <c r="J133" s="8">
        <f>LN(I133)</f>
        <v>10.62433020501739</v>
      </c>
      <c r="K133" s="8">
        <f>LN(C133)</f>
        <v>8.6683680192133554</v>
      </c>
      <c r="L133" s="8">
        <f>LN(D133)</f>
        <v>11.407564949312402</v>
      </c>
    </row>
    <row r="134" spans="1:12" x14ac:dyDescent="0.3">
      <c r="A134">
        <v>1741651</v>
      </c>
      <c r="B134" t="s">
        <v>143</v>
      </c>
      <c r="C134">
        <v>4489</v>
      </c>
      <c r="D134">
        <v>156477</v>
      </c>
      <c r="E134" s="11">
        <v>6755092</v>
      </c>
      <c r="F134" s="11">
        <v>182312065</v>
      </c>
      <c r="G134" s="9">
        <v>0</v>
      </c>
      <c r="H134" s="26">
        <f>E134+F134</f>
        <v>189067157</v>
      </c>
      <c r="I134" s="4">
        <f>H134/C134</f>
        <v>42117.878592114059</v>
      </c>
      <c r="J134" s="8">
        <f>LN(I134)</f>
        <v>10.648227599170253</v>
      </c>
      <c r="K134" s="8">
        <f>LN(C134)</f>
        <v>8.4093852387819314</v>
      </c>
      <c r="L134" s="8">
        <f>LN(D134)</f>
        <v>11.960664313305722</v>
      </c>
    </row>
    <row r="135" spans="1:12" x14ac:dyDescent="0.3">
      <c r="A135">
        <v>1742028</v>
      </c>
      <c r="B135" t="s">
        <v>144</v>
      </c>
      <c r="C135">
        <v>28916</v>
      </c>
      <c r="D135">
        <v>62397</v>
      </c>
      <c r="E135" s="11">
        <v>420955932</v>
      </c>
      <c r="F135" s="11">
        <v>376604855</v>
      </c>
      <c r="G135" s="9">
        <v>0.5263103590590178</v>
      </c>
      <c r="H135" s="26">
        <f>E135+F135</f>
        <v>797560787</v>
      </c>
      <c r="I135" s="4">
        <f>H135/C135</f>
        <v>27581.988760547792</v>
      </c>
      <c r="J135" s="8">
        <f>LN(I135)</f>
        <v>10.224918257541916</v>
      </c>
      <c r="K135" s="8">
        <f>LN(C135)</f>
        <v>10.272150354120187</v>
      </c>
      <c r="L135" s="8">
        <f>LN(D135)</f>
        <v>11.04127247627871</v>
      </c>
    </row>
    <row r="136" spans="1:12" x14ac:dyDescent="0.3">
      <c r="A136">
        <v>1742795</v>
      </c>
      <c r="B136" t="s">
        <v>145</v>
      </c>
      <c r="C136">
        <v>17535</v>
      </c>
      <c r="D136">
        <v>119750</v>
      </c>
      <c r="E136" s="11">
        <v>223205136</v>
      </c>
      <c r="F136" s="11">
        <v>680520825</v>
      </c>
      <c r="G136" s="9">
        <v>0</v>
      </c>
      <c r="H136" s="26">
        <f>E136+F136</f>
        <v>903725961</v>
      </c>
      <c r="I136" s="4">
        <f>H136/C136</f>
        <v>51538.406672369543</v>
      </c>
      <c r="J136" s="8">
        <f>LN(I136)</f>
        <v>10.850082569339081</v>
      </c>
      <c r="K136" s="8">
        <f>LN(C136)</f>
        <v>9.7719541625742785</v>
      </c>
      <c r="L136" s="8">
        <f>LN(D136)</f>
        <v>11.693161515273161</v>
      </c>
    </row>
    <row r="137" spans="1:12" x14ac:dyDescent="0.3">
      <c r="A137">
        <v>1743250</v>
      </c>
      <c r="B137" t="s">
        <v>146</v>
      </c>
      <c r="C137">
        <v>20616</v>
      </c>
      <c r="D137">
        <v>153674</v>
      </c>
      <c r="E137" s="11">
        <v>782135531</v>
      </c>
      <c r="F137" s="11">
        <v>1282397055</v>
      </c>
      <c r="G137" s="9">
        <v>0</v>
      </c>
      <c r="H137" s="26">
        <f>E137+F137</f>
        <v>2064532586</v>
      </c>
      <c r="I137" s="4">
        <f>H137/C137</f>
        <v>100142.24805975941</v>
      </c>
      <c r="J137" s="8">
        <f>LN(I137)</f>
        <v>11.514346934800715</v>
      </c>
      <c r="K137" s="8">
        <f>LN(C137)</f>
        <v>9.9338227523322011</v>
      </c>
      <c r="L137" s="8">
        <f>LN(D137)</f>
        <v>11.942588754514734</v>
      </c>
    </row>
    <row r="138" spans="1:12" x14ac:dyDescent="0.3">
      <c r="A138">
        <v>1743406</v>
      </c>
      <c r="B138" t="s">
        <v>147</v>
      </c>
      <c r="C138">
        <v>1278</v>
      </c>
      <c r="D138">
        <v>122083</v>
      </c>
      <c r="E138" s="11">
        <v>3144239</v>
      </c>
      <c r="F138" s="11">
        <v>39377114</v>
      </c>
      <c r="G138" s="9">
        <v>0</v>
      </c>
      <c r="H138" s="26">
        <f>E138+F138</f>
        <v>42521353</v>
      </c>
      <c r="I138" s="4">
        <f>H138/C138</f>
        <v>33271.794209702661</v>
      </c>
      <c r="J138" s="8">
        <f>LN(I138)</f>
        <v>10.412465296314135</v>
      </c>
      <c r="K138" s="8">
        <f>LN(C138)</f>
        <v>7.15305163493748</v>
      </c>
      <c r="L138" s="8">
        <f>LN(D138)</f>
        <v>11.71245642026615</v>
      </c>
    </row>
    <row r="139" spans="1:12" x14ac:dyDescent="0.3">
      <c r="A139">
        <v>1743666</v>
      </c>
      <c r="B139" t="s">
        <v>148</v>
      </c>
      <c r="C139">
        <v>7905</v>
      </c>
      <c r="D139">
        <v>144676</v>
      </c>
      <c r="E139" s="11">
        <v>188737784</v>
      </c>
      <c r="F139" s="11">
        <v>667097000</v>
      </c>
      <c r="G139" s="9">
        <v>0</v>
      </c>
      <c r="H139" s="26">
        <f>E139+F139</f>
        <v>855834784</v>
      </c>
      <c r="I139" s="4">
        <f>H139/C139</f>
        <v>108264.99481340924</v>
      </c>
      <c r="J139" s="8">
        <f>LN(I139)</f>
        <v>11.592337156487948</v>
      </c>
      <c r="K139" s="8">
        <f>LN(C139)</f>
        <v>8.9752507496435729</v>
      </c>
      <c r="L139" s="8">
        <f>LN(D139)</f>
        <v>11.882252038462388</v>
      </c>
    </row>
    <row r="140" spans="1:12" x14ac:dyDescent="0.3">
      <c r="A140">
        <v>1743744</v>
      </c>
      <c r="B140" t="s">
        <v>149</v>
      </c>
      <c r="C140">
        <v>13358</v>
      </c>
      <c r="D140">
        <v>95650</v>
      </c>
      <c r="E140" s="11">
        <v>458372895</v>
      </c>
      <c r="F140" s="11">
        <v>690538519</v>
      </c>
      <c r="G140" s="9">
        <v>0</v>
      </c>
      <c r="H140" s="26">
        <f>E140+F140</f>
        <v>1148911414</v>
      </c>
      <c r="I140" s="4">
        <f>H140/C140</f>
        <v>86009.238957927839</v>
      </c>
      <c r="J140" s="8">
        <f>LN(I140)</f>
        <v>11.362209999208829</v>
      </c>
      <c r="K140" s="8">
        <f>LN(C140)</f>
        <v>9.4998707352855813</v>
      </c>
      <c r="L140" s="8">
        <f>LN(D140)</f>
        <v>11.468450974868398</v>
      </c>
    </row>
    <row r="141" spans="1:12" x14ac:dyDescent="0.3">
      <c r="A141">
        <v>1743770</v>
      </c>
      <c r="B141" t="s">
        <v>150</v>
      </c>
      <c r="C141">
        <v>14453</v>
      </c>
      <c r="D141">
        <v>121209</v>
      </c>
      <c r="E141" s="11">
        <v>91852920</v>
      </c>
      <c r="F141" s="11">
        <v>349491896</v>
      </c>
      <c r="G141" s="9">
        <v>0</v>
      </c>
      <c r="H141" s="26">
        <f>E141+F141</f>
        <v>441344816</v>
      </c>
      <c r="I141" s="4">
        <f>H141/C141</f>
        <v>30536.554071818999</v>
      </c>
      <c r="J141" s="8">
        <f>LN(I141)</f>
        <v>10.326679739132699</v>
      </c>
      <c r="K141" s="8">
        <f>LN(C141)</f>
        <v>9.5786572844488411</v>
      </c>
      <c r="L141" s="8">
        <f>LN(D141)</f>
        <v>11.705271607286148</v>
      </c>
    </row>
    <row r="142" spans="1:12" x14ac:dyDescent="0.3">
      <c r="A142">
        <v>1743900</v>
      </c>
      <c r="B142" t="s">
        <v>151</v>
      </c>
      <c r="C142">
        <v>273</v>
      </c>
      <c r="D142">
        <v>73750</v>
      </c>
      <c r="E142" s="11">
        <v>680167</v>
      </c>
      <c r="F142" s="11">
        <v>5423475</v>
      </c>
      <c r="G142" s="9">
        <v>0</v>
      </c>
      <c r="H142" s="26">
        <f>E142+F142</f>
        <v>6103642</v>
      </c>
      <c r="I142" s="4">
        <f>H142/C142</f>
        <v>22357.663003663005</v>
      </c>
      <c r="J142" s="8">
        <f>LN(I142)</f>
        <v>10.014924404975957</v>
      </c>
      <c r="K142" s="8">
        <f>LN(C142)</f>
        <v>5.6094717951849598</v>
      </c>
      <c r="L142" s="8">
        <f>LN(D142)</f>
        <v>11.208436274202066</v>
      </c>
    </row>
    <row r="143" spans="1:12" x14ac:dyDescent="0.3">
      <c r="A143">
        <v>1743939</v>
      </c>
      <c r="B143" t="s">
        <v>152</v>
      </c>
      <c r="C143">
        <v>23982</v>
      </c>
      <c r="D143">
        <v>102676</v>
      </c>
      <c r="E143" s="11">
        <v>440717463</v>
      </c>
      <c r="F143" s="11">
        <v>1084000846</v>
      </c>
      <c r="G143" s="9">
        <v>0</v>
      </c>
      <c r="H143" s="26">
        <f>E143+F143</f>
        <v>1524718309</v>
      </c>
      <c r="I143" s="4">
        <f>H143/C143</f>
        <v>63577.612751230088</v>
      </c>
      <c r="J143" s="8">
        <f>LN(I143)</f>
        <v>11.060016686594579</v>
      </c>
      <c r="K143" s="8">
        <f>LN(C143)</f>
        <v>10.085058827939379</v>
      </c>
      <c r="L143" s="8">
        <f>LN(D143)</f>
        <v>11.53933367824653</v>
      </c>
    </row>
    <row r="144" spans="1:12" x14ac:dyDescent="0.3">
      <c r="A144">
        <v>1744225</v>
      </c>
      <c r="B144" t="s">
        <v>153</v>
      </c>
      <c r="C144">
        <v>26070</v>
      </c>
      <c r="D144">
        <v>96481</v>
      </c>
      <c r="E144" s="11">
        <v>292073494</v>
      </c>
      <c r="F144" s="11">
        <v>795598289</v>
      </c>
      <c r="G144" s="9">
        <v>9.1591936843718868E-3</v>
      </c>
      <c r="H144" s="26">
        <f>E144+F144</f>
        <v>1087671783</v>
      </c>
      <c r="I144" s="4">
        <f>H144/C144</f>
        <v>41721.203797468355</v>
      </c>
      <c r="J144" s="8">
        <f>LN(I144)</f>
        <v>10.638764762904291</v>
      </c>
      <c r="K144" s="8">
        <f>LN(C144)</f>
        <v>10.168540506927547</v>
      </c>
      <c r="L144" s="8">
        <f>LN(D144)</f>
        <v>11.477101376749753</v>
      </c>
    </row>
    <row r="145" spans="1:12" x14ac:dyDescent="0.3">
      <c r="A145">
        <v>1744407</v>
      </c>
      <c r="B145" t="s">
        <v>154</v>
      </c>
      <c r="C145">
        <v>44311</v>
      </c>
      <c r="D145">
        <v>89079</v>
      </c>
      <c r="E145" s="11">
        <v>1175237493</v>
      </c>
      <c r="F145" s="11">
        <v>1664970939</v>
      </c>
      <c r="G145" s="9">
        <v>0.3023653206223581</v>
      </c>
      <c r="H145" s="26">
        <f>E145+F145</f>
        <v>2840208432</v>
      </c>
      <c r="I145" s="4">
        <f>H145/C145</f>
        <v>64097.141387014512</v>
      </c>
      <c r="J145" s="8">
        <f>LN(I145)</f>
        <v>11.068155045767904</v>
      </c>
      <c r="K145" s="8">
        <f>LN(C145)</f>
        <v>10.69898823220789</v>
      </c>
      <c r="L145" s="8">
        <f>LN(D145)</f>
        <v>11.397278895443902</v>
      </c>
    </row>
    <row r="146" spans="1:12" x14ac:dyDescent="0.3">
      <c r="A146">
        <v>1744524</v>
      </c>
      <c r="B146" t="s">
        <v>155</v>
      </c>
      <c r="C146">
        <v>8258</v>
      </c>
      <c r="D146">
        <v>207275</v>
      </c>
      <c r="E146" s="11">
        <v>99860678</v>
      </c>
      <c r="F146" s="11">
        <v>588024931</v>
      </c>
      <c r="G146" s="9">
        <v>0</v>
      </c>
      <c r="H146" s="26">
        <f>E146+F146</f>
        <v>687885609</v>
      </c>
      <c r="I146" s="4">
        <f>H146/C146</f>
        <v>83299.298740615166</v>
      </c>
      <c r="J146" s="8">
        <f>LN(I146)</f>
        <v>11.330195409639488</v>
      </c>
      <c r="K146" s="8">
        <f>LN(C146)</f>
        <v>9.0189377064460352</v>
      </c>
      <c r="L146" s="8">
        <f>LN(D146)</f>
        <v>12.241801692984419</v>
      </c>
    </row>
    <row r="147" spans="1:12" x14ac:dyDescent="0.3">
      <c r="A147">
        <v>1745421</v>
      </c>
      <c r="B147" t="s">
        <v>156</v>
      </c>
      <c r="C147">
        <v>9095</v>
      </c>
      <c r="D147">
        <v>90185</v>
      </c>
      <c r="E147" s="11">
        <v>35414239</v>
      </c>
      <c r="F147" s="11">
        <v>142868123</v>
      </c>
      <c r="G147" s="9">
        <v>1</v>
      </c>
      <c r="H147" s="26">
        <f>E147+F147</f>
        <v>178282362</v>
      </c>
      <c r="I147" s="4">
        <f>H147/C147</f>
        <v>19602.23881253436</v>
      </c>
      <c r="J147" s="8">
        <f>LN(I147)</f>
        <v>9.8833990638247187</v>
      </c>
      <c r="K147" s="8">
        <f>LN(C147)</f>
        <v>9.1154800909522233</v>
      </c>
      <c r="L147" s="8">
        <f>LN(D147)</f>
        <v>11.4096183951043</v>
      </c>
    </row>
    <row r="148" spans="1:12" x14ac:dyDescent="0.3">
      <c r="A148">
        <v>1745434</v>
      </c>
      <c r="B148" t="s">
        <v>157</v>
      </c>
      <c r="C148">
        <v>10665</v>
      </c>
      <c r="D148">
        <v>67807</v>
      </c>
      <c r="E148" s="11">
        <v>160783869</v>
      </c>
      <c r="F148" s="11">
        <v>171123356</v>
      </c>
      <c r="G148" s="9">
        <v>0.56891929370435423</v>
      </c>
      <c r="H148" s="26">
        <f>E148+F148</f>
        <v>331907225</v>
      </c>
      <c r="I148" s="4">
        <f>H148/C148</f>
        <v>31121.165025785278</v>
      </c>
      <c r="J148" s="8">
        <f>LN(I148)</f>
        <v>10.345643414152821</v>
      </c>
      <c r="K148" s="8">
        <f>LN(C148)</f>
        <v>9.2747226309054511</v>
      </c>
      <c r="L148" s="8">
        <f>LN(D148)</f>
        <v>11.124420713436864</v>
      </c>
    </row>
    <row r="149" spans="1:12" x14ac:dyDescent="0.3">
      <c r="A149">
        <v>1746357</v>
      </c>
      <c r="B149" t="s">
        <v>158</v>
      </c>
      <c r="C149">
        <v>9366</v>
      </c>
      <c r="D149">
        <v>112706</v>
      </c>
      <c r="E149" s="11">
        <v>24984009</v>
      </c>
      <c r="F149" s="11">
        <v>238961193</v>
      </c>
      <c r="G149" s="9">
        <v>0</v>
      </c>
      <c r="H149" s="26">
        <f>E149+F149</f>
        <v>263945202</v>
      </c>
      <c r="I149" s="4">
        <f>H149/C149</f>
        <v>28181.208840486866</v>
      </c>
      <c r="J149" s="8">
        <f>LN(I149)</f>
        <v>10.246410681640029</v>
      </c>
      <c r="K149" s="8">
        <f>LN(C149)</f>
        <v>9.1448413897434868</v>
      </c>
      <c r="L149" s="8">
        <f>LN(D149)</f>
        <v>11.632537937297519</v>
      </c>
    </row>
    <row r="150" spans="1:12" x14ac:dyDescent="0.3">
      <c r="A150">
        <v>1746604</v>
      </c>
      <c r="B150" t="s">
        <v>159</v>
      </c>
      <c r="C150">
        <v>1775</v>
      </c>
      <c r="D150">
        <v>104250</v>
      </c>
      <c r="E150" s="11">
        <v>9482335</v>
      </c>
      <c r="F150" s="11">
        <v>31845620</v>
      </c>
      <c r="G150" s="9">
        <v>0</v>
      </c>
      <c r="H150" s="26">
        <f>E150+F150</f>
        <v>41327955</v>
      </c>
      <c r="I150" s="4">
        <f>H150/C150</f>
        <v>23283.354929577465</v>
      </c>
      <c r="J150" s="8">
        <f>LN(I150)</f>
        <v>10.055494003557476</v>
      </c>
      <c r="K150" s="8">
        <f>LN(C150)</f>
        <v>7.4815557019095165</v>
      </c>
      <c r="L150" s="8">
        <f>LN(D150)</f>
        <v>11.554547139661048</v>
      </c>
    </row>
    <row r="151" spans="1:12" x14ac:dyDescent="0.3">
      <c r="A151">
        <v>1746786</v>
      </c>
      <c r="B151" t="s">
        <v>160</v>
      </c>
      <c r="C151">
        <v>7466</v>
      </c>
      <c r="D151">
        <v>65136</v>
      </c>
      <c r="E151" s="11">
        <v>70958128</v>
      </c>
      <c r="F151" s="11">
        <v>134260619</v>
      </c>
      <c r="G151" s="9">
        <v>0</v>
      </c>
      <c r="H151" s="26">
        <f>E151+F151</f>
        <v>205218747</v>
      </c>
      <c r="I151" s="4">
        <f>H151/C151</f>
        <v>27487.107822126974</v>
      </c>
      <c r="J151" s="8">
        <f>LN(I151)</f>
        <v>10.221472367262443</v>
      </c>
      <c r="K151" s="8">
        <f>LN(C151)</f>
        <v>8.9181146594745293</v>
      </c>
      <c r="L151" s="8">
        <f>LN(D151)</f>
        <v>11.084232670742759</v>
      </c>
    </row>
    <row r="152" spans="1:12" x14ac:dyDescent="0.3">
      <c r="A152">
        <v>1747007</v>
      </c>
      <c r="B152" t="s">
        <v>161</v>
      </c>
      <c r="C152">
        <v>11733</v>
      </c>
      <c r="D152">
        <v>43835</v>
      </c>
      <c r="E152" s="11">
        <v>89614239</v>
      </c>
      <c r="F152" s="11">
        <v>120844136</v>
      </c>
      <c r="G152" s="9">
        <v>1</v>
      </c>
      <c r="H152" s="26">
        <f>E152+F152</f>
        <v>210458375</v>
      </c>
      <c r="I152" s="4">
        <f>H152/C152</f>
        <v>17937.302906332567</v>
      </c>
      <c r="J152" s="8">
        <f>LN(I152)</f>
        <v>9.7946377846413348</v>
      </c>
      <c r="K152" s="8">
        <f>LN(C152)</f>
        <v>9.3701606634236239</v>
      </c>
      <c r="L152" s="8">
        <f>LN(D152)</f>
        <v>10.688187864022686</v>
      </c>
    </row>
    <row r="153" spans="1:12" x14ac:dyDescent="0.3">
      <c r="A153">
        <v>1747540</v>
      </c>
      <c r="B153" t="s">
        <v>162</v>
      </c>
      <c r="C153">
        <v>19047</v>
      </c>
      <c r="D153">
        <v>85332</v>
      </c>
      <c r="E153" s="11">
        <v>590769976</v>
      </c>
      <c r="F153" s="11">
        <v>395282660</v>
      </c>
      <c r="G153" s="9">
        <v>0.17081738583337702</v>
      </c>
      <c r="H153" s="26">
        <f>E153+F153</f>
        <v>986052636</v>
      </c>
      <c r="I153" s="4">
        <f>H153/C153</f>
        <v>51769.445896991652</v>
      </c>
      <c r="J153" s="8">
        <f>LN(I153)</f>
        <v>10.854555406670649</v>
      </c>
      <c r="K153" s="8">
        <f>LN(C153)</f>
        <v>9.8546648878385597</v>
      </c>
      <c r="L153" s="8">
        <f>LN(D153)</f>
        <v>11.354304809671518</v>
      </c>
    </row>
    <row r="154" spans="1:12" x14ac:dyDescent="0.3">
      <c r="A154">
        <v>1747774</v>
      </c>
      <c r="B154" t="s">
        <v>163</v>
      </c>
      <c r="C154">
        <v>23547</v>
      </c>
      <c r="D154">
        <v>58764</v>
      </c>
      <c r="E154" s="11">
        <v>88017082</v>
      </c>
      <c r="F154" s="11">
        <v>204847370</v>
      </c>
      <c r="G154" s="9">
        <v>1</v>
      </c>
      <c r="H154" s="26">
        <f>E154+F154</f>
        <v>292864452</v>
      </c>
      <c r="I154" s="4">
        <f>H154/C154</f>
        <v>12437.4422219391</v>
      </c>
      <c r="J154" s="8">
        <f>LN(I154)</f>
        <v>9.4284667359838252</v>
      </c>
      <c r="K154" s="8">
        <f>LN(C154)</f>
        <v>10.066753702794923</v>
      </c>
      <c r="L154" s="8">
        <f>LN(D154)</f>
        <v>10.981284701490317</v>
      </c>
    </row>
    <row r="155" spans="1:12" x14ac:dyDescent="0.3">
      <c r="A155">
        <v>1745564</v>
      </c>
      <c r="B155" t="s">
        <v>164</v>
      </c>
      <c r="C155">
        <v>301</v>
      </c>
      <c r="D155">
        <v>68750</v>
      </c>
      <c r="E155" s="11">
        <v>104344588</v>
      </c>
      <c r="F155" s="11">
        <v>100880427</v>
      </c>
      <c r="G155" s="9">
        <v>0</v>
      </c>
      <c r="H155" s="26">
        <f>E155+F155</f>
        <v>205225015</v>
      </c>
      <c r="I155" s="4">
        <f>H155/C155</f>
        <v>681810.68106312293</v>
      </c>
      <c r="J155" s="8">
        <f>LN(I155)</f>
        <v>13.432507304540236</v>
      </c>
      <c r="K155" s="8">
        <f>LN(C155)</f>
        <v>5.7071102647488754</v>
      </c>
      <c r="L155" s="8">
        <f>LN(D155)</f>
        <v>11.138232015528818</v>
      </c>
    </row>
    <row r="156" spans="1:12" x14ac:dyDescent="0.3">
      <c r="A156">
        <v>1745616</v>
      </c>
      <c r="B156" t="s">
        <v>165</v>
      </c>
      <c r="C156">
        <v>1054</v>
      </c>
      <c r="D156">
        <v>67083</v>
      </c>
      <c r="E156" s="11">
        <v>1875578</v>
      </c>
      <c r="F156" s="11">
        <v>15341250</v>
      </c>
      <c r="G156" s="9">
        <v>0</v>
      </c>
      <c r="H156" s="26">
        <f>E156+F156</f>
        <v>17216828</v>
      </c>
      <c r="I156" s="4">
        <f>H156/C156</f>
        <v>16334.751423149904</v>
      </c>
      <c r="J156" s="8">
        <f>LN(I156)</f>
        <v>9.701050106481361</v>
      </c>
      <c r="K156" s="8">
        <f>LN(C156)</f>
        <v>6.9603477291013078</v>
      </c>
      <c r="L156" s="8">
        <f>LN(D156)</f>
        <v>11.113685937656255</v>
      </c>
    </row>
    <row r="157" spans="1:12" x14ac:dyDescent="0.3">
      <c r="A157">
        <v>1745694</v>
      </c>
      <c r="B157" t="s">
        <v>166</v>
      </c>
      <c r="C157">
        <v>27237</v>
      </c>
      <c r="D157">
        <v>76858</v>
      </c>
      <c r="E157" s="11">
        <v>702771299</v>
      </c>
      <c r="F157" s="11">
        <v>701420237</v>
      </c>
      <c r="G157" s="9">
        <v>0</v>
      </c>
      <c r="H157" s="26">
        <f>E157+F157</f>
        <v>1404191536</v>
      </c>
      <c r="I157" s="4">
        <f>H157/C157</f>
        <v>51554.559459558688</v>
      </c>
      <c r="J157" s="8">
        <f>LN(I157)</f>
        <v>10.850395932857998</v>
      </c>
      <c r="K157" s="8">
        <f>LN(C157)</f>
        <v>10.212331622039867</v>
      </c>
      <c r="L157" s="8">
        <f>LN(D157)</f>
        <v>11.249714842442778</v>
      </c>
    </row>
    <row r="158" spans="1:12" x14ac:dyDescent="0.3">
      <c r="A158">
        <v>1748242</v>
      </c>
      <c r="B158" t="s">
        <v>167</v>
      </c>
      <c r="C158">
        <v>25417</v>
      </c>
      <c r="D158">
        <v>58871</v>
      </c>
      <c r="E158" s="11">
        <v>749569610</v>
      </c>
      <c r="F158" s="11">
        <v>646161618</v>
      </c>
      <c r="G158" s="9">
        <v>0.80085497660913052</v>
      </c>
      <c r="H158" s="26">
        <f>E158+F158</f>
        <v>1395731228</v>
      </c>
      <c r="I158" s="4">
        <f>H158/C158</f>
        <v>54913.295353503563</v>
      </c>
      <c r="J158" s="8">
        <f>LN(I158)</f>
        <v>10.913510772194687</v>
      </c>
      <c r="K158" s="8">
        <f>LN(C158)</f>
        <v>10.143173520469649</v>
      </c>
      <c r="L158" s="8">
        <f>LN(D158)</f>
        <v>10.983103888458638</v>
      </c>
    </row>
    <row r="159" spans="1:12" x14ac:dyDescent="0.3">
      <c r="A159">
        <v>1748554</v>
      </c>
      <c r="B159" t="s">
        <v>168</v>
      </c>
      <c r="C159">
        <v>1768</v>
      </c>
      <c r="D159">
        <v>45100</v>
      </c>
      <c r="E159" s="11">
        <v>59326702</v>
      </c>
      <c r="F159" s="11">
        <v>43377178</v>
      </c>
      <c r="G159" s="9">
        <v>0</v>
      </c>
      <c r="H159" s="26">
        <f>E159+F159</f>
        <v>102703880</v>
      </c>
      <c r="I159" s="4">
        <f>H159/C159</f>
        <v>58090.42986425339</v>
      </c>
      <c r="J159" s="8">
        <f>LN(I159)</f>
        <v>10.96975621092913</v>
      </c>
      <c r="K159" s="8">
        <f>LN(C159)</f>
        <v>7.4776042431975887</v>
      </c>
      <c r="L159" s="8">
        <f>LN(D159)</f>
        <v>10.71663752549077</v>
      </c>
    </row>
    <row r="160" spans="1:12" x14ac:dyDescent="0.3">
      <c r="A160">
        <v>1748671</v>
      </c>
      <c r="B160" t="s">
        <v>169</v>
      </c>
      <c r="C160">
        <v>647</v>
      </c>
      <c r="D160">
        <v>110625</v>
      </c>
      <c r="E160" s="11">
        <v>294687365</v>
      </c>
      <c r="F160" s="11">
        <v>147212497</v>
      </c>
      <c r="G160" s="9">
        <v>0</v>
      </c>
      <c r="H160" s="26">
        <f>E160+F160</f>
        <v>441899862</v>
      </c>
      <c r="I160" s="4">
        <f>H160/C160</f>
        <v>682998.24111282849</v>
      </c>
      <c r="J160" s="8">
        <f>LN(I160)</f>
        <v>13.434247563312171</v>
      </c>
      <c r="K160" s="8">
        <f>LN(C160)</f>
        <v>6.4723462945009009</v>
      </c>
      <c r="L160" s="8">
        <f>LN(D160)</f>
        <v>11.61390138231023</v>
      </c>
    </row>
    <row r="161" spans="1:12" x14ac:dyDescent="0.3">
      <c r="A161">
        <v>1748892</v>
      </c>
      <c r="B161" t="s">
        <v>170</v>
      </c>
      <c r="C161">
        <v>14330</v>
      </c>
      <c r="D161">
        <v>58011</v>
      </c>
      <c r="E161" s="11">
        <v>170542091</v>
      </c>
      <c r="F161" s="11">
        <v>196157893</v>
      </c>
      <c r="G161" s="9">
        <v>0.38066317626527052</v>
      </c>
      <c r="H161" s="26">
        <f>E161+F161</f>
        <v>366699984</v>
      </c>
      <c r="I161" s="4">
        <f>H161/C161</f>
        <v>25589.670900209352</v>
      </c>
      <c r="J161" s="8">
        <f>LN(I161)</f>
        <v>10.149944068586938</v>
      </c>
      <c r="K161" s="8">
        <f>LN(C161)</f>
        <v>9.570110520822217</v>
      </c>
      <c r="L161" s="8">
        <f>LN(D161)</f>
        <v>10.968387926718702</v>
      </c>
    </row>
    <row r="162" spans="1:12" x14ac:dyDescent="0.3">
      <c r="A162">
        <v>1749100</v>
      </c>
      <c r="B162" t="s">
        <v>171</v>
      </c>
      <c r="C162">
        <v>401</v>
      </c>
      <c r="D162">
        <v>98125</v>
      </c>
      <c r="E162" s="11">
        <v>2116223</v>
      </c>
      <c r="F162" s="11">
        <v>9219025</v>
      </c>
      <c r="G162" s="9">
        <v>0</v>
      </c>
      <c r="H162" s="26">
        <f>E162+F162</f>
        <v>11335248</v>
      </c>
      <c r="I162" s="4">
        <f>H162/C162</f>
        <v>28267.451371571071</v>
      </c>
      <c r="J162" s="8">
        <f>LN(I162)</f>
        <v>10.249466293513274</v>
      </c>
      <c r="K162" s="8">
        <f>LN(C162)</f>
        <v>5.9939614273065693</v>
      </c>
      <c r="L162" s="8">
        <f>LN(D162)</f>
        <v>11.49399745508471</v>
      </c>
    </row>
    <row r="163" spans="1:12" x14ac:dyDescent="0.3">
      <c r="A163">
        <v>1749308</v>
      </c>
      <c r="B163" t="s">
        <v>172</v>
      </c>
      <c r="C163">
        <v>656</v>
      </c>
      <c r="D163">
        <v>81750</v>
      </c>
      <c r="E163" s="11">
        <v>718342</v>
      </c>
      <c r="F163" s="11">
        <v>11829674</v>
      </c>
      <c r="G163" s="9">
        <v>0</v>
      </c>
      <c r="H163" s="26">
        <f>E163+F163</f>
        <v>12548016</v>
      </c>
      <c r="I163" s="4">
        <f>H163/C163</f>
        <v>19128.073170731706</v>
      </c>
      <c r="J163" s="8">
        <f>LN(I163)</f>
        <v>9.8589123344514054</v>
      </c>
      <c r="K163" s="8">
        <f>LN(C163)</f>
        <v>6.4861607889440887</v>
      </c>
      <c r="L163" s="8">
        <f>LN(D163)</f>
        <v>11.3114210887595</v>
      </c>
    </row>
    <row r="164" spans="1:12" x14ac:dyDescent="0.3">
      <c r="A164">
        <v>1749607</v>
      </c>
      <c r="B164" t="s">
        <v>173</v>
      </c>
      <c r="C164">
        <v>12412</v>
      </c>
      <c r="D164">
        <v>105905</v>
      </c>
      <c r="E164" s="11">
        <v>300940503</v>
      </c>
      <c r="F164" s="11">
        <v>357521196</v>
      </c>
      <c r="G164" s="9">
        <v>0</v>
      </c>
      <c r="H164" s="26">
        <f>E164+F164</f>
        <v>658461699</v>
      </c>
      <c r="I164" s="4">
        <f>H164/C164</f>
        <v>53050.410812117305</v>
      </c>
      <c r="J164" s="8">
        <f>LN(I164)</f>
        <v>10.878997887878636</v>
      </c>
      <c r="K164" s="8">
        <f>LN(C164)</f>
        <v>9.4264190255682703</v>
      </c>
      <c r="L164" s="8">
        <f>LN(D164)</f>
        <v>11.570297744828098</v>
      </c>
    </row>
    <row r="165" spans="1:12" x14ac:dyDescent="0.3">
      <c r="A165">
        <v>1749854</v>
      </c>
      <c r="B165" t="s">
        <v>174</v>
      </c>
      <c r="C165">
        <v>19897</v>
      </c>
      <c r="D165">
        <v>114455</v>
      </c>
      <c r="E165" s="11">
        <v>639750873</v>
      </c>
      <c r="F165" s="11">
        <v>827815720</v>
      </c>
      <c r="G165" s="9">
        <v>0</v>
      </c>
      <c r="H165" s="26">
        <f>E165+F165</f>
        <v>1467566593</v>
      </c>
      <c r="I165" s="4">
        <f>H165/C165</f>
        <v>73758.184299140572</v>
      </c>
      <c r="J165" s="8">
        <f>LN(I165)</f>
        <v>11.208547241592626</v>
      </c>
      <c r="K165" s="8">
        <f>LN(C165)</f>
        <v>9.8983242455792482</v>
      </c>
      <c r="L165" s="8">
        <f>LN(D165)</f>
        <v>11.647937011626105</v>
      </c>
    </row>
    <row r="166" spans="1:12" x14ac:dyDescent="0.3">
      <c r="A166">
        <v>1749945</v>
      </c>
      <c r="B166" t="s">
        <v>175</v>
      </c>
      <c r="C166">
        <v>5131</v>
      </c>
      <c r="D166">
        <v>79013</v>
      </c>
      <c r="E166" s="11">
        <v>305420118</v>
      </c>
      <c r="F166" s="11">
        <v>111213932</v>
      </c>
      <c r="G166" s="9">
        <v>0</v>
      </c>
      <c r="H166" s="26">
        <f>E166+F166</f>
        <v>416634050</v>
      </c>
      <c r="I166" s="4">
        <f>H166/C166</f>
        <v>81199.386084583908</v>
      </c>
      <c r="J166" s="8">
        <f>LN(I166)</f>
        <v>11.304662965586507</v>
      </c>
      <c r="K166" s="8">
        <f>LN(C166)</f>
        <v>8.5430558509419647</v>
      </c>
      <c r="L166" s="8">
        <f>LN(D166)</f>
        <v>11.277367674873172</v>
      </c>
    </row>
    <row r="167" spans="1:12" x14ac:dyDescent="0.3">
      <c r="A167">
        <v>1750218</v>
      </c>
      <c r="B167" t="s">
        <v>176</v>
      </c>
      <c r="C167">
        <v>20084</v>
      </c>
      <c r="D167">
        <v>100911</v>
      </c>
      <c r="E167" s="11">
        <v>463651746</v>
      </c>
      <c r="F167" s="11">
        <v>479911867</v>
      </c>
      <c r="G167" s="9">
        <v>7.4375678610206303E-2</v>
      </c>
      <c r="H167" s="26">
        <f>E167+F167</f>
        <v>943563613</v>
      </c>
      <c r="I167" s="4">
        <f>H167/C167</f>
        <v>46980.861033658635</v>
      </c>
      <c r="J167" s="8">
        <f>LN(I167)</f>
        <v>10.757495585709037</v>
      </c>
      <c r="K167" s="8">
        <f>LN(C167)</f>
        <v>9.9076787571545957</v>
      </c>
      <c r="L167" s="8">
        <f>LN(D167)</f>
        <v>11.521994219230105</v>
      </c>
    </row>
    <row r="168" spans="1:12" x14ac:dyDescent="0.3">
      <c r="A168">
        <v>1750647</v>
      </c>
      <c r="B168" t="s">
        <v>177</v>
      </c>
      <c r="C168">
        <v>25004</v>
      </c>
      <c r="D168">
        <v>91389</v>
      </c>
      <c r="E168" s="11">
        <v>477182194</v>
      </c>
      <c r="F168" s="11">
        <v>940781296</v>
      </c>
      <c r="G168" s="9">
        <v>0.29612206981064948</v>
      </c>
      <c r="H168" s="26">
        <f>E168+F168</f>
        <v>1417963490</v>
      </c>
      <c r="I168" s="4">
        <f>H168/C168</f>
        <v>56709.466085426335</v>
      </c>
      <c r="J168" s="8">
        <f>LN(I168)</f>
        <v>10.945696426141435</v>
      </c>
      <c r="K168" s="8">
        <f>LN(C168)</f>
        <v>10.126791091051704</v>
      </c>
      <c r="L168" s="8">
        <f>LN(D168)</f>
        <v>11.422880400090177</v>
      </c>
    </row>
    <row r="169" spans="1:12" x14ac:dyDescent="0.3">
      <c r="A169">
        <v>1751089</v>
      </c>
      <c r="B169" t="s">
        <v>178</v>
      </c>
      <c r="C169">
        <v>56510</v>
      </c>
      <c r="D169">
        <v>92477</v>
      </c>
      <c r="E169" s="11">
        <v>2337958366</v>
      </c>
      <c r="F169" s="11">
        <v>1971307340</v>
      </c>
      <c r="G169" s="9">
        <v>0.32104411454302401</v>
      </c>
      <c r="H169" s="26">
        <f>E169+F169</f>
        <v>4309265706</v>
      </c>
      <c r="I169" s="4">
        <f>H169/C169</f>
        <v>76256.692726950976</v>
      </c>
      <c r="J169" s="8">
        <f>LN(I169)</f>
        <v>11.241860464086002</v>
      </c>
      <c r="K169" s="8">
        <f>LN(C169)</f>
        <v>10.942172892623889</v>
      </c>
      <c r="L169" s="8">
        <f>LN(D169)</f>
        <v>11.434715243933667</v>
      </c>
    </row>
    <row r="170" spans="1:12" x14ac:dyDescent="0.3">
      <c r="A170">
        <v>1751349</v>
      </c>
      <c r="B170" t="s">
        <v>179</v>
      </c>
      <c r="C170">
        <v>31596</v>
      </c>
      <c r="D170">
        <v>96993</v>
      </c>
      <c r="E170" s="11">
        <v>485675256</v>
      </c>
      <c r="F170" s="11">
        <v>931954514</v>
      </c>
      <c r="G170" s="9">
        <v>0.17908745247148289</v>
      </c>
      <c r="H170" s="26">
        <f>E170+F170</f>
        <v>1417629770</v>
      </c>
      <c r="I170" s="4">
        <f>H170/C170</f>
        <v>44867.380997594635</v>
      </c>
      <c r="J170" s="8">
        <f>LN(I170)</f>
        <v>10.711466328592445</v>
      </c>
      <c r="K170" s="8">
        <f>LN(C170)</f>
        <v>10.360785809284311</v>
      </c>
      <c r="L170" s="8">
        <f>LN(D170)</f>
        <v>11.482394089933051</v>
      </c>
    </row>
    <row r="171" spans="1:12" x14ac:dyDescent="0.3">
      <c r="A171">
        <v>1751622</v>
      </c>
      <c r="B171" t="s">
        <v>180</v>
      </c>
      <c r="C171">
        <v>149013</v>
      </c>
      <c r="D171">
        <v>135772</v>
      </c>
      <c r="E171" s="11">
        <v>3549896763</v>
      </c>
      <c r="F171" s="11">
        <v>7451453141</v>
      </c>
      <c r="G171" s="9">
        <v>0.16067272970442692</v>
      </c>
      <c r="H171" s="26">
        <f>E171+F171</f>
        <v>11001349904</v>
      </c>
      <c r="I171" s="4">
        <f>H171/C171</f>
        <v>73828.121734345332</v>
      </c>
      <c r="J171" s="8">
        <f>LN(I171)</f>
        <v>11.209494991317101</v>
      </c>
      <c r="K171" s="8">
        <f>LN(C171)</f>
        <v>11.911788829443831</v>
      </c>
      <c r="L171" s="8">
        <f>LN(D171)</f>
        <v>11.818732287280556</v>
      </c>
    </row>
    <row r="172" spans="1:12" x14ac:dyDescent="0.3">
      <c r="A172">
        <v>1752584</v>
      </c>
      <c r="B172" t="s">
        <v>181</v>
      </c>
      <c r="C172">
        <v>26942</v>
      </c>
      <c r="D172">
        <v>118817</v>
      </c>
      <c r="E172" s="11">
        <v>583052811</v>
      </c>
      <c r="F172" s="11">
        <v>927982302</v>
      </c>
      <c r="G172" s="9">
        <v>7.4924671125156175E-2</v>
      </c>
      <c r="H172" s="26">
        <f>E172+F172</f>
        <v>1511035113</v>
      </c>
      <c r="I172" s="4">
        <f>H172/C172</f>
        <v>56084.741778635587</v>
      </c>
      <c r="J172" s="8">
        <f>LN(I172)</f>
        <v>10.934619071961309</v>
      </c>
      <c r="K172" s="8">
        <f>LN(C172)</f>
        <v>10.201441686258514</v>
      </c>
      <c r="L172" s="8">
        <f>LN(D172)</f>
        <v>11.685339773316288</v>
      </c>
    </row>
    <row r="173" spans="1:12" x14ac:dyDescent="0.3">
      <c r="A173">
        <v>1752103</v>
      </c>
      <c r="B173" t="s">
        <v>182</v>
      </c>
      <c r="C173">
        <v>1213</v>
      </c>
      <c r="D173">
        <v>106667</v>
      </c>
      <c r="E173" s="11">
        <v>9301191</v>
      </c>
      <c r="F173" s="11">
        <v>22773664</v>
      </c>
      <c r="G173" s="9">
        <v>0</v>
      </c>
      <c r="H173" s="26">
        <f>E173+F173</f>
        <v>32074855</v>
      </c>
      <c r="I173" s="4">
        <f>H173/C173</f>
        <v>26442.584501236604</v>
      </c>
      <c r="J173" s="8">
        <f>LN(I173)</f>
        <v>10.182731038856991</v>
      </c>
      <c r="K173" s="8">
        <f>LN(C173)</f>
        <v>7.1008519089440503</v>
      </c>
      <c r="L173" s="8">
        <f>LN(D173)</f>
        <v>11.577467111102917</v>
      </c>
    </row>
    <row r="174" spans="1:12" x14ac:dyDescent="0.3">
      <c r="A174">
        <v>1753000</v>
      </c>
      <c r="B174" t="s">
        <v>183</v>
      </c>
      <c r="C174">
        <v>30971</v>
      </c>
      <c r="D174">
        <v>69081</v>
      </c>
      <c r="E174" s="11">
        <v>1565558059</v>
      </c>
      <c r="F174" s="11">
        <v>1391070617</v>
      </c>
      <c r="G174" s="9">
        <v>0.32767210144927539</v>
      </c>
      <c r="H174" s="26">
        <f>E174+F174</f>
        <v>2956628676</v>
      </c>
      <c r="I174" s="4">
        <f>H174/C174</f>
        <v>95464.424009557333</v>
      </c>
      <c r="J174" s="8">
        <f>LN(I174)</f>
        <v>11.466508933604588</v>
      </c>
      <c r="K174" s="8">
        <f>LN(C174)</f>
        <v>10.340806561758198</v>
      </c>
      <c r="L174" s="8">
        <f>LN(D174)</f>
        <v>11.143035008125729</v>
      </c>
    </row>
    <row r="175" spans="1:12" x14ac:dyDescent="0.3">
      <c r="A175">
        <v>1753377</v>
      </c>
      <c r="B175" t="s">
        <v>184</v>
      </c>
      <c r="C175">
        <v>15294</v>
      </c>
      <c r="D175">
        <v>80911</v>
      </c>
      <c r="E175" s="11">
        <v>398940975</v>
      </c>
      <c r="F175" s="11">
        <v>550364765</v>
      </c>
      <c r="G175" s="9">
        <v>0</v>
      </c>
      <c r="H175" s="26">
        <f>E175+F175</f>
        <v>949305740</v>
      </c>
      <c r="I175" s="4">
        <f>H175/C175</f>
        <v>62070.468157447365</v>
      </c>
      <c r="J175" s="8">
        <f>LN(I175)</f>
        <v>11.0360256017902</v>
      </c>
      <c r="K175" s="8">
        <f>LN(C175)</f>
        <v>9.6352158736041709</v>
      </c>
      <c r="L175" s="8">
        <f>LN(D175)</f>
        <v>11.3011050641372</v>
      </c>
    </row>
    <row r="176" spans="1:12" x14ac:dyDescent="0.3">
      <c r="A176">
        <v>1753442</v>
      </c>
      <c r="B176" t="s">
        <v>185</v>
      </c>
      <c r="C176">
        <v>17892</v>
      </c>
      <c r="D176">
        <v>88727</v>
      </c>
      <c r="E176" s="11">
        <v>489345432</v>
      </c>
      <c r="F176" s="11">
        <v>559300173</v>
      </c>
      <c r="G176" s="9">
        <v>1.965938338535677E-2</v>
      </c>
      <c r="H176" s="26">
        <f>E176+F176</f>
        <v>1048645605</v>
      </c>
      <c r="I176" s="4">
        <f>H176/C176</f>
        <v>58609.747652582162</v>
      </c>
      <c r="J176" s="8">
        <f>LN(I176)</f>
        <v>10.978656303926011</v>
      </c>
      <c r="K176" s="8">
        <f>LN(C176)</f>
        <v>9.7921089645527388</v>
      </c>
      <c r="L176" s="8">
        <f>LN(D176)</f>
        <v>11.393319518821643</v>
      </c>
    </row>
    <row r="177" spans="1:12" x14ac:dyDescent="0.3">
      <c r="A177">
        <v>1753455</v>
      </c>
      <c r="B177" t="s">
        <v>186</v>
      </c>
      <c r="C177">
        <v>2814</v>
      </c>
      <c r="D177">
        <v>205682</v>
      </c>
      <c r="E177" s="11">
        <v>8034984</v>
      </c>
      <c r="F177" s="11">
        <v>254715153</v>
      </c>
      <c r="G177" s="9">
        <v>0</v>
      </c>
      <c r="H177" s="26">
        <f>E177+F177</f>
        <v>262750137</v>
      </c>
      <c r="I177" s="4">
        <f>H177/C177</f>
        <v>93372.472281449896</v>
      </c>
      <c r="J177" s="8">
        <f>LN(I177)</f>
        <v>11.444351851455046</v>
      </c>
      <c r="K177" s="8">
        <f>LN(C177)</f>
        <v>7.9423622376743346</v>
      </c>
      <c r="L177" s="8">
        <f>LN(D177)</f>
        <v>12.234086565735357</v>
      </c>
    </row>
    <row r="178" spans="1:12" x14ac:dyDescent="0.3">
      <c r="A178">
        <v>1753559</v>
      </c>
      <c r="B178" t="s">
        <v>187</v>
      </c>
      <c r="C178">
        <v>30619</v>
      </c>
      <c r="D178">
        <v>47884</v>
      </c>
      <c r="E178" s="11">
        <v>229134294</v>
      </c>
      <c r="F178" s="11">
        <v>204274686</v>
      </c>
      <c r="G178" s="9">
        <v>0.58269124483890888</v>
      </c>
      <c r="H178" s="26">
        <f>E178+F178</f>
        <v>433408980</v>
      </c>
      <c r="I178" s="4">
        <f>H178/C178</f>
        <v>14154.903164701656</v>
      </c>
      <c r="J178" s="8">
        <f>LN(I178)</f>
        <v>9.5578163564559553</v>
      </c>
      <c r="K178" s="8">
        <f>LN(C178)</f>
        <v>10.32937601028517</v>
      </c>
      <c r="L178" s="8">
        <f>LN(D178)</f>
        <v>10.77653669837126</v>
      </c>
    </row>
    <row r="179" spans="1:12" x14ac:dyDescent="0.3">
      <c r="A179">
        <v>1754144</v>
      </c>
      <c r="B179" t="s">
        <v>188</v>
      </c>
      <c r="C179">
        <v>7382</v>
      </c>
      <c r="D179">
        <v>59882</v>
      </c>
      <c r="E179" s="11">
        <v>548441710</v>
      </c>
      <c r="F179" s="11">
        <v>262350855</v>
      </c>
      <c r="G179" s="9">
        <v>0</v>
      </c>
      <c r="H179" s="26">
        <f>E179+F179</f>
        <v>810792565</v>
      </c>
      <c r="I179" s="4">
        <f>H179/C179</f>
        <v>109833.72595502574</v>
      </c>
      <c r="J179" s="8">
        <f>LN(I179)</f>
        <v>11.606722918954532</v>
      </c>
      <c r="K179" s="8">
        <f>LN(C179)</f>
        <v>8.9067998835899438</v>
      </c>
      <c r="L179" s="8">
        <f>LN(D179)</f>
        <v>11.000131238109393</v>
      </c>
    </row>
    <row r="180" spans="1:12" x14ac:dyDescent="0.3">
      <c r="A180">
        <v>1753481</v>
      </c>
      <c r="B180" t="s">
        <v>189</v>
      </c>
      <c r="C180">
        <v>35108</v>
      </c>
      <c r="D180">
        <v>143506</v>
      </c>
      <c r="E180" s="11">
        <v>904652572</v>
      </c>
      <c r="F180" s="11">
        <v>2866844264</v>
      </c>
      <c r="G180" s="9">
        <v>1.371302027142127E-2</v>
      </c>
      <c r="H180" s="26">
        <f>E180+F180</f>
        <v>3771496836</v>
      </c>
      <c r="I180" s="4">
        <f>H180/C180</f>
        <v>107425.56784778398</v>
      </c>
      <c r="J180" s="8">
        <f>LN(I180)</f>
        <v>11.584553494622094</v>
      </c>
      <c r="K180" s="8">
        <f>LN(C180)</f>
        <v>10.466184303712009</v>
      </c>
      <c r="L180" s="8">
        <f>LN(D180)</f>
        <v>11.874132125154413</v>
      </c>
    </row>
    <row r="181" spans="1:12" x14ac:dyDescent="0.3">
      <c r="A181">
        <v>1753663</v>
      </c>
      <c r="B181" t="s">
        <v>190</v>
      </c>
      <c r="C181">
        <v>5853</v>
      </c>
      <c r="D181">
        <v>160331</v>
      </c>
      <c r="E181" s="11">
        <v>284370512</v>
      </c>
      <c r="F181" s="11">
        <v>599919356</v>
      </c>
      <c r="G181" s="9">
        <v>0</v>
      </c>
      <c r="H181" s="26">
        <f>E181+F181</f>
        <v>884289868</v>
      </c>
      <c r="I181" s="4">
        <f>H181/C181</f>
        <v>151083.1826413805</v>
      </c>
      <c r="J181" s="8">
        <f>LN(I181)</f>
        <v>11.925585842538984</v>
      </c>
      <c r="K181" s="8">
        <f>LN(C181)</f>
        <v>8.67470962929122</v>
      </c>
      <c r="L181" s="8">
        <f>LN(D181)</f>
        <v>11.984995707299339</v>
      </c>
    </row>
    <row r="182" spans="1:12" x14ac:dyDescent="0.3">
      <c r="A182">
        <v>1753871</v>
      </c>
      <c r="B182" t="s">
        <v>191</v>
      </c>
      <c r="C182">
        <v>12836</v>
      </c>
      <c r="D182">
        <v>64792</v>
      </c>
      <c r="E182" s="11">
        <v>344914271</v>
      </c>
      <c r="F182" s="11">
        <v>410394946</v>
      </c>
      <c r="G182" s="9">
        <v>0.20973520249221184</v>
      </c>
      <c r="H182" s="26">
        <f>E182+F182</f>
        <v>755309217</v>
      </c>
      <c r="I182" s="4">
        <f>H182/C182</f>
        <v>58843.036537862259</v>
      </c>
      <c r="J182" s="8">
        <f>LN(I182)</f>
        <v>10.982628780077578</v>
      </c>
      <c r="K182" s="8">
        <f>LN(C182)</f>
        <v>9.4600090022297483</v>
      </c>
      <c r="L182" s="8">
        <f>LN(D182)</f>
        <v>11.078937417928826</v>
      </c>
    </row>
    <row r="183" spans="1:12" x14ac:dyDescent="0.3">
      <c r="A183">
        <v>1754534</v>
      </c>
      <c r="B183" t="s">
        <v>192</v>
      </c>
      <c r="C183">
        <v>8178</v>
      </c>
      <c r="D183">
        <v>146409</v>
      </c>
      <c r="E183" s="11">
        <v>1258186544</v>
      </c>
      <c r="F183" s="11">
        <v>1600968484</v>
      </c>
      <c r="G183" s="9">
        <v>0</v>
      </c>
      <c r="H183" s="26">
        <f>E183+F183</f>
        <v>2859155028</v>
      </c>
      <c r="I183" s="4">
        <f>H183/C183</f>
        <v>349615.43506969919</v>
      </c>
      <c r="J183" s="8">
        <f>LN(I183)</f>
        <v>12.76458907244594</v>
      </c>
      <c r="K183" s="8">
        <f>LN(C183)</f>
        <v>9.0092029009245884</v>
      </c>
      <c r="L183" s="8">
        <f>LN(D183)</f>
        <v>11.894159354029648</v>
      </c>
    </row>
    <row r="184" spans="1:12" x14ac:dyDescent="0.3">
      <c r="A184">
        <v>1754638</v>
      </c>
      <c r="B184" t="s">
        <v>193</v>
      </c>
      <c r="C184">
        <v>27445</v>
      </c>
      <c r="D184">
        <v>81288</v>
      </c>
      <c r="E184" s="11">
        <v>220194489</v>
      </c>
      <c r="F184" s="11">
        <v>438344805</v>
      </c>
      <c r="G184" s="9">
        <v>7.4568745905815567E-2</v>
      </c>
      <c r="H184" s="26">
        <f>E184+F184</f>
        <v>658539294</v>
      </c>
      <c r="I184" s="4">
        <f>H184/C184</f>
        <v>23994.873164510838</v>
      </c>
      <c r="J184" s="8">
        <f>LN(I184)</f>
        <v>10.085595468365096</v>
      </c>
      <c r="K184" s="8">
        <f>LN(C184)</f>
        <v>10.21993928098399</v>
      </c>
      <c r="L184" s="8">
        <f>LN(D184)</f>
        <v>11.305753683165717</v>
      </c>
    </row>
    <row r="185" spans="1:12" x14ac:dyDescent="0.3">
      <c r="A185">
        <v>1754820</v>
      </c>
      <c r="B185" t="s">
        <v>194</v>
      </c>
      <c r="C185">
        <v>58032</v>
      </c>
      <c r="D185">
        <v>70787</v>
      </c>
      <c r="E185" s="11">
        <v>1193142735</v>
      </c>
      <c r="F185" s="11">
        <v>1150256869</v>
      </c>
      <c r="G185" s="9">
        <v>0.36803056783523524</v>
      </c>
      <c r="H185" s="26">
        <f>E185+F185</f>
        <v>2343399604</v>
      </c>
      <c r="I185" s="4">
        <f>H185/C185</f>
        <v>40381.16218637993</v>
      </c>
      <c r="J185" s="8">
        <f>LN(I185)</f>
        <v>10.606118672690396</v>
      </c>
      <c r="K185" s="8">
        <f>LN(C185)</f>
        <v>10.968749861522683</v>
      </c>
      <c r="L185" s="8">
        <f>LN(D185)</f>
        <v>11.167430647003155</v>
      </c>
    </row>
    <row r="186" spans="1:12" x14ac:dyDescent="0.3">
      <c r="A186">
        <v>1754885</v>
      </c>
      <c r="B186" t="s">
        <v>195</v>
      </c>
      <c r="C186">
        <v>54100</v>
      </c>
      <c r="D186">
        <v>98081</v>
      </c>
      <c r="E186" s="11">
        <v>417102300</v>
      </c>
      <c r="F186" s="11">
        <v>1692471417</v>
      </c>
      <c r="G186" s="9">
        <v>0</v>
      </c>
      <c r="H186" s="26">
        <f>E186+F186</f>
        <v>2109573717</v>
      </c>
      <c r="I186" s="4">
        <f>H186/C186</f>
        <v>38993.968890942699</v>
      </c>
      <c r="J186" s="8">
        <f>LN(I186)</f>
        <v>10.571162269331213</v>
      </c>
      <c r="K186" s="8">
        <f>LN(C186)</f>
        <v>10.898589464834572</v>
      </c>
      <c r="L186" s="8">
        <f>LN(D186)</f>
        <v>11.493548946876626</v>
      </c>
    </row>
    <row r="187" spans="1:12" x14ac:dyDescent="0.3">
      <c r="A187">
        <v>1754560</v>
      </c>
      <c r="B187" t="s">
        <v>196</v>
      </c>
      <c r="C187">
        <v>2681</v>
      </c>
      <c r="D187">
        <v>60761</v>
      </c>
      <c r="E187" s="11">
        <v>228885862</v>
      </c>
      <c r="F187" s="11">
        <v>308469895</v>
      </c>
      <c r="G187" s="9">
        <v>0.5136314067611778</v>
      </c>
      <c r="H187" s="26">
        <f>E187+F187</f>
        <v>537355757</v>
      </c>
      <c r="I187" s="4">
        <f>H187/C187</f>
        <v>200431.09175680717</v>
      </c>
      <c r="J187" s="8">
        <f>LN(I187)</f>
        <v>12.208225784645627</v>
      </c>
      <c r="K187" s="8">
        <f>LN(C187)</f>
        <v>7.8939451382359591</v>
      </c>
      <c r="L187" s="8">
        <f>LN(D187)</f>
        <v>11.014703414770457</v>
      </c>
    </row>
    <row r="188" spans="1:12" x14ac:dyDescent="0.3">
      <c r="A188">
        <v>1755041</v>
      </c>
      <c r="B188" t="s">
        <v>197</v>
      </c>
      <c r="C188">
        <v>2714</v>
      </c>
      <c r="D188">
        <v>111528</v>
      </c>
      <c r="E188" s="11">
        <v>934076</v>
      </c>
      <c r="F188" s="11">
        <v>57587777</v>
      </c>
      <c r="G188" s="9">
        <v>0</v>
      </c>
      <c r="H188" s="26">
        <f>E188+F188</f>
        <v>58521853</v>
      </c>
      <c r="I188" s="4">
        <f>H188/C188</f>
        <v>21562.952468680913</v>
      </c>
      <c r="J188" s="8">
        <f>LN(I188)</f>
        <v>9.9787319576083195</v>
      </c>
      <c r="K188" s="8">
        <f>LN(C188)</f>
        <v>7.9061788403948148</v>
      </c>
      <c r="L188" s="8">
        <f>LN(D188)</f>
        <v>11.622030959432925</v>
      </c>
    </row>
    <row r="189" spans="1:12" x14ac:dyDescent="0.3">
      <c r="A189">
        <v>1755639</v>
      </c>
      <c r="B189" t="s">
        <v>198</v>
      </c>
      <c r="C189">
        <v>191</v>
      </c>
      <c r="D189">
        <v>105417</v>
      </c>
      <c r="E189" s="11">
        <v>272769</v>
      </c>
      <c r="F189" s="11">
        <v>8174130</v>
      </c>
      <c r="G189" s="9">
        <v>0</v>
      </c>
      <c r="H189" s="26">
        <f>E189+F189</f>
        <v>8446899</v>
      </c>
      <c r="I189" s="4">
        <f>H189/C189</f>
        <v>44224.602094240836</v>
      </c>
      <c r="J189" s="8">
        <f>LN(I189)</f>
        <v>10.697036521683742</v>
      </c>
      <c r="K189" s="8">
        <f>LN(C189)</f>
        <v>5.2522734280466299</v>
      </c>
      <c r="L189" s="8">
        <f>LN(D189)</f>
        <v>11.565679192406094</v>
      </c>
    </row>
    <row r="190" spans="1:12" x14ac:dyDescent="0.3">
      <c r="A190">
        <v>1755938</v>
      </c>
      <c r="B190" t="s">
        <v>199</v>
      </c>
      <c r="C190">
        <v>4949</v>
      </c>
      <c r="D190">
        <v>95946</v>
      </c>
      <c r="E190" s="11">
        <v>122187387</v>
      </c>
      <c r="F190" s="11">
        <v>131252652</v>
      </c>
      <c r="G190" s="9">
        <v>0</v>
      </c>
      <c r="H190" s="26">
        <f>E190+F190</f>
        <v>253440039</v>
      </c>
      <c r="I190" s="4">
        <f>H190/C190</f>
        <v>51210.35340472823</v>
      </c>
      <c r="J190" s="8">
        <f>LN(I190)</f>
        <v>10.843697005521014</v>
      </c>
      <c r="K190" s="8">
        <f>LN(C190)</f>
        <v>8.5069408149518857</v>
      </c>
      <c r="L190" s="8">
        <f>LN(D190)</f>
        <v>11.471540812187497</v>
      </c>
    </row>
    <row r="191" spans="1:12" x14ac:dyDescent="0.3">
      <c r="A191">
        <v>1756627</v>
      </c>
      <c r="B191" t="s">
        <v>200</v>
      </c>
      <c r="C191">
        <v>6914</v>
      </c>
      <c r="D191">
        <v>93162</v>
      </c>
      <c r="E191" s="11">
        <v>160237476</v>
      </c>
      <c r="F191" s="11">
        <v>146318070</v>
      </c>
      <c r="G191" s="9">
        <v>0</v>
      </c>
      <c r="H191" s="26">
        <f>E191+F191</f>
        <v>306555546</v>
      </c>
      <c r="I191" s="4">
        <f>H191/C191</f>
        <v>44338.378073474109</v>
      </c>
      <c r="J191" s="8">
        <f>LN(I191)</f>
        <v>10.699605903193056</v>
      </c>
      <c r="K191" s="8">
        <f>LN(C191)</f>
        <v>8.84130362048157</v>
      </c>
      <c r="L191" s="8">
        <f>LN(D191)</f>
        <v>11.442095192209225</v>
      </c>
    </row>
    <row r="192" spans="1:12" x14ac:dyDescent="0.3">
      <c r="A192">
        <v>1756640</v>
      </c>
      <c r="B192" t="s">
        <v>201</v>
      </c>
      <c r="C192">
        <v>58622</v>
      </c>
      <c r="D192">
        <v>89491</v>
      </c>
      <c r="E192" s="11">
        <v>2091628929</v>
      </c>
      <c r="F192" s="11">
        <v>2277224924</v>
      </c>
      <c r="G192" s="9">
        <v>0</v>
      </c>
      <c r="H192" s="26">
        <f>E192+F192</f>
        <v>4368853853</v>
      </c>
      <c r="I192" s="4">
        <f>H192/C192</f>
        <v>74525.84103237692</v>
      </c>
      <c r="J192" s="8">
        <f>LN(I192)</f>
        <v>11.218901203720796</v>
      </c>
      <c r="K192" s="8">
        <f>LN(C192)</f>
        <v>10.978865331731324</v>
      </c>
      <c r="L192" s="8">
        <f>LN(D192)</f>
        <v>11.401893340547367</v>
      </c>
    </row>
    <row r="193" spans="1:12" x14ac:dyDescent="0.3">
      <c r="A193">
        <v>1756887</v>
      </c>
      <c r="B193" t="s">
        <v>202</v>
      </c>
      <c r="C193">
        <v>34324</v>
      </c>
      <c r="D193">
        <v>106790</v>
      </c>
      <c r="E193" s="11">
        <v>657450732</v>
      </c>
      <c r="F193" s="11">
        <v>971585725</v>
      </c>
      <c r="G193" s="9">
        <v>0.10371548359115224</v>
      </c>
      <c r="H193" s="26">
        <f>E193+F193</f>
        <v>1629036457</v>
      </c>
      <c r="I193" s="4">
        <f>H193/C193</f>
        <v>47460.56569747116</v>
      </c>
      <c r="J193" s="8">
        <f>LN(I193)</f>
        <v>10.767654449376602</v>
      </c>
      <c r="K193" s="8">
        <f>LN(C193)</f>
        <v>10.443600096927012</v>
      </c>
      <c r="L193" s="8">
        <f>LN(D193)</f>
        <v>11.578619568165591</v>
      </c>
    </row>
    <row r="194" spans="1:12" x14ac:dyDescent="0.3">
      <c r="A194">
        <v>1757225</v>
      </c>
      <c r="B194" t="s">
        <v>203</v>
      </c>
      <c r="C194">
        <v>67754</v>
      </c>
      <c r="D194">
        <v>86415</v>
      </c>
      <c r="E194" s="11">
        <v>823554075</v>
      </c>
      <c r="F194" s="11">
        <v>2033533072</v>
      </c>
      <c r="G194" s="9">
        <v>0.18455852035106321</v>
      </c>
      <c r="H194" s="26">
        <f>E194+F194</f>
        <v>2857087147</v>
      </c>
      <c r="I194" s="4">
        <f>H194/C194</f>
        <v>42168.538344599583</v>
      </c>
      <c r="J194" s="8">
        <f>LN(I194)</f>
        <v>10.649429685115464</v>
      </c>
      <c r="K194" s="8">
        <f>LN(C194)</f>
        <v>11.123638777589527</v>
      </c>
      <c r="L194" s="8">
        <f>LN(D194)</f>
        <v>11.366916550834594</v>
      </c>
    </row>
    <row r="195" spans="1:12" x14ac:dyDescent="0.3">
      <c r="A195">
        <v>1757381</v>
      </c>
      <c r="B195" t="s">
        <v>204</v>
      </c>
      <c r="C195">
        <v>12116</v>
      </c>
      <c r="D195">
        <v>101037</v>
      </c>
      <c r="E195" s="11">
        <v>128263807</v>
      </c>
      <c r="F195" s="11">
        <v>436996291</v>
      </c>
      <c r="G195" s="9">
        <v>0</v>
      </c>
      <c r="H195" s="26">
        <f>E195+F195</f>
        <v>565260098</v>
      </c>
      <c r="I195" s="4">
        <f>H195/C195</f>
        <v>46654.019313304721</v>
      </c>
      <c r="J195" s="8">
        <f>LN(I195)</f>
        <v>10.750514361477308</v>
      </c>
      <c r="K195" s="8">
        <f>LN(C195)</f>
        <v>9.4022821721471281</v>
      </c>
      <c r="L195" s="8">
        <f>LN(D195)</f>
        <v>11.523242065372179</v>
      </c>
    </row>
    <row r="196" spans="1:12" x14ac:dyDescent="0.3">
      <c r="A196">
        <v>1757394</v>
      </c>
      <c r="B196" t="s">
        <v>205</v>
      </c>
      <c r="C196">
        <v>18379</v>
      </c>
      <c r="D196">
        <v>72570</v>
      </c>
      <c r="E196" s="11">
        <v>83298777</v>
      </c>
      <c r="F196" s="11">
        <v>353553033</v>
      </c>
      <c r="G196" s="9">
        <v>0.39136535348084189</v>
      </c>
      <c r="H196" s="26">
        <f>E196+F196</f>
        <v>436851810</v>
      </c>
      <c r="I196" s="4">
        <f>H196/C196</f>
        <v>23769.07394308722</v>
      </c>
      <c r="J196" s="8">
        <f>LN(I196)</f>
        <v>10.076140600532936</v>
      </c>
      <c r="K196" s="8">
        <f>LN(C196)</f>
        <v>9.8189639874654748</v>
      </c>
      <c r="L196" s="8">
        <f>LN(D196)</f>
        <v>11.192306892272182</v>
      </c>
    </row>
    <row r="197" spans="1:12" x14ac:dyDescent="0.3">
      <c r="A197">
        <v>1757407</v>
      </c>
      <c r="B197" t="s">
        <v>206</v>
      </c>
      <c r="C197">
        <v>4859</v>
      </c>
      <c r="D197">
        <v>122676</v>
      </c>
      <c r="E197" s="11">
        <v>69513182</v>
      </c>
      <c r="F197" s="11">
        <v>240847217</v>
      </c>
      <c r="G197" s="9">
        <v>0</v>
      </c>
      <c r="H197" s="26">
        <f>E197+F197</f>
        <v>310360399</v>
      </c>
      <c r="I197" s="4">
        <f>H197/C197</f>
        <v>63873.30705906565</v>
      </c>
      <c r="J197" s="8">
        <f>LN(I197)</f>
        <v>11.064656823187109</v>
      </c>
      <c r="K197" s="8">
        <f>LN(C197)</f>
        <v>8.4885879344059028</v>
      </c>
      <c r="L197" s="8">
        <f>LN(D197)</f>
        <v>11.717302012545014</v>
      </c>
    </row>
    <row r="198" spans="1:12" x14ac:dyDescent="0.3">
      <c r="A198">
        <v>1757654</v>
      </c>
      <c r="B198" t="s">
        <v>207</v>
      </c>
      <c r="C198">
        <v>7876</v>
      </c>
      <c r="D198">
        <v>54291</v>
      </c>
      <c r="E198" s="11">
        <v>32547247</v>
      </c>
      <c r="F198" s="11">
        <v>54452578</v>
      </c>
      <c r="G198" s="9">
        <v>0.79746353836398221</v>
      </c>
      <c r="H198" s="26">
        <f>E198+F198</f>
        <v>86999825</v>
      </c>
      <c r="I198" s="4">
        <f>H198/C198</f>
        <v>11046.194134078212</v>
      </c>
      <c r="J198" s="8">
        <f>LN(I198)</f>
        <v>9.3098412253635665</v>
      </c>
      <c r="K198" s="8">
        <f>LN(C198)</f>
        <v>8.9715754397590164</v>
      </c>
      <c r="L198" s="8">
        <f>LN(D198)</f>
        <v>10.902113746328311</v>
      </c>
    </row>
    <row r="199" spans="1:12" x14ac:dyDescent="0.3">
      <c r="A199">
        <v>1757732</v>
      </c>
      <c r="B199" t="s">
        <v>208</v>
      </c>
      <c r="C199">
        <v>21368</v>
      </c>
      <c r="D199">
        <v>58657</v>
      </c>
      <c r="E199" s="11">
        <v>33689465</v>
      </c>
      <c r="F199" s="11">
        <v>129403796</v>
      </c>
      <c r="G199" s="9">
        <v>0.89717342186563376</v>
      </c>
      <c r="H199" s="26">
        <f>E199+F199</f>
        <v>163093261</v>
      </c>
      <c r="I199" s="4">
        <f>H199/C199</f>
        <v>7632.5936447023587</v>
      </c>
      <c r="J199" s="8">
        <f>LN(I199)</f>
        <v>8.9401829937381372</v>
      </c>
      <c r="K199" s="8">
        <f>LN(C199)</f>
        <v>9.9696497547897973</v>
      </c>
      <c r="L199" s="8">
        <f>LN(D199)</f>
        <v>10.97946219904839</v>
      </c>
    </row>
    <row r="200" spans="1:12" x14ac:dyDescent="0.3">
      <c r="A200">
        <v>1757875</v>
      </c>
      <c r="B200" t="s">
        <v>209</v>
      </c>
      <c r="C200">
        <v>39562</v>
      </c>
      <c r="D200">
        <v>124535</v>
      </c>
      <c r="E200" s="11">
        <v>411061469</v>
      </c>
      <c r="F200" s="11">
        <v>1801027534</v>
      </c>
      <c r="G200" s="9">
        <v>1.7525721202340125E-2</v>
      </c>
      <c r="H200" s="26">
        <f>E200+F200</f>
        <v>2212089003</v>
      </c>
      <c r="I200" s="4">
        <f>H200/C200</f>
        <v>55914.488726555785</v>
      </c>
      <c r="J200" s="8">
        <f>LN(I200)</f>
        <v>10.931578815658627</v>
      </c>
      <c r="K200" s="8">
        <f>LN(C200)</f>
        <v>10.585624340576022</v>
      </c>
      <c r="L200" s="8">
        <f>LN(D200)</f>
        <v>11.732342079876805</v>
      </c>
    </row>
    <row r="201" spans="1:12" x14ac:dyDescent="0.3">
      <c r="A201">
        <v>1759052</v>
      </c>
      <c r="B201" t="s">
        <v>210</v>
      </c>
      <c r="C201">
        <v>4137</v>
      </c>
      <c r="D201">
        <v>86625</v>
      </c>
      <c r="E201" s="11">
        <v>99949363</v>
      </c>
      <c r="F201" s="11">
        <v>94605770</v>
      </c>
      <c r="G201" s="9">
        <v>0</v>
      </c>
      <c r="H201" s="26">
        <f>E201+F201</f>
        <v>194555133</v>
      </c>
      <c r="I201" s="4">
        <f>H201/C201</f>
        <v>47028.071791153008</v>
      </c>
      <c r="J201" s="8">
        <f>LN(I201)</f>
        <v>10.758499974548366</v>
      </c>
      <c r="K201" s="8">
        <f>LN(C201)</f>
        <v>8.3277261664614119</v>
      </c>
      <c r="L201" s="8">
        <f>LN(D201)</f>
        <v>11.369343736492205</v>
      </c>
    </row>
    <row r="202" spans="1:12" x14ac:dyDescent="0.3">
      <c r="A202">
        <v>1759572</v>
      </c>
      <c r="B202" t="s">
        <v>211</v>
      </c>
      <c r="C202">
        <v>1314</v>
      </c>
      <c r="D202">
        <v>31528</v>
      </c>
      <c r="E202" s="11">
        <v>14557725</v>
      </c>
      <c r="F202" s="11">
        <v>5428136</v>
      </c>
      <c r="G202" s="9">
        <v>1</v>
      </c>
      <c r="H202" s="26">
        <f>E202+F202</f>
        <v>19985861</v>
      </c>
      <c r="I202" s="4">
        <f>H202/C202</f>
        <v>15209.9398782344</v>
      </c>
      <c r="J202" s="8">
        <f>LN(I202)</f>
        <v>9.6297044324667223</v>
      </c>
      <c r="K202" s="8">
        <f>LN(C202)</f>
        <v>7.1808311990445555</v>
      </c>
      <c r="L202" s="8">
        <f>LN(D202)</f>
        <v>10.35863131887484</v>
      </c>
    </row>
    <row r="203" spans="1:12" x14ac:dyDescent="0.3">
      <c r="A203">
        <v>1759988</v>
      </c>
      <c r="B203" t="s">
        <v>212</v>
      </c>
      <c r="C203">
        <v>9734</v>
      </c>
      <c r="D203">
        <v>98299</v>
      </c>
      <c r="E203" s="11">
        <v>29586732</v>
      </c>
      <c r="F203" s="11">
        <v>247608468</v>
      </c>
      <c r="G203" s="9">
        <v>0</v>
      </c>
      <c r="H203" s="26">
        <f>E203+F203</f>
        <v>277195200</v>
      </c>
      <c r="I203" s="4">
        <f>H203/C203</f>
        <v>28477.008424080541</v>
      </c>
      <c r="J203" s="8">
        <f>LN(I203)</f>
        <v>10.256852318719382</v>
      </c>
      <c r="K203" s="8">
        <f>LN(C203)</f>
        <v>9.1833801903934003</v>
      </c>
      <c r="L203" s="8">
        <f>LN(D203)</f>
        <v>11.495769133143533</v>
      </c>
    </row>
    <row r="204" spans="1:12" x14ac:dyDescent="0.3">
      <c r="A204">
        <v>1760287</v>
      </c>
      <c r="B204" t="s">
        <v>213</v>
      </c>
      <c r="C204">
        <v>44296</v>
      </c>
      <c r="D204">
        <v>134814</v>
      </c>
      <c r="E204" s="11">
        <v>582753727</v>
      </c>
      <c r="F204" s="11">
        <v>1465066425</v>
      </c>
      <c r="G204" s="9">
        <v>0</v>
      </c>
      <c r="H204" s="26">
        <f>E204+F204</f>
        <v>2047820152</v>
      </c>
      <c r="I204" s="4">
        <f>H204/C204</f>
        <v>46230.362831858409</v>
      </c>
      <c r="J204" s="8">
        <f>LN(I204)</f>
        <v>10.741392065358532</v>
      </c>
      <c r="K204" s="8">
        <f>LN(C204)</f>
        <v>10.698649658502804</v>
      </c>
      <c r="L204" s="8">
        <f>LN(D204)</f>
        <v>11.811651329634286</v>
      </c>
    </row>
    <row r="205" spans="1:12" x14ac:dyDescent="0.3">
      <c r="A205">
        <v>1760352</v>
      </c>
      <c r="B205" t="s">
        <v>214</v>
      </c>
      <c r="C205">
        <v>10885</v>
      </c>
      <c r="D205">
        <v>82883</v>
      </c>
      <c r="E205" s="11">
        <v>182848294</v>
      </c>
      <c r="F205" s="11">
        <v>222983860</v>
      </c>
      <c r="G205" s="9">
        <v>0</v>
      </c>
      <c r="H205" s="26">
        <f>E205+F205</f>
        <v>405832154</v>
      </c>
      <c r="I205" s="4">
        <f>H205/C205</f>
        <v>37283.6154340836</v>
      </c>
      <c r="J205" s="8">
        <f>LN(I205)</f>
        <v>10.526309244625214</v>
      </c>
      <c r="K205" s="8">
        <f>LN(C205)</f>
        <v>9.2951409736686479</v>
      </c>
      <c r="L205" s="8">
        <f>LN(D205)</f>
        <v>11.325185253749414</v>
      </c>
    </row>
    <row r="206" spans="1:12" x14ac:dyDescent="0.3">
      <c r="A206">
        <v>1760391</v>
      </c>
      <c r="B206" t="s">
        <v>215</v>
      </c>
      <c r="C206">
        <v>192</v>
      </c>
      <c r="D206">
        <v>91250</v>
      </c>
      <c r="E206" s="11">
        <v>50274</v>
      </c>
      <c r="F206" s="11">
        <v>6241128</v>
      </c>
      <c r="G206" s="9">
        <v>0</v>
      </c>
      <c r="H206" s="26">
        <f>E206+F206</f>
        <v>6291402</v>
      </c>
      <c r="I206" s="4">
        <f>H206/C206</f>
        <v>32767.71875</v>
      </c>
      <c r="J206" s="8">
        <f>LN(I206)</f>
        <v>10.397199125293497</v>
      </c>
      <c r="K206" s="8">
        <f>LN(C206)</f>
        <v>5.2574953720277815</v>
      </c>
      <c r="L206" s="8">
        <f>LN(D206)</f>
        <v>11.421358271444738</v>
      </c>
    </row>
    <row r="207" spans="1:12" x14ac:dyDescent="0.3">
      <c r="A207">
        <v>1761216</v>
      </c>
      <c r="B207" t="s">
        <v>216</v>
      </c>
      <c r="C207">
        <v>1686</v>
      </c>
      <c r="D207">
        <v>140500</v>
      </c>
      <c r="E207" s="11">
        <v>4371993</v>
      </c>
      <c r="F207" s="11">
        <v>50368343</v>
      </c>
      <c r="G207" s="9">
        <v>0</v>
      </c>
      <c r="H207" s="26">
        <f>E207+F207</f>
        <v>54740336</v>
      </c>
      <c r="I207" s="4">
        <f>H207/C207</f>
        <v>32467.577698695135</v>
      </c>
      <c r="J207" s="8">
        <f>LN(I207)</f>
        <v>10.387997261103585</v>
      </c>
      <c r="K207" s="8">
        <f>LN(C207)</f>
        <v>7.4301141385618008</v>
      </c>
      <c r="L207" s="8">
        <f>LN(D207)</f>
        <v>11.852962767755937</v>
      </c>
    </row>
    <row r="208" spans="1:12" x14ac:dyDescent="0.3">
      <c r="A208">
        <v>1761314</v>
      </c>
      <c r="B208" t="s">
        <v>217</v>
      </c>
      <c r="C208">
        <v>5752</v>
      </c>
      <c r="D208">
        <v>55371</v>
      </c>
      <c r="E208" s="11">
        <v>46673227</v>
      </c>
      <c r="F208" s="11">
        <v>55612574</v>
      </c>
      <c r="G208" s="9">
        <v>1</v>
      </c>
      <c r="H208" s="26">
        <f>E208+F208</f>
        <v>102285801</v>
      </c>
      <c r="I208" s="4">
        <f>H208/C208</f>
        <v>17782.649687065368</v>
      </c>
      <c r="J208" s="8">
        <f>LN(I208)</f>
        <v>9.7859785242337267</v>
      </c>
      <c r="K208" s="8">
        <f>LN(C208)</f>
        <v>8.6573028994008823</v>
      </c>
      <c r="L208" s="8">
        <f>LN(D208)</f>
        <v>10.9218112699754</v>
      </c>
    </row>
    <row r="209" spans="1:12" x14ac:dyDescent="0.3">
      <c r="A209">
        <v>1761678</v>
      </c>
      <c r="B209" t="s">
        <v>218</v>
      </c>
      <c r="C209">
        <v>1928</v>
      </c>
      <c r="D209">
        <v>117500</v>
      </c>
      <c r="E209" s="11">
        <v>56727494</v>
      </c>
      <c r="F209" s="11">
        <v>82544899</v>
      </c>
      <c r="G209" s="9">
        <v>0</v>
      </c>
      <c r="H209" s="26">
        <f>E209+F209</f>
        <v>139272393</v>
      </c>
      <c r="I209" s="4">
        <f>H209/C209</f>
        <v>72236.718360995845</v>
      </c>
      <c r="J209" s="8">
        <f>LN(I209)</f>
        <v>11.18770376016252</v>
      </c>
      <c r="K209" s="8">
        <f>LN(C209)</f>
        <v>7.564238475170491</v>
      </c>
      <c r="L209" s="8">
        <f>LN(D209)</f>
        <v>11.67419361256635</v>
      </c>
    </row>
    <row r="210" spans="1:12" x14ac:dyDescent="0.3">
      <c r="A210">
        <v>1762016</v>
      </c>
      <c r="B210" t="s">
        <v>219</v>
      </c>
      <c r="C210">
        <v>16021</v>
      </c>
      <c r="D210">
        <v>77763</v>
      </c>
      <c r="E210" s="11">
        <v>116167940</v>
      </c>
      <c r="F210" s="11">
        <v>435030143</v>
      </c>
      <c r="G210" s="9">
        <v>0.28926391829617637</v>
      </c>
      <c r="H210" s="26">
        <f>E210+F210</f>
        <v>551198083</v>
      </c>
      <c r="I210" s="4">
        <f>H210/C210</f>
        <v>34404.723987266712</v>
      </c>
      <c r="J210" s="8">
        <f>LN(I210)</f>
        <v>10.445949159144488</v>
      </c>
      <c r="K210" s="8">
        <f>LN(C210)</f>
        <v>9.6816556406467136</v>
      </c>
      <c r="L210" s="8">
        <f>LN(D210)</f>
        <v>11.261421018637035</v>
      </c>
    </row>
    <row r="211" spans="1:12" x14ac:dyDescent="0.3">
      <c r="A211">
        <v>1763641</v>
      </c>
      <c r="B211" t="s">
        <v>220</v>
      </c>
      <c r="C211">
        <v>2263</v>
      </c>
      <c r="D211">
        <v>55964</v>
      </c>
      <c r="E211" s="11">
        <v>34531416</v>
      </c>
      <c r="F211" s="11">
        <v>57565404</v>
      </c>
      <c r="G211" s="9">
        <v>0</v>
      </c>
      <c r="H211" s="26">
        <f>E211+F211</f>
        <v>92096820</v>
      </c>
      <c r="I211" s="4">
        <f>H211/C211</f>
        <v>40696.783031374282</v>
      </c>
      <c r="J211" s="8">
        <f>LN(I211)</f>
        <v>10.613904327308607</v>
      </c>
      <c r="K211" s="8">
        <f>LN(C211)</f>
        <v>7.7244466456335372</v>
      </c>
      <c r="L211" s="8">
        <f>LN(D211)</f>
        <v>10.932463905853176</v>
      </c>
    </row>
    <row r="212" spans="1:12" x14ac:dyDescent="0.3">
      <c r="A212">
        <v>1763706</v>
      </c>
      <c r="B212" t="s">
        <v>221</v>
      </c>
      <c r="C212">
        <v>12867</v>
      </c>
      <c r="D212">
        <v>65132</v>
      </c>
      <c r="E212" s="11">
        <v>104819650</v>
      </c>
      <c r="F212" s="11">
        <v>143900332</v>
      </c>
      <c r="G212" s="9">
        <v>0.32790606653620352</v>
      </c>
      <c r="H212" s="26">
        <f>E212+F212</f>
        <v>248719982</v>
      </c>
      <c r="I212" s="4">
        <f>H212/C212</f>
        <v>19330.067770265017</v>
      </c>
      <c r="J212" s="8">
        <f>LN(I212)</f>
        <v>9.869417078159243</v>
      </c>
      <c r="K212" s="8">
        <f>LN(C212)</f>
        <v>9.4624211731849908</v>
      </c>
      <c r="L212" s="8">
        <f>LN(D212)</f>
        <v>11.08417125888411</v>
      </c>
    </row>
    <row r="213" spans="1:12" x14ac:dyDescent="0.3">
      <c r="A213">
        <v>1764135</v>
      </c>
      <c r="B213" t="s">
        <v>222</v>
      </c>
      <c r="C213">
        <v>713</v>
      </c>
      <c r="D213">
        <v>128000</v>
      </c>
      <c r="E213" s="11">
        <v>5043143</v>
      </c>
      <c r="F213" s="11">
        <v>35280627</v>
      </c>
      <c r="G213" s="9">
        <v>0</v>
      </c>
      <c r="H213" s="26">
        <f>E213+F213</f>
        <v>40323770</v>
      </c>
      <c r="I213" s="4">
        <f>H213/C213</f>
        <v>56555.077138849927</v>
      </c>
      <c r="J213" s="8">
        <f>LN(I213)</f>
        <v>10.942970258926181</v>
      </c>
      <c r="K213" s="8">
        <f>LN(C213)</f>
        <v>6.5694814204142959</v>
      </c>
      <c r="L213" s="8">
        <f>LN(D213)</f>
        <v>11.759785542901755</v>
      </c>
    </row>
    <row r="214" spans="1:12" x14ac:dyDescent="0.3">
      <c r="A214">
        <v>1764304</v>
      </c>
      <c r="B214" t="s">
        <v>223</v>
      </c>
      <c r="C214">
        <v>11742</v>
      </c>
      <c r="D214">
        <v>129263</v>
      </c>
      <c r="E214" s="11">
        <v>183937254</v>
      </c>
      <c r="F214" s="11">
        <v>557097316</v>
      </c>
      <c r="G214" s="9">
        <v>0</v>
      </c>
      <c r="H214" s="26">
        <f>E214+F214</f>
        <v>741034570</v>
      </c>
      <c r="I214" s="4">
        <f>H214/C214</f>
        <v>63109.740248679955</v>
      </c>
      <c r="J214" s="8">
        <f>LN(I214)</f>
        <v>11.052630398719394</v>
      </c>
      <c r="K214" s="8">
        <f>LN(C214)</f>
        <v>9.3709274366241306</v>
      </c>
      <c r="L214" s="8">
        <f>LN(D214)</f>
        <v>11.769604367583613</v>
      </c>
    </row>
    <row r="215" spans="1:12" x14ac:dyDescent="0.3">
      <c r="A215">
        <v>1764343</v>
      </c>
      <c r="B215" t="s">
        <v>224</v>
      </c>
      <c r="C215">
        <v>10571</v>
      </c>
      <c r="D215">
        <v>65625</v>
      </c>
      <c r="E215" s="11">
        <v>115818142</v>
      </c>
      <c r="F215" s="11">
        <v>231647706</v>
      </c>
      <c r="G215" s="9">
        <v>0.63164342254052019</v>
      </c>
      <c r="H215" s="26">
        <f>E215+F215</f>
        <v>347465848</v>
      </c>
      <c r="I215" s="4">
        <f>H215/C215</f>
        <v>32869.723583388513</v>
      </c>
      <c r="J215" s="8">
        <f>LN(I215)</f>
        <v>10.400307257234056</v>
      </c>
      <c r="K215" s="8">
        <f>LN(C215)</f>
        <v>9.2658696817686632</v>
      </c>
      <c r="L215" s="8">
        <f>LN(D215)</f>
        <v>11.091711999893924</v>
      </c>
    </row>
    <row r="216" spans="1:12" x14ac:dyDescent="0.3">
      <c r="A216">
        <v>1764278</v>
      </c>
      <c r="B216" t="s">
        <v>225</v>
      </c>
      <c r="C216">
        <v>10909</v>
      </c>
      <c r="D216">
        <v>38233</v>
      </c>
      <c r="E216" s="11">
        <v>38357592</v>
      </c>
      <c r="F216" s="11">
        <v>95649353</v>
      </c>
      <c r="G216" s="9">
        <v>1</v>
      </c>
      <c r="H216" s="26">
        <f>E216+F216</f>
        <v>134006945</v>
      </c>
      <c r="I216" s="4">
        <f>H216/C216</f>
        <v>12284.072325602714</v>
      </c>
      <c r="J216" s="8">
        <f>LN(I216)</f>
        <v>9.4160587693325954</v>
      </c>
      <c r="K216" s="8">
        <f>LN(C216)</f>
        <v>9.2973434155977568</v>
      </c>
      <c r="L216" s="8">
        <f>LN(D216)</f>
        <v>10.551454296015532</v>
      </c>
    </row>
    <row r="217" spans="1:12" x14ac:dyDescent="0.3">
      <c r="A217">
        <v>1764421</v>
      </c>
      <c r="B217" t="s">
        <v>226</v>
      </c>
      <c r="C217">
        <v>9346</v>
      </c>
      <c r="D217">
        <v>128808</v>
      </c>
      <c r="E217" s="11">
        <v>27649648</v>
      </c>
      <c r="F217" s="11">
        <v>300003546</v>
      </c>
      <c r="G217" s="9">
        <v>0</v>
      </c>
      <c r="H217" s="26">
        <f>E217+F217</f>
        <v>327653194</v>
      </c>
      <c r="I217" s="4">
        <f>H217/C217</f>
        <v>35058.120479349454</v>
      </c>
      <c r="J217" s="8">
        <f>LN(I217)</f>
        <v>10.464762548348823</v>
      </c>
      <c r="K217" s="8">
        <f>LN(C217)</f>
        <v>9.1427037232603716</v>
      </c>
      <c r="L217" s="8">
        <f>LN(D217)</f>
        <v>11.766078202524774</v>
      </c>
    </row>
    <row r="218" spans="1:12" x14ac:dyDescent="0.3">
      <c r="A218">
        <v>1764538</v>
      </c>
      <c r="B218" t="s">
        <v>227</v>
      </c>
      <c r="C218">
        <v>3742</v>
      </c>
      <c r="D218">
        <v>213068</v>
      </c>
      <c r="E218" s="11">
        <v>28259215</v>
      </c>
      <c r="F218" s="11">
        <v>382894336</v>
      </c>
      <c r="G218" s="9">
        <v>0</v>
      </c>
      <c r="H218" s="26">
        <f>E218+F218</f>
        <v>411153551</v>
      </c>
      <c r="I218" s="4">
        <f>H218/C218</f>
        <v>109875.34767504009</v>
      </c>
      <c r="J218" s="8">
        <f>LN(I218)</f>
        <v>11.607101799260425</v>
      </c>
      <c r="K218" s="8">
        <f>LN(C218)</f>
        <v>8.2273755068340346</v>
      </c>
      <c r="L218" s="8">
        <f>LN(D218)</f>
        <v>12.269366642568791</v>
      </c>
    </row>
    <row r="219" spans="1:12" x14ac:dyDescent="0.3">
      <c r="A219">
        <v>1764616</v>
      </c>
      <c r="B219" t="s">
        <v>228</v>
      </c>
      <c r="C219">
        <v>4850</v>
      </c>
      <c r="D219">
        <v>34760</v>
      </c>
      <c r="E219" s="11">
        <v>6751974</v>
      </c>
      <c r="F219" s="11">
        <v>38735201</v>
      </c>
      <c r="G219" s="9">
        <v>1</v>
      </c>
      <c r="H219" s="26">
        <f>E219+F219</f>
        <v>45487175</v>
      </c>
      <c r="I219" s="4">
        <f>H219/C219</f>
        <v>9378.7989690721643</v>
      </c>
      <c r="J219" s="8">
        <f>LN(I219)</f>
        <v>9.146206992125494</v>
      </c>
      <c r="K219" s="8">
        <f>LN(C219)</f>
        <v>8.4867339839315292</v>
      </c>
      <c r="L219" s="8">
        <f>LN(D219)</f>
        <v>10.456222579379329</v>
      </c>
    </row>
    <row r="220" spans="1:12" x14ac:dyDescent="0.3">
      <c r="A220">
        <v>1764902</v>
      </c>
      <c r="B220" t="s">
        <v>229</v>
      </c>
      <c r="C220">
        <v>2476</v>
      </c>
      <c r="D220">
        <v>44915</v>
      </c>
      <c r="E220" s="11">
        <v>95367341</v>
      </c>
      <c r="F220" s="11">
        <v>50818586</v>
      </c>
      <c r="G220" s="9">
        <v>0</v>
      </c>
      <c r="H220" s="26">
        <f>E220+F220</f>
        <v>146185927</v>
      </c>
      <c r="I220" s="4">
        <f>H220/C220</f>
        <v>59041.165993537965</v>
      </c>
      <c r="J220" s="8">
        <f>LN(I220)</f>
        <v>10.985990208292382</v>
      </c>
      <c r="K220" s="8">
        <f>LN(C220)</f>
        <v>7.814399633804487</v>
      </c>
      <c r="L220" s="8">
        <f>LN(D220)</f>
        <v>10.712527093663306</v>
      </c>
    </row>
    <row r="221" spans="1:12" x14ac:dyDescent="0.3">
      <c r="A221">
        <v>1765338</v>
      </c>
      <c r="B221" t="s">
        <v>230</v>
      </c>
      <c r="C221">
        <v>24300</v>
      </c>
      <c r="D221">
        <v>81601</v>
      </c>
      <c r="E221" s="11">
        <v>350881036</v>
      </c>
      <c r="F221" s="11">
        <v>936405983</v>
      </c>
      <c r="G221" s="9">
        <v>5.37603305785124E-2</v>
      </c>
      <c r="H221" s="26">
        <f>E221+F221</f>
        <v>1287287019</v>
      </c>
      <c r="I221" s="4">
        <f>H221/C221</f>
        <v>52974.774444444447</v>
      </c>
      <c r="J221" s="8">
        <f>LN(I221)</f>
        <v>10.877571125353853</v>
      </c>
      <c r="K221" s="8">
        <f>LN(C221)</f>
        <v>10.098231629328639</v>
      </c>
      <c r="L221" s="8">
        <f>LN(D221)</f>
        <v>11.309596795779068</v>
      </c>
    </row>
    <row r="222" spans="1:12" x14ac:dyDescent="0.3">
      <c r="A222">
        <v>1765442</v>
      </c>
      <c r="B222" t="s">
        <v>231</v>
      </c>
      <c r="C222">
        <v>40099</v>
      </c>
      <c r="D222">
        <v>88205</v>
      </c>
      <c r="E222" s="11">
        <v>718186889</v>
      </c>
      <c r="F222" s="11">
        <v>1312940380</v>
      </c>
      <c r="G222" s="9">
        <v>0.3603592303639967</v>
      </c>
      <c r="H222" s="26">
        <f>E222+F222</f>
        <v>2031127269</v>
      </c>
      <c r="I222" s="4">
        <f>H222/C222</f>
        <v>50652.816005386667</v>
      </c>
      <c r="J222" s="8">
        <f>LN(I222)</f>
        <v>10.832750105473638</v>
      </c>
      <c r="K222" s="8">
        <f>LN(C222)</f>
        <v>10.599106675327851</v>
      </c>
      <c r="L222" s="8">
        <f>LN(D222)</f>
        <v>11.387418929730506</v>
      </c>
    </row>
    <row r="223" spans="1:12" x14ac:dyDescent="0.3">
      <c r="A223">
        <v>1765806</v>
      </c>
      <c r="B223" t="s">
        <v>232</v>
      </c>
      <c r="C223">
        <v>23000</v>
      </c>
      <c r="D223">
        <v>94589</v>
      </c>
      <c r="E223" s="11">
        <v>331205826</v>
      </c>
      <c r="F223" s="11">
        <v>799043171</v>
      </c>
      <c r="G223" s="9">
        <v>0</v>
      </c>
      <c r="H223" s="26">
        <f>E223+F223</f>
        <v>1130248997</v>
      </c>
      <c r="I223" s="4">
        <f>H223/C223</f>
        <v>49141.260739130434</v>
      </c>
      <c r="J223" s="8">
        <f>LN(I223)</f>
        <v>10.80245430181302</v>
      </c>
      <c r="K223" s="8">
        <f>LN(C223)</f>
        <v>10.043249494911286</v>
      </c>
      <c r="L223" s="8">
        <f>LN(D223)</f>
        <v>11.457296469209266</v>
      </c>
    </row>
    <row r="224" spans="1:12" x14ac:dyDescent="0.3">
      <c r="A224">
        <v>1765819</v>
      </c>
      <c r="B224" t="s">
        <v>233</v>
      </c>
      <c r="C224">
        <v>4027</v>
      </c>
      <c r="D224">
        <v>62148</v>
      </c>
      <c r="E224" s="11">
        <v>762983268</v>
      </c>
      <c r="F224" s="11">
        <v>546180105</v>
      </c>
      <c r="G224" s="9">
        <v>0.35804655870445345</v>
      </c>
      <c r="H224" s="26">
        <f>E224+F224</f>
        <v>1309163373</v>
      </c>
      <c r="I224" s="4">
        <f>H224/C224</f>
        <v>325096.44226471317</v>
      </c>
      <c r="J224" s="8">
        <f>LN(I224)</f>
        <v>12.691877162721545</v>
      </c>
      <c r="K224" s="8">
        <f>LN(C224)</f>
        <v>8.3007769608514543</v>
      </c>
      <c r="L224" s="8">
        <f>LN(D224)</f>
        <v>11.037273916211891</v>
      </c>
    </row>
    <row r="225" spans="1:12" x14ac:dyDescent="0.3">
      <c r="A225">
        <v>1766027</v>
      </c>
      <c r="B225" t="s">
        <v>234</v>
      </c>
      <c r="C225">
        <v>18720</v>
      </c>
      <c r="D225">
        <v>86451</v>
      </c>
      <c r="E225" s="11">
        <v>52659266</v>
      </c>
      <c r="F225" s="11">
        <v>343395644</v>
      </c>
      <c r="G225" s="9">
        <v>0.53351850862667594</v>
      </c>
      <c r="H225" s="26">
        <f>E225+F225</f>
        <v>396054910</v>
      </c>
      <c r="I225" s="4">
        <f>H225/C225</f>
        <v>21156.779380341879</v>
      </c>
      <c r="J225" s="8">
        <f>LN(I225)</f>
        <v>9.9597156711907004</v>
      </c>
      <c r="K225" s="8">
        <f>LN(C225)</f>
        <v>9.8373477500315829</v>
      </c>
      <c r="L225" s="8">
        <f>LN(D225)</f>
        <v>11.367333058424524</v>
      </c>
    </row>
    <row r="226" spans="1:12" x14ac:dyDescent="0.3">
      <c r="A226">
        <v>1766040</v>
      </c>
      <c r="B226" t="s">
        <v>235</v>
      </c>
      <c r="C226">
        <v>27412</v>
      </c>
      <c r="D226">
        <v>79837</v>
      </c>
      <c r="E226" s="11">
        <v>409105113</v>
      </c>
      <c r="F226" s="11">
        <v>396358014</v>
      </c>
      <c r="G226" s="9">
        <v>0.63518273888154997</v>
      </c>
      <c r="H226" s="26">
        <f>E226+F226</f>
        <v>805463127</v>
      </c>
      <c r="I226" s="4">
        <f>H226/C226</f>
        <v>29383.595760980592</v>
      </c>
      <c r="J226" s="8">
        <f>LN(I226)</f>
        <v>10.288191830291499</v>
      </c>
      <c r="K226" s="8">
        <f>LN(C226)</f>
        <v>10.218736152705715</v>
      </c>
      <c r="L226" s="8">
        <f>LN(D226)</f>
        <v>11.287742335129082</v>
      </c>
    </row>
    <row r="227" spans="1:12" x14ac:dyDescent="0.3">
      <c r="A227">
        <v>1766053</v>
      </c>
      <c r="B227" t="s">
        <v>236</v>
      </c>
      <c r="C227">
        <v>2791</v>
      </c>
      <c r="D227">
        <v>73807</v>
      </c>
      <c r="E227" s="11">
        <v>8028634</v>
      </c>
      <c r="F227" s="11">
        <v>40658464</v>
      </c>
      <c r="G227" s="9">
        <v>0.41952707856598015</v>
      </c>
      <c r="H227" s="26">
        <f>E227+F227</f>
        <v>48687098</v>
      </c>
      <c r="I227" s="4">
        <f>H227/C227</f>
        <v>17444.320315299177</v>
      </c>
      <c r="J227" s="8">
        <f>LN(I227)</f>
        <v>9.7667693912854219</v>
      </c>
      <c r="K227" s="8">
        <f>LN(C227)</f>
        <v>7.9341552335363223</v>
      </c>
      <c r="L227" s="8">
        <f>LN(D227)</f>
        <v>11.209208857039007</v>
      </c>
    </row>
    <row r="228" spans="1:12" x14ac:dyDescent="0.3">
      <c r="A228">
        <v>1766066</v>
      </c>
      <c r="B228" t="s">
        <v>237</v>
      </c>
      <c r="C228">
        <v>7559</v>
      </c>
      <c r="D228">
        <v>52604</v>
      </c>
      <c r="E228" s="11">
        <v>32485674</v>
      </c>
      <c r="F228" s="11">
        <v>76728276</v>
      </c>
      <c r="G228" s="9">
        <v>0.71015625000000004</v>
      </c>
      <c r="H228" s="26">
        <f>E228+F228</f>
        <v>109213950</v>
      </c>
      <c r="I228" s="4">
        <f>H228/C228</f>
        <v>14448.200820214313</v>
      </c>
      <c r="J228" s="8">
        <f>LN(I228)</f>
        <v>9.5783251750766638</v>
      </c>
      <c r="K228" s="8">
        <f>LN(C228)</f>
        <v>8.9304941852921775</v>
      </c>
      <c r="L228" s="8">
        <f>LN(D228)</f>
        <v>10.870547441461856</v>
      </c>
    </row>
    <row r="229" spans="1:12" x14ac:dyDescent="0.3">
      <c r="A229">
        <v>1767548</v>
      </c>
      <c r="B229" t="s">
        <v>238</v>
      </c>
      <c r="C229">
        <v>7182</v>
      </c>
      <c r="D229">
        <v>75115</v>
      </c>
      <c r="E229" s="11">
        <v>122100677</v>
      </c>
      <c r="F229" s="11">
        <v>163201741</v>
      </c>
      <c r="G229" s="9">
        <v>0</v>
      </c>
      <c r="H229" s="26">
        <f>E229+F229</f>
        <v>285302418</v>
      </c>
      <c r="I229" s="4">
        <f>H229/C229</f>
        <v>39724.647451963239</v>
      </c>
      <c r="J229" s="8">
        <f>LN(I229)</f>
        <v>10.589727116650954</v>
      </c>
      <c r="K229" s="8">
        <f>LN(C229)</f>
        <v>8.8793331747860282</v>
      </c>
      <c r="L229" s="8">
        <f>LN(D229)</f>
        <v>11.226775551496525</v>
      </c>
    </row>
    <row r="230" spans="1:12" x14ac:dyDescent="0.3">
      <c r="A230">
        <v>1767769</v>
      </c>
      <c r="B230" t="s">
        <v>239</v>
      </c>
      <c r="C230">
        <v>9981</v>
      </c>
      <c r="D230">
        <v>48877</v>
      </c>
      <c r="E230" s="11">
        <v>31386797</v>
      </c>
      <c r="F230" s="11">
        <v>78584856</v>
      </c>
      <c r="G230" s="9">
        <v>1</v>
      </c>
      <c r="H230" s="26">
        <f>E230+F230</f>
        <v>109971653</v>
      </c>
      <c r="I230" s="4">
        <f>H230/C230</f>
        <v>11018.099689409879</v>
      </c>
      <c r="J230" s="8">
        <f>LN(I230)</f>
        <v>9.307294625859754</v>
      </c>
      <c r="K230" s="8">
        <f>LN(C230)</f>
        <v>9.2084385646865865</v>
      </c>
      <c r="L230" s="8">
        <f>LN(D230)</f>
        <v>10.79706221716655</v>
      </c>
    </row>
    <row r="231" spans="1:12" x14ac:dyDescent="0.3">
      <c r="A231">
        <v>1768003</v>
      </c>
      <c r="B231" t="s">
        <v>240</v>
      </c>
      <c r="C231">
        <v>78053</v>
      </c>
      <c r="D231">
        <v>85147</v>
      </c>
      <c r="E231" s="11">
        <v>3309957656</v>
      </c>
      <c r="F231" s="11">
        <v>3836141821</v>
      </c>
      <c r="G231" s="9">
        <v>0.18863610380701956</v>
      </c>
      <c r="H231" s="26">
        <f>E231+F231</f>
        <v>7146099477</v>
      </c>
      <c r="I231" s="4">
        <f>H231/C231</f>
        <v>91554.449886615505</v>
      </c>
      <c r="J231" s="8">
        <f>LN(I231)</f>
        <v>11.424689155001326</v>
      </c>
      <c r="K231" s="8">
        <f>LN(C231)</f>
        <v>11.265143362104324</v>
      </c>
      <c r="L231" s="8">
        <f>LN(D231)</f>
        <v>11.352134453526546</v>
      </c>
    </row>
    <row r="232" spans="1:12" x14ac:dyDescent="0.3">
      <c r="A232">
        <v>1768081</v>
      </c>
      <c r="B232" t="s">
        <v>241</v>
      </c>
      <c r="C232">
        <v>11680</v>
      </c>
      <c r="D232">
        <v>59420</v>
      </c>
      <c r="E232" s="11">
        <v>256744184</v>
      </c>
      <c r="F232" s="11">
        <v>403454254</v>
      </c>
      <c r="G232" s="9">
        <v>0</v>
      </c>
      <c r="H232" s="26">
        <f>E232+F232</f>
        <v>660198438</v>
      </c>
      <c r="I232" s="4">
        <f>H232/C232</f>
        <v>56523.838869863015</v>
      </c>
      <c r="J232" s="8">
        <f>LN(I232)</f>
        <v>10.942417755048638</v>
      </c>
      <c r="K232" s="8">
        <f>LN(C232)</f>
        <v>9.3656332563822176</v>
      </c>
      <c r="L232" s="8">
        <f>LN(D232)</f>
        <v>10.992386149016598</v>
      </c>
    </row>
    <row r="233" spans="1:12" x14ac:dyDescent="0.3">
      <c r="A233">
        <v>1769758</v>
      </c>
      <c r="B233" t="s">
        <v>242</v>
      </c>
      <c r="C233">
        <v>17947</v>
      </c>
      <c r="D233">
        <v>111560</v>
      </c>
      <c r="E233" s="11">
        <v>447999144</v>
      </c>
      <c r="F233" s="11">
        <v>618424453</v>
      </c>
      <c r="G233" s="9">
        <v>0</v>
      </c>
      <c r="H233" s="26">
        <f>E233+F233</f>
        <v>1066423597</v>
      </c>
      <c r="I233" s="4">
        <f>H233/C233</f>
        <v>59420.71638713991</v>
      </c>
      <c r="J233" s="8">
        <f>LN(I233)</f>
        <v>10.992398205274112</v>
      </c>
      <c r="K233" s="8">
        <f>LN(C233)</f>
        <v>9.7951782490292771</v>
      </c>
      <c r="L233" s="8">
        <f>LN(D233)</f>
        <v>11.622317841741426</v>
      </c>
    </row>
    <row r="234" spans="1:12" x14ac:dyDescent="0.3">
      <c r="A234">
        <v>1770122</v>
      </c>
      <c r="B234" t="s">
        <v>243</v>
      </c>
      <c r="C234">
        <v>67444</v>
      </c>
      <c r="D234">
        <v>80543</v>
      </c>
      <c r="E234" s="11">
        <v>1505097774</v>
      </c>
      <c r="F234" s="11">
        <v>2776378150</v>
      </c>
      <c r="G234" s="9">
        <v>9.7531847133757968E-2</v>
      </c>
      <c r="H234" s="26">
        <f>E234+F234</f>
        <v>4281475924</v>
      </c>
      <c r="I234" s="4">
        <f>H234/C234</f>
        <v>63481.939446058954</v>
      </c>
      <c r="J234" s="8">
        <f>LN(I234)</f>
        <v>11.058510726253964</v>
      </c>
      <c r="K234" s="8">
        <f>LN(C234)</f>
        <v>11.119052902897872</v>
      </c>
      <c r="L234" s="8">
        <f>LN(D234)</f>
        <v>11.296546482283873</v>
      </c>
    </row>
    <row r="235" spans="1:12" x14ac:dyDescent="0.3">
      <c r="A235">
        <v>1770161</v>
      </c>
      <c r="B235" t="s">
        <v>244</v>
      </c>
      <c r="C235">
        <v>3234</v>
      </c>
      <c r="D235">
        <v>127545</v>
      </c>
      <c r="E235" s="11">
        <v>6087864</v>
      </c>
      <c r="F235" s="11">
        <v>110705502</v>
      </c>
      <c r="G235" s="9">
        <v>0</v>
      </c>
      <c r="H235" s="26">
        <f>E235+F235</f>
        <v>116793366</v>
      </c>
      <c r="I235" s="4">
        <f>H235/C235</f>
        <v>36114.213358070498</v>
      </c>
      <c r="J235" s="8">
        <f>LN(I235)</f>
        <v>10.494441788663078</v>
      </c>
      <c r="K235" s="8">
        <f>LN(C235)</f>
        <v>8.0814750401370521</v>
      </c>
      <c r="L235" s="8">
        <f>LN(D235)</f>
        <v>11.756224522488003</v>
      </c>
    </row>
    <row r="236" spans="1:12" x14ac:dyDescent="0.3">
      <c r="A236">
        <v>1770564</v>
      </c>
      <c r="B236" t="s">
        <v>245</v>
      </c>
      <c r="C236">
        <v>5012</v>
      </c>
      <c r="D236">
        <v>198388</v>
      </c>
      <c r="E236" s="11">
        <v>94859748</v>
      </c>
      <c r="F236" s="11">
        <v>494967795</v>
      </c>
      <c r="G236" s="9">
        <v>0</v>
      </c>
      <c r="H236" s="26">
        <f>E236+F236</f>
        <v>589827543</v>
      </c>
      <c r="I236" s="4">
        <f>H236/C236</f>
        <v>117683.06923383879</v>
      </c>
      <c r="J236" s="8">
        <f>LN(I236)</f>
        <v>11.67575043612011</v>
      </c>
      <c r="K236" s="8">
        <f>LN(C236)</f>
        <v>8.5195903160159592</v>
      </c>
      <c r="L236" s="8">
        <f>LN(D236)</f>
        <v>12.197979988132719</v>
      </c>
    </row>
    <row r="237" spans="1:12" x14ac:dyDescent="0.3">
      <c r="A237">
        <v>1770629</v>
      </c>
      <c r="B237" t="s">
        <v>246</v>
      </c>
      <c r="C237">
        <v>4022</v>
      </c>
      <c r="D237">
        <v>45119</v>
      </c>
      <c r="E237" s="11">
        <v>88658155</v>
      </c>
      <c r="F237" s="11">
        <v>65901135</v>
      </c>
      <c r="G237" s="9">
        <v>1</v>
      </c>
      <c r="H237" s="26">
        <f>E237+F237</f>
        <v>154559290</v>
      </c>
      <c r="I237" s="4">
        <f>H237/C237</f>
        <v>38428.465937344605</v>
      </c>
      <c r="J237" s="8">
        <f>LN(I237)</f>
        <v>10.556553764400034</v>
      </c>
      <c r="K237" s="8">
        <f>LN(C237)</f>
        <v>8.2995345703325967</v>
      </c>
      <c r="L237" s="8">
        <f>LN(D237)</f>
        <v>10.717058722805767</v>
      </c>
    </row>
    <row r="238" spans="1:12" x14ac:dyDescent="0.3">
      <c r="A238">
        <v>1770720</v>
      </c>
      <c r="B238" t="s">
        <v>247</v>
      </c>
      <c r="C238">
        <v>23749</v>
      </c>
      <c r="D238">
        <v>112115</v>
      </c>
      <c r="E238" s="11">
        <v>423689407</v>
      </c>
      <c r="F238" s="11">
        <v>697151872</v>
      </c>
      <c r="G238" s="9">
        <v>0</v>
      </c>
      <c r="H238" s="26">
        <f>E238+F238</f>
        <v>1120841279</v>
      </c>
      <c r="I238" s="4">
        <f>H238/C238</f>
        <v>47195.304181228683</v>
      </c>
      <c r="J238" s="8">
        <f>LN(I238)</f>
        <v>10.762049678938586</v>
      </c>
      <c r="K238" s="8">
        <f>LN(C238)</f>
        <v>10.075295703313177</v>
      </c>
      <c r="L238" s="8">
        <f>LN(D238)</f>
        <v>11.62728040920763</v>
      </c>
    </row>
    <row r="239" spans="1:12" x14ac:dyDescent="0.3">
      <c r="A239">
        <v>1770850</v>
      </c>
      <c r="B239" t="s">
        <v>248</v>
      </c>
      <c r="C239">
        <v>21524</v>
      </c>
      <c r="D239">
        <v>72345</v>
      </c>
      <c r="E239" s="11">
        <v>253671051</v>
      </c>
      <c r="F239" s="11">
        <v>361899570</v>
      </c>
      <c r="G239" s="9">
        <v>0.53640810621942703</v>
      </c>
      <c r="H239" s="26">
        <f>E239+F239</f>
        <v>615570621</v>
      </c>
      <c r="I239" s="4">
        <f>H239/C239</f>
        <v>28599.266911354767</v>
      </c>
      <c r="J239" s="8">
        <f>LN(I239)</f>
        <v>10.261136364009314</v>
      </c>
      <c r="K239" s="8">
        <f>LN(C239)</f>
        <v>9.9769238706093102</v>
      </c>
      <c r="L239" s="8">
        <f>LN(D239)</f>
        <v>11.189201621171183</v>
      </c>
    </row>
    <row r="240" spans="1:12" x14ac:dyDescent="0.3">
      <c r="A240">
        <v>1772052</v>
      </c>
      <c r="B240" t="s">
        <v>249</v>
      </c>
      <c r="C240">
        <v>5713</v>
      </c>
      <c r="D240">
        <v>131735</v>
      </c>
      <c r="E240" s="11">
        <v>64869348</v>
      </c>
      <c r="F240" s="11">
        <v>198571459</v>
      </c>
      <c r="G240" s="9">
        <v>0</v>
      </c>
      <c r="H240" s="26">
        <f>E240+F240</f>
        <v>263440807</v>
      </c>
      <c r="I240" s="4">
        <f>H240/C240</f>
        <v>46112.516541221776</v>
      </c>
      <c r="J240" s="8">
        <f>LN(I240)</f>
        <v>10.738839700619353</v>
      </c>
      <c r="K240" s="8">
        <f>LN(C240)</f>
        <v>8.6504995587244622</v>
      </c>
      <c r="L240" s="8">
        <f>LN(D240)</f>
        <v>11.788547607929569</v>
      </c>
    </row>
    <row r="241" spans="1:12" x14ac:dyDescent="0.3">
      <c r="A241">
        <v>1766703</v>
      </c>
      <c r="B241" t="s">
        <v>250</v>
      </c>
      <c r="C241">
        <v>32908</v>
      </c>
      <c r="D241">
        <v>106069</v>
      </c>
      <c r="E241" s="11">
        <v>1216622723</v>
      </c>
      <c r="F241" s="11">
        <v>1543045890</v>
      </c>
      <c r="G241" s="9">
        <v>0</v>
      </c>
      <c r="H241" s="26">
        <f>E241+F241</f>
        <v>2759668613</v>
      </c>
      <c r="I241" s="4">
        <f>H241/C241</f>
        <v>83860.113437462016</v>
      </c>
      <c r="J241" s="8">
        <f>LN(I241)</f>
        <v>11.336905373424315</v>
      </c>
      <c r="K241" s="8">
        <f>LN(C241)</f>
        <v>10.401471068288821</v>
      </c>
      <c r="L241" s="8">
        <f>LN(D241)</f>
        <v>11.571845104718674</v>
      </c>
    </row>
    <row r="242" spans="1:12" x14ac:dyDescent="0.3">
      <c r="A242">
        <v>1772520</v>
      </c>
      <c r="B242" t="s">
        <v>251</v>
      </c>
      <c r="C242">
        <v>9568</v>
      </c>
      <c r="D242">
        <v>53427</v>
      </c>
      <c r="E242" s="11">
        <v>46524076</v>
      </c>
      <c r="F242" s="11">
        <v>110001939</v>
      </c>
      <c r="G242" s="9">
        <v>0.23069699499165275</v>
      </c>
      <c r="H242" s="26">
        <f>E242+F242</f>
        <v>156526015</v>
      </c>
      <c r="I242" s="4">
        <f>H242/C242</f>
        <v>16359.324310200669</v>
      </c>
      <c r="J242" s="8">
        <f>LN(I242)</f>
        <v>9.7025533079713373</v>
      </c>
      <c r="K242" s="8">
        <f>LN(C242)</f>
        <v>9.166179476190413</v>
      </c>
      <c r="L242" s="8">
        <f>LN(D242)</f>
        <v>10.886071515144115</v>
      </c>
    </row>
    <row r="243" spans="1:12" x14ac:dyDescent="0.3">
      <c r="A243">
        <v>1772676</v>
      </c>
      <c r="B243" t="s">
        <v>252</v>
      </c>
      <c r="C243">
        <v>7074</v>
      </c>
      <c r="D243">
        <v>61507</v>
      </c>
      <c r="E243" s="11">
        <v>45487566</v>
      </c>
      <c r="F243" s="11">
        <v>109400574</v>
      </c>
      <c r="G243" s="9">
        <v>1</v>
      </c>
      <c r="H243" s="26">
        <f>E243+F243</f>
        <v>154888140</v>
      </c>
      <c r="I243" s="4">
        <f>H243/C243</f>
        <v>21895.411365564036</v>
      </c>
      <c r="J243" s="8">
        <f>LN(I243)</f>
        <v>9.9940323671642357</v>
      </c>
      <c r="K243" s="8">
        <f>LN(C243)</f>
        <v>8.8641813697654257</v>
      </c>
      <c r="L243" s="8">
        <f>LN(D243)</f>
        <v>11.026906268455686</v>
      </c>
    </row>
    <row r="244" spans="1:12" x14ac:dyDescent="0.3">
      <c r="A244">
        <v>1772923</v>
      </c>
      <c r="B244" t="s">
        <v>253</v>
      </c>
      <c r="C244">
        <v>4611</v>
      </c>
      <c r="D244">
        <v>68268</v>
      </c>
      <c r="E244" s="11">
        <v>38299120</v>
      </c>
      <c r="F244" s="11">
        <v>46403686</v>
      </c>
      <c r="G244" s="9">
        <v>1</v>
      </c>
      <c r="H244" s="26">
        <f>E244+F244</f>
        <v>84702806</v>
      </c>
      <c r="I244" s="4">
        <f>H244/C244</f>
        <v>18369.725872912601</v>
      </c>
      <c r="J244" s="8">
        <f>LN(I244)</f>
        <v>9.818459255556327</v>
      </c>
      <c r="K244" s="8">
        <f>LN(C244)</f>
        <v>8.4362000322067061</v>
      </c>
      <c r="L244" s="8">
        <f>LN(D244)</f>
        <v>11.131196414538648</v>
      </c>
    </row>
    <row r="245" spans="1:12" x14ac:dyDescent="0.3">
      <c r="A245">
        <v>1773157</v>
      </c>
      <c r="B245" t="s">
        <v>254</v>
      </c>
      <c r="C245">
        <v>39736</v>
      </c>
      <c r="D245">
        <v>88824</v>
      </c>
      <c r="E245" s="11">
        <v>448010050</v>
      </c>
      <c r="F245" s="11">
        <v>867079916</v>
      </c>
      <c r="G245" s="9">
        <v>0.26090911387927329</v>
      </c>
      <c r="H245" s="26">
        <f>E245+F245</f>
        <v>1315089966</v>
      </c>
      <c r="I245" s="4">
        <f>H245/C245</f>
        <v>33095.680642238774</v>
      </c>
      <c r="J245" s="8">
        <f>LN(I245)</f>
        <v>10.407158058657865</v>
      </c>
      <c r="K245" s="8">
        <f>LN(C245)</f>
        <v>10.590012856787187</v>
      </c>
      <c r="L245" s="8">
        <f>LN(D245)</f>
        <v>11.394412162734101</v>
      </c>
    </row>
    <row r="246" spans="1:12" x14ac:dyDescent="0.3">
      <c r="A246">
        <v>1773391</v>
      </c>
      <c r="B246" t="s">
        <v>255</v>
      </c>
      <c r="C246">
        <v>9266</v>
      </c>
      <c r="D246">
        <v>109331</v>
      </c>
      <c r="E246" s="11">
        <v>104523528</v>
      </c>
      <c r="F246" s="11">
        <v>326690903</v>
      </c>
      <c r="G246" s="9">
        <v>0</v>
      </c>
      <c r="H246" s="26">
        <f>E246+F246</f>
        <v>431214431</v>
      </c>
      <c r="I246" s="4">
        <f>H246/C246</f>
        <v>46537.279408590548</v>
      </c>
      <c r="J246" s="8">
        <f>LN(I246)</f>
        <v>10.748008978091104</v>
      </c>
      <c r="K246" s="8">
        <f>LN(C246)</f>
        <v>9.1341070659765933</v>
      </c>
      <c r="L246" s="8">
        <f>LN(D246)</f>
        <v>11.602135257007024</v>
      </c>
    </row>
    <row r="247" spans="1:12" x14ac:dyDescent="0.3">
      <c r="A247">
        <v>1773638</v>
      </c>
      <c r="B247" t="s">
        <v>256</v>
      </c>
      <c r="C247">
        <v>11098</v>
      </c>
      <c r="D247">
        <v>48929</v>
      </c>
      <c r="E247" s="11">
        <v>122130765</v>
      </c>
      <c r="F247" s="11">
        <v>152017168</v>
      </c>
      <c r="G247" s="9">
        <v>0.99847683899292183</v>
      </c>
      <c r="H247" s="26">
        <f>E247+F247</f>
        <v>274147933</v>
      </c>
      <c r="I247" s="4">
        <f>H247/C247</f>
        <v>24702.462876193909</v>
      </c>
      <c r="J247" s="8">
        <f>LN(I247)</f>
        <v>10.114658229231997</v>
      </c>
      <c r="K247" s="8">
        <f>LN(C247)</f>
        <v>9.3145201908858457</v>
      </c>
      <c r="L247" s="8">
        <f>LN(D247)</f>
        <v>10.79812554671483</v>
      </c>
    </row>
    <row r="248" spans="1:12" x14ac:dyDescent="0.3">
      <c r="A248">
        <v>1774275</v>
      </c>
      <c r="B248" t="s">
        <v>257</v>
      </c>
      <c r="C248">
        <v>68</v>
      </c>
      <c r="D248">
        <v>58750</v>
      </c>
      <c r="E248" s="11">
        <v>10726519</v>
      </c>
      <c r="F248" s="11">
        <v>1746957</v>
      </c>
      <c r="G248" s="9">
        <v>0</v>
      </c>
      <c r="H248" s="26">
        <f>E248+F248</f>
        <v>12473476</v>
      </c>
      <c r="I248" s="4">
        <f>H248/C248</f>
        <v>183433.4705882353</v>
      </c>
      <c r="J248" s="8">
        <f>LN(I248)</f>
        <v>12.119607322634423</v>
      </c>
      <c r="K248" s="8">
        <f>LN(C248)</f>
        <v>4.219507705176107</v>
      </c>
      <c r="L248" s="8">
        <f>LN(D248)</f>
        <v>10.981046432006405</v>
      </c>
    </row>
    <row r="249" spans="1:12" x14ac:dyDescent="0.3">
      <c r="A249">
        <v>1775081</v>
      </c>
      <c r="B249" t="s">
        <v>258</v>
      </c>
      <c r="C249">
        <v>1137</v>
      </c>
      <c r="D249">
        <v>141000</v>
      </c>
      <c r="E249" s="11">
        <v>31514617</v>
      </c>
      <c r="F249" s="11">
        <v>43471675</v>
      </c>
      <c r="G249" s="9">
        <v>0</v>
      </c>
      <c r="H249" s="26">
        <f>E249+F249</f>
        <v>74986292</v>
      </c>
      <c r="I249" s="4">
        <f>H249/C249</f>
        <v>65951.004397537385</v>
      </c>
      <c r="J249" s="8">
        <f>LN(I249)</f>
        <v>11.096667387711634</v>
      </c>
      <c r="K249" s="8">
        <f>LN(C249)</f>
        <v>7.0361484937505363</v>
      </c>
      <c r="L249" s="8">
        <f>LN(D249)</f>
        <v>11.856515169360305</v>
      </c>
    </row>
    <row r="250" spans="1:12" x14ac:dyDescent="0.3">
      <c r="A250">
        <v>1775185</v>
      </c>
      <c r="B250" t="s">
        <v>259</v>
      </c>
      <c r="C250">
        <v>2299</v>
      </c>
      <c r="D250">
        <v>59632</v>
      </c>
      <c r="E250" s="11">
        <v>24226788</v>
      </c>
      <c r="F250" s="11">
        <v>50424734</v>
      </c>
      <c r="G250" s="9">
        <v>0</v>
      </c>
      <c r="H250" s="26">
        <f>E250+F250</f>
        <v>74651522</v>
      </c>
      <c r="I250" s="4">
        <f>H250/C250</f>
        <v>32471.301435406698</v>
      </c>
      <c r="J250" s="8">
        <f>LN(I250)</f>
        <v>10.388111945458022</v>
      </c>
      <c r="K250" s="8">
        <f>LN(C250)</f>
        <v>7.7402295247631816</v>
      </c>
      <c r="L250" s="8">
        <f>LN(D250)</f>
        <v>10.99594762171904</v>
      </c>
    </row>
    <row r="251" spans="1:12" x14ac:dyDescent="0.3">
      <c r="A251">
        <v>1775484</v>
      </c>
      <c r="B251" t="s">
        <v>260</v>
      </c>
      <c r="C251">
        <v>55988</v>
      </c>
      <c r="D251">
        <v>87864</v>
      </c>
      <c r="E251" s="11">
        <v>1442863334</v>
      </c>
      <c r="F251" s="11">
        <v>1514800242</v>
      </c>
      <c r="G251" s="9">
        <v>9.1672473245073341E-2</v>
      </c>
      <c r="H251" s="26">
        <f>E251+F251</f>
        <v>2957663576</v>
      </c>
      <c r="I251" s="4">
        <f>H251/C251</f>
        <v>52826.741015931984</v>
      </c>
      <c r="J251" s="8">
        <f>LN(I251)</f>
        <v>10.874772800122539</v>
      </c>
      <c r="K251" s="8">
        <f>LN(C251)</f>
        <v>10.932892661040537</v>
      </c>
      <c r="L251" s="8">
        <f>LN(D251)</f>
        <v>11.383545443468181</v>
      </c>
    </row>
    <row r="252" spans="1:12" x14ac:dyDescent="0.3">
      <c r="A252">
        <v>1775874</v>
      </c>
      <c r="B252" t="s">
        <v>261</v>
      </c>
      <c r="C252">
        <v>1340</v>
      </c>
      <c r="D252">
        <v>148750</v>
      </c>
      <c r="E252" s="11">
        <v>477191</v>
      </c>
      <c r="F252" s="11">
        <v>63992168</v>
      </c>
      <c r="G252" s="9">
        <v>0</v>
      </c>
      <c r="H252" s="26">
        <f>E252+F252</f>
        <v>64469359</v>
      </c>
      <c r="I252" s="4">
        <f>H252/C252</f>
        <v>48111.461940298504</v>
      </c>
      <c r="J252" s="8">
        <f>LN(I252)</f>
        <v>10.781275721683452</v>
      </c>
      <c r="K252" s="8">
        <f>LN(C252)</f>
        <v>7.200424892944957</v>
      </c>
      <c r="L252" s="8">
        <f>LN(D252)</f>
        <v>11.910022323407876</v>
      </c>
    </row>
    <row r="253" spans="1:12" x14ac:dyDescent="0.3">
      <c r="A253">
        <v>1776160</v>
      </c>
      <c r="B253" t="s">
        <v>262</v>
      </c>
      <c r="C253">
        <v>542</v>
      </c>
      <c r="D253">
        <v>200240</v>
      </c>
      <c r="E253" s="11">
        <v>379576</v>
      </c>
      <c r="F253" s="11">
        <v>22492347</v>
      </c>
      <c r="G253" s="9">
        <v>0</v>
      </c>
      <c r="H253" s="26">
        <f>E253+F253</f>
        <v>22871923</v>
      </c>
      <c r="I253" s="4">
        <f>H253/C253</f>
        <v>42199.119926199259</v>
      </c>
      <c r="J253" s="8">
        <f>LN(I253)</f>
        <v>10.650154644977237</v>
      </c>
      <c r="K253" s="8">
        <f>LN(C253)</f>
        <v>6.2952660014396464</v>
      </c>
      <c r="L253" s="8">
        <f>LN(D253)</f>
        <v>12.207271926105657</v>
      </c>
    </row>
    <row r="254" spans="1:12" x14ac:dyDescent="0.3">
      <c r="A254">
        <v>1776706</v>
      </c>
      <c r="B254" t="s">
        <v>263</v>
      </c>
      <c r="C254">
        <v>630</v>
      </c>
      <c r="D254">
        <v>101250</v>
      </c>
      <c r="E254" s="11">
        <v>16668450</v>
      </c>
      <c r="F254" s="11">
        <v>18754966</v>
      </c>
      <c r="G254" s="9">
        <v>0</v>
      </c>
      <c r="H254" s="26">
        <f>E254+F254</f>
        <v>35423416</v>
      </c>
      <c r="I254" s="4">
        <f>H254/C254</f>
        <v>56227.644444444442</v>
      </c>
      <c r="J254" s="8">
        <f>LN(I254)</f>
        <v>10.937163808970833</v>
      </c>
      <c r="K254" s="8">
        <f>LN(C254)</f>
        <v>6.4457198193855785</v>
      </c>
      <c r="L254" s="8">
        <f>LN(D254)</f>
        <v>11.525347984968786</v>
      </c>
    </row>
    <row r="255" spans="1:12" x14ac:dyDescent="0.3">
      <c r="A255">
        <v>1776935</v>
      </c>
      <c r="B255" t="s">
        <v>264</v>
      </c>
      <c r="C255">
        <v>7239</v>
      </c>
      <c r="D255">
        <v>65924</v>
      </c>
      <c r="E255" s="11">
        <v>37373066</v>
      </c>
      <c r="F255" s="11">
        <v>126646556</v>
      </c>
      <c r="G255" s="9">
        <v>0.4489853044086774</v>
      </c>
      <c r="H255" s="26">
        <f>E255+F255</f>
        <v>164019622</v>
      </c>
      <c r="I255" s="4">
        <f>H255/C255</f>
        <v>22657.77344937146</v>
      </c>
      <c r="J255" s="8">
        <f>LN(I255)</f>
        <v>10.028258270679743</v>
      </c>
      <c r="K255" s="8">
        <f>LN(C255)</f>
        <v>8.8872383542931406</v>
      </c>
      <c r="L255" s="8">
        <f>LN(D255)</f>
        <v>11.096257842354071</v>
      </c>
    </row>
    <row r="256" spans="1:12" x14ac:dyDescent="0.3">
      <c r="A256">
        <v>1777694</v>
      </c>
      <c r="B256" t="s">
        <v>265</v>
      </c>
      <c r="C256">
        <v>26723</v>
      </c>
      <c r="D256">
        <v>107938</v>
      </c>
      <c r="E256" s="11">
        <v>1548072105</v>
      </c>
      <c r="F256" s="11">
        <v>1294700229</v>
      </c>
      <c r="G256" s="9">
        <v>0</v>
      </c>
      <c r="H256" s="26">
        <f>E256+F256</f>
        <v>2842772334</v>
      </c>
      <c r="I256" s="4">
        <f>H256/C256</f>
        <v>106379.23638813007</v>
      </c>
      <c r="J256" s="8">
        <f>LN(I256)</f>
        <v>11.57476569011798</v>
      </c>
      <c r="K256" s="8">
        <f>LN(C256)</f>
        <v>10.193279896797268</v>
      </c>
      <c r="L256" s="8">
        <f>LN(D256)</f>
        <v>11.589312267188671</v>
      </c>
    </row>
    <row r="257" spans="1:12" x14ac:dyDescent="0.3">
      <c r="A257">
        <v>1777993</v>
      </c>
      <c r="B257" t="s">
        <v>266</v>
      </c>
      <c r="C257">
        <v>22755</v>
      </c>
      <c r="D257">
        <v>85173</v>
      </c>
      <c r="E257" s="11">
        <v>564146831</v>
      </c>
      <c r="F257" s="11">
        <v>655522290</v>
      </c>
      <c r="G257" s="9">
        <v>0.23321205587746485</v>
      </c>
      <c r="H257" s="26">
        <f>E257+F257</f>
        <v>1219669121</v>
      </c>
      <c r="I257" s="4">
        <f>H257/C257</f>
        <v>53600.049263898043</v>
      </c>
      <c r="J257" s="8">
        <f>LN(I257)</f>
        <v>10.889305266161047</v>
      </c>
      <c r="K257" s="8">
        <f>LN(C257)</f>
        <v>10.032540180450741</v>
      </c>
      <c r="L257" s="8">
        <f>LN(D257)</f>
        <v>11.352439761185094</v>
      </c>
    </row>
    <row r="258" spans="1:12" x14ac:dyDescent="0.3">
      <c r="A258">
        <v>1778175</v>
      </c>
      <c r="B258" t="s">
        <v>267</v>
      </c>
      <c r="C258">
        <v>360</v>
      </c>
      <c r="D258">
        <v>89750</v>
      </c>
      <c r="E258" s="11">
        <v>1247104</v>
      </c>
      <c r="F258" s="11">
        <v>8185163</v>
      </c>
      <c r="G258" s="9">
        <v>0</v>
      </c>
      <c r="H258" s="26">
        <f>E258+F258</f>
        <v>9432267</v>
      </c>
      <c r="I258" s="4">
        <f>H258/C258</f>
        <v>26200.741666666665</v>
      </c>
      <c r="J258" s="8">
        <f>LN(I258)</f>
        <v>10.173542997236568</v>
      </c>
      <c r="K258" s="8">
        <f>LN(C258)</f>
        <v>5.8861040314501558</v>
      </c>
      <c r="L258" s="8">
        <f>LN(D258)</f>
        <v>11.404783306350526</v>
      </c>
    </row>
    <row r="259" spans="1:12" x14ac:dyDescent="0.3">
      <c r="A259">
        <v>1778227</v>
      </c>
      <c r="B259" t="s">
        <v>268</v>
      </c>
      <c r="C259">
        <v>5929</v>
      </c>
      <c r="D259">
        <v>109778</v>
      </c>
      <c r="E259" s="11">
        <v>93024097</v>
      </c>
      <c r="F259" s="11">
        <v>159388382</v>
      </c>
      <c r="G259" s="9">
        <v>0</v>
      </c>
      <c r="H259" s="26">
        <f>E259+F259</f>
        <v>252412479</v>
      </c>
      <c r="I259" s="4">
        <f>H259/C259</f>
        <v>42572.521335807047</v>
      </c>
      <c r="J259" s="8">
        <f>LN(I259)</f>
        <v>10.658964285064696</v>
      </c>
      <c r="K259" s="8">
        <f>LN(C259)</f>
        <v>8.6876108437073682</v>
      </c>
      <c r="L259" s="8">
        <f>LN(D259)</f>
        <v>11.606215423683235</v>
      </c>
    </row>
    <row r="260" spans="1:12" x14ac:dyDescent="0.3">
      <c r="A260">
        <v>1778370</v>
      </c>
      <c r="B260" t="s">
        <v>269</v>
      </c>
      <c r="C260">
        <v>3460</v>
      </c>
      <c r="D260">
        <v>106991</v>
      </c>
      <c r="E260" s="11">
        <v>52847083</v>
      </c>
      <c r="F260" s="11">
        <v>138502315</v>
      </c>
      <c r="G260" s="9">
        <v>0</v>
      </c>
      <c r="H260" s="26">
        <f>E260+F260</f>
        <v>191349398</v>
      </c>
      <c r="I260" s="4">
        <f>H260/C260</f>
        <v>55303.29421965318</v>
      </c>
      <c r="J260" s="8">
        <f>LN(I260)</f>
        <v>10.920587755711852</v>
      </c>
      <c r="K260" s="8">
        <f>LN(C260)</f>
        <v>8.1490238680517706</v>
      </c>
      <c r="L260" s="8">
        <f>LN(D260)</f>
        <v>11.580499997756885</v>
      </c>
    </row>
    <row r="261" spans="1:12" x14ac:dyDescent="0.3">
      <c r="A261">
        <v>1778929</v>
      </c>
      <c r="B261" t="s">
        <v>270</v>
      </c>
      <c r="C261">
        <v>13738</v>
      </c>
      <c r="D261">
        <v>89010</v>
      </c>
      <c r="E261" s="11">
        <v>217244275</v>
      </c>
      <c r="F261" s="11">
        <v>511527170</v>
      </c>
      <c r="G261" s="9">
        <v>0</v>
      </c>
      <c r="H261" s="26">
        <f>E261+F261</f>
        <v>728771445</v>
      </c>
      <c r="I261" s="4">
        <f>H261/C261</f>
        <v>53047.855947008298</v>
      </c>
      <c r="J261" s="8">
        <f>LN(I261)</f>
        <v>10.878949727523381</v>
      </c>
      <c r="K261" s="8">
        <f>LN(C261)</f>
        <v>9.5279209947738277</v>
      </c>
      <c r="L261" s="8">
        <f>LN(D261)</f>
        <v>11.396504001952977</v>
      </c>
    </row>
    <row r="262" spans="1:12" x14ac:dyDescent="0.3">
      <c r="A262">
        <v>1779267</v>
      </c>
      <c r="B262" t="s">
        <v>271</v>
      </c>
      <c r="C262">
        <v>14068</v>
      </c>
      <c r="D262">
        <v>102750</v>
      </c>
      <c r="E262" s="11">
        <v>193367375</v>
      </c>
      <c r="F262" s="11">
        <v>395190198</v>
      </c>
      <c r="G262" s="9">
        <v>0.17963646691280885</v>
      </c>
      <c r="H262" s="26">
        <f>E262+F262</f>
        <v>588557573</v>
      </c>
      <c r="I262" s="4">
        <f>H262/C262</f>
        <v>41836.620201876598</v>
      </c>
      <c r="J262" s="8">
        <f>LN(I262)</f>
        <v>10.641527316362149</v>
      </c>
      <c r="K262" s="8">
        <f>LN(C262)</f>
        <v>9.5516579935938726</v>
      </c>
      <c r="L262" s="8">
        <f>LN(D262)</f>
        <v>11.540054132358481</v>
      </c>
    </row>
    <row r="263" spans="1:12" x14ac:dyDescent="0.3">
      <c r="A263">
        <v>1779293</v>
      </c>
      <c r="B263" t="s">
        <v>272</v>
      </c>
      <c r="C263">
        <v>89751</v>
      </c>
      <c r="D263">
        <v>58844</v>
      </c>
      <c r="E263" s="11">
        <v>990751842</v>
      </c>
      <c r="F263" s="11">
        <v>1300583819</v>
      </c>
      <c r="G263" s="9">
        <v>0.84672137571231854</v>
      </c>
      <c r="H263" s="26">
        <f>E263+F263</f>
        <v>2291335661</v>
      </c>
      <c r="I263" s="4">
        <f>H263/C263</f>
        <v>25529.917895065235</v>
      </c>
      <c r="J263" s="8">
        <f>LN(I263)</f>
        <v>10.147606294212546</v>
      </c>
      <c r="K263" s="8">
        <f>LN(C263)</f>
        <v>11.404794448349735</v>
      </c>
      <c r="L263" s="8">
        <f>LN(D263)</f>
        <v>10.982645153370102</v>
      </c>
    </row>
    <row r="264" spans="1:12" x14ac:dyDescent="0.3">
      <c r="A264">
        <v>1779397</v>
      </c>
      <c r="B264" t="s">
        <v>273</v>
      </c>
      <c r="C264">
        <v>2548</v>
      </c>
      <c r="D264">
        <v>143750</v>
      </c>
      <c r="E264" s="11">
        <v>2083689</v>
      </c>
      <c r="F264" s="11">
        <v>150413075</v>
      </c>
      <c r="G264" s="9">
        <v>0</v>
      </c>
      <c r="H264" s="26">
        <f>E264+F264</f>
        <v>152496764</v>
      </c>
      <c r="I264" s="4">
        <f>H264/C264</f>
        <v>59849.593406593405</v>
      </c>
      <c r="J264" s="8">
        <f>LN(I264)</f>
        <v>10.999589917422416</v>
      </c>
      <c r="K264" s="8">
        <f>LN(C264)</f>
        <v>7.843064016692054</v>
      </c>
      <c r="L264" s="8">
        <f>LN(D264)</f>
        <v>11.875830958659597</v>
      </c>
    </row>
    <row r="265" spans="1:12" x14ac:dyDescent="0.3">
      <c r="A265">
        <v>1780060</v>
      </c>
      <c r="B265" t="s">
        <v>274</v>
      </c>
      <c r="C265">
        <v>25881</v>
      </c>
      <c r="D265">
        <v>83379</v>
      </c>
      <c r="E265" s="11">
        <v>378405968</v>
      </c>
      <c r="F265" s="11">
        <v>722375797</v>
      </c>
      <c r="G265" s="9">
        <v>0.25650035137034433</v>
      </c>
      <c r="H265" s="26">
        <f>E265+F265</f>
        <v>1100781765</v>
      </c>
      <c r="I265" s="4">
        <f>H265/C265</f>
        <v>42532.427842819059</v>
      </c>
      <c r="J265" s="8">
        <f>LN(I265)</f>
        <v>10.65802207203617</v>
      </c>
      <c r="K265" s="8">
        <f>LN(C265)</f>
        <v>10.161264387744689</v>
      </c>
      <c r="L265" s="8">
        <f>LN(D265)</f>
        <v>11.331151758079107</v>
      </c>
    </row>
    <row r="266" spans="1:12" x14ac:dyDescent="0.3">
      <c r="A266">
        <v>1780125</v>
      </c>
      <c r="B266" t="s">
        <v>275</v>
      </c>
      <c r="C266">
        <v>7797</v>
      </c>
      <c r="D266">
        <v>99734</v>
      </c>
      <c r="E266" s="11">
        <v>156064168</v>
      </c>
      <c r="F266" s="11">
        <v>254706304</v>
      </c>
      <c r="G266" s="9">
        <v>0</v>
      </c>
      <c r="H266" s="26">
        <f>E266+F266</f>
        <v>410770472</v>
      </c>
      <c r="I266" s="4">
        <f>H266/C266</f>
        <v>52683.14377324612</v>
      </c>
      <c r="J266" s="8">
        <f>LN(I266)</f>
        <v>10.872050830865659</v>
      </c>
      <c r="K266" s="8">
        <f>LN(C266)</f>
        <v>8.9614943233095996</v>
      </c>
      <c r="L266" s="8">
        <f>LN(D266)</f>
        <v>11.510261920883988</v>
      </c>
    </row>
    <row r="267" spans="1:12" x14ac:dyDescent="0.3">
      <c r="A267">
        <v>1780047</v>
      </c>
      <c r="B267" t="s">
        <v>276</v>
      </c>
      <c r="C267">
        <v>16837</v>
      </c>
      <c r="D267">
        <v>94151</v>
      </c>
      <c r="E267" s="11">
        <v>127130553</v>
      </c>
      <c r="F267" s="11">
        <v>531380652</v>
      </c>
      <c r="G267" s="9">
        <v>0.13793511721524981</v>
      </c>
      <c r="H267" s="26">
        <f>E267+F267</f>
        <v>658511205</v>
      </c>
      <c r="I267" s="4">
        <f>H267/C267</f>
        <v>39110.958306111541</v>
      </c>
      <c r="J267" s="8">
        <f>LN(I267)</f>
        <v>10.57415797029037</v>
      </c>
      <c r="K267" s="8">
        <f>LN(C267)</f>
        <v>9.7313341246577991</v>
      </c>
      <c r="L267" s="8">
        <f>LN(D267)</f>
        <v>11.452655155377803</v>
      </c>
    </row>
    <row r="268" spans="1:12" x14ac:dyDescent="0.3">
      <c r="A268">
        <v>1780242</v>
      </c>
      <c r="B268" t="s">
        <v>277</v>
      </c>
      <c r="C268">
        <v>13550</v>
      </c>
      <c r="D268">
        <v>196638</v>
      </c>
      <c r="E268" s="11">
        <v>101324071</v>
      </c>
      <c r="F268" s="11">
        <v>751969026</v>
      </c>
      <c r="G268" s="9">
        <v>0</v>
      </c>
      <c r="H268" s="26">
        <f>E268+F268</f>
        <v>853293097</v>
      </c>
      <c r="I268" s="4">
        <f>H268/C268</f>
        <v>62973.66029520295</v>
      </c>
      <c r="J268" s="8">
        <f>LN(I268)</f>
        <v>11.050471827397113</v>
      </c>
      <c r="K268" s="8">
        <f>LN(C268)</f>
        <v>9.5141418263078474</v>
      </c>
      <c r="L268" s="8">
        <f>LN(D268)</f>
        <v>12.189119753877511</v>
      </c>
    </row>
    <row r="269" spans="1:12" x14ac:dyDescent="0.3">
      <c r="A269">
        <v>1780645</v>
      </c>
      <c r="B269" t="s">
        <v>278</v>
      </c>
      <c r="C269">
        <v>24632</v>
      </c>
      <c r="D269">
        <v>76534</v>
      </c>
      <c r="E269" s="11">
        <v>981619681</v>
      </c>
      <c r="F269" s="11">
        <v>916320207</v>
      </c>
      <c r="G269" s="9">
        <v>0</v>
      </c>
      <c r="H269" s="26">
        <f>E269+F269</f>
        <v>1897939888</v>
      </c>
      <c r="I269" s="4">
        <f>H269/C269</f>
        <v>77051.797986359205</v>
      </c>
      <c r="J269" s="8">
        <f>LN(I269)</f>
        <v>11.252233175795389</v>
      </c>
      <c r="K269" s="8">
        <f>LN(C269)</f>
        <v>10.111801689604336</v>
      </c>
      <c r="L269" s="8">
        <f>LN(D269)</f>
        <v>11.245490365522894</v>
      </c>
    </row>
    <row r="270" spans="1:12" x14ac:dyDescent="0.3">
      <c r="A270">
        <v>1781048</v>
      </c>
      <c r="B270" t="s">
        <v>279</v>
      </c>
      <c r="C270">
        <v>53762</v>
      </c>
      <c r="D270">
        <v>108737</v>
      </c>
      <c r="E270" s="11">
        <v>612999576</v>
      </c>
      <c r="F270" s="11">
        <v>2265376027</v>
      </c>
      <c r="G270" s="9">
        <v>0</v>
      </c>
      <c r="H270" s="26">
        <f>E270+F270</f>
        <v>2878375603</v>
      </c>
      <c r="I270" s="4">
        <f>H270/C270</f>
        <v>53539.221066924591</v>
      </c>
      <c r="J270" s="8">
        <f>LN(I270)</f>
        <v>10.888169768349247</v>
      </c>
      <c r="K270" s="8">
        <f>LN(C270)</f>
        <v>10.892322176885992</v>
      </c>
      <c r="L270" s="8">
        <f>LN(D270)</f>
        <v>11.596687401575542</v>
      </c>
    </row>
    <row r="271" spans="1:12" x14ac:dyDescent="0.3">
      <c r="A271">
        <v>1781087</v>
      </c>
      <c r="B271" t="s">
        <v>280</v>
      </c>
      <c r="C271">
        <v>39104</v>
      </c>
      <c r="D271">
        <v>74331</v>
      </c>
      <c r="E271" s="11">
        <v>547440457</v>
      </c>
      <c r="F271" s="11">
        <v>1115105481</v>
      </c>
      <c r="G271" s="9">
        <v>0.57822520888162099</v>
      </c>
      <c r="H271" s="26">
        <f>E271+F271</f>
        <v>1662545938</v>
      </c>
      <c r="I271" s="4">
        <f>H271/C271</f>
        <v>42516.007006955813</v>
      </c>
      <c r="J271" s="8">
        <f>LN(I271)</f>
        <v>10.657635919460962</v>
      </c>
      <c r="K271" s="8">
        <f>LN(C271)</f>
        <v>10.573980042531268</v>
      </c>
      <c r="L271" s="8">
        <f>LN(D271)</f>
        <v>11.216283371146936</v>
      </c>
    </row>
    <row r="272" spans="1:12" x14ac:dyDescent="0.3">
      <c r="A272">
        <v>1782049</v>
      </c>
      <c r="B272" t="s">
        <v>281</v>
      </c>
      <c r="C272">
        <v>5874</v>
      </c>
      <c r="D272">
        <v>98860</v>
      </c>
      <c r="E272" s="11">
        <v>23849446</v>
      </c>
      <c r="F272" s="11">
        <v>186744141</v>
      </c>
      <c r="G272" s="9">
        <v>0</v>
      </c>
      <c r="H272" s="26">
        <f>E272+F272</f>
        <v>210593587</v>
      </c>
      <c r="I272" s="4">
        <f>H272/C272</f>
        <v>35851.819373510385</v>
      </c>
      <c r="J272" s="8">
        <f>LN(I272)</f>
        <v>10.487149594349821</v>
      </c>
      <c r="K272" s="8">
        <f>LN(C272)</f>
        <v>8.6782911117585648</v>
      </c>
      <c r="L272" s="8">
        <f>LN(D272)</f>
        <v>11.501459986860951</v>
      </c>
    </row>
    <row r="273" spans="1:12" x14ac:dyDescent="0.3">
      <c r="A273">
        <v>1781919</v>
      </c>
      <c r="B273" t="s">
        <v>282</v>
      </c>
      <c r="C273">
        <v>9178</v>
      </c>
      <c r="D273">
        <v>92202</v>
      </c>
      <c r="E273" s="11">
        <v>415026406</v>
      </c>
      <c r="F273" s="11">
        <v>480200514</v>
      </c>
      <c r="G273" s="9">
        <v>0</v>
      </c>
      <c r="H273" s="26">
        <f>E273+F273</f>
        <v>895226920</v>
      </c>
      <c r="I273" s="4">
        <f>H273/C273</f>
        <v>97540.522989758116</v>
      </c>
      <c r="J273" s="8">
        <f>LN(I273)</f>
        <v>11.488023191047477</v>
      </c>
      <c r="K273" s="8">
        <f>LN(C273)</f>
        <v>9.1245645949547782</v>
      </c>
      <c r="L273" s="8">
        <f>LN(D273)</f>
        <v>11.431737101283387</v>
      </c>
    </row>
    <row r="274" spans="1:12" x14ac:dyDescent="0.3">
      <c r="A274">
        <v>1782075</v>
      </c>
      <c r="B274" t="s">
        <v>283</v>
      </c>
      <c r="C274">
        <v>27895</v>
      </c>
      <c r="D274">
        <v>173967</v>
      </c>
      <c r="E274" s="11">
        <v>261607679</v>
      </c>
      <c r="F274" s="11">
        <v>2063718735</v>
      </c>
      <c r="G274" s="9">
        <v>0</v>
      </c>
      <c r="H274" s="26">
        <f>E274+F274</f>
        <v>2325326414</v>
      </c>
      <c r="I274" s="4">
        <f>H274/C274</f>
        <v>83359.971822907333</v>
      </c>
      <c r="J274" s="8">
        <f>LN(I274)</f>
        <v>11.33092351897019</v>
      </c>
      <c r="K274" s="8">
        <f>LN(C274)</f>
        <v>10.236202740279628</v>
      </c>
      <c r="L274" s="8">
        <f>LN(D274)</f>
        <v>12.066620905037436</v>
      </c>
    </row>
    <row r="275" spans="1:12" x14ac:dyDescent="0.3">
      <c r="A275">
        <v>1782101</v>
      </c>
      <c r="B275" t="s">
        <v>284</v>
      </c>
      <c r="C275">
        <v>5462</v>
      </c>
      <c r="D275">
        <v>57679</v>
      </c>
      <c r="E275" s="11">
        <v>99264742</v>
      </c>
      <c r="F275" s="11">
        <v>145666685</v>
      </c>
      <c r="G275" s="9">
        <v>0</v>
      </c>
      <c r="H275" s="26">
        <f>E275+F275</f>
        <v>244931427</v>
      </c>
      <c r="I275" s="4">
        <f>H275/C275</f>
        <v>44842.809776638591</v>
      </c>
      <c r="J275" s="8">
        <f>LN(I275)</f>
        <v>10.710918537502973</v>
      </c>
      <c r="K275" s="8">
        <f>LN(C275)</f>
        <v>8.6055703020336498</v>
      </c>
      <c r="L275" s="8">
        <f>LN(D275)</f>
        <v>10.962648434776643</v>
      </c>
    </row>
    <row r="276" spans="1:12" x14ac:dyDescent="0.3">
      <c r="A276">
        <v>1782400</v>
      </c>
      <c r="B276" t="s">
        <v>285</v>
      </c>
      <c r="C276">
        <v>9852</v>
      </c>
      <c r="D276">
        <v>131218</v>
      </c>
      <c r="E276" s="11">
        <v>52014542</v>
      </c>
      <c r="F276" s="11">
        <v>392587339</v>
      </c>
      <c r="G276" s="9">
        <v>0</v>
      </c>
      <c r="H276" s="26">
        <f>E276+F276</f>
        <v>444601881</v>
      </c>
      <c r="I276" s="4">
        <f>H276/C276</f>
        <v>45128.083739342263</v>
      </c>
      <c r="J276" s="8">
        <f>LN(I276)</f>
        <v>10.717260031014224</v>
      </c>
      <c r="K276" s="8">
        <f>LN(C276)</f>
        <v>9.1954297592404277</v>
      </c>
      <c r="L276" s="8">
        <f>LN(D276)</f>
        <v>11.784615341203686</v>
      </c>
    </row>
    <row r="277" spans="1:12" x14ac:dyDescent="0.3">
      <c r="A277">
        <v>1782530</v>
      </c>
      <c r="B277" t="s">
        <v>286</v>
      </c>
      <c r="C277">
        <v>12658</v>
      </c>
      <c r="D277">
        <v>250001</v>
      </c>
      <c r="E277" s="11">
        <v>129019567</v>
      </c>
      <c r="F277" s="11">
        <v>1495278223</v>
      </c>
      <c r="G277" s="9">
        <v>0</v>
      </c>
      <c r="H277" s="26">
        <f>E277+F277</f>
        <v>1624297790</v>
      </c>
      <c r="I277" s="4">
        <f>H277/C277</f>
        <v>128321.83520303365</v>
      </c>
      <c r="J277" s="8">
        <f>LN(I277)</f>
        <v>11.762296724767349</v>
      </c>
      <c r="K277" s="8">
        <f>LN(C277)</f>
        <v>9.4460447053352503</v>
      </c>
      <c r="L277" s="8">
        <f>LN(D277)</f>
        <v>12.429220196836383</v>
      </c>
    </row>
    <row r="278" spans="1:12" x14ac:dyDescent="0.3">
      <c r="A278">
        <v>1782686</v>
      </c>
      <c r="B278" t="s">
        <v>287</v>
      </c>
      <c r="C278">
        <v>6728</v>
      </c>
      <c r="D278">
        <v>85536</v>
      </c>
      <c r="E278" s="11">
        <v>33797999</v>
      </c>
      <c r="F278" s="11">
        <v>131117987</v>
      </c>
      <c r="G278" s="9">
        <v>0.44310216256524981</v>
      </c>
      <c r="H278" s="26">
        <f>E278+F278</f>
        <v>164915986</v>
      </c>
      <c r="I278" s="4">
        <f>H278/C278</f>
        <v>24511.888525564806</v>
      </c>
      <c r="J278" s="8">
        <f>LN(I278)</f>
        <v>10.106913524780499</v>
      </c>
      <c r="K278" s="8">
        <f>LN(C278)</f>
        <v>8.8140332016527836</v>
      </c>
      <c r="L278" s="8">
        <f>LN(D278)</f>
        <v>11.356692618938645</v>
      </c>
    </row>
    <row r="279" spans="1:12" x14ac:dyDescent="0.3">
      <c r="A279">
        <v>1782855</v>
      </c>
      <c r="B279" t="s">
        <v>288</v>
      </c>
      <c r="C279">
        <v>4032</v>
      </c>
      <c r="D279">
        <v>95152</v>
      </c>
      <c r="E279" s="11">
        <v>3195886</v>
      </c>
      <c r="F279" s="11">
        <v>88421910</v>
      </c>
      <c r="G279" s="9">
        <v>0</v>
      </c>
      <c r="H279" s="26">
        <f>E279+F279</f>
        <v>91617796</v>
      </c>
      <c r="I279" s="4">
        <f>H279/C279</f>
        <v>22722.667658730159</v>
      </c>
      <c r="J279" s="8">
        <f>LN(I279)</f>
        <v>10.031118280499323</v>
      </c>
      <c r="K279" s="8">
        <f>LN(C279)</f>
        <v>8.3020178097512041</v>
      </c>
      <c r="L279" s="8">
        <f>LN(D279)</f>
        <v>11.463230891946376</v>
      </c>
    </row>
    <row r="280" spans="1:12" x14ac:dyDescent="0.3">
      <c r="A280">
        <v>1782985</v>
      </c>
      <c r="B280" t="s">
        <v>289</v>
      </c>
      <c r="C280">
        <v>14034</v>
      </c>
      <c r="D280">
        <v>80079</v>
      </c>
      <c r="E280" s="11">
        <v>381813168</v>
      </c>
      <c r="F280" s="11">
        <v>591661527</v>
      </c>
      <c r="G280" s="9">
        <v>5.6308878104481874E-2</v>
      </c>
      <c r="H280" s="26">
        <f>E280+F280</f>
        <v>973474695</v>
      </c>
      <c r="I280" s="4">
        <f>H280/C280</f>
        <v>69365.44784095767</v>
      </c>
      <c r="J280" s="8">
        <f>LN(I280)</f>
        <v>11.147144152789776</v>
      </c>
      <c r="K280" s="8">
        <f>LN(C280)</f>
        <v>9.5492382358122345</v>
      </c>
      <c r="L280" s="8">
        <f>LN(D280)</f>
        <v>11.290768926398645</v>
      </c>
    </row>
    <row r="281" spans="1:12" x14ac:dyDescent="0.3">
      <c r="A281">
        <v>1783245</v>
      </c>
      <c r="B281" t="s">
        <v>290</v>
      </c>
      <c r="C281">
        <v>34161</v>
      </c>
      <c r="D281">
        <v>91399</v>
      </c>
      <c r="E281" s="11">
        <v>479137151</v>
      </c>
      <c r="F281" s="11">
        <v>1294692678</v>
      </c>
      <c r="G281" s="9">
        <v>0</v>
      </c>
      <c r="H281" s="26">
        <f>E281+F281</f>
        <v>1773829829</v>
      </c>
      <c r="I281" s="4">
        <f>H281/C281</f>
        <v>51925.58265273265</v>
      </c>
      <c r="J281" s="8">
        <f>LN(I281)</f>
        <v>10.857566869725799</v>
      </c>
      <c r="K281" s="8">
        <f>LN(C281)</f>
        <v>10.438839921478715</v>
      </c>
      <c r="L281" s="8">
        <f>LN(D281)</f>
        <v>11.422989816463351</v>
      </c>
    </row>
    <row r="282" spans="1:12" x14ac:dyDescent="0.3">
      <c r="A282">
        <v>1783349</v>
      </c>
      <c r="B282" t="s">
        <v>291</v>
      </c>
      <c r="C282">
        <v>25829</v>
      </c>
      <c r="D282">
        <v>77333</v>
      </c>
      <c r="E282" s="11">
        <v>451155165</v>
      </c>
      <c r="F282" s="11">
        <v>522110432</v>
      </c>
      <c r="G282" s="9">
        <v>0.18306671868903629</v>
      </c>
      <c r="H282" s="26">
        <f>E282+F282</f>
        <v>973265597</v>
      </c>
      <c r="I282" s="4">
        <f>H282/C282</f>
        <v>37681.118006891476</v>
      </c>
      <c r="J282" s="8">
        <f>LN(I282)</f>
        <v>10.536914399345967</v>
      </c>
      <c r="K282" s="8">
        <f>LN(C282)</f>
        <v>10.159253170667593</v>
      </c>
      <c r="L282" s="8">
        <f>LN(D282)</f>
        <v>11.25587605162622</v>
      </c>
    </row>
    <row r="283" spans="1:12" x14ac:dyDescent="0.3">
      <c r="A283">
        <v>1783518</v>
      </c>
      <c r="B283" t="s">
        <v>292</v>
      </c>
      <c r="C283">
        <v>10909</v>
      </c>
      <c r="D283">
        <v>54071</v>
      </c>
      <c r="E283" s="11">
        <v>109351829</v>
      </c>
      <c r="F283" s="11">
        <v>155093264</v>
      </c>
      <c r="G283" s="9">
        <v>0</v>
      </c>
      <c r="H283" s="26">
        <f>E283+F283</f>
        <v>264445093</v>
      </c>
      <c r="I283" s="4">
        <f>H283/C283</f>
        <v>24241.002200018334</v>
      </c>
      <c r="J283" s="8">
        <f>LN(I283)</f>
        <v>10.09580078421382</v>
      </c>
      <c r="K283" s="8">
        <f>LN(C283)</f>
        <v>9.2973434155977568</v>
      </c>
      <c r="L283" s="8">
        <f>LN(D283)</f>
        <v>10.898053276749138</v>
      </c>
    </row>
    <row r="284" spans="1:12" x14ac:dyDescent="0.3">
      <c r="A284">
        <v>1784038</v>
      </c>
      <c r="B284" t="s">
        <v>293</v>
      </c>
      <c r="C284">
        <v>20503</v>
      </c>
      <c r="D284">
        <v>105129</v>
      </c>
      <c r="E284" s="11">
        <v>317288735</v>
      </c>
      <c r="F284" s="11">
        <v>553579496</v>
      </c>
      <c r="G284" s="9">
        <v>0</v>
      </c>
      <c r="H284" s="26">
        <f>E284+F284</f>
        <v>870868231</v>
      </c>
      <c r="I284" s="4">
        <f>H284/C284</f>
        <v>42475.161244695897</v>
      </c>
      <c r="J284" s="8">
        <f>LN(I284)</f>
        <v>10.656674742758845</v>
      </c>
      <c r="K284" s="8">
        <f>LN(C284)</f>
        <v>9.9283264958830468</v>
      </c>
      <c r="L284" s="8">
        <f>LN(D284)</f>
        <v>11.562943446491916</v>
      </c>
    </row>
    <row r="285" spans="1:12" x14ac:dyDescent="0.3">
      <c r="A285">
        <v>1784220</v>
      </c>
      <c r="B285" t="s">
        <v>294</v>
      </c>
      <c r="C285">
        <v>24660</v>
      </c>
      <c r="D285">
        <v>58431</v>
      </c>
      <c r="E285" s="11">
        <v>191219217</v>
      </c>
      <c r="F285" s="11">
        <v>322422932</v>
      </c>
      <c r="G285" s="9">
        <v>0.46278645305211924</v>
      </c>
      <c r="H285" s="26">
        <f>E285+F285</f>
        <v>513642149</v>
      </c>
      <c r="I285" s="4">
        <f>H285/C285</f>
        <v>20828.959813463098</v>
      </c>
      <c r="J285" s="8">
        <f>LN(I285)</f>
        <v>9.9440995960644454</v>
      </c>
      <c r="K285" s="8">
        <f>LN(C285)</f>
        <v>10.112937776718335</v>
      </c>
      <c r="L285" s="8">
        <f>LN(D285)</f>
        <v>10.975601849898009</v>
      </c>
    </row>
  </sheetData>
  <autoFilter ref="A1:L285" xr:uid="{00000000-0001-0000-0000-000000000000}">
    <sortState xmlns:xlrd2="http://schemas.microsoft.com/office/spreadsheetml/2017/richdata2" ref="A2:L285">
      <sortCondition ref="B1:B285"/>
    </sortState>
  </autoFilter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8"/>
  <sheetViews>
    <sheetView workbookViewId="0"/>
  </sheetViews>
  <sheetFormatPr defaultColWidth="8.6640625" defaultRowHeight="14.4" x14ac:dyDescent="0.3"/>
  <cols>
    <col min="1" max="1" width="10" bestFit="1" customWidth="1"/>
    <col min="2" max="2" width="21.6640625" style="13" bestFit="1" customWidth="1"/>
    <col min="3" max="3" width="12.6640625" style="2" bestFit="1" customWidth="1"/>
    <col min="4" max="4" width="13.6640625" style="15" bestFit="1" customWidth="1"/>
    <col min="5" max="5" width="17.44140625" style="16" bestFit="1" customWidth="1"/>
    <col min="6" max="6" width="13.6640625" style="17" customWidth="1"/>
    <col min="7" max="7" width="19" style="4" bestFit="1" customWidth="1"/>
    <col min="8" max="8" width="21.6640625" style="8" bestFit="1" customWidth="1"/>
    <col min="9" max="9" width="9.109375" style="8"/>
    <col min="10" max="10" width="15.6640625" style="8" bestFit="1" customWidth="1"/>
  </cols>
  <sheetData>
    <row r="1" spans="1:10" s="5" customFormat="1" x14ac:dyDescent="0.3">
      <c r="A1" s="5" t="s">
        <v>375</v>
      </c>
      <c r="B1" s="14" t="s">
        <v>376</v>
      </c>
      <c r="C1" s="21" t="s">
        <v>3</v>
      </c>
      <c r="D1" s="22" t="s">
        <v>6</v>
      </c>
      <c r="E1" s="23" t="s">
        <v>379</v>
      </c>
      <c r="F1" s="24" t="s">
        <v>378</v>
      </c>
      <c r="G1" s="6" t="s">
        <v>8</v>
      </c>
      <c r="H1" s="7" t="s">
        <v>10</v>
      </c>
      <c r="I1" s="7" t="s">
        <v>9</v>
      </c>
      <c r="J1" s="7" t="s">
        <v>377</v>
      </c>
    </row>
    <row r="2" spans="1:10" x14ac:dyDescent="0.3">
      <c r="A2">
        <v>14</v>
      </c>
      <c r="B2" s="13" t="s">
        <v>299</v>
      </c>
      <c r="C2" s="2">
        <v>69397.590361445706</v>
      </c>
      <c r="D2" s="15">
        <v>0.80810397553516822</v>
      </c>
      <c r="E2">
        <v>3074752230</v>
      </c>
      <c r="F2" s="17">
        <v>48396</v>
      </c>
      <c r="G2" s="4">
        <f>(FACTORS_MUNI!$E$42/FACTORS_MUNI!$C$42)+(E2/SUM(E$2:E$78)*FACTORS_MUNI!$F$42/F2)</f>
        <v>30647.995297314817</v>
      </c>
      <c r="H2" s="8">
        <f>LN(G2)</f>
        <v>10.330322532938643</v>
      </c>
      <c r="I2" s="8">
        <f>FACTORS_MUNI!$K$42</f>
        <v>14.824241537141535</v>
      </c>
      <c r="J2" s="8">
        <f>LN(C2)</f>
        <v>11.147607424875474</v>
      </c>
    </row>
    <row r="3" spans="1:10" x14ac:dyDescent="0.3">
      <c r="A3">
        <v>57</v>
      </c>
      <c r="B3" s="13" t="s">
        <v>300</v>
      </c>
      <c r="C3" s="2">
        <v>48793.103448275797</v>
      </c>
      <c r="D3" s="15">
        <v>1</v>
      </c>
      <c r="E3">
        <v>895906079</v>
      </c>
      <c r="F3" s="17">
        <v>14196</v>
      </c>
      <c r="G3" s="4">
        <f>(FACTORS_MUNI!$E$42/FACTORS_MUNI!$C$42)+(E3/SUM(E$2:E$78)*FACTORS_MUNI!$F$42/F3)</f>
        <v>30517.198186860274</v>
      </c>
      <c r="H3" s="8">
        <f t="shared" ref="H3:H66" si="0">LN(G3)</f>
        <v>10.326045678656769</v>
      </c>
      <c r="I3" s="8">
        <f>FACTORS_MUNI!$K$42</f>
        <v>14.824241537141535</v>
      </c>
      <c r="J3" s="8">
        <f t="shared" ref="J3:J66" si="1">LN(C3)</f>
        <v>10.795344259073</v>
      </c>
    </row>
    <row r="4" spans="1:10" x14ac:dyDescent="0.3">
      <c r="A4">
        <v>34</v>
      </c>
      <c r="B4" s="13" t="s">
        <v>301</v>
      </c>
      <c r="C4" s="2">
        <v>37122.665286344498</v>
      </c>
      <c r="D4" s="15">
        <v>0.9967602591792657</v>
      </c>
      <c r="E4">
        <v>1114516085</v>
      </c>
      <c r="F4" s="17">
        <v>13890</v>
      </c>
      <c r="G4" s="4">
        <f>(FACTORS_MUNI!$E$42/FACTORS_MUNI!$C$42)+(E4/SUM(E$2:E$78)*FACTORS_MUNI!$F$42/F4)</f>
        <v>35808.268045993274</v>
      </c>
      <c r="H4" s="8">
        <f t="shared" si="0"/>
        <v>10.485934096729112</v>
      </c>
      <c r="I4" s="8">
        <f>FACTORS_MUNI!$K$42</f>
        <v>14.824241537141535</v>
      </c>
      <c r="J4" s="8">
        <f t="shared" si="1"/>
        <v>10.52198298621756</v>
      </c>
    </row>
    <row r="5" spans="1:10" x14ac:dyDescent="0.3">
      <c r="A5">
        <v>70</v>
      </c>
      <c r="B5" s="13" t="s">
        <v>302</v>
      </c>
      <c r="C5" s="2">
        <v>71951.490171211102</v>
      </c>
      <c r="D5" s="15">
        <v>0.68655409022336855</v>
      </c>
      <c r="E5">
        <v>2369193464</v>
      </c>
      <c r="F5" s="17">
        <v>41098</v>
      </c>
      <c r="G5" s="4">
        <f>(FACTORS_MUNI!$E$42/FACTORS_MUNI!$C$42)+(E5/SUM(E$2:E$78)*FACTORS_MUNI!$F$42/F5)</f>
        <v>28829.904840433421</v>
      </c>
      <c r="H5" s="8">
        <f t="shared" si="0"/>
        <v>10.269168489913627</v>
      </c>
      <c r="I5" s="8">
        <f>FACTORS_MUNI!$K$42</f>
        <v>14.824241537141535</v>
      </c>
      <c r="J5" s="8">
        <f t="shared" si="1"/>
        <v>11.183747423306198</v>
      </c>
    </row>
    <row r="6" spans="1:10" x14ac:dyDescent="0.3">
      <c r="A6">
        <v>71</v>
      </c>
      <c r="B6" s="13" t="s">
        <v>303</v>
      </c>
      <c r="C6" s="2">
        <v>37484.193888303402</v>
      </c>
      <c r="D6" s="15">
        <v>0.96742279067694636</v>
      </c>
      <c r="E6">
        <v>1665809795</v>
      </c>
      <c r="F6" s="17">
        <v>44878</v>
      </c>
      <c r="G6" s="4">
        <f>(FACTORS_MUNI!$E$42/FACTORS_MUNI!$C$42)+(E6/SUM(E$2:E$78)*FACTORS_MUNI!$F$42/F6)</f>
        <v>22488.650503411835</v>
      </c>
      <c r="H6" s="8">
        <f t="shared" si="0"/>
        <v>10.020766038858316</v>
      </c>
      <c r="I6" s="8">
        <f>FACTORS_MUNI!$K$42</f>
        <v>14.824241537141535</v>
      </c>
      <c r="J6" s="8">
        <f t="shared" si="1"/>
        <v>10.531674626792054</v>
      </c>
    </row>
    <row r="7" spans="1:10" x14ac:dyDescent="0.3">
      <c r="A7">
        <v>25</v>
      </c>
      <c r="B7" s="13" t="s">
        <v>304</v>
      </c>
      <c r="C7" s="2">
        <v>35555.366847826001</v>
      </c>
      <c r="D7" s="15">
        <v>0.92424163965326178</v>
      </c>
      <c r="E7">
        <v>4184073209</v>
      </c>
      <c r="F7" s="17">
        <v>96557</v>
      </c>
      <c r="G7" s="4">
        <f>(FACTORS_MUNI!$E$42/FACTORS_MUNI!$C$42)+(E7/SUM(E$2:E$78)*FACTORS_MUNI!$F$42/F7)</f>
        <v>24408.143301016666</v>
      </c>
      <c r="H7" s="8">
        <f t="shared" si="0"/>
        <v>10.102672097446817</v>
      </c>
      <c r="I7" s="8">
        <f>FACTORS_MUNI!$K$42</f>
        <v>14.824241537141535</v>
      </c>
      <c r="J7" s="8">
        <f t="shared" si="1"/>
        <v>10.478846390020712</v>
      </c>
    </row>
    <row r="8" spans="1:10" x14ac:dyDescent="0.3">
      <c r="A8">
        <v>45</v>
      </c>
      <c r="B8" s="13" t="s">
        <v>305</v>
      </c>
      <c r="C8" s="2">
        <v>54418.518131739002</v>
      </c>
      <c r="D8" s="15">
        <v>0.34383590611122861</v>
      </c>
      <c r="E8">
        <v>560331876</v>
      </c>
      <c r="F8" s="17">
        <v>9458</v>
      </c>
      <c r="G8" s="4">
        <f>(FACTORS_MUNI!$E$42/FACTORS_MUNI!$C$42)+(E8/SUM(E$2:E$78)*FACTORS_MUNI!$F$42/F8)</f>
        <v>29323.152459922603</v>
      </c>
      <c r="H8" s="8">
        <f t="shared" si="0"/>
        <v>10.286132669317775</v>
      </c>
      <c r="I8" s="8">
        <f>FACTORS_MUNI!$K$42</f>
        <v>14.824241537141535</v>
      </c>
      <c r="J8" s="8">
        <f t="shared" si="1"/>
        <v>10.904459781752211</v>
      </c>
    </row>
    <row r="9" spans="1:10" x14ac:dyDescent="0.3">
      <c r="A9">
        <v>21</v>
      </c>
      <c r="B9" s="13" t="s">
        <v>306</v>
      </c>
      <c r="C9" s="2">
        <v>73616.003062787102</v>
      </c>
      <c r="D9" s="15">
        <v>0.70753233858289433</v>
      </c>
      <c r="E9">
        <v>3203486966</v>
      </c>
      <c r="F9" s="17">
        <v>36257</v>
      </c>
      <c r="G9" s="4">
        <f>(FACTORS_MUNI!$E$42/FACTORS_MUNI!$C$42)+(E9/SUM(E$2:E$78)*FACTORS_MUNI!$F$42/F9)</f>
        <v>38315.344005726576</v>
      </c>
      <c r="H9" s="8">
        <f t="shared" si="0"/>
        <v>10.553605721720629</v>
      </c>
      <c r="I9" s="8">
        <f>FACTORS_MUNI!$K$42</f>
        <v>14.824241537141535</v>
      </c>
      <c r="J9" s="8">
        <f t="shared" si="1"/>
        <v>11.20661771400016</v>
      </c>
    </row>
    <row r="10" spans="1:10" x14ac:dyDescent="0.3">
      <c r="A10">
        <v>19</v>
      </c>
      <c r="B10" s="13" t="s">
        <v>307</v>
      </c>
      <c r="C10" s="2">
        <v>58138.097796883398</v>
      </c>
      <c r="D10" s="15">
        <v>0.94340468021916124</v>
      </c>
      <c r="E10">
        <v>3801400914</v>
      </c>
      <c r="F10" s="17">
        <v>78116</v>
      </c>
      <c r="G10" s="4">
        <f>(FACTORS_MUNI!$E$42/FACTORS_MUNI!$C$42)+(E10/SUM(E$2:E$78)*FACTORS_MUNI!$F$42/F10)</f>
        <v>26054.823618181439</v>
      </c>
      <c r="H10" s="8">
        <f t="shared" si="0"/>
        <v>10.167958197724602</v>
      </c>
      <c r="I10" s="8">
        <f>FACTORS_MUNI!$K$42</f>
        <v>14.824241537141535</v>
      </c>
      <c r="J10" s="8">
        <f t="shared" si="1"/>
        <v>10.970576455945769</v>
      </c>
    </row>
    <row r="11" spans="1:10" x14ac:dyDescent="0.3">
      <c r="A11">
        <v>72</v>
      </c>
      <c r="B11" s="13" t="s">
        <v>308</v>
      </c>
      <c r="C11" s="2">
        <v>110018.15980629501</v>
      </c>
      <c r="D11" s="15">
        <v>5.192989464223299E-3</v>
      </c>
      <c r="E11">
        <v>2218940535</v>
      </c>
      <c r="F11" s="17">
        <v>20027</v>
      </c>
      <c r="G11" s="4">
        <f>(FACTORS_MUNI!$E$42/FACTORS_MUNI!$C$42)+(E11/SUM(E$2:E$78)*FACTORS_MUNI!$F$42/F11)</f>
        <v>45247.723032590889</v>
      </c>
      <c r="H11" s="8">
        <f t="shared" si="0"/>
        <v>10.719907628140245</v>
      </c>
      <c r="I11" s="8">
        <f>FACTORS_MUNI!$K$42</f>
        <v>14.824241537141535</v>
      </c>
      <c r="J11" s="8">
        <f t="shared" si="1"/>
        <v>11.608400720296975</v>
      </c>
    </row>
    <row r="12" spans="1:10" x14ac:dyDescent="0.3">
      <c r="A12">
        <v>60</v>
      </c>
      <c r="B12" s="13" t="s">
        <v>309</v>
      </c>
      <c r="C12" s="2">
        <v>58670.106815137297</v>
      </c>
      <c r="D12" s="15">
        <v>0.78081419500326388</v>
      </c>
      <c r="E12">
        <v>2925010709</v>
      </c>
      <c r="F12" s="17">
        <v>33702</v>
      </c>
      <c r="G12" s="4">
        <f>(FACTORS_MUNI!$E$42/FACTORS_MUNI!$C$42)+(E12/SUM(E$2:E$78)*FACTORS_MUNI!$F$42/F12)</f>
        <v>37832.054000340198</v>
      </c>
      <c r="H12" s="8">
        <f t="shared" si="0"/>
        <v>10.540912011694765</v>
      </c>
      <c r="I12" s="8">
        <f>FACTORS_MUNI!$K$42</f>
        <v>14.824241537141535</v>
      </c>
      <c r="J12" s="8">
        <f t="shared" si="1"/>
        <v>10.979685622527372</v>
      </c>
    </row>
    <row r="13" spans="1:10" x14ac:dyDescent="0.3">
      <c r="A13">
        <v>58</v>
      </c>
      <c r="B13" s="13" t="s">
        <v>310</v>
      </c>
      <c r="C13" s="2">
        <v>45781.710914454197</v>
      </c>
      <c r="D13" s="15">
        <v>1</v>
      </c>
      <c r="E13">
        <v>1633121018</v>
      </c>
      <c r="F13" s="17">
        <v>45053</v>
      </c>
      <c r="G13" s="4">
        <f>(FACTORS_MUNI!$E$42/FACTORS_MUNI!$C$42)+(E13/SUM(E$2:E$78)*FACTORS_MUNI!$F$42/F13)</f>
        <v>22219.990578084929</v>
      </c>
      <c r="H13" s="8">
        <f t="shared" si="0"/>
        <v>10.00874763916495</v>
      </c>
      <c r="I13" s="8">
        <f>FACTORS_MUNI!$K$42</f>
        <v>14.824241537141535</v>
      </c>
      <c r="J13" s="8">
        <f t="shared" si="1"/>
        <v>10.731639965338895</v>
      </c>
    </row>
    <row r="14" spans="1:10" x14ac:dyDescent="0.3">
      <c r="A14">
        <v>47</v>
      </c>
      <c r="B14" s="13" t="s">
        <v>311</v>
      </c>
      <c r="C14" s="2">
        <v>39351.851851851803</v>
      </c>
      <c r="D14" s="15">
        <v>1</v>
      </c>
      <c r="E14">
        <v>161181904</v>
      </c>
      <c r="F14" s="17">
        <v>2527</v>
      </c>
      <c r="G14" s="4">
        <f>(FACTORS_MUNI!$E$42/FACTORS_MUNI!$C$42)+(E14/SUM(E$2:E$78)*FACTORS_MUNI!$F$42/F14)</f>
        <v>30725.43737330064</v>
      </c>
      <c r="H14" s="8">
        <f t="shared" si="0"/>
        <v>10.332846169428137</v>
      </c>
      <c r="I14" s="8">
        <f>FACTORS_MUNI!$K$42</f>
        <v>14.824241537141535</v>
      </c>
      <c r="J14" s="8">
        <f t="shared" si="1"/>
        <v>10.580298313776378</v>
      </c>
    </row>
    <row r="15" spans="1:10" x14ac:dyDescent="0.3">
      <c r="A15">
        <v>48</v>
      </c>
      <c r="B15" s="13" t="s">
        <v>312</v>
      </c>
      <c r="C15" s="2">
        <v>57420.147420147397</v>
      </c>
      <c r="D15" s="15">
        <v>0.31242359413202936</v>
      </c>
      <c r="E15">
        <v>758982916</v>
      </c>
      <c r="F15" s="17">
        <v>13088</v>
      </c>
      <c r="G15" s="4">
        <f>(FACTORS_MUNI!$E$42/FACTORS_MUNI!$C$42)+(E15/SUM(E$2:E$78)*FACTORS_MUNI!$F$42/F15)</f>
        <v>28935.959061761561</v>
      </c>
      <c r="H15" s="8">
        <f t="shared" si="0"/>
        <v>10.272840358845253</v>
      </c>
      <c r="I15" s="8">
        <f>FACTORS_MUNI!$K$42</f>
        <v>14.824241537141535</v>
      </c>
      <c r="J15" s="8">
        <f t="shared" si="1"/>
        <v>10.958150521072445</v>
      </c>
    </row>
    <row r="16" spans="1:10" x14ac:dyDescent="0.3">
      <c r="A16">
        <v>44</v>
      </c>
      <c r="B16" s="13" t="s">
        <v>313</v>
      </c>
      <c r="C16" s="2">
        <v>39858.575614153699</v>
      </c>
      <c r="D16" s="15">
        <v>0.69205298013245031</v>
      </c>
      <c r="E16">
        <v>1528169814</v>
      </c>
      <c r="F16" s="17">
        <v>31710</v>
      </c>
      <c r="G16" s="4">
        <f>(FACTORS_MUNI!$E$42/FACTORS_MUNI!$C$42)+(E16/SUM(E$2:E$78)*FACTORS_MUNI!$F$42/F16)</f>
        <v>25909.182183911966</v>
      </c>
      <c r="H16" s="8">
        <f t="shared" si="0"/>
        <v>10.162352709334042</v>
      </c>
      <c r="I16" s="8">
        <f>FACTORS_MUNI!$K$42</f>
        <v>14.824241537141535</v>
      </c>
      <c r="J16" s="8">
        <f t="shared" si="1"/>
        <v>10.593092858410616</v>
      </c>
    </row>
    <row r="17" spans="1:10" x14ac:dyDescent="0.3">
      <c r="A17">
        <v>66</v>
      </c>
      <c r="B17" s="13" t="s">
        <v>314</v>
      </c>
      <c r="C17" s="2">
        <v>36277.8396436525</v>
      </c>
      <c r="D17" s="15">
        <v>1</v>
      </c>
      <c r="E17">
        <v>1620176100</v>
      </c>
      <c r="F17" s="17">
        <v>55931</v>
      </c>
      <c r="G17" s="4">
        <f>(FACTORS_MUNI!$E$42/FACTORS_MUNI!$C$42)+(E17/SUM(E$2:E$78)*FACTORS_MUNI!$F$42/F17)</f>
        <v>19970.773525081764</v>
      </c>
      <c r="H17" s="8">
        <f t="shared" si="0"/>
        <v>9.9020251600153273</v>
      </c>
      <c r="I17" s="8">
        <f>FACTORS_MUNI!$K$42</f>
        <v>14.824241537141535</v>
      </c>
      <c r="J17" s="8">
        <f t="shared" si="1"/>
        <v>10.498962355698996</v>
      </c>
    </row>
    <row r="18" spans="1:10" x14ac:dyDescent="0.3">
      <c r="A18">
        <v>64</v>
      </c>
      <c r="B18" s="13" t="s">
        <v>315</v>
      </c>
      <c r="C18" s="2">
        <v>58168.130489335002</v>
      </c>
      <c r="D18" s="15">
        <v>0.29334368487721163</v>
      </c>
      <c r="E18">
        <v>1642346506</v>
      </c>
      <c r="F18" s="17">
        <v>24473</v>
      </c>
      <c r="G18" s="4">
        <f>(FACTORS_MUNI!$E$42/FACTORS_MUNI!$C$42)+(E18/SUM(E$2:E$78)*FACTORS_MUNI!$F$42/F18)</f>
        <v>31752.395795464887</v>
      </c>
      <c r="H18" s="8">
        <f t="shared" si="0"/>
        <v>10.365723459598895</v>
      </c>
      <c r="I18" s="8">
        <f>FACTORS_MUNI!$K$42</f>
        <v>14.824241537141535</v>
      </c>
      <c r="J18" s="8">
        <f t="shared" si="1"/>
        <v>10.97109289764561</v>
      </c>
    </row>
    <row r="19" spans="1:10" x14ac:dyDescent="0.3">
      <c r="A19">
        <v>35</v>
      </c>
      <c r="B19" s="13" t="s">
        <v>316</v>
      </c>
      <c r="C19" s="2">
        <v>35796.116504854297</v>
      </c>
      <c r="D19" s="15">
        <v>0.58316494997782264</v>
      </c>
      <c r="E19">
        <v>1098142533</v>
      </c>
      <c r="F19" s="17">
        <v>20291</v>
      </c>
      <c r="G19" s="4">
        <f>(FACTORS_MUNI!$E$42/FACTORS_MUNI!$C$42)+(E19/SUM(E$2:E$78)*FACTORS_MUNI!$F$42/F19)</f>
        <v>27740.204207506926</v>
      </c>
      <c r="H19" s="8">
        <f t="shared" si="0"/>
        <v>10.230638055323592</v>
      </c>
      <c r="I19" s="8">
        <f>FACTORS_MUNI!$K$42</f>
        <v>14.824241537141535</v>
      </c>
      <c r="J19" s="8">
        <f t="shared" si="1"/>
        <v>10.485594688986644</v>
      </c>
    </row>
    <row r="20" spans="1:10" x14ac:dyDescent="0.3">
      <c r="A20">
        <v>17</v>
      </c>
      <c r="B20" s="13" t="s">
        <v>317</v>
      </c>
      <c r="C20" s="2">
        <v>74525.773195876201</v>
      </c>
      <c r="D20" s="15">
        <v>0.41284446195564001</v>
      </c>
      <c r="E20">
        <v>3618848543</v>
      </c>
      <c r="F20" s="17">
        <v>43147</v>
      </c>
      <c r="G20" s="4">
        <f>(FACTORS_MUNI!$E$42/FACTORS_MUNI!$C$42)+(E20/SUM(E$2:E$78)*FACTORS_MUNI!$F$42/F20)</f>
        <v>36930.734030361833</v>
      </c>
      <c r="H20" s="8">
        <f t="shared" si="0"/>
        <v>10.516799383911247</v>
      </c>
      <c r="I20" s="8">
        <f>FACTORS_MUNI!$K$42</f>
        <v>14.824241537141535</v>
      </c>
      <c r="J20" s="8">
        <f t="shared" si="1"/>
        <v>11.21890029347905</v>
      </c>
    </row>
    <row r="21" spans="1:10" x14ac:dyDescent="0.3">
      <c r="A21">
        <v>27</v>
      </c>
      <c r="B21" s="13" t="s">
        <v>318</v>
      </c>
      <c r="C21" s="2">
        <v>23066.572237960299</v>
      </c>
      <c r="D21" s="15">
        <v>1</v>
      </c>
      <c r="E21">
        <v>821709626</v>
      </c>
      <c r="F21" s="17">
        <v>19992</v>
      </c>
      <c r="G21" s="4">
        <f>(FACTORS_MUNI!$E$42/FACTORS_MUNI!$C$42)+(E21/SUM(E$2:E$78)*FACTORS_MUNI!$F$42/F21)</f>
        <v>23719.072926933317</v>
      </c>
      <c r="H21" s="8">
        <f t="shared" si="0"/>
        <v>10.074034768323127</v>
      </c>
      <c r="I21" s="8">
        <f>FACTORS_MUNI!$K$42</f>
        <v>14.824241537141535</v>
      </c>
      <c r="J21" s="8">
        <f t="shared" si="1"/>
        <v>10.046139759199226</v>
      </c>
    </row>
    <row r="22" spans="1:10" x14ac:dyDescent="0.3">
      <c r="A22">
        <v>52</v>
      </c>
      <c r="B22" s="13" t="s">
        <v>319</v>
      </c>
      <c r="C22" s="2">
        <v>52003.377548557197</v>
      </c>
      <c r="D22" s="15">
        <v>1</v>
      </c>
      <c r="E22">
        <v>743673578</v>
      </c>
      <c r="F22" s="17">
        <v>21724</v>
      </c>
      <c r="G22" s="4">
        <f>(FACTORS_MUNI!$E$42/FACTORS_MUNI!$C$42)+(E22/SUM(E$2:E$78)*FACTORS_MUNI!$F$42/F22)</f>
        <v>21597.233824625182</v>
      </c>
      <c r="H22" s="8">
        <f t="shared" si="0"/>
        <v>9.980320521796644</v>
      </c>
      <c r="I22" s="8">
        <f>FACTORS_MUNI!$K$42</f>
        <v>14.824241537141535</v>
      </c>
      <c r="J22" s="8">
        <f t="shared" si="1"/>
        <v>10.859063948311087</v>
      </c>
    </row>
    <row r="23" spans="1:10" x14ac:dyDescent="0.3">
      <c r="A23">
        <v>77</v>
      </c>
      <c r="B23" s="13" t="s">
        <v>320</v>
      </c>
      <c r="C23" s="2">
        <v>58283.378746593997</v>
      </c>
      <c r="D23" s="15">
        <v>0.155925820662214</v>
      </c>
      <c r="E23">
        <v>5392909908</v>
      </c>
      <c r="F23" s="17">
        <v>56296</v>
      </c>
      <c r="G23" s="4">
        <f>(FACTORS_MUNI!$E$42/FACTORS_MUNI!$C$42)+(E23/SUM(E$2:E$78)*FACTORS_MUNI!$F$42/F23)</f>
        <v>40613.720213326422</v>
      </c>
      <c r="H23" s="8">
        <f t="shared" si="0"/>
        <v>10.611861224791046</v>
      </c>
      <c r="I23" s="8">
        <f>FACTORS_MUNI!$K$42</f>
        <v>14.824241537141535</v>
      </c>
      <c r="J23" s="8">
        <f t="shared" si="1"/>
        <v>10.973072233004018</v>
      </c>
    </row>
    <row r="24" spans="1:10" x14ac:dyDescent="0.3">
      <c r="A24">
        <v>9</v>
      </c>
      <c r="B24" s="13" t="s">
        <v>321</v>
      </c>
      <c r="C24" s="2">
        <v>113960.72796934799</v>
      </c>
      <c r="D24" s="15">
        <v>0</v>
      </c>
      <c r="E24">
        <v>1597380076</v>
      </c>
      <c r="F24" s="17">
        <v>11525</v>
      </c>
      <c r="G24" s="4">
        <f>(FACTORS_MUNI!$E$42/FACTORS_MUNI!$C$42)+(E24/SUM(E$2:E$78)*FACTORS_MUNI!$F$42/F24)</f>
        <v>53836.215650068058</v>
      </c>
      <c r="H24" s="8">
        <f t="shared" si="0"/>
        <v>10.893701673030776</v>
      </c>
      <c r="I24" s="8">
        <f>FACTORS_MUNI!$K$42</f>
        <v>14.824241537141535</v>
      </c>
      <c r="J24" s="8">
        <f t="shared" si="1"/>
        <v>11.643609176528859</v>
      </c>
    </row>
    <row r="25" spans="1:10" x14ac:dyDescent="0.3">
      <c r="A25">
        <v>68</v>
      </c>
      <c r="B25" s="13" t="s">
        <v>322</v>
      </c>
      <c r="C25" s="2">
        <v>22228.260869565202</v>
      </c>
      <c r="D25" s="15">
        <v>1</v>
      </c>
      <c r="E25">
        <v>708798902</v>
      </c>
      <c r="F25" s="17">
        <v>24369</v>
      </c>
      <c r="G25" s="4">
        <f>(FACTORS_MUNI!$E$42/FACTORS_MUNI!$C$42)+(E25/SUM(E$2:E$78)*FACTORS_MUNI!$F$42/F25)</f>
        <v>20007.433549559068</v>
      </c>
      <c r="H25" s="8">
        <f t="shared" si="0"/>
        <v>9.9038591609591187</v>
      </c>
      <c r="I25" s="8">
        <f>FACTORS_MUNI!$K$42</f>
        <v>14.824241537141535</v>
      </c>
      <c r="J25" s="8">
        <f t="shared" si="1"/>
        <v>10.009119770409999</v>
      </c>
    </row>
    <row r="26" spans="1:10" x14ac:dyDescent="0.3">
      <c r="A26">
        <v>12</v>
      </c>
      <c r="B26" s="13" t="s">
        <v>323</v>
      </c>
      <c r="C26" s="2">
        <v>129516.640253565</v>
      </c>
      <c r="D26" s="15">
        <v>0</v>
      </c>
      <c r="E26">
        <v>3069909495</v>
      </c>
      <c r="F26" s="17">
        <v>19596</v>
      </c>
      <c r="G26" s="4">
        <f>(FACTORS_MUNI!$E$42/FACTORS_MUNI!$C$42)+(E26/SUM(E$2:E$78)*FACTORS_MUNI!$F$42/F26)</f>
        <v>59414.470350015981</v>
      </c>
      <c r="H26" s="8">
        <f t="shared" si="0"/>
        <v>10.992293084269111</v>
      </c>
      <c r="I26" s="8">
        <f>FACTORS_MUNI!$K$42</f>
        <v>14.824241537141535</v>
      </c>
      <c r="J26" s="8">
        <f t="shared" si="1"/>
        <v>11.77156464803333</v>
      </c>
    </row>
    <row r="27" spans="1:10" x14ac:dyDescent="0.3">
      <c r="A27">
        <v>37</v>
      </c>
      <c r="B27" s="13" t="s">
        <v>324</v>
      </c>
      <c r="C27" s="2">
        <v>17216.786215499698</v>
      </c>
      <c r="D27" s="15">
        <v>1</v>
      </c>
      <c r="E27">
        <v>121410304</v>
      </c>
      <c r="F27" s="17">
        <v>2567</v>
      </c>
      <c r="G27" s="4">
        <f>(FACTORS_MUNI!$E$42/FACTORS_MUNI!$C$42)+(E27/SUM(E$2:E$78)*FACTORS_MUNI!$F$42/F27)</f>
        <v>25632.574199046408</v>
      </c>
      <c r="H27" s="8">
        <f t="shared" si="0"/>
        <v>10.151619251265362</v>
      </c>
      <c r="I27" s="8">
        <f>FACTORS_MUNI!$K$42</f>
        <v>14.824241537141535</v>
      </c>
      <c r="J27" s="8">
        <f t="shared" si="1"/>
        <v>9.7536401296406421</v>
      </c>
    </row>
    <row r="28" spans="1:10" x14ac:dyDescent="0.3">
      <c r="A28">
        <v>63</v>
      </c>
      <c r="B28" s="13" t="s">
        <v>325</v>
      </c>
      <c r="C28" s="2">
        <v>42271.480804387502</v>
      </c>
      <c r="D28" s="15">
        <v>1</v>
      </c>
      <c r="E28">
        <v>1117201156</v>
      </c>
      <c r="F28" s="17">
        <v>39540</v>
      </c>
      <c r="G28" s="4">
        <f>(FACTORS_MUNI!$E$42/FACTORS_MUNI!$C$42)+(E28/SUM(E$2:E$78)*FACTORS_MUNI!$F$42/F28)</f>
        <v>19750.701665891567</v>
      </c>
      <c r="H28" s="8">
        <f t="shared" si="0"/>
        <v>9.8909442970851007</v>
      </c>
      <c r="I28" s="8">
        <f>FACTORS_MUNI!$K$42</f>
        <v>14.824241537141535</v>
      </c>
      <c r="J28" s="8">
        <f t="shared" si="1"/>
        <v>10.651867924988569</v>
      </c>
    </row>
    <row r="29" spans="1:10" x14ac:dyDescent="0.3">
      <c r="A29">
        <v>56</v>
      </c>
      <c r="B29" s="13" t="s">
        <v>326</v>
      </c>
      <c r="C29" s="2">
        <v>80005.688282138799</v>
      </c>
      <c r="D29" s="15">
        <v>0.44061627021078476</v>
      </c>
      <c r="E29">
        <v>2820115348</v>
      </c>
      <c r="F29" s="17">
        <v>35439</v>
      </c>
      <c r="G29" s="4">
        <f>(FACTORS_MUNI!$E$42/FACTORS_MUNI!$C$42)+(E29/SUM(E$2:E$78)*FACTORS_MUNI!$F$42/F29)</f>
        <v>35603.738061437776</v>
      </c>
      <c r="H29" s="8">
        <f t="shared" si="0"/>
        <v>10.480205913053606</v>
      </c>
      <c r="I29" s="8">
        <f>FACTORS_MUNI!$K$42</f>
        <v>14.824241537141535</v>
      </c>
      <c r="J29" s="8">
        <f t="shared" si="1"/>
        <v>11.289853014655018</v>
      </c>
    </row>
    <row r="30" spans="1:10" x14ac:dyDescent="0.3">
      <c r="A30">
        <v>38</v>
      </c>
      <c r="B30" s="13" t="s">
        <v>327</v>
      </c>
      <c r="C30" s="2">
        <v>39110.738255033502</v>
      </c>
      <c r="D30" s="15">
        <v>0.9041847980804425</v>
      </c>
      <c r="E30">
        <v>1238226238</v>
      </c>
      <c r="F30" s="17">
        <v>24589</v>
      </c>
      <c r="G30" s="4">
        <f>(FACTORS_MUNI!$E$42/FACTORS_MUNI!$C$42)+(E30/SUM(E$2:E$78)*FACTORS_MUNI!$F$42/F30)</f>
        <v>26577.901292568677</v>
      </c>
      <c r="H30" s="8">
        <f t="shared" si="0"/>
        <v>10.187835371007241</v>
      </c>
      <c r="I30" s="8">
        <f>FACTORS_MUNI!$K$42</f>
        <v>14.824241537141535</v>
      </c>
      <c r="J30" s="8">
        <f t="shared" si="1"/>
        <v>10.574152343946588</v>
      </c>
    </row>
    <row r="31" spans="1:10" x14ac:dyDescent="0.3">
      <c r="A31">
        <v>69</v>
      </c>
      <c r="B31" s="13" t="s">
        <v>328</v>
      </c>
      <c r="C31" s="2">
        <v>30109.649122807001</v>
      </c>
      <c r="D31" s="15">
        <v>0.96847891709828093</v>
      </c>
      <c r="E31">
        <v>1334281723</v>
      </c>
      <c r="F31" s="17">
        <v>31471</v>
      </c>
      <c r="G31" s="4">
        <f>(FACTORS_MUNI!$E$42/FACTORS_MUNI!$C$42)+(E31/SUM(E$2:E$78)*FACTORS_MUNI!$F$42/F31)</f>
        <v>24119.173252846893</v>
      </c>
      <c r="H31" s="8">
        <f t="shared" si="0"/>
        <v>10.090762373837705</v>
      </c>
      <c r="I31" s="8">
        <f>FACTORS_MUNI!$K$42</f>
        <v>14.824241537141535</v>
      </c>
      <c r="J31" s="8">
        <f t="shared" si="1"/>
        <v>10.312600968229766</v>
      </c>
    </row>
    <row r="32" spans="1:10" x14ac:dyDescent="0.3">
      <c r="A32">
        <v>55</v>
      </c>
      <c r="B32" s="13" t="s">
        <v>329</v>
      </c>
      <c r="C32" s="2">
        <v>57846.649335809903</v>
      </c>
      <c r="D32" s="15">
        <v>1</v>
      </c>
      <c r="E32">
        <v>573792429</v>
      </c>
      <c r="F32" s="17">
        <v>10027</v>
      </c>
      <c r="G32" s="4">
        <f>(FACTORS_MUNI!$E$42/FACTORS_MUNI!$C$42)+(E32/SUM(E$2:E$78)*FACTORS_MUNI!$F$42/F32)</f>
        <v>28699.341125060702</v>
      </c>
      <c r="H32" s="8">
        <f t="shared" si="0"/>
        <v>10.264629444169231</v>
      </c>
      <c r="I32" s="8">
        <f>FACTORS_MUNI!$K$42</f>
        <v>14.824241537141535</v>
      </c>
      <c r="J32" s="8">
        <f t="shared" si="1"/>
        <v>10.965550811079405</v>
      </c>
    </row>
    <row r="33" spans="1:10" x14ac:dyDescent="0.3">
      <c r="A33">
        <v>20</v>
      </c>
      <c r="B33" s="13" t="s">
        <v>330</v>
      </c>
      <c r="C33" s="2">
        <v>54773.139745916502</v>
      </c>
      <c r="D33" s="15">
        <v>1</v>
      </c>
      <c r="E33">
        <v>1069026926</v>
      </c>
      <c r="F33" s="17">
        <v>24062</v>
      </c>
      <c r="G33" s="4">
        <f>(FACTORS_MUNI!$E$42/FACTORS_MUNI!$C$42)+(E33/SUM(E$2:E$78)*FACTORS_MUNI!$F$42/F33)</f>
        <v>24746.489159675009</v>
      </c>
      <c r="H33" s="8">
        <f t="shared" si="0"/>
        <v>10.116438905800528</v>
      </c>
      <c r="I33" s="8">
        <f>FACTORS_MUNI!$K$42</f>
        <v>14.824241537141535</v>
      </c>
      <c r="J33" s="8">
        <f t="shared" si="1"/>
        <v>10.910955202151062</v>
      </c>
    </row>
    <row r="34" spans="1:10" x14ac:dyDescent="0.3">
      <c r="A34">
        <v>23</v>
      </c>
      <c r="B34" s="13" t="s">
        <v>331</v>
      </c>
      <c r="C34" s="2">
        <v>41535.652920962202</v>
      </c>
      <c r="D34" s="15">
        <v>1</v>
      </c>
      <c r="E34">
        <v>2411252436</v>
      </c>
      <c r="F34" s="17">
        <v>54165</v>
      </c>
      <c r="G34" s="4">
        <f>(FACTORS_MUNI!$E$42/FACTORS_MUNI!$C$42)+(E34/SUM(E$2:E$78)*FACTORS_MUNI!$F$42/F34)</f>
        <v>24773.913887387062</v>
      </c>
      <c r="H34" s="8">
        <f t="shared" si="0"/>
        <v>10.117546519181207</v>
      </c>
      <c r="I34" s="8">
        <f>FACTORS_MUNI!$K$42</f>
        <v>14.824241537141535</v>
      </c>
      <c r="J34" s="8">
        <f t="shared" si="1"/>
        <v>10.634307443927208</v>
      </c>
    </row>
    <row r="35" spans="1:10" x14ac:dyDescent="0.3">
      <c r="A35">
        <v>41</v>
      </c>
      <c r="B35" s="13" t="s">
        <v>332</v>
      </c>
      <c r="C35" s="2">
        <v>52422.566371681402</v>
      </c>
      <c r="D35" s="15">
        <v>0.24035850081477458</v>
      </c>
      <c r="E35">
        <v>2586665620</v>
      </c>
      <c r="F35" s="17">
        <v>29456</v>
      </c>
      <c r="G35" s="4">
        <f>(FACTORS_MUNI!$E$42/FACTORS_MUNI!$C$42)+(E35/SUM(E$2:E$78)*FACTORS_MUNI!$F$42/F35)</f>
        <v>38148.406073917751</v>
      </c>
      <c r="H35" s="8">
        <f t="shared" si="0"/>
        <v>10.549239255339584</v>
      </c>
      <c r="I35" s="8">
        <f>FACTORS_MUNI!$K$42</f>
        <v>14.824241537141535</v>
      </c>
      <c r="J35" s="8">
        <f t="shared" si="1"/>
        <v>10.867092433551594</v>
      </c>
    </row>
    <row r="36" spans="1:10" x14ac:dyDescent="0.3">
      <c r="A36">
        <v>16</v>
      </c>
      <c r="B36" s="13" t="s">
        <v>333</v>
      </c>
      <c r="C36" s="2">
        <v>72045.040946314795</v>
      </c>
      <c r="D36" s="15">
        <v>0.60032730073161344</v>
      </c>
      <c r="E36">
        <v>4794964392</v>
      </c>
      <c r="F36" s="17">
        <v>51940</v>
      </c>
      <c r="G36" s="4">
        <f>(FACTORS_MUNI!$E$42/FACTORS_MUNI!$C$42)+(E36/SUM(E$2:E$78)*FACTORS_MUNI!$F$42/F36)</f>
        <v>39539.306573149763</v>
      </c>
      <c r="H36" s="8">
        <f t="shared" si="0"/>
        <v>10.585050559220036</v>
      </c>
      <c r="I36" s="8">
        <f>FACTORS_MUNI!$K$42</f>
        <v>14.824241537141535</v>
      </c>
      <c r="J36" s="8">
        <f t="shared" si="1"/>
        <v>11.185046771110475</v>
      </c>
    </row>
    <row r="37" spans="1:10" x14ac:dyDescent="0.3">
      <c r="A37">
        <v>11</v>
      </c>
      <c r="B37" s="13" t="s">
        <v>334</v>
      </c>
      <c r="C37" s="2">
        <v>77198.060075093803</v>
      </c>
      <c r="D37" s="15">
        <v>0.37648764113518463</v>
      </c>
      <c r="E37">
        <v>2558287960</v>
      </c>
      <c r="F37" s="17">
        <v>26216</v>
      </c>
      <c r="G37" s="4">
        <f>(FACTORS_MUNI!$E$42/FACTORS_MUNI!$C$42)+(E37/SUM(E$2:E$78)*FACTORS_MUNI!$F$42/F37)</f>
        <v>41166.449048920476</v>
      </c>
      <c r="H37" s="8">
        <f t="shared" si="0"/>
        <v>10.625378860107046</v>
      </c>
      <c r="I37" s="8">
        <f>FACTORS_MUNI!$K$42</f>
        <v>14.824241537141535</v>
      </c>
      <c r="J37" s="8">
        <f t="shared" si="1"/>
        <v>11.254129607136178</v>
      </c>
    </row>
    <row r="38" spans="1:10" x14ac:dyDescent="0.3">
      <c r="A38">
        <v>39</v>
      </c>
      <c r="B38" s="13" t="s">
        <v>335</v>
      </c>
      <c r="C38" s="2">
        <v>52336.448598130803</v>
      </c>
      <c r="D38" s="15">
        <v>0.72729650554509306</v>
      </c>
      <c r="E38">
        <v>1467645796</v>
      </c>
      <c r="F38" s="17">
        <v>19116</v>
      </c>
      <c r="G38" s="4">
        <f>(FACTORS_MUNI!$E$42/FACTORS_MUNI!$C$42)+(E38/SUM(E$2:E$78)*FACTORS_MUNI!$F$42/F38)</f>
        <v>34738.574603592759</v>
      </c>
      <c r="H38" s="8">
        <f t="shared" si="0"/>
        <v>10.455606008544367</v>
      </c>
      <c r="I38" s="8">
        <f>FACTORS_MUNI!$K$42</f>
        <v>14.824241537141535</v>
      </c>
      <c r="J38" s="8">
        <f t="shared" si="1"/>
        <v>10.865448321243472</v>
      </c>
    </row>
    <row r="39" spans="1:10" x14ac:dyDescent="0.3">
      <c r="A39">
        <v>6</v>
      </c>
      <c r="B39" s="13" t="s">
        <v>336</v>
      </c>
      <c r="C39" s="2">
        <v>91941.209883555799</v>
      </c>
      <c r="D39" s="15">
        <v>1.3333333333333334E-2</v>
      </c>
      <c r="E39">
        <v>17020108368</v>
      </c>
      <c r="F39" s="17">
        <v>103050</v>
      </c>
      <c r="G39" s="4">
        <f>(FACTORS_MUNI!$E$42/FACTORS_MUNI!$C$42)+(E39/SUM(E$2:E$78)*FACTORS_MUNI!$F$42/F39)</f>
        <v>62041.192003437158</v>
      </c>
      <c r="H39" s="8">
        <f t="shared" si="0"/>
        <v>11.035553830572004</v>
      </c>
      <c r="I39" s="8">
        <f>FACTORS_MUNI!$K$42</f>
        <v>14.824241537141535</v>
      </c>
      <c r="J39" s="8">
        <f t="shared" si="1"/>
        <v>11.428904628764124</v>
      </c>
    </row>
    <row r="40" spans="1:10" x14ac:dyDescent="0.3">
      <c r="A40">
        <v>7</v>
      </c>
      <c r="B40" s="13" t="s">
        <v>337</v>
      </c>
      <c r="C40" s="2">
        <v>117048.07375699699</v>
      </c>
      <c r="D40" s="15">
        <v>0</v>
      </c>
      <c r="E40">
        <v>17349311390</v>
      </c>
      <c r="F40" s="17">
        <v>70492</v>
      </c>
      <c r="G40" s="4">
        <f>(FACTORS_MUNI!$E$42/FACTORS_MUNI!$C$42)+(E40/SUM(E$2:E$78)*FACTORS_MUNI!$F$42/F40)</f>
        <v>87047.491806072241</v>
      </c>
      <c r="H40" s="8">
        <f t="shared" si="0"/>
        <v>11.374209131525307</v>
      </c>
      <c r="I40" s="8">
        <f>FACTORS_MUNI!$K$42</f>
        <v>14.824241537141535</v>
      </c>
      <c r="J40" s="8">
        <f t="shared" si="1"/>
        <v>11.670340016200964</v>
      </c>
    </row>
    <row r="41" spans="1:10" x14ac:dyDescent="0.3">
      <c r="A41">
        <v>4</v>
      </c>
      <c r="B41" s="13" t="s">
        <v>338</v>
      </c>
      <c r="C41" s="2">
        <v>80899.838774687596</v>
      </c>
      <c r="D41" s="15">
        <v>0.25798883785252136</v>
      </c>
      <c r="E41">
        <v>4664155763</v>
      </c>
      <c r="F41" s="17">
        <v>40494</v>
      </c>
      <c r="G41" s="4">
        <f>(FACTORS_MUNI!$E$42/FACTORS_MUNI!$C$42)+(E41/SUM(E$2:E$78)*FACTORS_MUNI!$F$42/F41)</f>
        <v>46601.907505040275</v>
      </c>
      <c r="H41" s="8">
        <f t="shared" si="0"/>
        <v>10.749396752860536</v>
      </c>
      <c r="I41" s="8">
        <f>FACTORS_MUNI!$K$42</f>
        <v>14.824241537141535</v>
      </c>
      <c r="J41" s="8">
        <f t="shared" si="1"/>
        <v>11.300967110148276</v>
      </c>
    </row>
    <row r="42" spans="1:10" x14ac:dyDescent="0.3">
      <c r="A42">
        <v>22</v>
      </c>
      <c r="B42" s="13" t="s">
        <v>339</v>
      </c>
      <c r="C42" s="2">
        <v>84653.403403403398</v>
      </c>
      <c r="D42" s="15">
        <v>0.59259052536105494</v>
      </c>
      <c r="E42">
        <v>8491098449</v>
      </c>
      <c r="F42" s="17">
        <v>71665</v>
      </c>
      <c r="G42" s="4">
        <f>(FACTORS_MUNI!$E$42/FACTORS_MUNI!$C$42)+(E42/SUM(E$2:E$78)*FACTORS_MUNI!$F$42/F42)</f>
        <v>47621.817886793768</v>
      </c>
      <c r="H42" s="8">
        <f t="shared" si="0"/>
        <v>10.771046294171384</v>
      </c>
      <c r="I42" s="8">
        <f>FACTORS_MUNI!$K$42</f>
        <v>14.824241537141535</v>
      </c>
      <c r="J42" s="8">
        <f t="shared" si="1"/>
        <v>11.346320592345538</v>
      </c>
    </row>
    <row r="43" spans="1:10" x14ac:dyDescent="0.3">
      <c r="A43">
        <v>31</v>
      </c>
      <c r="B43" s="13" t="s">
        <v>340</v>
      </c>
      <c r="C43" s="2">
        <v>59889.224572004001</v>
      </c>
      <c r="D43" s="15">
        <v>0.95294954223578565</v>
      </c>
      <c r="E43">
        <v>2348097084</v>
      </c>
      <c r="F43" s="17">
        <v>33751</v>
      </c>
      <c r="G43" s="4">
        <f>(FACTORS_MUNI!$E$42/FACTORS_MUNI!$C$42)+(E43/SUM(E$2:E$78)*FACTORS_MUNI!$F$42/F43)</f>
        <v>32513.106476500754</v>
      </c>
      <c r="H43" s="8">
        <f t="shared" si="0"/>
        <v>10.38939856322386</v>
      </c>
      <c r="I43" s="8">
        <f>FACTORS_MUNI!$K$42</f>
        <v>14.824241537141535</v>
      </c>
      <c r="J43" s="8">
        <f t="shared" si="1"/>
        <v>11.000251877637604</v>
      </c>
    </row>
    <row r="44" spans="1:10" x14ac:dyDescent="0.3">
      <c r="A44">
        <v>59</v>
      </c>
      <c r="B44" s="13" t="s">
        <v>341</v>
      </c>
      <c r="C44" s="2">
        <v>61814.254859611203</v>
      </c>
      <c r="D44" s="15">
        <v>1</v>
      </c>
      <c r="E44">
        <v>1055302140</v>
      </c>
      <c r="F44" s="17">
        <v>15923</v>
      </c>
      <c r="G44" s="4">
        <f>(FACTORS_MUNI!$E$42/FACTORS_MUNI!$C$42)+(E44/SUM(E$2:E$78)*FACTORS_MUNI!$F$42/F44)</f>
        <v>31495.031981791533</v>
      </c>
      <c r="H44" s="8">
        <f t="shared" si="0"/>
        <v>10.357585097511667</v>
      </c>
      <c r="I44" s="8">
        <f>FACTORS_MUNI!$K$42</f>
        <v>14.824241537141535</v>
      </c>
      <c r="J44" s="8">
        <f t="shared" si="1"/>
        <v>11.031889278006345</v>
      </c>
    </row>
    <row r="45" spans="1:10" x14ac:dyDescent="0.3">
      <c r="A45">
        <v>18</v>
      </c>
      <c r="B45" s="13" t="s">
        <v>342</v>
      </c>
      <c r="C45" s="2">
        <v>55882.352941176403</v>
      </c>
      <c r="D45" s="15">
        <v>1</v>
      </c>
      <c r="E45">
        <v>899492032</v>
      </c>
      <c r="F45" s="17">
        <v>14401</v>
      </c>
      <c r="G45" s="4">
        <f>(FACTORS_MUNI!$E$42/FACTORS_MUNI!$C$42)+(E45/SUM(E$2:E$78)*FACTORS_MUNI!$F$42/F45)</f>
        <v>30316.611232525218</v>
      </c>
      <c r="H45" s="8">
        <f t="shared" si="0"/>
        <v>10.319451066772645</v>
      </c>
      <c r="I45" s="8">
        <f>FACTORS_MUNI!$K$42</f>
        <v>14.824241537141535</v>
      </c>
      <c r="J45" s="8">
        <f t="shared" si="1"/>
        <v>10.931003919520506</v>
      </c>
    </row>
    <row r="46" spans="1:10" x14ac:dyDescent="0.3">
      <c r="A46">
        <v>75</v>
      </c>
      <c r="B46" s="13" t="s">
        <v>343</v>
      </c>
      <c r="C46" s="2">
        <v>64137.097599236098</v>
      </c>
      <c r="D46" s="15">
        <v>0.31365052393089776</v>
      </c>
      <c r="E46">
        <v>1562522182</v>
      </c>
      <c r="F46" s="17">
        <v>21186</v>
      </c>
      <c r="G46" s="4">
        <f>(FACTORS_MUNI!$E$42/FACTORS_MUNI!$C$42)+(E46/SUM(E$2:E$78)*FACTORS_MUNI!$F$42/F46)</f>
        <v>33804.721629570049</v>
      </c>
      <c r="H46" s="8">
        <f t="shared" si="0"/>
        <v>10.428355764897471</v>
      </c>
      <c r="I46" s="8">
        <f>FACTORS_MUNI!$K$42</f>
        <v>14.824241537141535</v>
      </c>
      <c r="J46" s="8">
        <f t="shared" si="1"/>
        <v>11.06877822119797</v>
      </c>
    </row>
    <row r="47" spans="1:10" x14ac:dyDescent="0.3">
      <c r="A47">
        <v>74</v>
      </c>
      <c r="B47" s="13" t="s">
        <v>344</v>
      </c>
      <c r="C47" s="2">
        <v>97760.695187165693</v>
      </c>
      <c r="D47" s="15">
        <v>0.82639038007300836</v>
      </c>
      <c r="E47">
        <v>1694398438</v>
      </c>
      <c r="F47" s="17">
        <v>18628</v>
      </c>
      <c r="G47" s="4">
        <f>(FACTORS_MUNI!$E$42/FACTORS_MUNI!$C$42)+(E47/SUM(E$2:E$78)*FACTORS_MUNI!$F$42/F47)</f>
        <v>39119.945980599667</v>
      </c>
      <c r="H47" s="8">
        <f t="shared" si="0"/>
        <v>10.574387743283783</v>
      </c>
      <c r="I47" s="8">
        <f>FACTORS_MUNI!$K$42</f>
        <v>14.824241537141535</v>
      </c>
      <c r="J47" s="8">
        <f t="shared" si="1"/>
        <v>11.490277885541817</v>
      </c>
    </row>
    <row r="48" spans="1:10" x14ac:dyDescent="0.3">
      <c r="A48">
        <v>8</v>
      </c>
      <c r="B48" s="13" t="s">
        <v>345</v>
      </c>
      <c r="C48" s="2">
        <v>109049.178815279</v>
      </c>
      <c r="D48" s="15">
        <v>6.7775239142594396E-2</v>
      </c>
      <c r="E48">
        <v>41340193588</v>
      </c>
      <c r="F48" s="17">
        <v>105481</v>
      </c>
      <c r="G48" s="4">
        <f>(FACTORS_MUNI!$E$42/FACTORS_MUNI!$C$42)+(E48/SUM(E$2:E$78)*FACTORS_MUNI!$F$42/F48)</f>
        <v>132085.50899163759</v>
      </c>
      <c r="H48" s="8">
        <f t="shared" si="0"/>
        <v>11.791204787230837</v>
      </c>
      <c r="I48" s="8">
        <f>FACTORS_MUNI!$K$42</f>
        <v>14.824241537141535</v>
      </c>
      <c r="J48" s="8">
        <f t="shared" si="1"/>
        <v>11.599554241250932</v>
      </c>
    </row>
    <row r="49" spans="1:10" x14ac:dyDescent="0.3">
      <c r="A49">
        <v>33</v>
      </c>
      <c r="B49" s="13" t="s">
        <v>346</v>
      </c>
      <c r="C49" s="2">
        <v>115993.132593766</v>
      </c>
      <c r="D49" s="15">
        <v>0</v>
      </c>
      <c r="E49">
        <v>6401850717</v>
      </c>
      <c r="F49" s="17">
        <v>28795</v>
      </c>
      <c r="G49" s="4">
        <f>(FACTORS_MUNI!$E$42/FACTORS_MUNI!$C$42)+(E49/SUM(E$2:E$78)*FACTORS_MUNI!$F$42/F49)</f>
        <v>79698.130578147975</v>
      </c>
      <c r="H49" s="8">
        <f t="shared" si="0"/>
        <v>11.286001408771071</v>
      </c>
      <c r="I49" s="8">
        <f>FACTORS_MUNI!$K$42</f>
        <v>14.824241537141535</v>
      </c>
      <c r="J49" s="8">
        <f t="shared" si="1"/>
        <v>11.661286266558127</v>
      </c>
    </row>
    <row r="50" spans="1:10" x14ac:dyDescent="0.3">
      <c r="A50">
        <v>28</v>
      </c>
      <c r="B50" s="13" t="s">
        <v>347</v>
      </c>
      <c r="C50" s="2">
        <v>93202.498457742098</v>
      </c>
      <c r="D50" s="15">
        <v>0.44102178812922616</v>
      </c>
      <c r="E50">
        <v>15217346858</v>
      </c>
      <c r="F50" s="17">
        <v>67881</v>
      </c>
      <c r="G50" s="4">
        <f>(FACTORS_MUNI!$E$42/FACTORS_MUNI!$C$42)+(E50/SUM(E$2:E$78)*FACTORS_MUNI!$F$42/F50)</f>
        <v>80270.125355695214</v>
      </c>
      <c r="H50" s="8">
        <f t="shared" si="0"/>
        <v>11.293152792799939</v>
      </c>
      <c r="I50" s="8">
        <f>FACTORS_MUNI!$K$42</f>
        <v>14.824241537141535</v>
      </c>
      <c r="J50" s="8">
        <f t="shared" si="1"/>
        <v>11.442529807800872</v>
      </c>
    </row>
    <row r="51" spans="1:10" x14ac:dyDescent="0.3">
      <c r="A51">
        <v>61</v>
      </c>
      <c r="B51" s="13" t="s">
        <v>348</v>
      </c>
      <c r="C51" s="2">
        <v>35396.342396311797</v>
      </c>
      <c r="D51" s="15">
        <v>1</v>
      </c>
      <c r="E51">
        <v>1571602882</v>
      </c>
      <c r="F51" s="17">
        <v>43628</v>
      </c>
      <c r="G51" s="4">
        <f>(FACTORS_MUNI!$E$42/FACTORS_MUNI!$C$42)+(E51/SUM(E$2:E$78)*FACTORS_MUNI!$F$42/F51)</f>
        <v>22150.155033950054</v>
      </c>
      <c r="H51" s="8">
        <f t="shared" si="0"/>
        <v>10.005599774724184</v>
      </c>
      <c r="I51" s="8">
        <f>FACTORS_MUNI!$K$42</f>
        <v>14.824241537141535</v>
      </c>
      <c r="J51" s="8">
        <f t="shared" si="1"/>
        <v>10.474363771645681</v>
      </c>
    </row>
    <row r="52" spans="1:10" x14ac:dyDescent="0.3">
      <c r="A52">
        <v>5</v>
      </c>
      <c r="B52" s="13" t="s">
        <v>349</v>
      </c>
      <c r="C52" s="2">
        <v>133537.463976945</v>
      </c>
      <c r="D52" s="15">
        <v>0</v>
      </c>
      <c r="E52">
        <v>6605127507</v>
      </c>
      <c r="F52" s="17">
        <v>35114</v>
      </c>
      <c r="G52" s="4">
        <f>(FACTORS_MUNI!$E$42/FACTORS_MUNI!$C$42)+(E52/SUM(E$2:E$78)*FACTORS_MUNI!$F$42/F52)</f>
        <v>69127.769130913788</v>
      </c>
      <c r="H52" s="8">
        <f t="shared" si="0"/>
        <v>11.14371179778232</v>
      </c>
      <c r="I52" s="8">
        <f>FACTORS_MUNI!$K$42</f>
        <v>14.824241537141535</v>
      </c>
      <c r="J52" s="8">
        <f t="shared" si="1"/>
        <v>11.802137346494264</v>
      </c>
    </row>
    <row r="53" spans="1:10" x14ac:dyDescent="0.3">
      <c r="A53">
        <v>29</v>
      </c>
      <c r="B53" s="13" t="s">
        <v>350</v>
      </c>
      <c r="C53" s="2">
        <v>30960.591133004898</v>
      </c>
      <c r="D53" s="15">
        <v>1</v>
      </c>
      <c r="E53">
        <v>1146743608</v>
      </c>
      <c r="F53" s="17">
        <v>34794</v>
      </c>
      <c r="G53" s="4">
        <f>(FACTORS_MUNI!$E$42/FACTORS_MUNI!$C$42)+(E53/SUM(E$2:E$78)*FACTORS_MUNI!$F$42/F53)</f>
        <v>21203.476526203758</v>
      </c>
      <c r="H53" s="8">
        <f t="shared" si="0"/>
        <v>9.9619204343007741</v>
      </c>
      <c r="I53" s="8">
        <f>FACTORS_MUNI!$K$42</f>
        <v>14.824241537141535</v>
      </c>
      <c r="J53" s="8">
        <f t="shared" si="1"/>
        <v>10.340470420964696</v>
      </c>
    </row>
    <row r="54" spans="1:10" x14ac:dyDescent="0.3">
      <c r="A54">
        <v>13</v>
      </c>
      <c r="B54" s="13" t="s">
        <v>351</v>
      </c>
      <c r="C54" s="2">
        <v>60362.903225806403</v>
      </c>
      <c r="D54" s="15">
        <v>0.63061677772082692</v>
      </c>
      <c r="E54">
        <v>1617997584</v>
      </c>
      <c r="F54" s="17">
        <v>17559</v>
      </c>
      <c r="G54" s="4">
        <f>(FACTORS_MUNI!$E$42/FACTORS_MUNI!$C$42)+(E54/SUM(E$2:E$78)*FACTORS_MUNI!$F$42/F54)</f>
        <v>39486.474982739528</v>
      </c>
      <c r="H54" s="8">
        <f t="shared" si="0"/>
        <v>10.5837134867548</v>
      </c>
      <c r="I54" s="8">
        <f>FACTORS_MUNI!$K$42</f>
        <v>14.824241537141535</v>
      </c>
      <c r="J54" s="8">
        <f t="shared" si="1"/>
        <v>11.008130010230827</v>
      </c>
    </row>
    <row r="55" spans="1:10" x14ac:dyDescent="0.3">
      <c r="A55">
        <v>10</v>
      </c>
      <c r="B55" s="13" t="s">
        <v>352</v>
      </c>
      <c r="C55" s="2">
        <v>90475.120393293095</v>
      </c>
      <c r="D55" s="15">
        <v>0.3766284625225178</v>
      </c>
      <c r="E55">
        <v>4482429240</v>
      </c>
      <c r="F55" s="17">
        <v>38303</v>
      </c>
      <c r="G55" s="4">
        <f>(FACTORS_MUNI!$E$42/FACTORS_MUNI!$C$42)+(E55/SUM(E$2:E$78)*FACTORS_MUNI!$F$42/F55)</f>
        <v>47171.553146839433</v>
      </c>
      <c r="H55" s="8">
        <f t="shared" si="0"/>
        <v>10.761546302317528</v>
      </c>
      <c r="I55" s="8">
        <f>FACTORS_MUNI!$K$42</f>
        <v>14.824241537141535</v>
      </c>
      <c r="J55" s="8">
        <f t="shared" si="1"/>
        <v>11.41283017911128</v>
      </c>
    </row>
    <row r="56" spans="1:10" x14ac:dyDescent="0.3">
      <c r="A56">
        <v>76</v>
      </c>
      <c r="B56" s="13" t="s">
        <v>353</v>
      </c>
      <c r="C56" s="2">
        <v>60440.976163450599</v>
      </c>
      <c r="D56" s="15">
        <v>0.47652407214189896</v>
      </c>
      <c r="E56">
        <v>2007253376</v>
      </c>
      <c r="F56" s="17">
        <v>13418</v>
      </c>
      <c r="G56" s="4">
        <f>(FACTORS_MUNI!$E$42/FACTORS_MUNI!$C$42)+(E56/SUM(E$2:E$78)*FACTORS_MUNI!$F$42/F56)</f>
        <v>57231.836043028045</v>
      </c>
      <c r="H56" s="8">
        <f t="shared" si="0"/>
        <v>10.95486559671674</v>
      </c>
      <c r="I56" s="8">
        <f>FACTORS_MUNI!$K$42</f>
        <v>14.824241537141535</v>
      </c>
      <c r="J56" s="8">
        <f t="shared" si="1"/>
        <v>11.009422567206791</v>
      </c>
    </row>
    <row r="57" spans="1:10" x14ac:dyDescent="0.3">
      <c r="A57">
        <v>36</v>
      </c>
      <c r="B57" s="13" t="s">
        <v>354</v>
      </c>
      <c r="C57" s="2">
        <v>36837.6068376068</v>
      </c>
      <c r="D57" s="15">
        <v>1</v>
      </c>
      <c r="E57">
        <v>331716553</v>
      </c>
      <c r="F57" s="17">
        <v>6799</v>
      </c>
      <c r="G57" s="4">
        <f>(FACTORS_MUNI!$E$42/FACTORS_MUNI!$C$42)+(E57/SUM(E$2:E$78)*FACTORS_MUNI!$F$42/F57)</f>
        <v>26093.58482469929</v>
      </c>
      <c r="H57" s="8">
        <f t="shared" si="0"/>
        <v>10.169444770941826</v>
      </c>
      <c r="I57" s="8">
        <f>FACTORS_MUNI!$K$42</f>
        <v>14.824241537141535</v>
      </c>
      <c r="J57" s="8">
        <f t="shared" si="1"/>
        <v>10.514274527282174</v>
      </c>
    </row>
    <row r="58" spans="1:10" x14ac:dyDescent="0.3">
      <c r="A58">
        <v>15</v>
      </c>
      <c r="B58" s="13" t="s">
        <v>355</v>
      </c>
      <c r="C58" s="2">
        <v>75868.656286043799</v>
      </c>
      <c r="D58" s="15">
        <v>0.48509996826404317</v>
      </c>
      <c r="E58">
        <v>4938927987</v>
      </c>
      <c r="F58" s="17">
        <v>63020</v>
      </c>
      <c r="G58" s="4">
        <f>(FACTORS_MUNI!$E$42/FACTORS_MUNI!$C$42)+(E58/SUM(E$2:E$78)*FACTORS_MUNI!$F$42/F58)</f>
        <v>35231.270521681203</v>
      </c>
      <c r="H58" s="8">
        <f t="shared" si="0"/>
        <v>10.469689334314902</v>
      </c>
      <c r="I58" s="8">
        <f>FACTORS_MUNI!$K$42</f>
        <v>14.824241537141535</v>
      </c>
      <c r="J58" s="8">
        <f t="shared" si="1"/>
        <v>11.236758917433802</v>
      </c>
    </row>
    <row r="59" spans="1:10" x14ac:dyDescent="0.3">
      <c r="A59">
        <v>50</v>
      </c>
      <c r="B59" s="13" t="s">
        <v>356</v>
      </c>
      <c r="C59" s="2">
        <v>48056.722689075599</v>
      </c>
      <c r="D59" s="15">
        <v>0.48020527859237538</v>
      </c>
      <c r="E59">
        <v>474600206</v>
      </c>
      <c r="F59" s="17">
        <v>6820</v>
      </c>
      <c r="G59" s="4">
        <f>(FACTORS_MUNI!$E$42/FACTORS_MUNI!$C$42)+(E59/SUM(E$2:E$78)*FACTORS_MUNI!$F$42/F59)</f>
        <v>32518.755393220887</v>
      </c>
      <c r="H59" s="8">
        <f t="shared" si="0"/>
        <v>10.389572290888175</v>
      </c>
      <c r="I59" s="8">
        <f>FACTORS_MUNI!$K$42</f>
        <v>14.824241537141535</v>
      </c>
      <c r="J59" s="8">
        <f t="shared" si="1"/>
        <v>10.780137314894439</v>
      </c>
    </row>
    <row r="60" spans="1:10" x14ac:dyDescent="0.3">
      <c r="A60">
        <v>54</v>
      </c>
      <c r="B60" s="13" t="s">
        <v>225</v>
      </c>
      <c r="C60" s="2">
        <v>19676.966292134799</v>
      </c>
      <c r="D60" s="15">
        <v>1</v>
      </c>
      <c r="E60">
        <v>112665634</v>
      </c>
      <c r="F60" s="17">
        <v>7262</v>
      </c>
      <c r="G60" s="4">
        <f>(FACTORS_MUNI!$E$42/FACTORS_MUNI!$C$42)+(E60/SUM(E$2:E$78)*FACTORS_MUNI!$F$42/F60)</f>
        <v>15815.199563868511</v>
      </c>
      <c r="H60" s="8">
        <f t="shared" si="0"/>
        <v>9.6687267543049984</v>
      </c>
      <c r="I60" s="8">
        <f>FACTORS_MUNI!$K$42</f>
        <v>14.824241537141535</v>
      </c>
      <c r="J60" s="8">
        <f t="shared" si="1"/>
        <v>9.8872040069012126</v>
      </c>
    </row>
    <row r="61" spans="1:10" x14ac:dyDescent="0.3">
      <c r="A61">
        <v>1</v>
      </c>
      <c r="B61" s="13" t="s">
        <v>357</v>
      </c>
      <c r="C61" s="2">
        <v>46244.103773584902</v>
      </c>
      <c r="D61" s="15">
        <v>0.65371755231178541</v>
      </c>
      <c r="E61">
        <v>3078363644</v>
      </c>
      <c r="F61" s="17">
        <v>55628</v>
      </c>
      <c r="G61" s="4">
        <f>(FACTORS_MUNI!$E$42/FACTORS_MUNI!$C$42)+(E61/SUM(E$2:E$78)*FACTORS_MUNI!$F$42/F61)</f>
        <v>28116.655142113494</v>
      </c>
      <c r="H61" s="8">
        <f t="shared" si="0"/>
        <v>10.244117389422582</v>
      </c>
      <c r="I61" s="8">
        <f>FACTORS_MUNI!$K$42</f>
        <v>14.824241537141535</v>
      </c>
      <c r="J61" s="8">
        <f t="shared" si="1"/>
        <v>10.741689248837</v>
      </c>
    </row>
    <row r="62" spans="1:10" x14ac:dyDescent="0.3">
      <c r="A62">
        <v>49</v>
      </c>
      <c r="B62" s="13" t="s">
        <v>358</v>
      </c>
      <c r="C62" s="2">
        <v>44040.605095541403</v>
      </c>
      <c r="D62" s="15">
        <v>0.94860366859027201</v>
      </c>
      <c r="E62">
        <v>1470290440</v>
      </c>
      <c r="F62" s="17">
        <v>38816</v>
      </c>
      <c r="G62" s="4">
        <f>(FACTORS_MUNI!$E$42/FACTORS_MUNI!$C$42)+(E62/SUM(E$2:E$78)*FACTORS_MUNI!$F$42/F62)</f>
        <v>22723.360388524037</v>
      </c>
      <c r="H62" s="8">
        <f t="shared" si="0"/>
        <v>10.031148766322779</v>
      </c>
      <c r="I62" s="8">
        <f>FACTORS_MUNI!$K$42</f>
        <v>14.824241537141535</v>
      </c>
      <c r="J62" s="8">
        <f t="shared" si="1"/>
        <v>10.692867330423004</v>
      </c>
    </row>
    <row r="63" spans="1:10" x14ac:dyDescent="0.3">
      <c r="A63">
        <v>46</v>
      </c>
      <c r="B63" s="13" t="s">
        <v>359</v>
      </c>
      <c r="C63" s="2">
        <v>39798.136645962702</v>
      </c>
      <c r="D63" s="15">
        <v>1</v>
      </c>
      <c r="E63">
        <v>1001855568</v>
      </c>
      <c r="F63" s="17">
        <v>27300</v>
      </c>
      <c r="G63" s="4">
        <f>(FACTORS_MUNI!$E$42/FACTORS_MUNI!$C$42)+(E63/SUM(E$2:E$78)*FACTORS_MUNI!$F$42/F63)</f>
        <v>22358.722164392486</v>
      </c>
      <c r="H63" s="8">
        <f t="shared" si="0"/>
        <v>10.014971777353027</v>
      </c>
      <c r="I63" s="8">
        <f>FACTORS_MUNI!$K$42</f>
        <v>14.824241537141535</v>
      </c>
      <c r="J63" s="8">
        <f t="shared" si="1"/>
        <v>10.5915753722359</v>
      </c>
    </row>
    <row r="64" spans="1:10" x14ac:dyDescent="0.3">
      <c r="A64">
        <v>51</v>
      </c>
      <c r="B64" s="13" t="s">
        <v>360</v>
      </c>
      <c r="C64" s="2">
        <v>30127.840909090901</v>
      </c>
      <c r="D64" s="15">
        <v>0.78007798652959948</v>
      </c>
      <c r="E64">
        <v>738008372</v>
      </c>
      <c r="F64" s="17">
        <v>14105</v>
      </c>
      <c r="G64" s="4">
        <f>(FACTORS_MUNI!$E$42/FACTORS_MUNI!$C$42)+(E64/SUM(E$2:E$78)*FACTORS_MUNI!$F$42/F64)</f>
        <v>27185.050646178377</v>
      </c>
      <c r="H64" s="8">
        <f t="shared" si="0"/>
        <v>10.210422492597537</v>
      </c>
      <c r="I64" s="8">
        <f>FACTORS_MUNI!$K$42</f>
        <v>14.824241537141535</v>
      </c>
      <c r="J64" s="8">
        <f t="shared" si="1"/>
        <v>10.313204970382822</v>
      </c>
    </row>
    <row r="65" spans="1:10" x14ac:dyDescent="0.3">
      <c r="A65">
        <v>30</v>
      </c>
      <c r="B65" s="13" t="s">
        <v>361</v>
      </c>
      <c r="C65" s="2">
        <v>36919.745958429499</v>
      </c>
      <c r="D65" s="15">
        <v>1</v>
      </c>
      <c r="E65">
        <v>1811622658</v>
      </c>
      <c r="F65" s="17">
        <v>71399</v>
      </c>
      <c r="G65" s="4">
        <f>(FACTORS_MUNI!$E$42/FACTORS_MUNI!$C$42)+(E65/SUM(E$2:E$78)*FACTORS_MUNI!$F$42/F65)</f>
        <v>18860.544762797887</v>
      </c>
      <c r="H65" s="8">
        <f t="shared" si="0"/>
        <v>9.8448274403300999</v>
      </c>
      <c r="I65" s="8">
        <f>FACTORS_MUNI!$K$42</f>
        <v>14.824241537141535</v>
      </c>
      <c r="J65" s="8">
        <f t="shared" si="1"/>
        <v>10.516501807727176</v>
      </c>
    </row>
    <row r="66" spans="1:10" x14ac:dyDescent="0.3">
      <c r="A66">
        <v>43</v>
      </c>
      <c r="B66" s="13" t="s">
        <v>362</v>
      </c>
      <c r="C66" s="2">
        <v>35886.777513855901</v>
      </c>
      <c r="D66" s="15">
        <v>1</v>
      </c>
      <c r="E66">
        <v>2151988838</v>
      </c>
      <c r="F66" s="17">
        <v>53971</v>
      </c>
      <c r="G66" s="4">
        <f>(FACTORS_MUNI!$E$42/FACTORS_MUNI!$C$42)+(E66/SUM(E$2:E$78)*FACTORS_MUNI!$F$42/F66)</f>
        <v>23339.482221014841</v>
      </c>
      <c r="H66" s="8">
        <f t="shared" si="0"/>
        <v>10.057901721404878</v>
      </c>
      <c r="I66" s="8">
        <f>FACTORS_MUNI!$K$42</f>
        <v>14.824241537141535</v>
      </c>
      <c r="J66" s="8">
        <f t="shared" si="1"/>
        <v>10.488124192254698</v>
      </c>
    </row>
    <row r="67" spans="1:10" x14ac:dyDescent="0.3">
      <c r="A67">
        <v>32</v>
      </c>
      <c r="B67" s="13" t="s">
        <v>363</v>
      </c>
      <c r="C67" s="2">
        <v>113599.137931034</v>
      </c>
      <c r="D67" s="15">
        <v>0</v>
      </c>
      <c r="E67">
        <v>29138897152</v>
      </c>
      <c r="F67" s="17">
        <v>42298</v>
      </c>
      <c r="G67" s="4">
        <f>(FACTORS_MUNI!$E$42/FACTORS_MUNI!$C$42)+(E67/SUM(E$2:E$78)*FACTORS_MUNI!$F$42/F67)</f>
        <v>223819.70003645253</v>
      </c>
      <c r="H67" s="8">
        <f t="shared" ref="H67:H78" si="2">LN(G67)</f>
        <v>12.318596096171193</v>
      </c>
      <c r="I67" s="8">
        <f>FACTORS_MUNI!$K$42</f>
        <v>14.824241537141535</v>
      </c>
      <c r="J67" s="8">
        <f t="shared" ref="J67:J78" si="3">LN(C67)</f>
        <v>11.64043119660513</v>
      </c>
    </row>
    <row r="68" spans="1:10" x14ac:dyDescent="0.3">
      <c r="A68">
        <v>3</v>
      </c>
      <c r="B68" s="13" t="s">
        <v>364</v>
      </c>
      <c r="C68" s="2">
        <v>57878.0952380952</v>
      </c>
      <c r="D68" s="15">
        <v>0.25196740232940434</v>
      </c>
      <c r="E68">
        <v>5316692624</v>
      </c>
      <c r="F68" s="17">
        <v>57182</v>
      </c>
      <c r="G68" s="4">
        <f>(FACTORS_MUNI!$E$42/FACTORS_MUNI!$C$42)+(E68/SUM(E$2:E$78)*FACTORS_MUNI!$F$42/F68)</f>
        <v>39743.504235321008</v>
      </c>
      <c r="H68" s="8">
        <f t="shared" si="2"/>
        <v>10.590201691265094</v>
      </c>
      <c r="I68" s="8">
        <f>FACTORS_MUNI!$K$42</f>
        <v>14.824241537141535</v>
      </c>
      <c r="J68" s="8">
        <f t="shared" si="3"/>
        <v>10.966094271394224</v>
      </c>
    </row>
    <row r="69" spans="1:10" x14ac:dyDescent="0.3">
      <c r="A69">
        <v>73</v>
      </c>
      <c r="B69" s="13" t="s">
        <v>365</v>
      </c>
      <c r="C69" s="2">
        <v>53580.481622306703</v>
      </c>
      <c r="D69" s="15">
        <v>1</v>
      </c>
      <c r="E69">
        <v>1205246686</v>
      </c>
      <c r="F69" s="17">
        <v>25065</v>
      </c>
      <c r="G69" s="4">
        <f>(FACTORS_MUNI!$E$42/FACTORS_MUNI!$C$42)+(E69/SUM(E$2:E$78)*FACTORS_MUNI!$F$42/F69)</f>
        <v>25876.068477755351</v>
      </c>
      <c r="H69" s="8">
        <f t="shared" si="2"/>
        <v>10.161073823541397</v>
      </c>
      <c r="I69" s="8">
        <f>FACTORS_MUNI!$K$42</f>
        <v>14.824241537141535</v>
      </c>
      <c r="J69" s="8">
        <f t="shared" si="3"/>
        <v>10.888940131903043</v>
      </c>
    </row>
    <row r="70" spans="1:10" x14ac:dyDescent="0.3">
      <c r="A70">
        <v>40</v>
      </c>
      <c r="B70" s="13" t="s">
        <v>366</v>
      </c>
      <c r="C70" s="2">
        <v>23351.063829787199</v>
      </c>
      <c r="D70" s="15">
        <v>1</v>
      </c>
      <c r="E70">
        <v>425011356</v>
      </c>
      <c r="F70" s="17">
        <v>12707</v>
      </c>
      <c r="G70" s="4">
        <f>(FACTORS_MUNI!$E$42/FACTORS_MUNI!$C$42)+(E70/SUM(E$2:E$78)*FACTORS_MUNI!$F$42/F70)</f>
        <v>21354.508237803653</v>
      </c>
      <c r="H70" s="8">
        <f t="shared" si="2"/>
        <v>9.9690181550452426</v>
      </c>
      <c r="I70" s="8">
        <f>FACTORS_MUNI!$K$42</f>
        <v>14.824241537141535</v>
      </c>
      <c r="J70" s="8">
        <f t="shared" si="3"/>
        <v>10.058397822221403</v>
      </c>
    </row>
    <row r="71" spans="1:10" x14ac:dyDescent="0.3">
      <c r="A71">
        <v>62</v>
      </c>
      <c r="B71" s="13" t="s">
        <v>367</v>
      </c>
      <c r="C71" s="2">
        <v>54185.779816513699</v>
      </c>
      <c r="D71" s="15">
        <v>1</v>
      </c>
      <c r="E71">
        <v>886766612</v>
      </c>
      <c r="F71" s="17">
        <v>18394</v>
      </c>
      <c r="G71" s="4">
        <f>(FACTORS_MUNI!$E$42/FACTORS_MUNI!$C$42)+(E71/SUM(E$2:E$78)*FACTORS_MUNI!$F$42/F71)</f>
        <v>25914.591257517055</v>
      </c>
      <c r="H71" s="8">
        <f t="shared" si="2"/>
        <v>10.162561458070984</v>
      </c>
      <c r="I71" s="8">
        <f>FACTORS_MUNI!$K$42</f>
        <v>14.824241537141535</v>
      </c>
      <c r="J71" s="8">
        <f t="shared" si="3"/>
        <v>10.900173787995046</v>
      </c>
    </row>
    <row r="72" spans="1:10" x14ac:dyDescent="0.3">
      <c r="A72">
        <v>67</v>
      </c>
      <c r="B72" s="13" t="s">
        <v>368</v>
      </c>
      <c r="C72" s="2">
        <v>26438.547486033502</v>
      </c>
      <c r="D72" s="15">
        <v>1</v>
      </c>
      <c r="E72">
        <v>808873876</v>
      </c>
      <c r="F72" s="17">
        <v>29647</v>
      </c>
      <c r="G72" s="4">
        <f>(FACTORS_MUNI!$E$42/FACTORS_MUNI!$C$42)+(E72/SUM(E$2:E$78)*FACTORS_MUNI!$F$42/F72)</f>
        <v>19450.621033945801</v>
      </c>
      <c r="H72" s="8">
        <f t="shared" si="2"/>
        <v>9.8756342783026998</v>
      </c>
      <c r="I72" s="8">
        <f>FACTORS_MUNI!$K$42</f>
        <v>14.824241537141535</v>
      </c>
      <c r="J72" s="8">
        <f t="shared" si="3"/>
        <v>10.182578356224859</v>
      </c>
    </row>
    <row r="73" spans="1:10" x14ac:dyDescent="0.3">
      <c r="A73">
        <v>26</v>
      </c>
      <c r="B73" s="13" t="s">
        <v>369</v>
      </c>
      <c r="C73" s="2">
        <v>29443.396226415</v>
      </c>
      <c r="D73" s="15">
        <v>1</v>
      </c>
      <c r="E73">
        <v>610156830</v>
      </c>
      <c r="F73" s="17">
        <v>17433</v>
      </c>
      <c r="G73" s="4">
        <f>(FACTORS_MUNI!$E$42/FACTORS_MUNI!$C$42)+(E73/SUM(E$2:E$78)*FACTORS_MUNI!$F$42/F73)</f>
        <v>21834.247762467232</v>
      </c>
      <c r="H73" s="8">
        <f t="shared" si="2"/>
        <v>9.9912350143286037</v>
      </c>
      <c r="I73" s="8">
        <f>FACTORS_MUNI!$K$42</f>
        <v>14.824241537141535</v>
      </c>
      <c r="J73" s="8">
        <f t="shared" si="3"/>
        <v>10.290224927140846</v>
      </c>
    </row>
    <row r="74" spans="1:10" x14ac:dyDescent="0.3">
      <c r="A74">
        <v>65</v>
      </c>
      <c r="B74" s="13" t="s">
        <v>370</v>
      </c>
      <c r="C74" s="2">
        <v>54757.834757834702</v>
      </c>
      <c r="D74" s="15">
        <v>1</v>
      </c>
      <c r="E74">
        <v>1610667516</v>
      </c>
      <c r="F74" s="17">
        <v>33662</v>
      </c>
      <c r="G74" s="4">
        <f>(FACTORS_MUNI!$E$42/FACTORS_MUNI!$C$42)+(E74/SUM(E$2:E$78)*FACTORS_MUNI!$F$42/F74)</f>
        <v>25802.98219976449</v>
      </c>
      <c r="H74" s="8">
        <f t="shared" si="2"/>
        <v>10.158245353367958</v>
      </c>
      <c r="I74" s="8">
        <f>FACTORS_MUNI!$K$42</f>
        <v>14.824241537141535</v>
      </c>
      <c r="J74" s="8">
        <f t="shared" si="3"/>
        <v>10.910675738040554</v>
      </c>
    </row>
    <row r="75" spans="1:10" x14ac:dyDescent="0.3">
      <c r="A75">
        <v>53</v>
      </c>
      <c r="B75" s="13" t="s">
        <v>371</v>
      </c>
      <c r="C75" s="2">
        <v>46380.455407969603</v>
      </c>
      <c r="D75" s="15">
        <v>1</v>
      </c>
      <c r="E75">
        <v>944454244</v>
      </c>
      <c r="F75" s="17">
        <v>26104</v>
      </c>
      <c r="G75" s="4">
        <f>(FACTORS_MUNI!$E$42/FACTORS_MUNI!$C$42)+(E75/SUM(E$2:E$78)*FACTORS_MUNI!$F$42/F75)</f>
        <v>22198.848648900526</v>
      </c>
      <c r="H75" s="8">
        <f t="shared" si="2"/>
        <v>10.007795703853319</v>
      </c>
      <c r="I75" s="8">
        <f>FACTORS_MUNI!$K$42</f>
        <v>14.824241537141535</v>
      </c>
      <c r="J75" s="8">
        <f t="shared" si="3"/>
        <v>10.744633429820601</v>
      </c>
    </row>
    <row r="76" spans="1:10" x14ac:dyDescent="0.3">
      <c r="A76">
        <v>2</v>
      </c>
      <c r="B76" s="13" t="s">
        <v>372</v>
      </c>
      <c r="C76" s="2">
        <v>57937.300319488801</v>
      </c>
      <c r="D76" s="15">
        <v>0.76612380384326129</v>
      </c>
      <c r="E76">
        <v>4611399282</v>
      </c>
      <c r="F76" s="17">
        <v>77122</v>
      </c>
      <c r="G76" s="4">
        <f>(FACTORS_MUNI!$E$42/FACTORS_MUNI!$C$42)+(E76/SUM(E$2:E$78)*FACTORS_MUNI!$F$42/F76)</f>
        <v>29492.841213248059</v>
      </c>
      <c r="H76" s="8">
        <f t="shared" si="2"/>
        <v>10.29190284214125</v>
      </c>
      <c r="I76" s="8">
        <f>FACTORS_MUNI!$K$42</f>
        <v>14.824241537141535</v>
      </c>
      <c r="J76" s="8">
        <f t="shared" si="3"/>
        <v>10.967116675820957</v>
      </c>
    </row>
    <row r="77" spans="1:10" x14ac:dyDescent="0.3">
      <c r="A77">
        <v>24</v>
      </c>
      <c r="B77" s="13" t="s">
        <v>373</v>
      </c>
      <c r="C77" s="2">
        <v>112555.209145232</v>
      </c>
      <c r="D77" s="15">
        <v>0.26175368245975783</v>
      </c>
      <c r="E77">
        <v>13702979328</v>
      </c>
      <c r="F77" s="17">
        <v>87781</v>
      </c>
      <c r="G77" s="4">
        <f>(FACTORS_MUNI!$E$42/FACTORS_MUNI!$C$42)+(E77/SUM(E$2:E$78)*FACTORS_MUNI!$F$42/F77)</f>
        <v>59242.771834609448</v>
      </c>
      <c r="H77" s="8">
        <f t="shared" si="2"/>
        <v>10.989399057202878</v>
      </c>
      <c r="I77" s="8">
        <f>FACTORS_MUNI!$K$42</f>
        <v>14.824241537141535</v>
      </c>
      <c r="J77" s="8">
        <f t="shared" si="3"/>
        <v>11.631199128206832</v>
      </c>
    </row>
    <row r="78" spans="1:10" x14ac:dyDescent="0.3">
      <c r="A78">
        <v>42</v>
      </c>
      <c r="B78" s="13" t="s">
        <v>374</v>
      </c>
      <c r="C78" s="2">
        <v>27540.9836065573</v>
      </c>
      <c r="D78" s="15">
        <v>1</v>
      </c>
      <c r="E78">
        <v>973565344</v>
      </c>
      <c r="F78" s="17">
        <v>24425</v>
      </c>
      <c r="G78" s="4">
        <f>(FACTORS_MUNI!$E$42/FACTORS_MUNI!$C$42)+(E78/SUM(E$2:E$78)*FACTORS_MUNI!$F$42/F78)</f>
        <v>23335.256846054886</v>
      </c>
      <c r="H78" s="8">
        <f t="shared" si="2"/>
        <v>10.057720665225199</v>
      </c>
      <c r="I78" s="8">
        <f>FACTORS_MUNI!$K$42</f>
        <v>14.824241537141535</v>
      </c>
      <c r="J78" s="8">
        <f t="shared" si="3"/>
        <v>10.223430487206128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/>
  </sheetViews>
  <sheetFormatPr defaultColWidth="8.6640625" defaultRowHeight="14.4" x14ac:dyDescent="0.3"/>
  <cols>
    <col min="1" max="1" width="21.6640625" bestFit="1" customWidth="1"/>
    <col min="2" max="2" width="9.109375" style="2"/>
  </cols>
  <sheetData>
    <row r="1" spans="1:2" x14ac:dyDescent="0.3">
      <c r="A1" s="1" t="s">
        <v>296</v>
      </c>
      <c r="B1" s="3" t="s">
        <v>295</v>
      </c>
    </row>
    <row r="2" spans="1:2" x14ac:dyDescent="0.3">
      <c r="A2" t="str">
        <f>FACTORS_MUNI!K1</f>
        <v>ln_POP</v>
      </c>
      <c r="B2" s="2">
        <v>1</v>
      </c>
    </row>
    <row r="3" spans="1:2" x14ac:dyDescent="0.3">
      <c r="A3" t="str">
        <f>FACTORS_MUNI!J1</f>
        <v>ln_TAX_BASE_PER_CAP</v>
      </c>
      <c r="B3" s="2">
        <v>1</v>
      </c>
    </row>
    <row r="4" spans="1:2" x14ac:dyDescent="0.3">
      <c r="A4" t="str">
        <f>FACTORS_MUNI!L1</f>
        <v>ln_MED_HH_INC</v>
      </c>
      <c r="B4" s="2">
        <v>1</v>
      </c>
    </row>
    <row r="5" spans="1:2" x14ac:dyDescent="0.3">
      <c r="A5" t="str">
        <f>FACTORS_MUNI!G1</f>
        <v>PCT_EDA_POP</v>
      </c>
      <c r="B5" s="2">
        <v>-1</v>
      </c>
    </row>
  </sheetData>
  <conditionalFormatting sqref="B1:B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:A1048576">
    <cfRule type="duplicateValues" dxfId="1" priority="2"/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A36205D5-D3BC-40FB-8028-6B3A6753CC9E}">
            <xm:f>AND(ISNA(HLOOKUP(A2, FACTORS_CCA!$C$1:$XFD$1, 1, FALSE)), A2&lt;&gt;"")</xm:f>
            <x14:dxf>
              <font>
                <color rgb="FF800000"/>
              </font>
              <fill>
                <patternFill>
                  <bgColor rgb="FFFF7C80"/>
                </patternFill>
              </fill>
            </x14:dxf>
          </x14:cfRule>
          <xm:sqref>A2:A1048576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FACTORS_MUNI!$C$1:$XFD$1</xm:f>
          </x14:formula1>
          <xm:sqref>A2:A1048576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/>
  </sheetViews>
  <sheetFormatPr defaultColWidth="8.6640625" defaultRowHeight="14.4" x14ac:dyDescent="0.3"/>
  <cols>
    <col min="1" max="1" width="8.44140625" bestFit="1" customWidth="1"/>
    <col min="2" max="2" width="12" bestFit="1" customWidth="1"/>
  </cols>
  <sheetData>
    <row r="1" spans="1:2" x14ac:dyDescent="0.3">
      <c r="A1" s="1" t="s">
        <v>297</v>
      </c>
      <c r="B1" s="1" t="s">
        <v>298</v>
      </c>
    </row>
    <row r="2" spans="1:2" x14ac:dyDescent="0.3">
      <c r="A2" s="12">
        <v>4</v>
      </c>
      <c r="B2">
        <v>37</v>
      </c>
    </row>
    <row r="3" spans="1:2" x14ac:dyDescent="0.3">
      <c r="A3" s="12">
        <v>3</v>
      </c>
      <c r="B3">
        <v>45</v>
      </c>
    </row>
    <row r="4" spans="1:2" x14ac:dyDescent="0.3">
      <c r="A4" s="12">
        <v>2</v>
      </c>
      <c r="B4">
        <v>65</v>
      </c>
    </row>
    <row r="5" spans="1:2" x14ac:dyDescent="0.3">
      <c r="A5" s="12">
        <v>1</v>
      </c>
      <c r="B5">
        <v>100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FACTORS_MUNI</vt:lpstr>
      <vt:lpstr>FACTORS_CCA</vt:lpstr>
      <vt:lpstr>WEIGHTS</vt:lpstr>
      <vt:lpstr>COHORTS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 Peterson</dc:creator>
  <cp:lastModifiedBy>Alexis McAdams</cp:lastModifiedBy>
  <dcterms:created xsi:type="dcterms:W3CDTF">2019-12-04T21:30:15Z</dcterms:created>
  <dcterms:modified xsi:type="dcterms:W3CDTF">2023-04-27T21:49:30Z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499eb2-e279-4942-bd63-d5ebf8ec43c8_Enabled">
    <vt:lpwstr>true</vt:lpwstr>
  </property>
  <property fmtid="{D5CDD505-2E9C-101B-9397-08002B2CF9AE}" pid="3" name="MSIP_Label_70499eb2-e279-4942-bd63-d5ebf8ec43c8_SetDate">
    <vt:lpwstr>2023-04-27T21:47:56Z</vt:lpwstr>
  </property>
  <property fmtid="{D5CDD505-2E9C-101B-9397-08002B2CF9AE}" pid="4" name="MSIP_Label_70499eb2-e279-4942-bd63-d5ebf8ec43c8_Method">
    <vt:lpwstr>Standard</vt:lpwstr>
  </property>
  <property fmtid="{D5CDD505-2E9C-101B-9397-08002B2CF9AE}" pid="5" name="MSIP_Label_70499eb2-e279-4942-bd63-d5ebf8ec43c8_Name">
    <vt:lpwstr>defa4170-0d19-0005-0004-bc88714345d2</vt:lpwstr>
  </property>
  <property fmtid="{D5CDD505-2E9C-101B-9397-08002B2CF9AE}" pid="6" name="MSIP_Label_70499eb2-e279-4942-bd63-d5ebf8ec43c8_SiteId">
    <vt:lpwstr>43b185b9-e6d9-45a5-8e36-4c08dc0ab1a2</vt:lpwstr>
  </property>
  <property fmtid="{D5CDD505-2E9C-101B-9397-08002B2CF9AE}" pid="7" name="MSIP_Label_70499eb2-e279-4942-bd63-d5ebf8ec43c8_ActionId">
    <vt:lpwstr>0be67dae-fe2a-49cf-a7d3-27d05c91a73e</vt:lpwstr>
  </property>
  <property fmtid="{D5CDD505-2E9C-101B-9397-08002B2CF9AE}" pid="8" name="MSIP_Label_70499eb2-e279-4942-bd63-d5ebf8ec43c8_ContentBits">
    <vt:lpwstr>0</vt:lpwstr>
  </property>
</Properties>
</file>