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mcadams\Documents\R\cohort_sprint23\input\"/>
    </mc:Choice>
  </mc:AlternateContent>
  <xr:revisionPtr revIDLastSave="0" documentId="13_ncr:1_{1A0601AD-1F7D-4417-885C-11F87AAE5F05}" xr6:coauthVersionLast="47" xr6:coauthVersionMax="47" xr10:uidLastSave="{00000000-0000-0000-0000-000000000000}"/>
  <bookViews>
    <workbookView xWindow="336" yWindow="612" windowWidth="17280" windowHeight="10908" activeTab="1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G3" i="4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6" i="4"/>
  <c r="J57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population estimate from 5-year American Community Survey (2017-2021)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2021 dollars, from 2017-2021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2021 dollars, from 2017-2021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2017-2021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<sst xmlns="http://schemas.openxmlformats.org/spreadsheetml/2006/main" count="387" uniqueCount="380">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</sst>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F9" sqref="F9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5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35999</v>
      </c>
      <c r="D2">
        <v>75960</v>
      </c>
      <c r="E2" s="11">
        <v>1067976954</v>
      </c>
      <c r="F2" s="11">
        <v>1265737906</v>
      </c>
      <c r="G2" s="9">
        <v>0.5683715198028122</v>
      </c>
      <c r="H2" s="26">
        <f>E2+F2</f>
        <v>2333714860</v>
      </c>
      <c r="I2" s="4">
        <f t="shared" ref="I2:I65" si="0">H2/C2</f>
        <v>64827.21353370927</v>
      </c>
      <c r="J2" s="8">
        <f t="shared" ref="J2:J65" si="1">LN(I2)</f>
        <v>11.07948075612099</v>
      </c>
      <c r="K2" s="8">
        <f t="shared" ref="K2:K65" si="2">LN(C2)</f>
        <v>10.49124643927466</v>
      </c>
      <c r="L2" s="8">
        <f t="shared" ref="L2:L65" si="3">LN(D2)</f>
        <v>11.237962164926222</v>
      </c>
    </row>
    <row r="3" spans="1:12" x14ac:dyDescent="0.3">
      <c r="A3">
        <v>1700685</v>
      </c>
      <c r="B3" t="s">
        <v>12</v>
      </c>
      <c r="C3">
        <v>29869</v>
      </c>
      <c r="D3">
        <v>115346</v>
      </c>
      <c r="E3" s="11">
        <v>705080767</v>
      </c>
      <c r="F3" s="11">
        <v>982740828</v>
      </c>
      <c r="G3" s="9">
        <v>4.4444444444444446E-2</v>
      </c>
      <c r="H3" s="26">
        <f t="shared" ref="H3:H65" si="4">E3+F3</f>
        <v>1687821595</v>
      </c>
      <c r="I3" s="4">
        <f t="shared" si="0"/>
        <v>56507.469115136097</v>
      </c>
      <c r="J3" s="8">
        <f t="shared" si="1"/>
        <v>10.942128105125388</v>
      </c>
      <c r="K3" s="8">
        <f t="shared" si="2"/>
        <v>10.304576432243314</v>
      </c>
      <c r="L3" s="8">
        <f t="shared" si="3"/>
        <v>11.655691585930848</v>
      </c>
    </row>
    <row r="4" spans="1:12" x14ac:dyDescent="0.3">
      <c r="A4">
        <v>1701010</v>
      </c>
      <c r="B4" t="s">
        <v>13</v>
      </c>
      <c r="C4">
        <v>19036</v>
      </c>
      <c r="D4">
        <v>59123</v>
      </c>
      <c r="E4" s="11">
        <v>379350551</v>
      </c>
      <c r="F4" s="11">
        <v>569436644</v>
      </c>
      <c r="G4" s="9">
        <v>2.2556785395792898E-2</v>
      </c>
      <c r="H4" s="26">
        <f t="shared" si="4"/>
        <v>948787195</v>
      </c>
      <c r="I4" s="4">
        <f t="shared" si="0"/>
        <v>49841.731193528052</v>
      </c>
      <c r="J4" s="8">
        <f t="shared" si="1"/>
        <v>10.816607887880721</v>
      </c>
      <c r="K4" s="8">
        <f t="shared" si="2"/>
        <v>9.8540872022410007</v>
      </c>
      <c r="L4" s="8">
        <f t="shared" si="3"/>
        <v>10.987375298583622</v>
      </c>
    </row>
    <row r="5" spans="1:12" x14ac:dyDescent="0.3">
      <c r="A5">
        <v>1701595</v>
      </c>
      <c r="B5" t="s">
        <v>14</v>
      </c>
      <c r="C5">
        <v>14705</v>
      </c>
      <c r="D5">
        <v>100705</v>
      </c>
      <c r="E5" s="11">
        <v>423636315</v>
      </c>
      <c r="F5" s="11">
        <v>363909625</v>
      </c>
      <c r="G5" s="9">
        <v>0</v>
      </c>
      <c r="H5" s="26">
        <f t="shared" si="4"/>
        <v>787545940</v>
      </c>
      <c r="I5" s="4">
        <f t="shared" si="0"/>
        <v>53556.337300238018</v>
      </c>
      <c r="J5" s="8">
        <f t="shared" si="1"/>
        <v>10.888489412482395</v>
      </c>
      <c r="K5" s="8">
        <f t="shared" si="2"/>
        <v>9.5959428509880951</v>
      </c>
      <c r="L5" s="8">
        <f t="shared" si="3"/>
        <v>11.519950729906981</v>
      </c>
    </row>
    <row r="6" spans="1:12" x14ac:dyDescent="0.3">
      <c r="A6">
        <v>1702154</v>
      </c>
      <c r="B6" t="s">
        <v>15</v>
      </c>
      <c r="C6">
        <v>77283</v>
      </c>
      <c r="D6">
        <v>106996</v>
      </c>
      <c r="E6" s="11">
        <v>1214735895</v>
      </c>
      <c r="F6" s="11">
        <v>3366699572</v>
      </c>
      <c r="G6" s="9">
        <v>0.17019413976002884</v>
      </c>
      <c r="H6" s="26">
        <f t="shared" si="4"/>
        <v>4581435467</v>
      </c>
      <c r="I6" s="4">
        <f t="shared" si="0"/>
        <v>59281.283943428694</v>
      </c>
      <c r="J6" s="8">
        <f t="shared" si="1"/>
        <v>10.990048918700138</v>
      </c>
      <c r="K6" s="8">
        <f t="shared" si="2"/>
        <v>11.255229288008705</v>
      </c>
      <c r="L6" s="8">
        <f t="shared" si="3"/>
        <v>11.580546729567704</v>
      </c>
    </row>
    <row r="7" spans="1:12" x14ac:dyDescent="0.3">
      <c r="A7">
        <v>1703012</v>
      </c>
      <c r="B7" t="s">
        <v>16</v>
      </c>
      <c r="C7">
        <v>183447</v>
      </c>
      <c r="D7">
        <v>79642</v>
      </c>
      <c r="E7" s="11">
        <v>2172201982</v>
      </c>
      <c r="F7" s="11">
        <v>4160197050</v>
      </c>
      <c r="G7" s="9">
        <v>0.62980359140809339</v>
      </c>
      <c r="H7" s="26">
        <f t="shared" si="4"/>
        <v>6332399032</v>
      </c>
      <c r="I7" s="4">
        <f t="shared" si="0"/>
        <v>34518.956603269609</v>
      </c>
      <c r="J7" s="8">
        <f t="shared" si="1"/>
        <v>10.449263918879302</v>
      </c>
      <c r="K7" s="8">
        <f t="shared" si="2"/>
        <v>12.119681076419949</v>
      </c>
      <c r="L7" s="8">
        <f t="shared" si="3"/>
        <v>11.285296870871345</v>
      </c>
    </row>
    <row r="8" spans="1:12" x14ac:dyDescent="0.3">
      <c r="A8">
        <v>1703610</v>
      </c>
      <c r="B8" t="s">
        <v>17</v>
      </c>
      <c r="C8">
        <v>1315</v>
      </c>
      <c r="D8">
        <v>147500</v>
      </c>
      <c r="E8" s="11">
        <v>136518994</v>
      </c>
      <c r="F8" s="11">
        <v>166809336</v>
      </c>
      <c r="G8" s="9">
        <v>0</v>
      </c>
      <c r="H8" s="26">
        <f t="shared" si="4"/>
        <v>303328330</v>
      </c>
      <c r="I8" s="4">
        <f t="shared" si="0"/>
        <v>230667.93155893535</v>
      </c>
      <c r="J8" s="8">
        <f t="shared" si="1"/>
        <v>12.348734429553664</v>
      </c>
      <c r="K8" s="8">
        <f t="shared" si="2"/>
        <v>7.1815919446118652</v>
      </c>
      <c r="L8" s="8">
        <f t="shared" si="3"/>
        <v>11.901583454762012</v>
      </c>
    </row>
    <row r="9" spans="1:12" x14ac:dyDescent="0.3">
      <c r="A9">
        <v>1703844</v>
      </c>
      <c r="B9" t="s">
        <v>18</v>
      </c>
      <c r="C9">
        <v>11174</v>
      </c>
      <c r="D9">
        <v>126250</v>
      </c>
      <c r="E9" s="11">
        <v>626463329</v>
      </c>
      <c r="F9" s="11">
        <v>670277109</v>
      </c>
      <c r="G9" s="9">
        <v>0</v>
      </c>
      <c r="H9" s="26">
        <f t="shared" si="4"/>
        <v>1296740438</v>
      </c>
      <c r="I9" s="4">
        <f t="shared" si="0"/>
        <v>116049.7975657777</v>
      </c>
      <c r="J9" s="8">
        <f t="shared" si="1"/>
        <v>11.66177466733034</v>
      </c>
      <c r="K9" s="8">
        <f t="shared" si="2"/>
        <v>9.3213449300190945</v>
      </c>
      <c r="L9" s="8">
        <f t="shared" si="3"/>
        <v>11.746019347137606</v>
      </c>
    </row>
    <row r="10" spans="1:12" x14ac:dyDescent="0.3">
      <c r="A10">
        <v>1703883</v>
      </c>
      <c r="B10" t="s">
        <v>19</v>
      </c>
      <c r="C10">
        <v>4236</v>
      </c>
      <c r="D10">
        <v>185446</v>
      </c>
      <c r="E10" s="11">
        <v>3291575</v>
      </c>
      <c r="F10" s="11">
        <v>449276747</v>
      </c>
      <c r="G10" s="9">
        <v>3.0384054448225572E-2</v>
      </c>
      <c r="H10" s="26">
        <f t="shared" si="4"/>
        <v>452568322</v>
      </c>
      <c r="I10" s="4">
        <f t="shared" si="0"/>
        <v>106838.6029272899</v>
      </c>
      <c r="J10" s="8">
        <f t="shared" si="1"/>
        <v>11.579074590830745</v>
      </c>
      <c r="K10" s="8">
        <f t="shared" si="2"/>
        <v>8.3513747067212964</v>
      </c>
      <c r="L10" s="8">
        <f t="shared" si="3"/>
        <v>12.130519013529012</v>
      </c>
    </row>
    <row r="11" spans="1:12" x14ac:dyDescent="0.3">
      <c r="A11">
        <v>1704013</v>
      </c>
      <c r="B11" t="s">
        <v>20</v>
      </c>
      <c r="C11">
        <v>41126</v>
      </c>
      <c r="D11">
        <v>114121</v>
      </c>
      <c r="E11" s="11">
        <v>245184374</v>
      </c>
      <c r="F11" s="11">
        <v>1166637184</v>
      </c>
      <c r="G11" s="9">
        <v>0.18829826055224425</v>
      </c>
      <c r="H11" s="26">
        <f t="shared" si="4"/>
        <v>1411821558</v>
      </c>
      <c r="I11" s="4">
        <f t="shared" si="0"/>
        <v>34329.172737441033</v>
      </c>
      <c r="J11" s="8">
        <f t="shared" si="1"/>
        <v>10.443750788795851</v>
      </c>
      <c r="K11" s="8">
        <f t="shared" si="2"/>
        <v>10.624395803881464</v>
      </c>
      <c r="L11" s="8">
        <f t="shared" si="3"/>
        <v>11.645014567994968</v>
      </c>
    </row>
    <row r="12" spans="1:12" x14ac:dyDescent="0.3">
      <c r="A12">
        <v>1704078</v>
      </c>
      <c r="B12" t="s">
        <v>21</v>
      </c>
      <c r="C12">
        <v>26261</v>
      </c>
      <c r="D12">
        <v>109146</v>
      </c>
      <c r="E12" s="11">
        <v>507686163</v>
      </c>
      <c r="F12" s="11">
        <v>1035799880</v>
      </c>
      <c r="G12" s="9">
        <v>0</v>
      </c>
      <c r="H12" s="26">
        <f t="shared" si="4"/>
        <v>1543486043</v>
      </c>
      <c r="I12" s="4">
        <f t="shared" si="0"/>
        <v>58774.838848482541</v>
      </c>
      <c r="J12" s="8">
        <f t="shared" si="1"/>
        <v>10.981469131566698</v>
      </c>
      <c r="K12" s="8">
        <f t="shared" si="2"/>
        <v>10.175840227862885</v>
      </c>
      <c r="L12" s="8">
        <f t="shared" si="3"/>
        <v>11.600441714490271</v>
      </c>
    </row>
    <row r="13" spans="1:12" x14ac:dyDescent="0.3">
      <c r="A13">
        <v>1704303</v>
      </c>
      <c r="B13" t="s">
        <v>22</v>
      </c>
      <c r="C13">
        <v>13634</v>
      </c>
      <c r="D13">
        <v>75968</v>
      </c>
      <c r="E13" s="11">
        <v>64210966</v>
      </c>
      <c r="F13" s="11">
        <v>225579145</v>
      </c>
      <c r="G13" s="9">
        <v>9.1725735139308026E-2</v>
      </c>
      <c r="H13" s="26">
        <f t="shared" si="4"/>
        <v>289790111</v>
      </c>
      <c r="I13" s="4">
        <f t="shared" si="0"/>
        <v>21254.958999559924</v>
      </c>
      <c r="J13" s="8">
        <f t="shared" si="1"/>
        <v>9.964345511812434</v>
      </c>
      <c r="K13" s="8">
        <f t="shared" si="2"/>
        <v>9.52032195192273</v>
      </c>
      <c r="L13" s="8">
        <f t="shared" si="3"/>
        <v>11.23806747796934</v>
      </c>
    </row>
    <row r="14" spans="1:12" x14ac:dyDescent="0.3">
      <c r="A14">
        <v>1704572</v>
      </c>
      <c r="B14" t="s">
        <v>23</v>
      </c>
      <c r="C14">
        <v>674</v>
      </c>
      <c r="D14">
        <v>91964</v>
      </c>
      <c r="E14" s="11">
        <v>389175878</v>
      </c>
      <c r="F14" s="11">
        <v>398088705</v>
      </c>
      <c r="G14" s="9">
        <v>2.3255813953488372E-2</v>
      </c>
      <c r="H14" s="26">
        <f t="shared" si="4"/>
        <v>787264583</v>
      </c>
      <c r="I14" s="4">
        <f t="shared" si="0"/>
        <v>1168048.3427299703</v>
      </c>
      <c r="J14" s="8">
        <f t="shared" si="1"/>
        <v>13.9708448308374</v>
      </c>
      <c r="K14" s="8">
        <f t="shared" si="2"/>
        <v>6.513230110912307</v>
      </c>
      <c r="L14" s="8">
        <f t="shared" si="3"/>
        <v>11.429152475103827</v>
      </c>
    </row>
    <row r="15" spans="1:12" x14ac:dyDescent="0.3">
      <c r="A15">
        <v>1704585</v>
      </c>
      <c r="B15" t="s">
        <v>24</v>
      </c>
      <c r="C15">
        <v>4568</v>
      </c>
      <c r="D15">
        <v>89543</v>
      </c>
      <c r="E15" s="11">
        <v>45258214</v>
      </c>
      <c r="F15" s="11">
        <v>103177439</v>
      </c>
      <c r="G15" s="9">
        <v>0</v>
      </c>
      <c r="H15" s="26">
        <f t="shared" si="4"/>
        <v>148435653</v>
      </c>
      <c r="I15" s="4">
        <f t="shared" si="0"/>
        <v>32494.670096322243</v>
      </c>
      <c r="J15" s="8">
        <f t="shared" si="1"/>
        <v>10.388831357832606</v>
      </c>
      <c r="K15" s="8">
        <f t="shared" si="2"/>
        <v>8.4268307513358458</v>
      </c>
      <c r="L15" s="8">
        <f t="shared" si="3"/>
        <v>11.402474235812649</v>
      </c>
    </row>
    <row r="16" spans="1:12" x14ac:dyDescent="0.3">
      <c r="A16">
        <v>1704975</v>
      </c>
      <c r="B16" t="s">
        <v>25</v>
      </c>
      <c r="C16">
        <v>18778</v>
      </c>
      <c r="D16">
        <v>66517</v>
      </c>
      <c r="E16" s="11">
        <v>84316710</v>
      </c>
      <c r="F16" s="11">
        <v>208315798</v>
      </c>
      <c r="G16" s="9">
        <v>0.83186971100111773</v>
      </c>
      <c r="H16" s="26">
        <f t="shared" si="4"/>
        <v>292632508</v>
      </c>
      <c r="I16" s="4">
        <f t="shared" si="0"/>
        <v>15583.795292363404</v>
      </c>
      <c r="J16" s="8">
        <f t="shared" si="1"/>
        <v>9.6539868900390733</v>
      </c>
      <c r="K16" s="8">
        <f t="shared" si="2"/>
        <v>9.8404412508184933</v>
      </c>
      <c r="L16" s="8">
        <f t="shared" si="3"/>
        <v>11.105212833071583</v>
      </c>
    </row>
    <row r="17" spans="1:12" x14ac:dyDescent="0.3">
      <c r="A17">
        <v>1705248</v>
      </c>
      <c r="B17" t="s">
        <v>26</v>
      </c>
      <c r="C17">
        <v>18801</v>
      </c>
      <c r="D17">
        <v>68532</v>
      </c>
      <c r="E17" s="11">
        <v>535552459</v>
      </c>
      <c r="F17" s="11">
        <v>623028607</v>
      </c>
      <c r="G17" s="9">
        <v>0.25663105299526923</v>
      </c>
      <c r="H17" s="26">
        <f t="shared" si="4"/>
        <v>1158581066</v>
      </c>
      <c r="I17" s="4">
        <f t="shared" si="0"/>
        <v>61623.374607733633</v>
      </c>
      <c r="J17" s="8">
        <f t="shared" si="1"/>
        <v>11.028796535463417</v>
      </c>
      <c r="K17" s="8">
        <f t="shared" si="2"/>
        <v>9.8416653388927848</v>
      </c>
      <c r="L17" s="8">
        <f t="shared" si="3"/>
        <v>11.135056068452863</v>
      </c>
    </row>
    <row r="18" spans="1:12" x14ac:dyDescent="0.3">
      <c r="A18">
        <v>1705404</v>
      </c>
      <c r="B18" t="s">
        <v>27</v>
      </c>
      <c r="C18">
        <v>5314</v>
      </c>
      <c r="D18">
        <v>73812</v>
      </c>
      <c r="E18" s="11">
        <v>22911821</v>
      </c>
      <c r="F18" s="11">
        <v>96445891</v>
      </c>
      <c r="G18" s="9">
        <v>0</v>
      </c>
      <c r="H18" s="26">
        <f t="shared" si="4"/>
        <v>119357712</v>
      </c>
      <c r="I18" s="4">
        <f t="shared" si="0"/>
        <v>22460.992096349266</v>
      </c>
      <c r="J18" s="8">
        <f t="shared" si="1"/>
        <v>10.019535399015435</v>
      </c>
      <c r="K18" s="8">
        <f t="shared" si="2"/>
        <v>8.5781001263197592</v>
      </c>
      <c r="L18" s="8">
        <f t="shared" si="3"/>
        <v>11.209276598996368</v>
      </c>
    </row>
    <row r="19" spans="1:12" x14ac:dyDescent="0.3">
      <c r="A19">
        <v>1705573</v>
      </c>
      <c r="B19" t="s">
        <v>28</v>
      </c>
      <c r="C19">
        <v>56960</v>
      </c>
      <c r="D19">
        <v>64965</v>
      </c>
      <c r="E19" s="11">
        <v>439246356</v>
      </c>
      <c r="F19" s="11">
        <v>689990767</v>
      </c>
      <c r="G19" s="9">
        <v>0.72496069868995638</v>
      </c>
      <c r="H19" s="26">
        <f t="shared" si="4"/>
        <v>1129237123</v>
      </c>
      <c r="I19" s="4">
        <f t="shared" si="0"/>
        <v>19825.08994030899</v>
      </c>
      <c r="J19" s="8">
        <f t="shared" si="1"/>
        <v>9.8947035832044339</v>
      </c>
      <c r="K19" s="8">
        <f t="shared" si="2"/>
        <v>10.950104546085857</v>
      </c>
      <c r="L19" s="8">
        <f t="shared" si="3"/>
        <v>11.081603942316837</v>
      </c>
    </row>
    <row r="20" spans="1:12" x14ac:dyDescent="0.3">
      <c r="A20">
        <v>1705976</v>
      </c>
      <c r="B20" t="s">
        <v>29</v>
      </c>
      <c r="C20">
        <v>1208</v>
      </c>
      <c r="D20">
        <v>112778</v>
      </c>
      <c r="E20" s="11">
        <v>33022951</v>
      </c>
      <c r="F20" s="11">
        <v>33424187</v>
      </c>
      <c r="G20" s="9">
        <v>0</v>
      </c>
      <c r="H20" s="26">
        <f t="shared" si="4"/>
        <v>66447138</v>
      </c>
      <c r="I20" s="4">
        <f t="shared" si="0"/>
        <v>55005.908940397348</v>
      </c>
      <c r="J20" s="8">
        <f t="shared" si="1"/>
        <v>10.915195893723803</v>
      </c>
      <c r="K20" s="8">
        <f t="shared" si="2"/>
        <v>7.0967213784947605</v>
      </c>
      <c r="L20" s="8">
        <f t="shared" si="3"/>
        <v>11.633176563563215</v>
      </c>
    </row>
    <row r="21" spans="1:12" x14ac:dyDescent="0.3">
      <c r="A21">
        <v>1706587</v>
      </c>
      <c r="B21" t="s">
        <v>30</v>
      </c>
      <c r="C21">
        <v>22436</v>
      </c>
      <c r="D21">
        <v>87324</v>
      </c>
      <c r="E21" s="11">
        <v>743120224</v>
      </c>
      <c r="F21" s="11">
        <v>897935373</v>
      </c>
      <c r="G21" s="9">
        <v>0.12523456348851755</v>
      </c>
      <c r="H21" s="26">
        <f t="shared" si="4"/>
        <v>1641055597</v>
      </c>
      <c r="I21" s="4">
        <f t="shared" si="0"/>
        <v>73143.857951506507</v>
      </c>
      <c r="J21" s="8">
        <f t="shared" si="1"/>
        <v>11.200183437803474</v>
      </c>
      <c r="K21" s="8">
        <f t="shared" si="2"/>
        <v>10.018422090628228</v>
      </c>
      <c r="L21" s="8">
        <f t="shared" si="3"/>
        <v>11.377380618135087</v>
      </c>
    </row>
    <row r="22" spans="1:12" x14ac:dyDescent="0.3">
      <c r="A22">
        <v>1706704</v>
      </c>
      <c r="B22" t="s">
        <v>31</v>
      </c>
      <c r="C22">
        <v>22934</v>
      </c>
      <c r="D22">
        <v>51989</v>
      </c>
      <c r="E22" s="11">
        <v>133158074</v>
      </c>
      <c r="F22" s="11">
        <v>233760710</v>
      </c>
      <c r="G22" s="9">
        <v>1</v>
      </c>
      <c r="H22" s="26">
        <f t="shared" si="4"/>
        <v>366918784</v>
      </c>
      <c r="I22" s="4">
        <f t="shared" si="0"/>
        <v>15998.900497078574</v>
      </c>
      <c r="J22" s="8">
        <f t="shared" si="1"/>
        <v>9.6802752799280753</v>
      </c>
      <c r="K22" s="8">
        <f t="shared" si="2"/>
        <v>10.04037580459825</v>
      </c>
      <c r="L22" s="8">
        <f t="shared" si="3"/>
        <v>10.85878743672461</v>
      </c>
    </row>
    <row r="23" spans="1:12" x14ac:dyDescent="0.3">
      <c r="A23">
        <v>1707133</v>
      </c>
      <c r="B23" t="s">
        <v>32</v>
      </c>
      <c r="C23">
        <v>73807</v>
      </c>
      <c r="D23">
        <v>97371</v>
      </c>
      <c r="E23" s="11">
        <v>1645486998</v>
      </c>
      <c r="F23" s="11">
        <v>2274174440</v>
      </c>
      <c r="G23" s="9">
        <v>0.25710884445767163</v>
      </c>
      <c r="H23" s="26">
        <f t="shared" si="4"/>
        <v>3919661438</v>
      </c>
      <c r="I23" s="4">
        <f t="shared" si="0"/>
        <v>53106.906363895025</v>
      </c>
      <c r="J23" s="8">
        <f t="shared" si="1"/>
        <v>10.880062262122715</v>
      </c>
      <c r="K23" s="8">
        <f t="shared" si="2"/>
        <v>11.209208857039007</v>
      </c>
      <c r="L23" s="8">
        <f t="shared" si="3"/>
        <v>11.486283704023792</v>
      </c>
    </row>
    <row r="24" spans="1:12" x14ac:dyDescent="0.3">
      <c r="A24">
        <v>1707640</v>
      </c>
      <c r="B24" t="s">
        <v>33</v>
      </c>
      <c r="C24">
        <v>863</v>
      </c>
      <c r="D24">
        <v>79375</v>
      </c>
      <c r="E24" s="11">
        <v>154139</v>
      </c>
      <c r="F24" s="11">
        <v>12995848</v>
      </c>
      <c r="G24" s="9">
        <v>0</v>
      </c>
      <c r="H24" s="26">
        <f t="shared" si="4"/>
        <v>13149987</v>
      </c>
      <c r="I24" s="4">
        <f t="shared" si="0"/>
        <v>15237.528389339514</v>
      </c>
      <c r="J24" s="8">
        <f t="shared" si="1"/>
        <v>9.631516636910975</v>
      </c>
      <c r="K24" s="8">
        <f t="shared" si="2"/>
        <v>6.7604146910834277</v>
      </c>
      <c r="L24" s="8">
        <f t="shared" si="3"/>
        <v>11.281938736194993</v>
      </c>
    </row>
    <row r="25" spans="1:12" x14ac:dyDescent="0.3">
      <c r="A25">
        <v>1707770</v>
      </c>
      <c r="B25" t="s">
        <v>34</v>
      </c>
      <c r="C25">
        <v>6280</v>
      </c>
      <c r="D25">
        <v>69992</v>
      </c>
      <c r="E25" s="11">
        <v>46225978</v>
      </c>
      <c r="F25" s="11">
        <v>119546215</v>
      </c>
      <c r="G25" s="9">
        <v>0</v>
      </c>
      <c r="H25" s="26">
        <f t="shared" si="4"/>
        <v>165772193</v>
      </c>
      <c r="I25" s="4">
        <f t="shared" si="0"/>
        <v>26396.846019108281</v>
      </c>
      <c r="J25" s="8">
        <f t="shared" si="1"/>
        <v>10.18099981302425</v>
      </c>
      <c r="K25" s="8">
        <f t="shared" si="2"/>
        <v>8.7451252594622435</v>
      </c>
      <c r="L25" s="8">
        <f t="shared" si="3"/>
        <v>11.156136228786101</v>
      </c>
    </row>
    <row r="26" spans="1:12" x14ac:dyDescent="0.3">
      <c r="A26">
        <v>1708225</v>
      </c>
      <c r="B26" t="s">
        <v>35</v>
      </c>
      <c r="C26">
        <v>16883</v>
      </c>
      <c r="D26">
        <v>58371</v>
      </c>
      <c r="E26" s="11">
        <v>613709221</v>
      </c>
      <c r="F26" s="11">
        <v>433261246</v>
      </c>
      <c r="G26" s="9">
        <v>0.30275444881658542</v>
      </c>
      <c r="H26" s="26">
        <f t="shared" si="4"/>
        <v>1046970467</v>
      </c>
      <c r="I26" s="4">
        <f t="shared" si="0"/>
        <v>62013.295445122312</v>
      </c>
      <c r="J26" s="8">
        <f t="shared" si="1"/>
        <v>11.035104083700951</v>
      </c>
      <c r="K26" s="8">
        <f t="shared" si="2"/>
        <v>9.7340624774771936</v>
      </c>
      <c r="L26" s="8">
        <f t="shared" si="3"/>
        <v>10.974574470139485</v>
      </c>
    </row>
    <row r="27" spans="1:12" x14ac:dyDescent="0.3">
      <c r="A27">
        <v>1708446</v>
      </c>
      <c r="B27" t="s">
        <v>36</v>
      </c>
      <c r="C27">
        <v>7997</v>
      </c>
      <c r="D27">
        <v>56798</v>
      </c>
      <c r="E27" s="11">
        <v>226897252</v>
      </c>
      <c r="F27" s="11">
        <v>245666345</v>
      </c>
      <c r="G27" s="9">
        <v>0.67529382345586397</v>
      </c>
      <c r="H27" s="26">
        <f t="shared" si="4"/>
        <v>472563597</v>
      </c>
      <c r="I27" s="4">
        <f t="shared" si="0"/>
        <v>59092.609353507563</v>
      </c>
      <c r="J27" s="8">
        <f t="shared" si="1"/>
        <v>10.986861142334238</v>
      </c>
      <c r="K27" s="8">
        <f t="shared" si="2"/>
        <v>8.9868217503318899</v>
      </c>
      <c r="L27" s="8">
        <f t="shared" si="3"/>
        <v>10.947256392821705</v>
      </c>
    </row>
    <row r="28" spans="1:12" x14ac:dyDescent="0.3">
      <c r="A28">
        <v>1708576</v>
      </c>
      <c r="B28" t="s">
        <v>37</v>
      </c>
      <c r="C28">
        <v>19517</v>
      </c>
      <c r="D28">
        <v>90083</v>
      </c>
      <c r="E28" s="11">
        <v>75981803</v>
      </c>
      <c r="F28" s="11">
        <v>393073486</v>
      </c>
      <c r="G28" s="9">
        <v>0.7737215033887862</v>
      </c>
      <c r="H28" s="26">
        <f t="shared" si="4"/>
        <v>469055289</v>
      </c>
      <c r="I28" s="4">
        <f t="shared" si="0"/>
        <v>24033.165394271662</v>
      </c>
      <c r="J28" s="8">
        <f t="shared" si="1"/>
        <v>10.08719004682483</v>
      </c>
      <c r="K28" s="8">
        <f t="shared" si="2"/>
        <v>9.8790411596312016</v>
      </c>
      <c r="L28" s="8">
        <f t="shared" si="3"/>
        <v>11.408486746548979</v>
      </c>
    </row>
    <row r="29" spans="1:12" x14ac:dyDescent="0.3">
      <c r="A29">
        <v>1709447</v>
      </c>
      <c r="B29" t="s">
        <v>38</v>
      </c>
      <c r="C29">
        <v>43062</v>
      </c>
      <c r="D29">
        <v>121212</v>
      </c>
      <c r="E29" s="11">
        <v>711760943</v>
      </c>
      <c r="F29" s="11">
        <v>1815545066</v>
      </c>
      <c r="G29" s="9">
        <v>4.30435990002777E-3</v>
      </c>
      <c r="H29" s="26">
        <f t="shared" si="4"/>
        <v>2527306009</v>
      </c>
      <c r="I29" s="4">
        <f t="shared" si="0"/>
        <v>58689.935650921929</v>
      </c>
      <c r="J29" s="8">
        <f t="shared" si="1"/>
        <v>10.980023537128572</v>
      </c>
      <c r="K29" s="8">
        <f t="shared" si="2"/>
        <v>10.670396216658126</v>
      </c>
      <c r="L29" s="8">
        <f t="shared" si="3"/>
        <v>11.705296357617184</v>
      </c>
    </row>
    <row r="30" spans="1:12" x14ac:dyDescent="0.3">
      <c r="A30">
        <v>1709531</v>
      </c>
      <c r="B30" t="s">
        <v>39</v>
      </c>
      <c r="C30">
        <v>1250</v>
      </c>
      <c r="D30">
        <v>109405</v>
      </c>
      <c r="E30" s="11">
        <v>935218</v>
      </c>
      <c r="F30" s="11">
        <v>63166379</v>
      </c>
      <c r="G30" s="9">
        <v>0</v>
      </c>
      <c r="H30" s="26">
        <f t="shared" si="4"/>
        <v>64101597</v>
      </c>
      <c r="I30" s="4">
        <f t="shared" si="0"/>
        <v>51281.277600000001</v>
      </c>
      <c r="J30" s="8">
        <f t="shared" si="1"/>
        <v>10.845081005480766</v>
      </c>
      <c r="K30" s="8">
        <f t="shared" si="2"/>
        <v>7.1308988302963465</v>
      </c>
      <c r="L30" s="8">
        <f t="shared" si="3"/>
        <v>11.602811871764752</v>
      </c>
    </row>
    <row r="31" spans="1:12" x14ac:dyDescent="0.3">
      <c r="A31">
        <v>1709642</v>
      </c>
      <c r="B31" t="s">
        <v>40</v>
      </c>
      <c r="C31">
        <v>29312</v>
      </c>
      <c r="D31">
        <v>73466</v>
      </c>
      <c r="E31" s="11">
        <v>318157596</v>
      </c>
      <c r="F31" s="11">
        <v>472578911</v>
      </c>
      <c r="G31" s="9">
        <v>0.6628961581575461</v>
      </c>
      <c r="H31" s="26">
        <f t="shared" si="4"/>
        <v>790736507</v>
      </c>
      <c r="I31" s="4">
        <f t="shared" si="0"/>
        <v>26976.545680949781</v>
      </c>
      <c r="J31" s="8">
        <f t="shared" si="1"/>
        <v>10.202723088983326</v>
      </c>
      <c r="K31" s="8">
        <f t="shared" si="2"/>
        <v>10.285752267473857</v>
      </c>
      <c r="L31" s="8">
        <f t="shared" si="3"/>
        <v>11.20457799314145</v>
      </c>
    </row>
    <row r="32" spans="1:12" x14ac:dyDescent="0.3">
      <c r="A32">
        <v>1709759</v>
      </c>
      <c r="B32" t="s">
        <v>41</v>
      </c>
      <c r="C32">
        <v>495</v>
      </c>
      <c r="D32">
        <v>76250</v>
      </c>
      <c r="E32" s="11">
        <v>3630885</v>
      </c>
      <c r="F32" s="11">
        <v>18151983</v>
      </c>
      <c r="G32" s="9">
        <v>0</v>
      </c>
      <c r="H32" s="26">
        <f t="shared" si="4"/>
        <v>21782868</v>
      </c>
      <c r="I32" s="4">
        <f t="shared" si="0"/>
        <v>44005.793939393938</v>
      </c>
      <c r="J32" s="8">
        <f t="shared" si="1"/>
        <v>10.692076584672062</v>
      </c>
      <c r="K32" s="8">
        <f t="shared" si="2"/>
        <v>6.2045577625686903</v>
      </c>
      <c r="L32" s="8">
        <f t="shared" si="3"/>
        <v>11.241772694469658</v>
      </c>
    </row>
    <row r="33" spans="1:12" x14ac:dyDescent="0.3">
      <c r="A33">
        <v>1709798</v>
      </c>
      <c r="B33" t="s">
        <v>42</v>
      </c>
      <c r="C33">
        <v>4085</v>
      </c>
      <c r="D33">
        <v>50556</v>
      </c>
      <c r="E33" s="11">
        <v>11454547</v>
      </c>
      <c r="F33" s="11">
        <v>42670269</v>
      </c>
      <c r="G33" s="9">
        <v>1</v>
      </c>
      <c r="H33" s="26">
        <f t="shared" si="4"/>
        <v>54124816</v>
      </c>
      <c r="I33" s="4">
        <f t="shared" si="0"/>
        <v>13249.648959608323</v>
      </c>
      <c r="J33" s="8">
        <f t="shared" si="1"/>
        <v>9.4917263374489398</v>
      </c>
      <c r="K33" s="8">
        <f t="shared" si="2"/>
        <v>8.3150770072941036</v>
      </c>
      <c r="L33" s="8">
        <f t="shared" si="3"/>
        <v>10.830836911767017</v>
      </c>
    </row>
    <row r="34" spans="1:12" x14ac:dyDescent="0.3">
      <c r="A34">
        <v>1709980</v>
      </c>
      <c r="B34" t="s">
        <v>43</v>
      </c>
      <c r="C34">
        <v>11167</v>
      </c>
      <c r="D34">
        <v>148214</v>
      </c>
      <c r="E34" s="11">
        <v>149834224</v>
      </c>
      <c r="F34" s="11">
        <v>1195171351</v>
      </c>
      <c r="G34" s="9">
        <v>0</v>
      </c>
      <c r="H34" s="26">
        <f t="shared" si="4"/>
        <v>1345005575</v>
      </c>
      <c r="I34" s="4">
        <f t="shared" si="0"/>
        <v>120444.66508462434</v>
      </c>
      <c r="J34" s="8">
        <f t="shared" si="1"/>
        <v>11.698945715527243</v>
      </c>
      <c r="K34" s="8">
        <f t="shared" si="2"/>
        <v>9.3207182794457921</v>
      </c>
      <c r="L34" s="8">
        <f t="shared" si="3"/>
        <v>11.906412454318975</v>
      </c>
    </row>
    <row r="35" spans="1:12" x14ac:dyDescent="0.3">
      <c r="A35">
        <v>1710487</v>
      </c>
      <c r="B35" t="s">
        <v>44</v>
      </c>
      <c r="C35">
        <v>36065</v>
      </c>
      <c r="D35">
        <v>52994</v>
      </c>
      <c r="E35" s="11">
        <v>517521810</v>
      </c>
      <c r="F35" s="11">
        <v>353605330</v>
      </c>
      <c r="G35" s="9">
        <v>1</v>
      </c>
      <c r="H35" s="26">
        <f t="shared" si="4"/>
        <v>871127140</v>
      </c>
      <c r="I35" s="4">
        <f t="shared" si="0"/>
        <v>24154.364064882851</v>
      </c>
      <c r="J35" s="8">
        <f t="shared" si="1"/>
        <v>10.092220349375651</v>
      </c>
      <c r="K35" s="8">
        <f t="shared" si="2"/>
        <v>10.493078144937773</v>
      </c>
      <c r="L35" s="8">
        <f t="shared" si="3"/>
        <v>10.87793397857863</v>
      </c>
    </row>
    <row r="36" spans="1:12" x14ac:dyDescent="0.3">
      <c r="A36">
        <v>1710513</v>
      </c>
      <c r="B36" t="s">
        <v>45</v>
      </c>
      <c r="C36">
        <v>7167</v>
      </c>
      <c r="D36">
        <v>52696</v>
      </c>
      <c r="E36" s="11">
        <v>68096958</v>
      </c>
      <c r="F36" s="11">
        <v>76830637</v>
      </c>
      <c r="G36" s="9">
        <v>0.54448398576512458</v>
      </c>
      <c r="H36" s="26">
        <f t="shared" si="4"/>
        <v>144927595</v>
      </c>
      <c r="I36" s="4">
        <f t="shared" si="0"/>
        <v>20221.514580717176</v>
      </c>
      <c r="J36" s="8">
        <f t="shared" si="1"/>
        <v>9.9145023948491957</v>
      </c>
      <c r="K36" s="8">
        <f t="shared" si="2"/>
        <v>8.877242435993919</v>
      </c>
      <c r="L36" s="8">
        <f t="shared" si="3"/>
        <v>10.872294830320529</v>
      </c>
    </row>
    <row r="37" spans="1:12" x14ac:dyDescent="0.3">
      <c r="A37">
        <v>1710906</v>
      </c>
      <c r="B37" t="s">
        <v>46</v>
      </c>
      <c r="C37">
        <v>10468</v>
      </c>
      <c r="D37">
        <v>183050</v>
      </c>
      <c r="E37" s="11">
        <v>23433586</v>
      </c>
      <c r="F37" s="11">
        <v>483313963</v>
      </c>
      <c r="G37" s="9">
        <v>0</v>
      </c>
      <c r="H37" s="26">
        <f t="shared" si="4"/>
        <v>506747549</v>
      </c>
      <c r="I37" s="4">
        <f t="shared" si="0"/>
        <v>48409.204145968666</v>
      </c>
      <c r="J37" s="8">
        <f t="shared" si="1"/>
        <v>10.787445242930161</v>
      </c>
      <c r="K37" s="8">
        <f t="shared" si="2"/>
        <v>9.2560782636500356</v>
      </c>
      <c r="L37" s="8">
        <f t="shared" si="3"/>
        <v>12.117514618548382</v>
      </c>
    </row>
    <row r="38" spans="1:12" x14ac:dyDescent="0.3">
      <c r="A38">
        <v>1711332</v>
      </c>
      <c r="B38" t="s">
        <v>47</v>
      </c>
      <c r="C38">
        <v>39895</v>
      </c>
      <c r="D38">
        <v>95342</v>
      </c>
      <c r="E38" s="11">
        <v>647526616</v>
      </c>
      <c r="F38" s="11">
        <v>1331716022</v>
      </c>
      <c r="G38" s="9">
        <v>0.16685903547950018</v>
      </c>
      <c r="H38" s="26">
        <f t="shared" si="4"/>
        <v>1979242638</v>
      </c>
      <c r="I38" s="4">
        <f t="shared" si="0"/>
        <v>49611.295600952501</v>
      </c>
      <c r="J38" s="8">
        <f t="shared" si="1"/>
        <v>10.811973820675764</v>
      </c>
      <c r="K38" s="8">
        <f t="shared" si="2"/>
        <v>10.594006281742381</v>
      </c>
      <c r="L38" s="8">
        <f t="shared" si="3"/>
        <v>11.465225706092808</v>
      </c>
    </row>
    <row r="39" spans="1:12" x14ac:dyDescent="0.3">
      <c r="A39">
        <v>1711358</v>
      </c>
      <c r="B39" t="s">
        <v>48</v>
      </c>
      <c r="C39">
        <v>37940</v>
      </c>
      <c r="D39">
        <v>73121</v>
      </c>
      <c r="E39" s="11">
        <v>416791229</v>
      </c>
      <c r="F39" s="11">
        <v>641366396</v>
      </c>
      <c r="G39" s="9">
        <v>0.72645657267725039</v>
      </c>
      <c r="H39" s="26">
        <f t="shared" si="4"/>
        <v>1058157625</v>
      </c>
      <c r="I39" s="4">
        <f t="shared" si="0"/>
        <v>27890.290590405904</v>
      </c>
      <c r="J39" s="8">
        <f t="shared" si="1"/>
        <v>10.236033899728456</v>
      </c>
      <c r="K39" s="8">
        <f t="shared" si="2"/>
        <v>10.543761243489005</v>
      </c>
      <c r="L39" s="8">
        <f t="shared" si="3"/>
        <v>11.19987088218331</v>
      </c>
    </row>
    <row r="40" spans="1:12" x14ac:dyDescent="0.3">
      <c r="A40">
        <v>1711592</v>
      </c>
      <c r="B40" t="s">
        <v>49</v>
      </c>
      <c r="C40">
        <v>17919</v>
      </c>
      <c r="D40">
        <v>106940</v>
      </c>
      <c r="E40" s="11">
        <v>146730120</v>
      </c>
      <c r="F40" s="11">
        <v>517796156</v>
      </c>
      <c r="G40" s="9">
        <v>0</v>
      </c>
      <c r="H40" s="26">
        <f t="shared" si="4"/>
        <v>664526276</v>
      </c>
      <c r="I40" s="4">
        <f t="shared" si="0"/>
        <v>37085.008984876389</v>
      </c>
      <c r="J40" s="8">
        <f t="shared" si="1"/>
        <v>10.520968096448541</v>
      </c>
      <c r="K40" s="8">
        <f t="shared" si="2"/>
        <v>9.7936168814004159</v>
      </c>
      <c r="L40" s="8">
        <f t="shared" si="3"/>
        <v>11.580023208502723</v>
      </c>
    </row>
    <row r="41" spans="1:12" x14ac:dyDescent="0.3">
      <c r="A41">
        <v>1712476</v>
      </c>
      <c r="B41" t="s">
        <v>50</v>
      </c>
      <c r="C41">
        <v>13694</v>
      </c>
      <c r="D41">
        <v>105156</v>
      </c>
      <c r="E41" s="11">
        <v>116300528</v>
      </c>
      <c r="F41" s="11">
        <v>389679690</v>
      </c>
      <c r="G41" s="9">
        <v>0</v>
      </c>
      <c r="H41" s="26">
        <f t="shared" si="4"/>
        <v>505980218</v>
      </c>
      <c r="I41" s="4">
        <f t="shared" si="0"/>
        <v>36949.044691105591</v>
      </c>
      <c r="J41" s="8">
        <f t="shared" si="1"/>
        <v>10.517295071944847</v>
      </c>
      <c r="K41" s="8">
        <f t="shared" si="2"/>
        <v>9.5247130596810088</v>
      </c>
      <c r="L41" s="8">
        <f t="shared" si="3"/>
        <v>11.563200240843852</v>
      </c>
    </row>
    <row r="42" spans="1:12" x14ac:dyDescent="0.3">
      <c r="A42">
        <v>1714000</v>
      </c>
      <c r="B42" t="s">
        <v>51</v>
      </c>
      <c r="C42">
        <v>2742119</v>
      </c>
      <c r="D42">
        <v>65781</v>
      </c>
      <c r="E42" s="11">
        <v>23964714896</v>
      </c>
      <c r="F42" s="11">
        <v>87825670349</v>
      </c>
      <c r="G42" s="9">
        <v>0.62405129937940307</v>
      </c>
      <c r="H42" s="26">
        <f t="shared" si="4"/>
        <v>111790385245</v>
      </c>
      <c r="I42" s="4">
        <f t="shared" si="0"/>
        <v>40767.882518957056</v>
      </c>
      <c r="J42" s="8">
        <f t="shared" si="1"/>
        <v>10.615649857230201</v>
      </c>
      <c r="K42" s="8">
        <f t="shared" si="2"/>
        <v>14.824241537141535</v>
      </c>
      <c r="L42" s="8">
        <f t="shared" si="3"/>
        <v>11.094086321816611</v>
      </c>
    </row>
    <row r="43" spans="1:12" x14ac:dyDescent="0.3">
      <c r="A43">
        <v>1714026</v>
      </c>
      <c r="B43" t="s">
        <v>52</v>
      </c>
      <c r="C43">
        <v>27840</v>
      </c>
      <c r="D43">
        <v>54870</v>
      </c>
      <c r="E43" s="11">
        <v>197482623</v>
      </c>
      <c r="F43" s="11">
        <v>342743426</v>
      </c>
      <c r="G43" s="9">
        <v>0.77678311499272201</v>
      </c>
      <c r="H43" s="26">
        <f t="shared" si="4"/>
        <v>540226049</v>
      </c>
      <c r="I43" s="4">
        <f t="shared" si="0"/>
        <v>19404.671300287355</v>
      </c>
      <c r="J43" s="8">
        <f t="shared" si="1"/>
        <v>9.8732691047410857</v>
      </c>
      <c r="K43" s="8">
        <f t="shared" si="2"/>
        <v>10.234229114448356</v>
      </c>
      <c r="L43" s="8">
        <f t="shared" si="3"/>
        <v>10.912722030053022</v>
      </c>
    </row>
    <row r="44" spans="1:12" x14ac:dyDescent="0.3">
      <c r="A44">
        <v>1714065</v>
      </c>
      <c r="B44" t="s">
        <v>53</v>
      </c>
      <c r="C44">
        <v>14413</v>
      </c>
      <c r="D44">
        <v>56494</v>
      </c>
      <c r="E44" s="11">
        <v>273383993</v>
      </c>
      <c r="F44" s="11">
        <v>318357769</v>
      </c>
      <c r="G44" s="9">
        <v>0.57756530173907017</v>
      </c>
      <c r="H44" s="26">
        <f t="shared" si="4"/>
        <v>591741762</v>
      </c>
      <c r="I44" s="4">
        <f t="shared" si="0"/>
        <v>41056.113369874416</v>
      </c>
      <c r="J44" s="8">
        <f t="shared" si="1"/>
        <v>10.622695028758843</v>
      </c>
      <c r="K44" s="8">
        <f t="shared" si="2"/>
        <v>9.5758858560831026</v>
      </c>
      <c r="L44" s="8">
        <f t="shared" si="3"/>
        <v>10.941889716805212</v>
      </c>
    </row>
    <row r="45" spans="1:12" x14ac:dyDescent="0.3">
      <c r="A45">
        <v>1714351</v>
      </c>
      <c r="B45" t="s">
        <v>54</v>
      </c>
      <c r="C45">
        <v>84905</v>
      </c>
      <c r="D45">
        <v>58433</v>
      </c>
      <c r="E45" s="11">
        <v>811999277</v>
      </c>
      <c r="F45" s="11">
        <v>625895460</v>
      </c>
      <c r="G45" s="9">
        <v>1</v>
      </c>
      <c r="H45" s="26">
        <f t="shared" si="4"/>
        <v>1437894737</v>
      </c>
      <c r="I45" s="4">
        <f t="shared" si="0"/>
        <v>16935.33639950533</v>
      </c>
      <c r="J45" s="8">
        <f t="shared" si="1"/>
        <v>9.7371576292119677</v>
      </c>
      <c r="K45" s="8">
        <f t="shared" si="2"/>
        <v>11.349288263380402</v>
      </c>
      <c r="L45" s="8">
        <f t="shared" si="3"/>
        <v>10.975636077718386</v>
      </c>
    </row>
    <row r="46" spans="1:12" x14ac:dyDescent="0.3">
      <c r="A46">
        <v>1714572</v>
      </c>
      <c r="B46" t="s">
        <v>55</v>
      </c>
      <c r="C46">
        <v>8707</v>
      </c>
      <c r="D46">
        <v>107375</v>
      </c>
      <c r="E46" s="11">
        <v>79154442</v>
      </c>
      <c r="F46" s="11">
        <v>594274371</v>
      </c>
      <c r="G46" s="9">
        <v>0</v>
      </c>
      <c r="H46" s="26">
        <f t="shared" si="4"/>
        <v>673428813</v>
      </c>
      <c r="I46" s="4">
        <f t="shared" si="0"/>
        <v>77343.380383599404</v>
      </c>
      <c r="J46" s="8">
        <f t="shared" si="1"/>
        <v>11.256010272295068</v>
      </c>
      <c r="K46" s="8">
        <f t="shared" si="2"/>
        <v>9.0718825788286157</v>
      </c>
      <c r="L46" s="8">
        <f t="shared" si="3"/>
        <v>11.584082659286556</v>
      </c>
    </row>
    <row r="47" spans="1:12" x14ac:dyDescent="0.3">
      <c r="A47">
        <v>1715170</v>
      </c>
      <c r="B47" t="s">
        <v>56</v>
      </c>
      <c r="C47">
        <v>5238</v>
      </c>
      <c r="D47">
        <v>77636</v>
      </c>
      <c r="E47" s="11">
        <v>214</v>
      </c>
      <c r="F47" s="11">
        <v>123312165</v>
      </c>
      <c r="G47" s="9">
        <v>0</v>
      </c>
      <c r="H47" s="26">
        <f t="shared" si="4"/>
        <v>123312379</v>
      </c>
      <c r="I47" s="4">
        <f t="shared" si="0"/>
        <v>23541.882206949216</v>
      </c>
      <c r="J47" s="8">
        <f t="shared" si="1"/>
        <v>10.066536335432136</v>
      </c>
      <c r="K47" s="8">
        <f t="shared" si="2"/>
        <v>8.5636950250676573</v>
      </c>
      <c r="L47" s="8">
        <f t="shared" si="3"/>
        <v>11.259786516120618</v>
      </c>
    </row>
    <row r="48" spans="1:12" x14ac:dyDescent="0.3">
      <c r="A48">
        <v>1716691</v>
      </c>
      <c r="B48" t="s">
        <v>57</v>
      </c>
      <c r="C48">
        <v>16746</v>
      </c>
      <c r="D48">
        <v>64888</v>
      </c>
      <c r="E48" s="11">
        <v>123044405</v>
      </c>
      <c r="F48" s="11">
        <v>181163680</v>
      </c>
      <c r="G48" s="9">
        <v>0.43540983606557376</v>
      </c>
      <c r="H48" s="26">
        <f t="shared" si="4"/>
        <v>304208085</v>
      </c>
      <c r="I48" s="4">
        <f t="shared" si="0"/>
        <v>18166.014869222501</v>
      </c>
      <c r="J48" s="8">
        <f t="shared" si="1"/>
        <v>9.8073078125811737</v>
      </c>
      <c r="K48" s="8">
        <f t="shared" si="2"/>
        <v>9.7259147027643778</v>
      </c>
      <c r="L48" s="8">
        <f t="shared" si="3"/>
        <v>11.080417985750181</v>
      </c>
    </row>
    <row r="49" spans="1:12" x14ac:dyDescent="0.3">
      <c r="A49">
        <v>1716873</v>
      </c>
      <c r="B49" t="s">
        <v>58</v>
      </c>
      <c r="C49">
        <v>6354</v>
      </c>
      <c r="D49">
        <v>74750</v>
      </c>
      <c r="E49" s="11">
        <v>672639469</v>
      </c>
      <c r="F49" s="11">
        <v>308304385</v>
      </c>
      <c r="G49" s="9">
        <v>0</v>
      </c>
      <c r="H49" s="26">
        <f t="shared" si="4"/>
        <v>980943854</v>
      </c>
      <c r="I49" s="4">
        <f t="shared" si="0"/>
        <v>154382.09852061694</v>
      </c>
      <c r="J49" s="8">
        <f t="shared" si="1"/>
        <v>11.947185967627011</v>
      </c>
      <c r="K49" s="8">
        <f t="shared" si="2"/>
        <v>8.7568398148294619</v>
      </c>
      <c r="L49" s="8">
        <f t="shared" si="3"/>
        <v>11.221904491252932</v>
      </c>
    </row>
    <row r="50" spans="1:12" x14ac:dyDescent="0.3">
      <c r="A50">
        <v>1717458</v>
      </c>
      <c r="B50" t="s">
        <v>59</v>
      </c>
      <c r="C50">
        <v>20305</v>
      </c>
      <c r="D50">
        <v>63172</v>
      </c>
      <c r="E50" s="11">
        <v>235779737</v>
      </c>
      <c r="F50" s="11">
        <v>398393372</v>
      </c>
      <c r="G50" s="9">
        <v>4.8878244293464976E-5</v>
      </c>
      <c r="H50" s="26">
        <f t="shared" si="4"/>
        <v>634173109</v>
      </c>
      <c r="I50" s="4">
        <f t="shared" si="0"/>
        <v>31232.361930558975</v>
      </c>
      <c r="J50" s="8">
        <f t="shared" si="1"/>
        <v>10.34921007759851</v>
      </c>
      <c r="K50" s="8">
        <f t="shared" si="2"/>
        <v>9.918622440120398</v>
      </c>
      <c r="L50" s="8">
        <f t="shared" si="3"/>
        <v>11.053616443989945</v>
      </c>
    </row>
    <row r="51" spans="1:12" x14ac:dyDescent="0.3">
      <c r="A51">
        <v>1717497</v>
      </c>
      <c r="B51" t="s">
        <v>60</v>
      </c>
      <c r="C51">
        <v>10908</v>
      </c>
      <c r="D51">
        <v>65074</v>
      </c>
      <c r="E51" s="11">
        <v>450546310</v>
      </c>
      <c r="F51" s="11">
        <v>327193249</v>
      </c>
      <c r="G51" s="9">
        <v>0.14049510437834842</v>
      </c>
      <c r="H51" s="26">
        <f t="shared" si="4"/>
        <v>777739559</v>
      </c>
      <c r="I51" s="4">
        <f t="shared" si="0"/>
        <v>71299.922900623395</v>
      </c>
      <c r="J51" s="8">
        <f t="shared" si="1"/>
        <v>11.174650525064122</v>
      </c>
      <c r="K51" s="8">
        <f t="shared" si="2"/>
        <v>9.2972517439654787</v>
      </c>
      <c r="L51" s="8">
        <f t="shared" si="3"/>
        <v>11.08328036286033</v>
      </c>
    </row>
    <row r="52" spans="1:12" x14ac:dyDescent="0.3">
      <c r="A52">
        <v>1717523</v>
      </c>
      <c r="B52" t="s">
        <v>61</v>
      </c>
      <c r="C52">
        <v>8425</v>
      </c>
      <c r="D52">
        <v>80718</v>
      </c>
      <c r="E52" s="11">
        <v>86336825</v>
      </c>
      <c r="F52" s="11">
        <v>150483787</v>
      </c>
      <c r="G52" s="9">
        <v>0</v>
      </c>
      <c r="H52" s="26">
        <f t="shared" si="4"/>
        <v>236820612</v>
      </c>
      <c r="I52" s="4">
        <f t="shared" si="0"/>
        <v>28109.271454005935</v>
      </c>
      <c r="J52" s="8">
        <f t="shared" si="1"/>
        <v>10.243854745884379</v>
      </c>
      <c r="K52" s="8">
        <f t="shared" si="2"/>
        <v>9.0389587552205626</v>
      </c>
      <c r="L52" s="8">
        <f t="shared" si="3"/>
        <v>11.298716877713598</v>
      </c>
    </row>
    <row r="53" spans="1:12" x14ac:dyDescent="0.3">
      <c r="A53">
        <v>1717887</v>
      </c>
      <c r="B53" t="s">
        <v>62</v>
      </c>
      <c r="C53">
        <v>40082</v>
      </c>
      <c r="D53">
        <v>96274</v>
      </c>
      <c r="E53" s="11">
        <v>1139274680</v>
      </c>
      <c r="F53" s="11">
        <v>1199910786</v>
      </c>
      <c r="G53" s="9">
        <v>8.9671956095259381E-2</v>
      </c>
      <c r="H53" s="26">
        <f t="shared" si="4"/>
        <v>2339185466</v>
      </c>
      <c r="I53" s="4">
        <f t="shared" si="0"/>
        <v>58359.998652761838</v>
      </c>
      <c r="J53" s="8">
        <f t="shared" si="1"/>
        <v>10.974385979551764</v>
      </c>
      <c r="K53" s="8">
        <f t="shared" si="2"/>
        <v>10.598682634713374</v>
      </c>
      <c r="L53" s="8">
        <f t="shared" si="3"/>
        <v>11.474953571716675</v>
      </c>
    </row>
    <row r="54" spans="1:12" x14ac:dyDescent="0.3">
      <c r="A54">
        <v>1718628</v>
      </c>
      <c r="B54" t="s">
        <v>63</v>
      </c>
      <c r="C54">
        <v>22087</v>
      </c>
      <c r="D54">
        <v>104226</v>
      </c>
      <c r="E54" s="11">
        <v>320876598</v>
      </c>
      <c r="F54" s="11">
        <v>932063818</v>
      </c>
      <c r="G54" s="9">
        <v>0</v>
      </c>
      <c r="H54" s="26">
        <f t="shared" si="4"/>
        <v>1252940416</v>
      </c>
      <c r="I54" s="4">
        <f t="shared" si="0"/>
        <v>56727.505591524423</v>
      </c>
      <c r="J54" s="8">
        <f t="shared" si="1"/>
        <v>10.946014479523564</v>
      </c>
      <c r="K54" s="8">
        <f t="shared" si="2"/>
        <v>10.002744479133469</v>
      </c>
      <c r="L54" s="8">
        <f t="shared" si="3"/>
        <v>11.554316897329979</v>
      </c>
    </row>
    <row r="55" spans="1:12" x14ac:dyDescent="0.3">
      <c r="A55">
        <v>1719083</v>
      </c>
      <c r="B55" t="s">
        <v>64</v>
      </c>
      <c r="C55">
        <v>3638</v>
      </c>
      <c r="D55">
        <v>165625</v>
      </c>
      <c r="E55" s="11">
        <v>128358619</v>
      </c>
      <c r="F55" s="11">
        <v>276647964</v>
      </c>
      <c r="G55" s="9">
        <v>0</v>
      </c>
      <c r="H55" s="26">
        <f t="shared" si="4"/>
        <v>405006583</v>
      </c>
      <c r="I55" s="4">
        <f t="shared" si="0"/>
        <v>111326.71330401319</v>
      </c>
      <c r="J55" s="8">
        <f t="shared" si="1"/>
        <v>11.620224520181633</v>
      </c>
      <c r="K55" s="8">
        <f t="shared" si="2"/>
        <v>8.1991893590780673</v>
      </c>
      <c r="L55" s="8">
        <f t="shared" si="3"/>
        <v>12.017481475722624</v>
      </c>
    </row>
    <row r="56" spans="1:12" x14ac:dyDescent="0.3">
      <c r="A56">
        <v>1718992</v>
      </c>
      <c r="B56" t="s">
        <v>65</v>
      </c>
      <c r="C56">
        <v>19228</v>
      </c>
      <c r="D56">
        <v>168568</v>
      </c>
      <c r="E56" s="11">
        <v>329603475</v>
      </c>
      <c r="F56" s="11">
        <v>1524116833</v>
      </c>
      <c r="G56" s="9">
        <v>0</v>
      </c>
      <c r="H56" s="26">
        <f t="shared" si="4"/>
        <v>1853720308</v>
      </c>
      <c r="I56" s="4">
        <f t="shared" si="0"/>
        <v>96407.338672768878</v>
      </c>
      <c r="J56" s="8">
        <f t="shared" si="1"/>
        <v>11.476337605011981</v>
      </c>
      <c r="K56" s="8">
        <f t="shared" si="2"/>
        <v>9.8641228290138514</v>
      </c>
      <c r="L56" s="8">
        <f t="shared" si="3"/>
        <v>12.035094508196643</v>
      </c>
    </row>
    <row r="57" spans="1:12" x14ac:dyDescent="0.3">
      <c r="A57">
        <v>1719642</v>
      </c>
      <c r="B57" t="s">
        <v>66</v>
      </c>
      <c r="C57">
        <v>60413</v>
      </c>
      <c r="D57">
        <v>79453</v>
      </c>
      <c r="E57" s="11">
        <v>1163474920</v>
      </c>
      <c r="F57" s="11">
        <v>2252496910</v>
      </c>
      <c r="G57" s="9">
        <v>0.14597445405850845</v>
      </c>
      <c r="H57" s="26">
        <f t="shared" si="4"/>
        <v>3415971830</v>
      </c>
      <c r="I57" s="4">
        <f t="shared" si="0"/>
        <v>56543.655008028072</v>
      </c>
      <c r="J57" s="8">
        <f t="shared" si="1"/>
        <v>10.942768273799665</v>
      </c>
      <c r="K57" s="8">
        <f t="shared" si="2"/>
        <v>11.008959592551948</v>
      </c>
      <c r="L57" s="8">
        <f t="shared" si="3"/>
        <v>11.282920930849217</v>
      </c>
    </row>
    <row r="58" spans="1:12" x14ac:dyDescent="0.3">
      <c r="A58">
        <v>1719837</v>
      </c>
      <c r="B58" t="s">
        <v>67</v>
      </c>
      <c r="C58">
        <v>2765</v>
      </c>
      <c r="D58">
        <v>57870</v>
      </c>
      <c r="E58" s="11">
        <v>5133019</v>
      </c>
      <c r="F58" s="11">
        <v>50256754</v>
      </c>
      <c r="G58" s="9">
        <v>0</v>
      </c>
      <c r="H58" s="26">
        <f t="shared" si="4"/>
        <v>55389773</v>
      </c>
      <c r="I58" s="4">
        <f t="shared" si="0"/>
        <v>20032.467631103074</v>
      </c>
      <c r="J58" s="8">
        <f t="shared" si="1"/>
        <v>9.9051096178317799</v>
      </c>
      <c r="K58" s="8">
        <f t="shared" si="2"/>
        <v>7.9247959139564355</v>
      </c>
      <c r="L58" s="8">
        <f t="shared" si="3"/>
        <v>10.965954394567884</v>
      </c>
    </row>
    <row r="59" spans="1:12" x14ac:dyDescent="0.3">
      <c r="A59">
        <v>1720149</v>
      </c>
      <c r="B59" t="s">
        <v>68</v>
      </c>
      <c r="C59">
        <v>3036</v>
      </c>
      <c r="D59">
        <v>46406</v>
      </c>
      <c r="E59" s="11">
        <v>27602304</v>
      </c>
      <c r="F59" s="11">
        <v>28398484</v>
      </c>
      <c r="G59" s="9">
        <v>1</v>
      </c>
      <c r="H59" s="26">
        <f t="shared" si="4"/>
        <v>56000788</v>
      </c>
      <c r="I59" s="4">
        <f t="shared" si="0"/>
        <v>18445.58234519104</v>
      </c>
      <c r="J59" s="8">
        <f t="shared" si="1"/>
        <v>9.822580181513473</v>
      </c>
      <c r="K59" s="8">
        <f t="shared" si="2"/>
        <v>8.0182961385155203</v>
      </c>
      <c r="L59" s="8">
        <f t="shared" si="3"/>
        <v>10.745184040199312</v>
      </c>
    </row>
    <row r="60" spans="1:12" x14ac:dyDescent="0.3">
      <c r="A60">
        <v>1720292</v>
      </c>
      <c r="B60" t="s">
        <v>69</v>
      </c>
      <c r="C60">
        <v>21588</v>
      </c>
      <c r="D60">
        <v>53047</v>
      </c>
      <c r="E60" s="11">
        <v>152954775</v>
      </c>
      <c r="F60" s="11">
        <v>189974065</v>
      </c>
      <c r="G60" s="9">
        <v>1</v>
      </c>
      <c r="H60" s="26">
        <f t="shared" si="4"/>
        <v>342928840</v>
      </c>
      <c r="I60" s="4">
        <f t="shared" si="0"/>
        <v>15885.160274226422</v>
      </c>
      <c r="J60" s="8">
        <f t="shared" si="1"/>
        <v>9.6731406363112882</v>
      </c>
      <c r="K60" s="8">
        <f t="shared" si="2"/>
        <v>9.9798928837385326</v>
      </c>
      <c r="L60" s="8">
        <f t="shared" si="3"/>
        <v>10.878933592018965</v>
      </c>
    </row>
    <row r="61" spans="1:12" x14ac:dyDescent="0.3">
      <c r="A61">
        <v>1720591</v>
      </c>
      <c r="B61" t="s">
        <v>70</v>
      </c>
      <c r="C61">
        <v>50209</v>
      </c>
      <c r="D61">
        <v>105217</v>
      </c>
      <c r="E61" s="11">
        <v>1208837111</v>
      </c>
      <c r="F61" s="11">
        <v>2640739179</v>
      </c>
      <c r="G61" s="9">
        <v>0</v>
      </c>
      <c r="H61" s="26">
        <f t="shared" si="4"/>
        <v>3849576290</v>
      </c>
      <c r="I61" s="4">
        <f t="shared" si="0"/>
        <v>76671.04084925013</v>
      </c>
      <c r="J61" s="8">
        <f t="shared" si="1"/>
        <v>11.24727935216511</v>
      </c>
      <c r="K61" s="8">
        <f t="shared" si="2"/>
        <v>10.823949572479094</v>
      </c>
      <c r="L61" s="8">
        <f t="shared" si="3"/>
        <v>11.56378016318854</v>
      </c>
    </row>
    <row r="62" spans="1:12" x14ac:dyDescent="0.3">
      <c r="A62">
        <v>1721696</v>
      </c>
      <c r="B62" t="s">
        <v>71</v>
      </c>
      <c r="C62">
        <v>3117</v>
      </c>
      <c r="D62">
        <v>71795</v>
      </c>
      <c r="E62" s="11">
        <v>149944590</v>
      </c>
      <c r="F62" s="11">
        <v>108311381</v>
      </c>
      <c r="G62" s="9">
        <v>6.9796954314720813E-3</v>
      </c>
      <c r="H62" s="26">
        <f t="shared" si="4"/>
        <v>258255971</v>
      </c>
      <c r="I62" s="4">
        <f t="shared" si="0"/>
        <v>82854.017003529036</v>
      </c>
      <c r="J62" s="8">
        <f t="shared" si="1"/>
        <v>11.324835506936175</v>
      </c>
      <c r="K62" s="8">
        <f t="shared" si="2"/>
        <v>8.0446262797673374</v>
      </c>
      <c r="L62" s="8">
        <f t="shared" si="3"/>
        <v>11.181570114728478</v>
      </c>
    </row>
    <row r="63" spans="1:12" x14ac:dyDescent="0.3">
      <c r="A63">
        <v>1721904</v>
      </c>
      <c r="B63" t="s">
        <v>72</v>
      </c>
      <c r="C63">
        <v>1326</v>
      </c>
      <c r="D63">
        <v>51121</v>
      </c>
      <c r="E63" s="11">
        <v>5043683</v>
      </c>
      <c r="F63" s="11">
        <v>22295547</v>
      </c>
      <c r="G63" s="9">
        <v>0</v>
      </c>
      <c r="H63" s="26">
        <f t="shared" si="4"/>
        <v>27339230</v>
      </c>
      <c r="I63" s="4">
        <f t="shared" si="0"/>
        <v>20617.820512820512</v>
      </c>
      <c r="J63" s="8">
        <f t="shared" si="1"/>
        <v>9.9339110542551889</v>
      </c>
      <c r="K63" s="8">
        <f t="shared" si="2"/>
        <v>7.1899221707458079</v>
      </c>
      <c r="L63" s="8">
        <f t="shared" si="3"/>
        <v>10.841950650675424</v>
      </c>
    </row>
    <row r="64" spans="1:12" x14ac:dyDescent="0.3">
      <c r="A64">
        <v>1722931</v>
      </c>
      <c r="B64" t="s">
        <v>73</v>
      </c>
      <c r="C64">
        <v>5981</v>
      </c>
      <c r="D64">
        <v>99877</v>
      </c>
      <c r="E64" s="11">
        <v>103794581</v>
      </c>
      <c r="F64" s="11">
        <v>194737921</v>
      </c>
      <c r="G64" s="9">
        <v>0</v>
      </c>
      <c r="H64" s="26">
        <f t="shared" si="4"/>
        <v>298532502</v>
      </c>
      <c r="I64" s="4">
        <f t="shared" si="0"/>
        <v>49913.476341748872</v>
      </c>
      <c r="J64" s="8">
        <f t="shared" si="1"/>
        <v>10.818046312247006</v>
      </c>
      <c r="K64" s="8">
        <f t="shared" si="2"/>
        <v>8.6963430570445563</v>
      </c>
      <c r="L64" s="8">
        <f t="shared" si="3"/>
        <v>11.511694707899366</v>
      </c>
    </row>
    <row r="65" spans="1:12" x14ac:dyDescent="0.3">
      <c r="A65">
        <v>1723074</v>
      </c>
      <c r="B65" t="s">
        <v>74</v>
      </c>
      <c r="C65">
        <v>114156</v>
      </c>
      <c r="D65">
        <v>79757</v>
      </c>
      <c r="E65" s="11">
        <v>1689329342</v>
      </c>
      <c r="F65" s="11">
        <v>2644524303</v>
      </c>
      <c r="G65" s="9">
        <v>0.5655287159072101</v>
      </c>
      <c r="H65" s="26">
        <f t="shared" si="4"/>
        <v>4333853645</v>
      </c>
      <c r="I65" s="4">
        <f t="shared" si="0"/>
        <v>37964.308884333717</v>
      </c>
      <c r="J65" s="8">
        <f t="shared" si="1"/>
        <v>10.544401757460401</v>
      </c>
      <c r="K65" s="8">
        <f t="shared" si="2"/>
        <v>11.645321212994457</v>
      </c>
      <c r="L65" s="8">
        <f t="shared" si="3"/>
        <v>11.286739791089824</v>
      </c>
    </row>
    <row r="66" spans="1:12" x14ac:dyDescent="0.3">
      <c r="A66">
        <v>1723256</v>
      </c>
      <c r="B66" t="s">
        <v>75</v>
      </c>
      <c r="C66">
        <v>32763</v>
      </c>
      <c r="D66">
        <v>89187</v>
      </c>
      <c r="E66" s="11">
        <v>1141153319</v>
      </c>
      <c r="F66" s="11">
        <v>2243624199</v>
      </c>
      <c r="G66" s="9">
        <v>2.1028891868828479E-2</v>
      </c>
      <c r="H66" s="26">
        <f t="shared" ref="H66:H129" si="5">E66+F66</f>
        <v>3384777518</v>
      </c>
      <c r="I66" s="4">
        <f t="shared" ref="I66:I129" si="6">H66/C66</f>
        <v>103310.97634526753</v>
      </c>
      <c r="J66" s="8">
        <f t="shared" ref="J66:J129" si="7">LN(I66)</f>
        <v>11.545498906435437</v>
      </c>
      <c r="K66" s="8">
        <f t="shared" ref="K66:K129" si="8">LN(C66)</f>
        <v>10.397055108865839</v>
      </c>
      <c r="L66" s="8">
        <f t="shared" ref="L66:L129" si="9">LN(D66)</f>
        <v>11.398490568036694</v>
      </c>
    </row>
    <row r="67" spans="1:12" x14ac:dyDescent="0.3">
      <c r="A67">
        <v>1723620</v>
      </c>
      <c r="B67" t="s">
        <v>76</v>
      </c>
      <c r="C67">
        <v>45661</v>
      </c>
      <c r="D67">
        <v>128355</v>
      </c>
      <c r="E67" s="11">
        <v>1254659698</v>
      </c>
      <c r="F67" s="11">
        <v>2645775754</v>
      </c>
      <c r="G67" s="9">
        <v>0</v>
      </c>
      <c r="H67" s="26">
        <f t="shared" si="5"/>
        <v>3900435452</v>
      </c>
      <c r="I67" s="4">
        <f t="shared" si="6"/>
        <v>85421.595059240921</v>
      </c>
      <c r="J67" s="8">
        <f t="shared" si="7"/>
        <v>11.355354217356693</v>
      </c>
      <c r="K67" s="8">
        <f t="shared" si="8"/>
        <v>10.72899982085141</v>
      </c>
      <c r="L67" s="8">
        <f t="shared" si="9"/>
        <v>11.762555141520265</v>
      </c>
    </row>
    <row r="68" spans="1:12" x14ac:dyDescent="0.3">
      <c r="A68">
        <v>1723724</v>
      </c>
      <c r="B68" t="s">
        <v>77</v>
      </c>
      <c r="C68">
        <v>24517</v>
      </c>
      <c r="D68">
        <v>68833</v>
      </c>
      <c r="E68" s="11">
        <v>168052339</v>
      </c>
      <c r="F68" s="11">
        <v>522591802</v>
      </c>
      <c r="G68" s="9">
        <v>0.40736511561518696</v>
      </c>
      <c r="H68" s="26">
        <f t="shared" si="5"/>
        <v>690644141</v>
      </c>
      <c r="I68" s="4">
        <f t="shared" si="6"/>
        <v>28170.010237794184</v>
      </c>
      <c r="J68" s="8">
        <f t="shared" si="7"/>
        <v>10.246013224299325</v>
      </c>
      <c r="K68" s="8">
        <f t="shared" si="8"/>
        <v>10.107122033462112</v>
      </c>
      <c r="L68" s="8">
        <f t="shared" si="9"/>
        <v>11.139438560088378</v>
      </c>
    </row>
    <row r="69" spans="1:12" x14ac:dyDescent="0.3">
      <c r="A69">
        <v>1723945</v>
      </c>
      <c r="B69" t="s">
        <v>78</v>
      </c>
      <c r="C69">
        <v>2500</v>
      </c>
      <c r="D69">
        <v>76339</v>
      </c>
      <c r="E69" s="11">
        <v>11358179</v>
      </c>
      <c r="F69" s="11">
        <v>72984535</v>
      </c>
      <c r="G69" s="9">
        <v>0</v>
      </c>
      <c r="H69" s="26">
        <f t="shared" si="5"/>
        <v>84342714</v>
      </c>
      <c r="I69" s="4">
        <f t="shared" si="6"/>
        <v>33737.085599999999</v>
      </c>
      <c r="J69" s="8">
        <f t="shared" si="7"/>
        <v>10.42635297418302</v>
      </c>
      <c r="K69" s="8">
        <f t="shared" si="8"/>
        <v>7.8240460108562919</v>
      </c>
      <c r="L69" s="8">
        <f t="shared" si="9"/>
        <v>11.242939226920786</v>
      </c>
    </row>
    <row r="70" spans="1:12" x14ac:dyDescent="0.3">
      <c r="A70">
        <v>1724582</v>
      </c>
      <c r="B70" t="s">
        <v>79</v>
      </c>
      <c r="C70">
        <v>78454</v>
      </c>
      <c r="D70">
        <v>87345</v>
      </c>
      <c r="E70" s="11">
        <v>970073176</v>
      </c>
      <c r="F70" s="11">
        <v>3432148547</v>
      </c>
      <c r="G70" s="9">
        <v>7.9656894123671745E-2</v>
      </c>
      <c r="H70" s="26">
        <f t="shared" si="5"/>
        <v>4402221723</v>
      </c>
      <c r="I70" s="4">
        <f t="shared" si="6"/>
        <v>56112.13861625921</v>
      </c>
      <c r="J70" s="8">
        <f t="shared" si="7"/>
        <v>10.935107442726553</v>
      </c>
      <c r="K70" s="8">
        <f t="shared" si="8"/>
        <v>11.270267744751717</v>
      </c>
      <c r="L70" s="8">
        <f t="shared" si="9"/>
        <v>11.377621072939331</v>
      </c>
    </row>
    <row r="71" spans="1:12" x14ac:dyDescent="0.3">
      <c r="A71">
        <v>1724634</v>
      </c>
      <c r="B71" t="s">
        <v>80</v>
      </c>
      <c r="C71">
        <v>19884</v>
      </c>
      <c r="D71">
        <v>85328</v>
      </c>
      <c r="E71" s="11">
        <v>620647374</v>
      </c>
      <c r="F71" s="11">
        <v>412176856</v>
      </c>
      <c r="G71" s="9">
        <v>0.25718297146868574</v>
      </c>
      <c r="H71" s="26">
        <f t="shared" si="5"/>
        <v>1032824230</v>
      </c>
      <c r="I71" s="4">
        <f t="shared" si="6"/>
        <v>51942.477871655603</v>
      </c>
      <c r="J71" s="8">
        <f t="shared" si="7"/>
        <v>10.857892190502691</v>
      </c>
      <c r="K71" s="8">
        <f t="shared" si="8"/>
        <v>9.8976706672145625</v>
      </c>
      <c r="L71" s="8">
        <f t="shared" si="9"/>
        <v>11.354257932840383</v>
      </c>
    </row>
    <row r="72" spans="1:12" x14ac:dyDescent="0.3">
      <c r="A72">
        <v>1726571</v>
      </c>
      <c r="B72" t="s">
        <v>81</v>
      </c>
      <c r="C72">
        <v>9868</v>
      </c>
      <c r="D72">
        <v>126085</v>
      </c>
      <c r="E72" s="11">
        <v>93723032</v>
      </c>
      <c r="F72" s="11">
        <v>221097215</v>
      </c>
      <c r="G72" s="9">
        <v>0</v>
      </c>
      <c r="H72" s="26">
        <f t="shared" si="5"/>
        <v>314820247</v>
      </c>
      <c r="I72" s="4">
        <f t="shared" si="6"/>
        <v>31903.146230239156</v>
      </c>
      <c r="J72" s="8">
        <f t="shared" si="7"/>
        <v>10.370459911816708</v>
      </c>
      <c r="K72" s="8">
        <f t="shared" si="8"/>
        <v>9.1970524776492475</v>
      </c>
      <c r="L72" s="8">
        <f t="shared" si="9"/>
        <v>11.744711561665779</v>
      </c>
    </row>
    <row r="73" spans="1:12" x14ac:dyDescent="0.3">
      <c r="A73">
        <v>1726710</v>
      </c>
      <c r="B73" t="s">
        <v>82</v>
      </c>
      <c r="C73">
        <v>1718</v>
      </c>
      <c r="D73">
        <v>37885</v>
      </c>
      <c r="E73" s="11">
        <v>10716002</v>
      </c>
      <c r="F73" s="11">
        <v>11200289</v>
      </c>
      <c r="G73" s="9">
        <v>1</v>
      </c>
      <c r="H73" s="26">
        <f t="shared" si="5"/>
        <v>21916291</v>
      </c>
      <c r="I73" s="4">
        <f t="shared" si="6"/>
        <v>12756.863213038418</v>
      </c>
      <c r="J73" s="8">
        <f t="shared" si="7"/>
        <v>9.4538246969785238</v>
      </c>
      <c r="K73" s="8">
        <f t="shared" si="8"/>
        <v>7.4489161025442003</v>
      </c>
      <c r="L73" s="8">
        <f t="shared" si="9"/>
        <v>10.542310534365473</v>
      </c>
    </row>
    <row r="74" spans="1:12" x14ac:dyDescent="0.3">
      <c r="A74">
        <v>1726935</v>
      </c>
      <c r="B74" t="s">
        <v>83</v>
      </c>
      <c r="C74">
        <v>14297</v>
      </c>
      <c r="D74">
        <v>72827</v>
      </c>
      <c r="E74" s="11">
        <v>324647702</v>
      </c>
      <c r="F74" s="11">
        <v>353567531</v>
      </c>
      <c r="G74" s="9">
        <v>0</v>
      </c>
      <c r="H74" s="26">
        <f t="shared" si="5"/>
        <v>678215233</v>
      </c>
      <c r="I74" s="4">
        <f t="shared" si="6"/>
        <v>47437.590613415399</v>
      </c>
      <c r="J74" s="8">
        <f t="shared" si="7"/>
        <v>10.767170244300386</v>
      </c>
      <c r="K74" s="8">
        <f t="shared" si="8"/>
        <v>9.5678050040291645</v>
      </c>
      <c r="L74" s="8">
        <f t="shared" si="9"/>
        <v>11.195842044546996</v>
      </c>
    </row>
    <row r="75" spans="1:12" x14ac:dyDescent="0.3">
      <c r="A75">
        <v>1726987</v>
      </c>
      <c r="B75" t="s">
        <v>84</v>
      </c>
      <c r="C75">
        <v>1298</v>
      </c>
      <c r="D75">
        <v>97500</v>
      </c>
      <c r="E75" s="11">
        <v>43405859</v>
      </c>
      <c r="F75" s="11">
        <v>58826887</v>
      </c>
      <c r="G75" s="9">
        <v>0</v>
      </c>
      <c r="H75" s="26">
        <f t="shared" si="5"/>
        <v>102232746</v>
      </c>
      <c r="I75" s="4">
        <f t="shared" si="6"/>
        <v>78761.745762711871</v>
      </c>
      <c r="J75" s="8">
        <f t="shared" si="7"/>
        <v>11.274182698108119</v>
      </c>
      <c r="K75" s="8">
        <f t="shared" si="8"/>
        <v>7.1685798972640349</v>
      </c>
      <c r="L75" s="8">
        <f t="shared" si="9"/>
        <v>11.487607656985938</v>
      </c>
    </row>
    <row r="76" spans="1:12" x14ac:dyDescent="0.3">
      <c r="A76">
        <v>1727442</v>
      </c>
      <c r="B76" t="s">
        <v>85</v>
      </c>
      <c r="C76">
        <v>10945</v>
      </c>
      <c r="D76">
        <v>64221</v>
      </c>
      <c r="E76" s="11">
        <v>330592240</v>
      </c>
      <c r="F76" s="11">
        <v>309476693</v>
      </c>
      <c r="G76" s="9">
        <v>0</v>
      </c>
      <c r="H76" s="26">
        <f t="shared" si="5"/>
        <v>640068933</v>
      </c>
      <c r="I76" s="4">
        <f t="shared" si="6"/>
        <v>58480.487254454092</v>
      </c>
      <c r="J76" s="8">
        <f t="shared" si="7"/>
        <v>10.976448426373459</v>
      </c>
      <c r="K76" s="8">
        <f t="shared" si="8"/>
        <v>9.3006380099569625</v>
      </c>
      <c r="L76" s="8">
        <f t="shared" si="9"/>
        <v>11.070085538995333</v>
      </c>
    </row>
    <row r="77" spans="1:12" x14ac:dyDescent="0.3">
      <c r="A77">
        <v>1727533</v>
      </c>
      <c r="B77" t="s">
        <v>86</v>
      </c>
      <c r="C77">
        <v>4710</v>
      </c>
      <c r="D77">
        <v>109645</v>
      </c>
      <c r="E77" s="11">
        <v>60801431</v>
      </c>
      <c r="F77" s="11">
        <v>146828327</v>
      </c>
      <c r="G77" s="9">
        <v>0</v>
      </c>
      <c r="H77" s="26">
        <f t="shared" si="5"/>
        <v>207629758</v>
      </c>
      <c r="I77" s="4">
        <f t="shared" si="6"/>
        <v>44082.751167728238</v>
      </c>
      <c r="J77" s="8">
        <f t="shared" si="7"/>
        <v>10.693823854940167</v>
      </c>
      <c r="K77" s="8">
        <f t="shared" si="8"/>
        <v>8.4574431870104636</v>
      </c>
      <c r="L77" s="8">
        <f t="shared" si="9"/>
        <v>11.605003153171136</v>
      </c>
    </row>
    <row r="78" spans="1:12" x14ac:dyDescent="0.3">
      <c r="A78">
        <v>1727624</v>
      </c>
      <c r="B78" t="s">
        <v>87</v>
      </c>
      <c r="C78">
        <v>20040</v>
      </c>
      <c r="D78">
        <v>145645</v>
      </c>
      <c r="E78" s="11">
        <v>589325469</v>
      </c>
      <c r="F78" s="11">
        <v>927605291</v>
      </c>
      <c r="G78" s="9">
        <v>0</v>
      </c>
      <c r="H78" s="26">
        <f t="shared" si="5"/>
        <v>1516930760</v>
      </c>
      <c r="I78" s="4">
        <f t="shared" si="6"/>
        <v>75695.147704590825</v>
      </c>
      <c r="J78" s="8">
        <f t="shared" si="7"/>
        <v>11.234469338356458</v>
      </c>
      <c r="K78" s="8">
        <f t="shared" si="8"/>
        <v>9.9054855551988013</v>
      </c>
      <c r="L78" s="8">
        <f t="shared" si="9"/>
        <v>11.888927432927751</v>
      </c>
    </row>
    <row r="79" spans="1:12" x14ac:dyDescent="0.3">
      <c r="A79">
        <v>1727702</v>
      </c>
      <c r="B79" t="s">
        <v>88</v>
      </c>
      <c r="C79">
        <v>18435</v>
      </c>
      <c r="D79">
        <v>70221</v>
      </c>
      <c r="E79" s="11">
        <v>216051330</v>
      </c>
      <c r="F79" s="11">
        <v>828461628</v>
      </c>
      <c r="G79" s="9">
        <v>7.0179238641901773E-2</v>
      </c>
      <c r="H79" s="26">
        <f t="shared" si="5"/>
        <v>1044512958</v>
      </c>
      <c r="I79" s="4">
        <f t="shared" si="6"/>
        <v>56659.232872253866</v>
      </c>
      <c r="J79" s="8">
        <f t="shared" si="7"/>
        <v>10.944810234151552</v>
      </c>
      <c r="K79" s="8">
        <f t="shared" si="8"/>
        <v>9.8220063106682449</v>
      </c>
      <c r="L79" s="8">
        <f t="shared" si="9"/>
        <v>11.159402690578014</v>
      </c>
    </row>
    <row r="80" spans="1:12" x14ac:dyDescent="0.3">
      <c r="A80">
        <v>1728872</v>
      </c>
      <c r="B80" t="s">
        <v>89</v>
      </c>
      <c r="C80">
        <v>21472</v>
      </c>
      <c r="D80">
        <v>126759</v>
      </c>
      <c r="E80" s="11">
        <v>444543906</v>
      </c>
      <c r="F80" s="11">
        <v>1072241774</v>
      </c>
      <c r="G80" s="9">
        <v>0</v>
      </c>
      <c r="H80" s="26">
        <f t="shared" si="5"/>
        <v>1516785680</v>
      </c>
      <c r="I80" s="4">
        <f t="shared" si="6"/>
        <v>70640.167660208637</v>
      </c>
      <c r="J80" s="8">
        <f t="shared" si="7"/>
        <v>11.165354208720787</v>
      </c>
      <c r="K80" s="8">
        <f t="shared" si="8"/>
        <v>9.9745050397714081</v>
      </c>
      <c r="L80" s="8">
        <f t="shared" si="9"/>
        <v>11.750042924849788</v>
      </c>
    </row>
    <row r="81" spans="1:12" x14ac:dyDescent="0.3">
      <c r="A81">
        <v>1729171</v>
      </c>
      <c r="B81" t="s">
        <v>90</v>
      </c>
      <c r="C81">
        <v>8220</v>
      </c>
      <c r="D81">
        <v>101298</v>
      </c>
      <c r="E81" s="11">
        <v>28589487</v>
      </c>
      <c r="F81" s="11">
        <v>228395476</v>
      </c>
      <c r="G81" s="9">
        <v>0</v>
      </c>
      <c r="H81" s="26">
        <f t="shared" si="5"/>
        <v>256984963</v>
      </c>
      <c r="I81" s="4">
        <f t="shared" si="6"/>
        <v>31263.377493917276</v>
      </c>
      <c r="J81" s="8">
        <f t="shared" si="7"/>
        <v>10.350202643369881</v>
      </c>
      <c r="K81" s="8">
        <f t="shared" si="8"/>
        <v>9.0143254880502255</v>
      </c>
      <c r="L81" s="8">
        <f t="shared" si="9"/>
        <v>11.525821946705248</v>
      </c>
    </row>
    <row r="82" spans="1:12" x14ac:dyDescent="0.3">
      <c r="A82">
        <v>1729756</v>
      </c>
      <c r="B82" t="s">
        <v>91</v>
      </c>
      <c r="C82">
        <v>28506</v>
      </c>
      <c r="D82">
        <v>124754</v>
      </c>
      <c r="E82" s="11">
        <v>349768580</v>
      </c>
      <c r="F82" s="11">
        <v>1513681682</v>
      </c>
      <c r="G82" s="9">
        <v>8.7741801289606874E-2</v>
      </c>
      <c r="H82" s="26">
        <f t="shared" si="5"/>
        <v>1863450262</v>
      </c>
      <c r="I82" s="4">
        <f t="shared" si="6"/>
        <v>65370.457517715571</v>
      </c>
      <c r="J82" s="8">
        <f t="shared" si="7"/>
        <v>11.087825715476509</v>
      </c>
      <c r="K82" s="8">
        <f t="shared" si="8"/>
        <v>10.257869870414977</v>
      </c>
      <c r="L82" s="8">
        <f t="shared" si="9"/>
        <v>11.734099077227979</v>
      </c>
    </row>
    <row r="83" spans="1:12" x14ac:dyDescent="0.3">
      <c r="A83">
        <v>1729652</v>
      </c>
      <c r="B83" t="s">
        <v>92</v>
      </c>
      <c r="C83">
        <v>8824</v>
      </c>
      <c r="D83">
        <v>212132</v>
      </c>
      <c r="E83" s="11">
        <v>177475126</v>
      </c>
      <c r="F83" s="11">
        <v>970461640</v>
      </c>
      <c r="G83" s="9">
        <v>0</v>
      </c>
      <c r="H83" s="26">
        <f t="shared" si="5"/>
        <v>1147936766</v>
      </c>
      <c r="I83" s="4">
        <f t="shared" si="6"/>
        <v>130092.56187669991</v>
      </c>
      <c r="J83" s="8">
        <f t="shared" si="7"/>
        <v>11.776001490511852</v>
      </c>
      <c r="K83" s="8">
        <f t="shared" si="8"/>
        <v>9.0852305609333381</v>
      </c>
      <c r="L83" s="8">
        <f t="shared" si="9"/>
        <v>12.264964001402785</v>
      </c>
    </row>
    <row r="84" spans="1:12" x14ac:dyDescent="0.3">
      <c r="A84">
        <v>1729730</v>
      </c>
      <c r="B84" t="s">
        <v>93</v>
      </c>
      <c r="C84">
        <v>33443</v>
      </c>
      <c r="D84">
        <v>77582</v>
      </c>
      <c r="E84" s="11">
        <v>792120872</v>
      </c>
      <c r="F84" s="11">
        <v>751406632</v>
      </c>
      <c r="G84" s="9">
        <v>0.32653122739329637</v>
      </c>
      <c r="H84" s="26">
        <f t="shared" si="5"/>
        <v>1543527504</v>
      </c>
      <c r="I84" s="4">
        <f t="shared" si="6"/>
        <v>46153.978530634216</v>
      </c>
      <c r="J84" s="8">
        <f t="shared" si="7"/>
        <v>10.739738444896375</v>
      </c>
      <c r="K84" s="8">
        <f t="shared" si="8"/>
        <v>10.417597776093334</v>
      </c>
      <c r="L84" s="8">
        <f t="shared" si="9"/>
        <v>11.259090720501829</v>
      </c>
    </row>
    <row r="85" spans="1:12" x14ac:dyDescent="0.3">
      <c r="A85">
        <v>1729938</v>
      </c>
      <c r="B85" t="s">
        <v>94</v>
      </c>
      <c r="C85">
        <v>48150</v>
      </c>
      <c r="D85">
        <v>123771</v>
      </c>
      <c r="E85" s="11">
        <v>1820619091</v>
      </c>
      <c r="F85" s="11">
        <v>2812363119</v>
      </c>
      <c r="G85" s="9">
        <v>7.2703007904732581E-2</v>
      </c>
      <c r="H85" s="26">
        <f t="shared" si="5"/>
        <v>4632982210</v>
      </c>
      <c r="I85" s="4">
        <f t="shared" si="6"/>
        <v>96219.775908618903</v>
      </c>
      <c r="J85" s="8">
        <f t="shared" si="7"/>
        <v>11.474390186302685</v>
      </c>
      <c r="K85" s="8">
        <f t="shared" si="8"/>
        <v>10.782076417226271</v>
      </c>
      <c r="L85" s="8">
        <f t="shared" si="9"/>
        <v>11.726188363003732</v>
      </c>
    </row>
    <row r="86" spans="1:12" x14ac:dyDescent="0.3">
      <c r="A86">
        <v>1730029</v>
      </c>
      <c r="B86" t="s">
        <v>95</v>
      </c>
      <c r="C86">
        <v>8590</v>
      </c>
      <c r="D86">
        <v>65685</v>
      </c>
      <c r="E86" s="11">
        <v>47471115</v>
      </c>
      <c r="F86" s="11">
        <v>97479482</v>
      </c>
      <c r="G86" s="9">
        <v>0.35407527129993072</v>
      </c>
      <c r="H86" s="26">
        <f t="shared" si="5"/>
        <v>144950597</v>
      </c>
      <c r="I86" s="4">
        <f t="shared" si="6"/>
        <v>16874.341909196741</v>
      </c>
      <c r="J86" s="8">
        <f t="shared" si="7"/>
        <v>9.7335495170067627</v>
      </c>
      <c r="K86" s="8">
        <f t="shared" si="8"/>
        <v>9.0583540149783008</v>
      </c>
      <c r="L86" s="8">
        <f t="shared" si="9"/>
        <v>11.092625867903608</v>
      </c>
    </row>
    <row r="87" spans="1:12" x14ac:dyDescent="0.3">
      <c r="A87">
        <v>1730120</v>
      </c>
      <c r="B87" t="s">
        <v>96</v>
      </c>
      <c r="C87">
        <v>616</v>
      </c>
      <c r="D87">
        <v>41324</v>
      </c>
      <c r="E87" s="11">
        <v>59101</v>
      </c>
      <c r="F87" s="11">
        <v>6429840</v>
      </c>
      <c r="G87" s="9">
        <v>0</v>
      </c>
      <c r="H87" s="26">
        <f t="shared" si="5"/>
        <v>6488941</v>
      </c>
      <c r="I87" s="4">
        <f t="shared" si="6"/>
        <v>10533.995129870131</v>
      </c>
      <c r="J87" s="8">
        <f t="shared" si="7"/>
        <v>9.2623629377183878</v>
      </c>
      <c r="K87" s="8">
        <f t="shared" si="8"/>
        <v>6.4232469635335194</v>
      </c>
      <c r="L87" s="8">
        <f t="shared" si="9"/>
        <v>10.629198723969337</v>
      </c>
    </row>
    <row r="88" spans="1:12" x14ac:dyDescent="0.3">
      <c r="A88">
        <v>1730328</v>
      </c>
      <c r="B88" t="s">
        <v>97</v>
      </c>
      <c r="C88">
        <v>524</v>
      </c>
      <c r="D88">
        <v>211100</v>
      </c>
      <c r="E88" s="11">
        <v>3457945</v>
      </c>
      <c r="F88" s="11">
        <v>44627385</v>
      </c>
      <c r="G88" s="9">
        <v>0</v>
      </c>
      <c r="H88" s="26">
        <f t="shared" si="5"/>
        <v>48085330</v>
      </c>
      <c r="I88" s="4">
        <f t="shared" si="6"/>
        <v>91765.896946564884</v>
      </c>
      <c r="J88" s="8">
        <f t="shared" si="7"/>
        <v>11.42699601463117</v>
      </c>
      <c r="K88" s="8">
        <f t="shared" si="8"/>
        <v>6.261491684321042</v>
      </c>
      <c r="L88" s="8">
        <f t="shared" si="9"/>
        <v>12.260087233836412</v>
      </c>
    </row>
    <row r="89" spans="1:12" x14ac:dyDescent="0.3">
      <c r="A89">
        <v>1731121</v>
      </c>
      <c r="B89" t="s">
        <v>98</v>
      </c>
      <c r="C89">
        <v>20827</v>
      </c>
      <c r="D89">
        <v>109975</v>
      </c>
      <c r="E89" s="11">
        <v>217551411</v>
      </c>
      <c r="F89" s="11">
        <v>599525768</v>
      </c>
      <c r="G89" s="9">
        <v>0.1706042921686747</v>
      </c>
      <c r="H89" s="26">
        <f t="shared" si="5"/>
        <v>817077179</v>
      </c>
      <c r="I89" s="4">
        <f t="shared" si="6"/>
        <v>39231.631007826378</v>
      </c>
      <c r="J89" s="8">
        <f t="shared" si="7"/>
        <v>10.577238613863866</v>
      </c>
      <c r="K89" s="8">
        <f t="shared" si="8"/>
        <v>9.9440055008390154</v>
      </c>
      <c r="L89" s="8">
        <f t="shared" si="9"/>
        <v>11.60800834621692</v>
      </c>
    </row>
    <row r="90" spans="1:12" x14ac:dyDescent="0.3">
      <c r="A90">
        <v>1731446</v>
      </c>
      <c r="B90" t="s">
        <v>99</v>
      </c>
      <c r="C90">
        <v>4067</v>
      </c>
      <c r="D90">
        <v>98056</v>
      </c>
      <c r="E90" s="11">
        <v>55622264</v>
      </c>
      <c r="F90" s="11">
        <v>279993622</v>
      </c>
      <c r="G90" s="9">
        <v>0</v>
      </c>
      <c r="H90" s="26">
        <f t="shared" si="5"/>
        <v>335615886</v>
      </c>
      <c r="I90" s="4">
        <f t="shared" si="6"/>
        <v>82521.732480944178</v>
      </c>
      <c r="J90" s="8">
        <f t="shared" si="7"/>
        <v>11.320816961644203</v>
      </c>
      <c r="K90" s="8">
        <f t="shared" si="8"/>
        <v>8.3106609059072252</v>
      </c>
      <c r="L90" s="8">
        <f t="shared" si="9"/>
        <v>11.493294023021001</v>
      </c>
    </row>
    <row r="91" spans="1:12" x14ac:dyDescent="0.3">
      <c r="A91">
        <v>1731667</v>
      </c>
      <c r="B91" t="s">
        <v>100</v>
      </c>
      <c r="C91">
        <v>427</v>
      </c>
      <c r="D91">
        <v>100833</v>
      </c>
      <c r="E91" s="11">
        <v>108071</v>
      </c>
      <c r="F91" s="11">
        <v>9393231</v>
      </c>
      <c r="G91" s="9">
        <v>0</v>
      </c>
      <c r="H91" s="26">
        <f t="shared" si="5"/>
        <v>9501302</v>
      </c>
      <c r="I91" s="4">
        <f t="shared" si="6"/>
        <v>22251.29274004684</v>
      </c>
      <c r="J91" s="8">
        <f t="shared" si="7"/>
        <v>10.01015538658287</v>
      </c>
      <c r="K91" s="8">
        <f t="shared" si="8"/>
        <v>6.0567840132286248</v>
      </c>
      <c r="L91" s="8">
        <f t="shared" si="9"/>
        <v>11.521220961994336</v>
      </c>
    </row>
    <row r="92" spans="1:12" x14ac:dyDescent="0.3">
      <c r="A92">
        <v>1732018</v>
      </c>
      <c r="B92" t="s">
        <v>101</v>
      </c>
      <c r="C92">
        <v>30826</v>
      </c>
      <c r="D92">
        <v>102140</v>
      </c>
      <c r="E92" s="11">
        <v>1102828240</v>
      </c>
      <c r="F92" s="11">
        <v>1190068676</v>
      </c>
      <c r="G92" s="9">
        <v>8.7930697583534162E-4</v>
      </c>
      <c r="H92" s="26">
        <f t="shared" si="5"/>
        <v>2292896916</v>
      </c>
      <c r="I92" s="4">
        <f t="shared" si="6"/>
        <v>74381.915136573021</v>
      </c>
      <c r="J92" s="8">
        <f t="shared" si="7"/>
        <v>11.216968115152063</v>
      </c>
      <c r="K92" s="8">
        <f t="shared" si="8"/>
        <v>10.336113768706666</v>
      </c>
      <c r="L92" s="8">
        <f t="shared" si="9"/>
        <v>11.534099700201635</v>
      </c>
    </row>
    <row r="93" spans="1:12" x14ac:dyDescent="0.3">
      <c r="A93">
        <v>1732200</v>
      </c>
      <c r="B93" t="s">
        <v>102</v>
      </c>
      <c r="C93">
        <v>3572</v>
      </c>
      <c r="D93">
        <v>107868</v>
      </c>
      <c r="E93" s="11">
        <v>36532080</v>
      </c>
      <c r="F93" s="11">
        <v>73768285</v>
      </c>
      <c r="G93" s="9">
        <v>0.40862944162436549</v>
      </c>
      <c r="H93" s="26">
        <f t="shared" si="5"/>
        <v>110300365</v>
      </c>
      <c r="I93" s="4">
        <f t="shared" si="6"/>
        <v>30879.161534154537</v>
      </c>
      <c r="J93" s="8">
        <f t="shared" si="7"/>
        <v>10.337836851378711</v>
      </c>
      <c r="K93" s="8">
        <f t="shared" si="8"/>
        <v>8.1808809419963904</v>
      </c>
      <c r="L93" s="8">
        <f t="shared" si="9"/>
        <v>11.5886635363614</v>
      </c>
    </row>
    <row r="94" spans="1:12" x14ac:dyDescent="0.3">
      <c r="A94">
        <v>1732525</v>
      </c>
      <c r="B94" t="s">
        <v>103</v>
      </c>
      <c r="C94">
        <v>8019</v>
      </c>
      <c r="D94">
        <v>97927</v>
      </c>
      <c r="E94" s="11">
        <v>74627391</v>
      </c>
      <c r="F94" s="11">
        <v>217717309</v>
      </c>
      <c r="G94" s="9">
        <v>0</v>
      </c>
      <c r="H94" s="26">
        <f t="shared" si="5"/>
        <v>292344700</v>
      </c>
      <c r="I94" s="4">
        <f t="shared" si="6"/>
        <v>36456.503304651451</v>
      </c>
      <c r="J94" s="8">
        <f t="shared" si="7"/>
        <v>10.503875138659573</v>
      </c>
      <c r="K94" s="8">
        <f t="shared" si="8"/>
        <v>8.9895690048070289</v>
      </c>
      <c r="L94" s="8">
        <f t="shared" si="9"/>
        <v>11.491977582119189</v>
      </c>
    </row>
    <row r="95" spans="1:12" x14ac:dyDescent="0.3">
      <c r="A95">
        <v>1732746</v>
      </c>
      <c r="B95" t="s">
        <v>104</v>
      </c>
      <c r="C95">
        <v>37545</v>
      </c>
      <c r="D95">
        <v>80535</v>
      </c>
      <c r="E95" s="11">
        <v>897687428</v>
      </c>
      <c r="F95" s="11">
        <v>712977924</v>
      </c>
      <c r="G95" s="9">
        <v>0.43509474246063518</v>
      </c>
      <c r="H95" s="26">
        <f t="shared" si="5"/>
        <v>1610665352</v>
      </c>
      <c r="I95" s="4">
        <f t="shared" si="6"/>
        <v>42899.596537488345</v>
      </c>
      <c r="J95" s="8">
        <f t="shared" si="7"/>
        <v>10.666617700151333</v>
      </c>
      <c r="K95" s="8">
        <f t="shared" si="8"/>
        <v>10.533295492533984</v>
      </c>
      <c r="L95" s="8">
        <f t="shared" si="9"/>
        <v>11.296447151524779</v>
      </c>
    </row>
    <row r="96" spans="1:12" x14ac:dyDescent="0.3">
      <c r="A96">
        <v>1733331</v>
      </c>
      <c r="B96" t="s">
        <v>105</v>
      </c>
      <c r="C96">
        <v>9482</v>
      </c>
      <c r="D96">
        <v>63044</v>
      </c>
      <c r="E96" s="11">
        <v>130628607</v>
      </c>
      <c r="F96" s="11">
        <v>127928093</v>
      </c>
      <c r="G96" s="9">
        <v>0.81856584644629848</v>
      </c>
      <c r="H96" s="26">
        <f t="shared" si="5"/>
        <v>258556700</v>
      </c>
      <c r="I96" s="4">
        <f t="shared" si="6"/>
        <v>27268.16072558532</v>
      </c>
      <c r="J96" s="8">
        <f t="shared" si="7"/>
        <v>10.213475026758443</v>
      </c>
      <c r="K96" s="8">
        <f t="shared" si="8"/>
        <v>9.1571505434620644</v>
      </c>
      <c r="L96" s="8">
        <f t="shared" si="9"/>
        <v>11.051588174295432</v>
      </c>
    </row>
    <row r="97" spans="1:12" x14ac:dyDescent="0.3">
      <c r="A97">
        <v>1733383</v>
      </c>
      <c r="B97" t="s">
        <v>106</v>
      </c>
      <c r="C97">
        <v>20751</v>
      </c>
      <c r="D97">
        <v>35572</v>
      </c>
      <c r="E97" s="11">
        <v>104631342</v>
      </c>
      <c r="F97" s="11">
        <v>198408405</v>
      </c>
      <c r="G97" s="9">
        <v>1</v>
      </c>
      <c r="H97" s="26">
        <f t="shared" si="5"/>
        <v>303039747</v>
      </c>
      <c r="I97" s="4">
        <f t="shared" si="6"/>
        <v>14603.621367644933</v>
      </c>
      <c r="J97" s="8">
        <f t="shared" si="7"/>
        <v>9.5890248158196609</v>
      </c>
      <c r="K97" s="8">
        <f t="shared" si="8"/>
        <v>9.9403497172686937</v>
      </c>
      <c r="L97" s="8">
        <f t="shared" si="9"/>
        <v>10.47931409051953</v>
      </c>
    </row>
    <row r="98" spans="1:12" x14ac:dyDescent="0.3">
      <c r="A98">
        <v>1733435</v>
      </c>
      <c r="B98" t="s">
        <v>107</v>
      </c>
      <c r="C98">
        <v>8978</v>
      </c>
      <c r="D98">
        <v>74577</v>
      </c>
      <c r="E98" s="11">
        <v>177958118</v>
      </c>
      <c r="F98" s="11">
        <v>308533125</v>
      </c>
      <c r="G98" s="9">
        <v>0</v>
      </c>
      <c r="H98" s="26">
        <f t="shared" si="5"/>
        <v>486491243</v>
      </c>
      <c r="I98" s="4">
        <f t="shared" si="6"/>
        <v>54187.039763867229</v>
      </c>
      <c r="J98" s="8">
        <f t="shared" si="7"/>
        <v>10.900197040086454</v>
      </c>
      <c r="K98" s="8">
        <f t="shared" si="8"/>
        <v>9.1025324193418768</v>
      </c>
      <c r="L98" s="8">
        <f t="shared" si="9"/>
        <v>11.21958742766229</v>
      </c>
    </row>
    <row r="99" spans="1:12" x14ac:dyDescent="0.3">
      <c r="A99">
        <v>1733630</v>
      </c>
      <c r="B99" t="s">
        <v>108</v>
      </c>
      <c r="C99">
        <v>8959</v>
      </c>
      <c r="D99">
        <v>213605</v>
      </c>
      <c r="E99" s="11">
        <v>15050997</v>
      </c>
      <c r="F99" s="11">
        <v>488268787</v>
      </c>
      <c r="G99" s="9">
        <v>0</v>
      </c>
      <c r="H99" s="26">
        <f t="shared" si="5"/>
        <v>503319784</v>
      </c>
      <c r="I99" s="4">
        <f t="shared" si="6"/>
        <v>56180.353164415668</v>
      </c>
      <c r="J99" s="8">
        <f t="shared" si="7"/>
        <v>10.93632238693993</v>
      </c>
      <c r="K99" s="8">
        <f t="shared" si="8"/>
        <v>9.1004138925975777</v>
      </c>
      <c r="L99" s="8">
        <f t="shared" si="9"/>
        <v>12.271883794033908</v>
      </c>
    </row>
    <row r="100" spans="1:12" x14ac:dyDescent="0.3">
      <c r="A100">
        <v>1733695</v>
      </c>
      <c r="B100" t="s">
        <v>109</v>
      </c>
      <c r="C100">
        <v>13727</v>
      </c>
      <c r="D100">
        <v>54353</v>
      </c>
      <c r="E100" s="11">
        <v>71545937</v>
      </c>
      <c r="F100" s="11">
        <v>131111247</v>
      </c>
      <c r="G100" s="9">
        <v>0.61717232102824693</v>
      </c>
      <c r="H100" s="26">
        <f t="shared" si="5"/>
        <v>202657184</v>
      </c>
      <c r="I100" s="4">
        <f t="shared" si="6"/>
        <v>14763.39943177679</v>
      </c>
      <c r="J100" s="8">
        <f t="shared" si="7"/>
        <v>9.5999063854423259</v>
      </c>
      <c r="K100" s="8">
        <f t="shared" si="8"/>
        <v>9.5271199752516598</v>
      </c>
      <c r="L100" s="8">
        <f t="shared" si="9"/>
        <v>10.903255088818101</v>
      </c>
    </row>
    <row r="101" spans="1:12" x14ac:dyDescent="0.3">
      <c r="A101">
        <v>1733851</v>
      </c>
      <c r="B101" t="s">
        <v>110</v>
      </c>
      <c r="C101">
        <v>1540</v>
      </c>
      <c r="D101">
        <v>76080</v>
      </c>
      <c r="E101" s="11">
        <v>8421655</v>
      </c>
      <c r="F101" s="11">
        <v>24553876</v>
      </c>
      <c r="G101" s="9">
        <v>0</v>
      </c>
      <c r="H101" s="26">
        <f t="shared" si="5"/>
        <v>32975531</v>
      </c>
      <c r="I101" s="4">
        <f t="shared" si="6"/>
        <v>21412.682467532468</v>
      </c>
      <c r="J101" s="8">
        <f t="shared" si="7"/>
        <v>9.9717386641387389</v>
      </c>
      <c r="K101" s="8">
        <f t="shared" si="8"/>
        <v>7.3395376954076745</v>
      </c>
      <c r="L101" s="8">
        <f t="shared" si="9"/>
        <v>11.239540697219272</v>
      </c>
    </row>
    <row r="102" spans="1:12" x14ac:dyDescent="0.3">
      <c r="A102">
        <v>1734514</v>
      </c>
      <c r="B102" t="s">
        <v>111</v>
      </c>
      <c r="C102">
        <v>14483</v>
      </c>
      <c r="D102">
        <v>69072</v>
      </c>
      <c r="E102" s="11">
        <v>183369234</v>
      </c>
      <c r="F102" s="11">
        <v>289749678</v>
      </c>
      <c r="G102" s="9">
        <v>0.34036539124439846</v>
      </c>
      <c r="H102" s="26">
        <f t="shared" si="5"/>
        <v>473118912</v>
      </c>
      <c r="I102" s="4">
        <f t="shared" si="6"/>
        <v>32667.18994683422</v>
      </c>
      <c r="J102" s="8">
        <f t="shared" si="7"/>
        <v>10.394126487636939</v>
      </c>
      <c r="K102" s="8">
        <f t="shared" si="8"/>
        <v>9.5807308268008562</v>
      </c>
      <c r="L102" s="8">
        <f t="shared" si="9"/>
        <v>11.142904717795259</v>
      </c>
    </row>
    <row r="103" spans="1:12" x14ac:dyDescent="0.3">
      <c r="A103">
        <v>1734722</v>
      </c>
      <c r="B103" t="s">
        <v>112</v>
      </c>
      <c r="C103">
        <v>30245</v>
      </c>
      <c r="D103">
        <v>153226</v>
      </c>
      <c r="E103" s="11">
        <v>889115568</v>
      </c>
      <c r="F103" s="11">
        <v>2352014644</v>
      </c>
      <c r="G103" s="9">
        <v>1.193001060445387E-2</v>
      </c>
      <c r="H103" s="26">
        <f t="shared" si="5"/>
        <v>3241130212</v>
      </c>
      <c r="I103" s="4">
        <f t="shared" si="6"/>
        <v>107162.51320879484</v>
      </c>
      <c r="J103" s="8">
        <f t="shared" si="7"/>
        <v>11.582101776246491</v>
      </c>
      <c r="K103" s="8">
        <f t="shared" si="8"/>
        <v>10.317086160541015</v>
      </c>
      <c r="L103" s="8">
        <f t="shared" si="9"/>
        <v>11.939669234682775</v>
      </c>
    </row>
    <row r="104" spans="1:12" x14ac:dyDescent="0.3">
      <c r="A104">
        <v>1734865</v>
      </c>
      <c r="B104" t="s">
        <v>113</v>
      </c>
      <c r="C104">
        <v>5204</v>
      </c>
      <c r="D104">
        <v>88913</v>
      </c>
      <c r="E104" s="11">
        <v>55378796</v>
      </c>
      <c r="F104" s="11">
        <v>148565577</v>
      </c>
      <c r="G104" s="9">
        <v>0.98561292865589278</v>
      </c>
      <c r="H104" s="26">
        <f t="shared" si="5"/>
        <v>203944373</v>
      </c>
      <c r="I104" s="4">
        <f t="shared" si="6"/>
        <v>39189.925634127598</v>
      </c>
      <c r="J104" s="8">
        <f t="shared" si="7"/>
        <v>10.576174993619221</v>
      </c>
      <c r="K104" s="8">
        <f t="shared" si="8"/>
        <v>8.5571828396323966</v>
      </c>
      <c r="L104" s="8">
        <f t="shared" si="9"/>
        <v>11.395413642532215</v>
      </c>
    </row>
    <row r="105" spans="1:12" x14ac:dyDescent="0.3">
      <c r="A105">
        <v>1735086</v>
      </c>
      <c r="B105" t="s">
        <v>114</v>
      </c>
      <c r="C105">
        <v>8286</v>
      </c>
      <c r="D105">
        <v>62224</v>
      </c>
      <c r="E105" s="11">
        <v>320636413</v>
      </c>
      <c r="F105" s="11">
        <v>213154909</v>
      </c>
      <c r="G105" s="9">
        <v>4.807692307692308E-4</v>
      </c>
      <c r="H105" s="26">
        <f t="shared" si="5"/>
        <v>533791322</v>
      </c>
      <c r="I105" s="4">
        <f t="shared" si="6"/>
        <v>64420.869176924934</v>
      </c>
      <c r="J105" s="8">
        <f t="shared" si="7"/>
        <v>11.073192915140101</v>
      </c>
      <c r="K105" s="8">
        <f t="shared" si="8"/>
        <v>9.022322622637347</v>
      </c>
      <c r="L105" s="8">
        <f t="shared" si="9"/>
        <v>11.038496056395529</v>
      </c>
    </row>
    <row r="106" spans="1:12" x14ac:dyDescent="0.3">
      <c r="A106">
        <v>1735307</v>
      </c>
      <c r="B106" t="s">
        <v>115</v>
      </c>
      <c r="C106">
        <v>17148</v>
      </c>
      <c r="D106">
        <v>224185</v>
      </c>
      <c r="E106" s="11">
        <v>289334103</v>
      </c>
      <c r="F106" s="11">
        <v>1937172800</v>
      </c>
      <c r="G106" s="9">
        <v>0</v>
      </c>
      <c r="H106" s="26">
        <f t="shared" si="5"/>
        <v>2226506903</v>
      </c>
      <c r="I106" s="4">
        <f t="shared" si="6"/>
        <v>129840.61715651971</v>
      </c>
      <c r="J106" s="8">
        <f t="shared" si="7"/>
        <v>11.774062955385123</v>
      </c>
      <c r="K106" s="8">
        <f t="shared" si="8"/>
        <v>9.7496368277178682</v>
      </c>
      <c r="L106" s="8">
        <f t="shared" si="9"/>
        <v>12.320226882832477</v>
      </c>
    </row>
    <row r="107" spans="1:12" x14ac:dyDescent="0.3">
      <c r="A107">
        <v>1735385</v>
      </c>
      <c r="B107" t="s">
        <v>116</v>
      </c>
      <c r="C107">
        <v>1856</v>
      </c>
      <c r="D107">
        <v>61136</v>
      </c>
      <c r="E107" s="11">
        <v>591987519</v>
      </c>
      <c r="F107" s="11">
        <v>229358318</v>
      </c>
      <c r="G107" s="9">
        <v>0</v>
      </c>
      <c r="H107" s="26">
        <f t="shared" si="5"/>
        <v>821345837</v>
      </c>
      <c r="I107" s="4">
        <f t="shared" si="6"/>
        <v>442535.47252155171</v>
      </c>
      <c r="J107" s="8">
        <f t="shared" si="7"/>
        <v>13.000275904107681</v>
      </c>
      <c r="K107" s="8">
        <f t="shared" si="8"/>
        <v>7.5261789133461461</v>
      </c>
      <c r="L107" s="8">
        <f t="shared" si="9"/>
        <v>11.020856169686681</v>
      </c>
    </row>
    <row r="108" spans="1:12" x14ac:dyDescent="0.3">
      <c r="A108">
        <v>1735411</v>
      </c>
      <c r="B108" t="s">
        <v>117</v>
      </c>
      <c r="C108">
        <v>52153</v>
      </c>
      <c r="D108">
        <v>96274</v>
      </c>
      <c r="E108" s="11">
        <v>695527165</v>
      </c>
      <c r="F108" s="11">
        <v>1585481333</v>
      </c>
      <c r="G108" s="9">
        <v>9.9961926518180089E-2</v>
      </c>
      <c r="H108" s="26">
        <f t="shared" si="5"/>
        <v>2281008498</v>
      </c>
      <c r="I108" s="4">
        <f t="shared" si="6"/>
        <v>43736.860736678616</v>
      </c>
      <c r="J108" s="8">
        <f t="shared" si="7"/>
        <v>10.685946520660096</v>
      </c>
      <c r="K108" s="8">
        <f t="shared" si="8"/>
        <v>10.861936985140591</v>
      </c>
      <c r="L108" s="8">
        <f t="shared" si="9"/>
        <v>11.474953571716675</v>
      </c>
    </row>
    <row r="109" spans="1:12" x14ac:dyDescent="0.3">
      <c r="A109">
        <v>1735515</v>
      </c>
      <c r="B109" t="s">
        <v>118</v>
      </c>
      <c r="C109">
        <v>650</v>
      </c>
      <c r="D109">
        <v>73333</v>
      </c>
      <c r="E109" s="11">
        <v>309877</v>
      </c>
      <c r="F109" s="11">
        <v>11704016</v>
      </c>
      <c r="G109" s="9">
        <v>0</v>
      </c>
      <c r="H109" s="26">
        <f t="shared" si="5"/>
        <v>12013893</v>
      </c>
      <c r="I109" s="4">
        <f t="shared" si="6"/>
        <v>18482.912307692306</v>
      </c>
      <c r="J109" s="8">
        <f t="shared" si="7"/>
        <v>9.8246019251868884</v>
      </c>
      <c r="K109" s="8">
        <f t="shared" si="8"/>
        <v>6.4769723628896827</v>
      </c>
      <c r="L109" s="8">
        <f t="shared" si="9"/>
        <v>11.202765991201513</v>
      </c>
    </row>
    <row r="110" spans="1:12" x14ac:dyDescent="0.3">
      <c r="A110">
        <v>1735835</v>
      </c>
      <c r="B110" t="s">
        <v>119</v>
      </c>
      <c r="C110">
        <v>24664</v>
      </c>
      <c r="D110">
        <v>120306</v>
      </c>
      <c r="E110" s="11">
        <v>366961848</v>
      </c>
      <c r="F110" s="11">
        <v>985737455</v>
      </c>
      <c r="G110" s="9">
        <v>0</v>
      </c>
      <c r="H110" s="26">
        <f t="shared" si="5"/>
        <v>1352699303</v>
      </c>
      <c r="I110" s="4">
        <f t="shared" si="6"/>
        <v>54845.090131365556</v>
      </c>
      <c r="J110" s="8">
        <f t="shared" si="7"/>
        <v>10.912267947227539</v>
      </c>
      <c r="K110" s="8">
        <f t="shared" si="8"/>
        <v>10.113099969565987</v>
      </c>
      <c r="L110" s="8">
        <f t="shared" si="9"/>
        <v>11.697793776030759</v>
      </c>
    </row>
    <row r="111" spans="1:12" x14ac:dyDescent="0.3">
      <c r="A111">
        <v>1735866</v>
      </c>
      <c r="B111" t="s">
        <v>120</v>
      </c>
      <c r="C111">
        <v>4324</v>
      </c>
      <c r="D111">
        <v>52639</v>
      </c>
      <c r="E111" s="11">
        <v>20240021</v>
      </c>
      <c r="F111" s="11">
        <v>46891364</v>
      </c>
      <c r="G111" s="9">
        <v>1</v>
      </c>
      <c r="H111" s="26">
        <f t="shared" si="5"/>
        <v>67131385</v>
      </c>
      <c r="I111" s="4">
        <f t="shared" si="6"/>
        <v>15525.297178538391</v>
      </c>
      <c r="J111" s="8">
        <f t="shared" si="7"/>
        <v>9.6502260485533142</v>
      </c>
      <c r="K111" s="8">
        <f t="shared" si="8"/>
        <v>8.371936178759098</v>
      </c>
      <c r="L111" s="8">
        <f t="shared" si="9"/>
        <v>10.871212568858269</v>
      </c>
    </row>
    <row r="112" spans="1:12" x14ac:dyDescent="0.3">
      <c r="A112">
        <v>1735879</v>
      </c>
      <c r="B112" t="s">
        <v>121</v>
      </c>
      <c r="C112">
        <v>19716</v>
      </c>
      <c r="D112">
        <v>81940</v>
      </c>
      <c r="E112" s="11">
        <v>538959361</v>
      </c>
      <c r="F112" s="11">
        <v>358598079</v>
      </c>
      <c r="G112" s="9">
        <v>0.34896984020962851</v>
      </c>
      <c r="H112" s="26">
        <f t="shared" si="5"/>
        <v>897557440</v>
      </c>
      <c r="I112" s="4">
        <f t="shared" si="6"/>
        <v>45524.317305741533</v>
      </c>
      <c r="J112" s="8">
        <f t="shared" si="7"/>
        <v>10.726001908453528</v>
      </c>
      <c r="K112" s="8">
        <f t="shared" si="8"/>
        <v>9.8891857678252677</v>
      </c>
      <c r="L112" s="8">
        <f t="shared" si="9"/>
        <v>11.313742551100862</v>
      </c>
    </row>
    <row r="113" spans="1:12" x14ac:dyDescent="0.3">
      <c r="A113">
        <v>1736750</v>
      </c>
      <c r="B113" t="s">
        <v>122</v>
      </c>
      <c r="C113">
        <v>27314</v>
      </c>
      <c r="D113">
        <v>76612</v>
      </c>
      <c r="E113" s="11">
        <v>358612656</v>
      </c>
      <c r="F113" s="11">
        <v>950676740</v>
      </c>
      <c r="G113" s="9">
        <v>0</v>
      </c>
      <c r="H113" s="26">
        <f t="shared" si="5"/>
        <v>1309289396</v>
      </c>
      <c r="I113" s="4">
        <f t="shared" si="6"/>
        <v>47934.736618583876</v>
      </c>
      <c r="J113" s="8">
        <f t="shared" si="7"/>
        <v>10.777595710942625</v>
      </c>
      <c r="K113" s="8">
        <f t="shared" si="8"/>
        <v>10.21515467023837</v>
      </c>
      <c r="L113" s="8">
        <f t="shared" si="9"/>
        <v>11.246509001422552</v>
      </c>
    </row>
    <row r="114" spans="1:12" x14ac:dyDescent="0.3">
      <c r="A114">
        <v>1737218</v>
      </c>
      <c r="B114" t="s">
        <v>123</v>
      </c>
      <c r="C114">
        <v>834</v>
      </c>
      <c r="D114">
        <v>129375</v>
      </c>
      <c r="E114" s="11">
        <v>83512</v>
      </c>
      <c r="F114" s="11">
        <v>25199187</v>
      </c>
      <c r="G114" s="9">
        <v>0</v>
      </c>
      <c r="H114" s="26">
        <f t="shared" si="5"/>
        <v>25282699</v>
      </c>
      <c r="I114" s="4">
        <f t="shared" si="6"/>
        <v>30314.98681055156</v>
      </c>
      <c r="J114" s="8">
        <f t="shared" si="7"/>
        <v>10.319397483425794</v>
      </c>
      <c r="K114" s="8">
        <f t="shared" si="8"/>
        <v>6.7262334023587469</v>
      </c>
      <c r="L114" s="8">
        <f t="shared" si="9"/>
        <v>11.77047044300177</v>
      </c>
    </row>
    <row r="115" spans="1:12" x14ac:dyDescent="0.3">
      <c r="A115">
        <v>1737257</v>
      </c>
      <c r="B115" t="s">
        <v>124</v>
      </c>
      <c r="C115">
        <v>4059</v>
      </c>
      <c r="D115">
        <v>93398</v>
      </c>
      <c r="E115" s="11">
        <v>20091573</v>
      </c>
      <c r="F115" s="11">
        <v>146721960</v>
      </c>
      <c r="G115" s="9">
        <v>0</v>
      </c>
      <c r="H115" s="26">
        <f t="shared" si="5"/>
        <v>166813533</v>
      </c>
      <c r="I115" s="4">
        <f t="shared" si="6"/>
        <v>41097.199556541018</v>
      </c>
      <c r="J115" s="8">
        <f t="shared" si="7"/>
        <v>10.623695260852436</v>
      </c>
      <c r="K115" s="8">
        <f t="shared" si="8"/>
        <v>8.3086919168388977</v>
      </c>
      <c r="L115" s="8">
        <f t="shared" si="9"/>
        <v>11.444625210711436</v>
      </c>
    </row>
    <row r="116" spans="1:12" x14ac:dyDescent="0.3">
      <c r="A116">
        <v>1737608</v>
      </c>
      <c r="B116" t="s">
        <v>125</v>
      </c>
      <c r="C116">
        <v>7684</v>
      </c>
      <c r="D116">
        <v>190458</v>
      </c>
      <c r="E116" s="11">
        <v>7531762</v>
      </c>
      <c r="F116" s="11">
        <v>492937605</v>
      </c>
      <c r="G116" s="9">
        <v>0</v>
      </c>
      <c r="H116" s="26">
        <f t="shared" si="5"/>
        <v>500469367</v>
      </c>
      <c r="I116" s="4">
        <f t="shared" si="6"/>
        <v>65131.359578344614</v>
      </c>
      <c r="J116" s="8">
        <f t="shared" si="7"/>
        <v>11.084161426162808</v>
      </c>
      <c r="K116" s="8">
        <f t="shared" si="8"/>
        <v>8.9468955238884469</v>
      </c>
      <c r="L116" s="8">
        <f t="shared" si="9"/>
        <v>12.157186976800327</v>
      </c>
    </row>
    <row r="117" spans="1:12" x14ac:dyDescent="0.3">
      <c r="A117">
        <v>1737894</v>
      </c>
      <c r="B117" t="s">
        <v>126</v>
      </c>
      <c r="C117">
        <v>8057</v>
      </c>
      <c r="D117">
        <v>84940</v>
      </c>
      <c r="E117" s="11">
        <v>71271760</v>
      </c>
      <c r="F117" s="11">
        <v>186886194</v>
      </c>
      <c r="G117" s="9">
        <v>0</v>
      </c>
      <c r="H117" s="26">
        <f t="shared" si="5"/>
        <v>258157954</v>
      </c>
      <c r="I117" s="4">
        <f t="shared" si="6"/>
        <v>32041.448926399404</v>
      </c>
      <c r="J117" s="8">
        <f t="shared" si="7"/>
        <v>10.374785622581747</v>
      </c>
      <c r="K117" s="8">
        <f t="shared" si="8"/>
        <v>8.9942965577771954</v>
      </c>
      <c r="L117" s="8">
        <f t="shared" si="9"/>
        <v>11.349700403867262</v>
      </c>
    </row>
    <row r="118" spans="1:12" x14ac:dyDescent="0.3">
      <c r="A118">
        <v>1737907</v>
      </c>
      <c r="B118" t="s">
        <v>127</v>
      </c>
      <c r="C118">
        <v>9623</v>
      </c>
      <c r="D118">
        <v>109146</v>
      </c>
      <c r="E118" s="11">
        <v>281919843</v>
      </c>
      <c r="F118" s="11">
        <v>668567143</v>
      </c>
      <c r="G118" s="9">
        <v>0</v>
      </c>
      <c r="H118" s="26">
        <f t="shared" si="5"/>
        <v>950486986</v>
      </c>
      <c r="I118" s="4">
        <f t="shared" si="6"/>
        <v>98772.418788319657</v>
      </c>
      <c r="J118" s="8">
        <f t="shared" si="7"/>
        <v>11.500573682701436</v>
      </c>
      <c r="K118" s="8">
        <f t="shared" si="8"/>
        <v>9.171911345356401</v>
      </c>
      <c r="L118" s="8">
        <f t="shared" si="9"/>
        <v>11.600441714490271</v>
      </c>
    </row>
    <row r="119" spans="1:12" x14ac:dyDescent="0.3">
      <c r="A119">
        <v>1738479</v>
      </c>
      <c r="B119" t="s">
        <v>128</v>
      </c>
      <c r="C119">
        <v>6399</v>
      </c>
      <c r="D119">
        <v>120500</v>
      </c>
      <c r="E119" s="11">
        <v>128696852</v>
      </c>
      <c r="F119" s="11">
        <v>224634323</v>
      </c>
      <c r="G119" s="9">
        <v>0</v>
      </c>
      <c r="H119" s="26">
        <f t="shared" si="5"/>
        <v>353331175</v>
      </c>
      <c r="I119" s="4">
        <f t="shared" si="6"/>
        <v>55216.623691201748</v>
      </c>
      <c r="J119" s="8">
        <f t="shared" si="7"/>
        <v>10.919019340753595</v>
      </c>
      <c r="K119" s="8">
        <f t="shared" si="8"/>
        <v>8.7638970071394606</v>
      </c>
      <c r="L119" s="8">
        <f t="shared" si="9"/>
        <v>11.699405031912846</v>
      </c>
    </row>
    <row r="120" spans="1:12" x14ac:dyDescent="0.3">
      <c r="A120">
        <v>1738570</v>
      </c>
      <c r="B120" t="s">
        <v>129</v>
      </c>
      <c r="C120">
        <v>150323</v>
      </c>
      <c r="D120">
        <v>77373</v>
      </c>
      <c r="E120" s="11">
        <v>2295741525</v>
      </c>
      <c r="F120" s="11">
        <v>3338556246</v>
      </c>
      <c r="G120" s="9">
        <v>0.38476476769396523</v>
      </c>
      <c r="H120" s="26">
        <f t="shared" si="5"/>
        <v>5634297771</v>
      </c>
      <c r="I120" s="4">
        <f t="shared" si="6"/>
        <v>37481.275460175755</v>
      </c>
      <c r="J120" s="8">
        <f t="shared" si="7"/>
        <v>10.531596766194248</v>
      </c>
      <c r="K120" s="8">
        <f t="shared" si="8"/>
        <v>11.920541591312363</v>
      </c>
      <c r="L120" s="8">
        <f t="shared" si="9"/>
        <v>11.256393161510664</v>
      </c>
    </row>
    <row r="121" spans="1:12" x14ac:dyDescent="0.3">
      <c r="A121">
        <v>1738830</v>
      </c>
      <c r="B121" t="s">
        <v>130</v>
      </c>
      <c r="C121">
        <v>12625</v>
      </c>
      <c r="D121">
        <v>57045</v>
      </c>
      <c r="E121" s="11">
        <v>43317039</v>
      </c>
      <c r="F121" s="11">
        <v>157206872</v>
      </c>
      <c r="G121" s="9">
        <v>0.54738095238095241</v>
      </c>
      <c r="H121" s="26">
        <f t="shared" si="5"/>
        <v>200523911</v>
      </c>
      <c r="I121" s="4">
        <f t="shared" si="6"/>
        <v>15883.082059405941</v>
      </c>
      <c r="J121" s="8">
        <f t="shared" si="7"/>
        <v>9.6730098003146594</v>
      </c>
      <c r="K121" s="8">
        <f t="shared" si="8"/>
        <v>9.4434342541435612</v>
      </c>
      <c r="L121" s="8">
        <f t="shared" si="9"/>
        <v>10.951595709030469</v>
      </c>
    </row>
    <row r="122" spans="1:12" x14ac:dyDescent="0.3">
      <c r="A122">
        <v>1738895</v>
      </c>
      <c r="B122" t="s">
        <v>131</v>
      </c>
      <c r="C122">
        <v>531</v>
      </c>
      <c r="D122">
        <v>71250</v>
      </c>
      <c r="E122" s="11">
        <v>1607701</v>
      </c>
      <c r="F122" s="11">
        <v>11445991</v>
      </c>
      <c r="G122" s="9">
        <v>0</v>
      </c>
      <c r="H122" s="26">
        <f t="shared" si="5"/>
        <v>13053692</v>
      </c>
      <c r="I122" s="4">
        <f t="shared" si="6"/>
        <v>24583.224105461395</v>
      </c>
      <c r="J122" s="8">
        <f t="shared" si="7"/>
        <v>10.109819542356414</v>
      </c>
      <c r="K122" s="8">
        <f t="shared" si="8"/>
        <v>6.2747620212419388</v>
      </c>
      <c r="L122" s="8">
        <f t="shared" si="9"/>
        <v>11.173950098130897</v>
      </c>
    </row>
    <row r="123" spans="1:12" x14ac:dyDescent="0.3">
      <c r="A123">
        <v>1739519</v>
      </c>
      <c r="B123" t="s">
        <v>132</v>
      </c>
      <c r="C123">
        <v>2423</v>
      </c>
      <c r="D123">
        <v>250001</v>
      </c>
      <c r="E123" s="11">
        <v>6549890</v>
      </c>
      <c r="F123" s="11">
        <v>323828968</v>
      </c>
      <c r="G123" s="9">
        <v>0</v>
      </c>
      <c r="H123" s="26">
        <f t="shared" si="5"/>
        <v>330378858</v>
      </c>
      <c r="I123" s="4">
        <f t="shared" si="6"/>
        <v>136351.15889393314</v>
      </c>
      <c r="J123" s="8">
        <f t="shared" si="7"/>
        <v>11.822988887643065</v>
      </c>
      <c r="K123" s="8">
        <f t="shared" si="8"/>
        <v>7.7927617208165261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4093</v>
      </c>
      <c r="D124">
        <v>226375</v>
      </c>
      <c r="E124" s="11">
        <v>123098185</v>
      </c>
      <c r="F124" s="11">
        <v>337628381</v>
      </c>
      <c r="G124" s="9">
        <v>0</v>
      </c>
      <c r="H124" s="26">
        <f t="shared" si="5"/>
        <v>460726566</v>
      </c>
      <c r="I124" s="4">
        <f t="shared" si="6"/>
        <v>112564.51649157098</v>
      </c>
      <c r="J124" s="8">
        <f t="shared" si="7"/>
        <v>11.631281816174916</v>
      </c>
      <c r="K124" s="8">
        <f t="shared" si="8"/>
        <v>8.3170334764924032</v>
      </c>
      <c r="L124" s="8">
        <f t="shared" si="9"/>
        <v>12.329948195185715</v>
      </c>
    </row>
    <row r="125" spans="1:12" x14ac:dyDescent="0.3">
      <c r="A125">
        <v>1740767</v>
      </c>
      <c r="B125" t="s">
        <v>134</v>
      </c>
      <c r="C125">
        <v>16220</v>
      </c>
      <c r="D125">
        <v>124292</v>
      </c>
      <c r="E125" s="11">
        <v>138244163</v>
      </c>
      <c r="F125" s="11">
        <v>728551828</v>
      </c>
      <c r="G125" s="9">
        <v>0</v>
      </c>
      <c r="H125" s="26">
        <f t="shared" si="5"/>
        <v>866795991</v>
      </c>
      <c r="I125" s="4">
        <f t="shared" si="6"/>
        <v>53439.950123304559</v>
      </c>
      <c r="J125" s="8">
        <f t="shared" si="7"/>
        <v>10.886313874888694</v>
      </c>
      <c r="K125" s="8">
        <f t="shared" si="8"/>
        <v>9.6940003276694036</v>
      </c>
      <c r="L125" s="8">
        <f t="shared" si="9"/>
        <v>11.73038891500924</v>
      </c>
    </row>
    <row r="126" spans="1:12" x14ac:dyDescent="0.3">
      <c r="A126">
        <v>1740793</v>
      </c>
      <c r="B126" t="s">
        <v>135</v>
      </c>
      <c r="C126">
        <v>13501</v>
      </c>
      <c r="D126">
        <v>102034</v>
      </c>
      <c r="E126" s="11">
        <v>67543770</v>
      </c>
      <c r="F126" s="11">
        <v>385485986</v>
      </c>
      <c r="G126" s="9">
        <v>0.33365491651205936</v>
      </c>
      <c r="H126" s="26">
        <f t="shared" si="5"/>
        <v>453029756</v>
      </c>
      <c r="I126" s="4">
        <f t="shared" si="6"/>
        <v>33555.274127842385</v>
      </c>
      <c r="J126" s="8">
        <f t="shared" si="7"/>
        <v>10.420949332067012</v>
      </c>
      <c r="K126" s="8">
        <f t="shared" si="8"/>
        <v>9.5105190357572464</v>
      </c>
      <c r="L126" s="8">
        <f t="shared" si="9"/>
        <v>11.533061370056528</v>
      </c>
    </row>
    <row r="127" spans="1:12" x14ac:dyDescent="0.3">
      <c r="A127">
        <v>1740884</v>
      </c>
      <c r="B127" t="s">
        <v>136</v>
      </c>
      <c r="C127">
        <v>5557</v>
      </c>
      <c r="D127">
        <v>108563</v>
      </c>
      <c r="E127" s="11">
        <v>35230060</v>
      </c>
      <c r="F127" s="11">
        <v>339888208</v>
      </c>
      <c r="G127" s="9">
        <v>0</v>
      </c>
      <c r="H127" s="26">
        <f t="shared" si="5"/>
        <v>375118268</v>
      </c>
      <c r="I127" s="4">
        <f t="shared" si="6"/>
        <v>67503.737268310244</v>
      </c>
      <c r="J127" s="8">
        <f t="shared" si="7"/>
        <v>11.119938242265858</v>
      </c>
      <c r="K127" s="8">
        <f t="shared" si="8"/>
        <v>8.6228136732799214</v>
      </c>
      <c r="L127" s="8">
        <f t="shared" si="9"/>
        <v>11.595085928614767</v>
      </c>
    </row>
    <row r="128" spans="1:12" x14ac:dyDescent="0.3">
      <c r="A128">
        <v>1740910</v>
      </c>
      <c r="B128" t="s">
        <v>137</v>
      </c>
      <c r="C128">
        <v>5878</v>
      </c>
      <c r="D128">
        <v>173667</v>
      </c>
      <c r="E128" s="11">
        <v>307149452</v>
      </c>
      <c r="F128" s="11">
        <v>594260348</v>
      </c>
      <c r="G128" s="9">
        <v>0</v>
      </c>
      <c r="H128" s="26">
        <f t="shared" si="5"/>
        <v>901409800</v>
      </c>
      <c r="I128" s="4">
        <f t="shared" si="6"/>
        <v>153353.14732902349</v>
      </c>
      <c r="J128" s="8">
        <f t="shared" si="7"/>
        <v>11.940498693159785</v>
      </c>
      <c r="K128" s="8">
        <f t="shared" si="8"/>
        <v>8.6789718469788628</v>
      </c>
      <c r="L128" s="8">
        <f t="shared" si="9"/>
        <v>12.064894951451349</v>
      </c>
    </row>
    <row r="129" spans="1:12" x14ac:dyDescent="0.3">
      <c r="A129">
        <v>1741105</v>
      </c>
      <c r="B129" t="s">
        <v>138</v>
      </c>
      <c r="C129">
        <v>19450</v>
      </c>
      <c r="D129">
        <v>194267</v>
      </c>
      <c r="E129" s="11">
        <v>174642971</v>
      </c>
      <c r="F129" s="11">
        <v>2457796598</v>
      </c>
      <c r="G129" s="9">
        <v>0</v>
      </c>
      <c r="H129" s="26">
        <f t="shared" si="5"/>
        <v>2632439569</v>
      </c>
      <c r="I129" s="4">
        <f t="shared" si="6"/>
        <v>135343.93670951156</v>
      </c>
      <c r="J129" s="8">
        <f t="shared" si="7"/>
        <v>11.815574496916836</v>
      </c>
      <c r="K129" s="8">
        <f t="shared" si="8"/>
        <v>9.8756023490465932</v>
      </c>
      <c r="L129" s="8">
        <f t="shared" si="9"/>
        <v>12.176988780488101</v>
      </c>
    </row>
    <row r="130" spans="1:12" x14ac:dyDescent="0.3">
      <c r="A130">
        <v>1741183</v>
      </c>
      <c r="B130" t="s">
        <v>139</v>
      </c>
      <c r="C130">
        <v>29024</v>
      </c>
      <c r="D130">
        <v>102106</v>
      </c>
      <c r="E130" s="11">
        <v>296202360</v>
      </c>
      <c r="F130" s="11">
        <v>737600981</v>
      </c>
      <c r="G130" s="9">
        <v>0</v>
      </c>
      <c r="H130" s="26">
        <f t="shared" ref="H130:H193" si="10">E130+F130</f>
        <v>1033803341</v>
      </c>
      <c r="I130" s="4">
        <f t="shared" ref="I130:I193" si="11">H130/C130</f>
        <v>35618.913347574424</v>
      </c>
      <c r="J130" s="8">
        <f t="shared" ref="J130:J193" si="12">LN(I130)</f>
        <v>10.480632049572426</v>
      </c>
      <c r="K130" s="8">
        <f t="shared" ref="K130:K193" si="13">LN(C130)</f>
        <v>10.275878352914862</v>
      </c>
      <c r="L130" s="8">
        <f t="shared" ref="L130:L193" si="14">LN(D130)</f>
        <v>11.533766768341877</v>
      </c>
    </row>
    <row r="131" spans="1:12" x14ac:dyDescent="0.3">
      <c r="A131">
        <v>1741586</v>
      </c>
      <c r="B131" t="s">
        <v>140</v>
      </c>
      <c r="C131">
        <v>8741</v>
      </c>
      <c r="D131">
        <v>115598</v>
      </c>
      <c r="E131" s="11">
        <v>73602616</v>
      </c>
      <c r="F131" s="11">
        <v>223695613</v>
      </c>
      <c r="G131" s="9">
        <v>0</v>
      </c>
      <c r="H131" s="26">
        <f t="shared" si="10"/>
        <v>297298229</v>
      </c>
      <c r="I131" s="4">
        <f t="shared" si="11"/>
        <v>34011.924150554856</v>
      </c>
      <c r="J131" s="8">
        <f t="shared" si="12"/>
        <v>10.43446645242425</v>
      </c>
      <c r="K131" s="8">
        <f t="shared" si="13"/>
        <v>9.0757798785804873</v>
      </c>
      <c r="L131" s="8">
        <f t="shared" si="14"/>
        <v>11.657873934032688</v>
      </c>
    </row>
    <row r="132" spans="1:12" x14ac:dyDescent="0.3">
      <c r="A132">
        <v>1741742</v>
      </c>
      <c r="B132" t="s">
        <v>141</v>
      </c>
      <c r="C132">
        <v>19807</v>
      </c>
      <c r="D132">
        <v>118139</v>
      </c>
      <c r="E132" s="11">
        <v>650050343</v>
      </c>
      <c r="F132" s="11">
        <v>910754750</v>
      </c>
      <c r="G132" s="9">
        <v>0</v>
      </c>
      <c r="H132" s="26">
        <f t="shared" si="10"/>
        <v>1560805093</v>
      </c>
      <c r="I132" s="4">
        <f t="shared" si="11"/>
        <v>78800.681223809763</v>
      </c>
      <c r="J132" s="8">
        <f t="shared" si="12"/>
        <v>11.274676920780808</v>
      </c>
      <c r="K132" s="8">
        <f t="shared" si="13"/>
        <v>9.8937906895572638</v>
      </c>
      <c r="L132" s="8">
        <f t="shared" si="14"/>
        <v>11.679617176291798</v>
      </c>
    </row>
    <row r="133" spans="1:12" x14ac:dyDescent="0.3">
      <c r="A133">
        <v>1741326</v>
      </c>
      <c r="B133" t="s">
        <v>142</v>
      </c>
      <c r="C133">
        <v>5816</v>
      </c>
      <c r="D133">
        <v>90000</v>
      </c>
      <c r="E133" s="11">
        <v>157044479</v>
      </c>
      <c r="F133" s="11">
        <v>145173396</v>
      </c>
      <c r="G133" s="9">
        <v>0</v>
      </c>
      <c r="H133" s="26">
        <f t="shared" si="10"/>
        <v>302217875</v>
      </c>
      <c r="I133" s="4">
        <f t="shared" si="11"/>
        <v>51963.183459422282</v>
      </c>
      <c r="J133" s="8">
        <f t="shared" si="12"/>
        <v>10.858290736410112</v>
      </c>
      <c r="K133" s="8">
        <f t="shared" si="13"/>
        <v>8.6683680192133554</v>
      </c>
      <c r="L133" s="8">
        <f t="shared" si="14"/>
        <v>11.407564949312402</v>
      </c>
    </row>
    <row r="134" spans="1:12" x14ac:dyDescent="0.3">
      <c r="A134">
        <v>1741651</v>
      </c>
      <c r="B134" t="s">
        <v>143</v>
      </c>
      <c r="C134">
        <v>4489</v>
      </c>
      <c r="D134">
        <v>156477</v>
      </c>
      <c r="E134" s="11">
        <v>7318188</v>
      </c>
      <c r="F134" s="11">
        <v>182312065</v>
      </c>
      <c r="G134" s="9">
        <v>0</v>
      </c>
      <c r="H134" s="26">
        <f t="shared" si="10"/>
        <v>189630253</v>
      </c>
      <c r="I134" s="4">
        <f t="shared" si="11"/>
        <v>42243.31766540432</v>
      </c>
      <c r="J134" s="8">
        <f t="shared" si="12"/>
        <v>10.651201458510851</v>
      </c>
      <c r="K134" s="8">
        <f t="shared" si="13"/>
        <v>8.4093852387819314</v>
      </c>
      <c r="L134" s="8">
        <f t="shared" si="14"/>
        <v>11.960664313305722</v>
      </c>
    </row>
    <row r="135" spans="1:12" x14ac:dyDescent="0.3">
      <c r="A135">
        <v>1742028</v>
      </c>
      <c r="B135" t="s">
        <v>144</v>
      </c>
      <c r="C135">
        <v>28916</v>
      </c>
      <c r="D135">
        <v>62397</v>
      </c>
      <c r="E135" s="11">
        <v>429432883</v>
      </c>
      <c r="F135" s="11">
        <v>376604855</v>
      </c>
      <c r="G135" s="9">
        <v>0.5263103590590178</v>
      </c>
      <c r="H135" s="26">
        <f t="shared" si="10"/>
        <v>806037738</v>
      </c>
      <c r="I135" s="4">
        <f t="shared" si="11"/>
        <v>27875.146562456772</v>
      </c>
      <c r="J135" s="8">
        <f t="shared" si="12"/>
        <v>10.23549076659458</v>
      </c>
      <c r="K135" s="8">
        <f t="shared" si="13"/>
        <v>10.272150354120187</v>
      </c>
      <c r="L135" s="8">
        <f t="shared" si="14"/>
        <v>11.04127247627871</v>
      </c>
    </row>
    <row r="136" spans="1:12" x14ac:dyDescent="0.3">
      <c r="A136">
        <v>1742795</v>
      </c>
      <c r="B136" t="s">
        <v>145</v>
      </c>
      <c r="C136">
        <v>17535</v>
      </c>
      <c r="D136">
        <v>119750</v>
      </c>
      <c r="E136" s="11">
        <v>229065922</v>
      </c>
      <c r="F136" s="11">
        <v>680520825</v>
      </c>
      <c r="G136" s="9">
        <v>0</v>
      </c>
      <c r="H136" s="26">
        <f t="shared" si="10"/>
        <v>909586747</v>
      </c>
      <c r="I136" s="4">
        <f t="shared" si="11"/>
        <v>51872.640262332476</v>
      </c>
      <c r="J136" s="8">
        <f t="shared" si="12"/>
        <v>10.856546767579456</v>
      </c>
      <c r="K136" s="8">
        <f t="shared" si="13"/>
        <v>9.7719541625742785</v>
      </c>
      <c r="L136" s="8">
        <f t="shared" si="14"/>
        <v>11.693161515273161</v>
      </c>
    </row>
    <row r="137" spans="1:12" x14ac:dyDescent="0.3">
      <c r="A137">
        <v>1743250</v>
      </c>
      <c r="B137" t="s">
        <v>146</v>
      </c>
      <c r="C137">
        <v>20616</v>
      </c>
      <c r="D137">
        <v>153674</v>
      </c>
      <c r="E137" s="11">
        <v>694553718</v>
      </c>
      <c r="F137" s="11">
        <v>1282397055</v>
      </c>
      <c r="G137" s="9">
        <v>0</v>
      </c>
      <c r="H137" s="26">
        <f t="shared" si="10"/>
        <v>1976950773</v>
      </c>
      <c r="I137" s="4">
        <f t="shared" si="11"/>
        <v>95894.003346915022</v>
      </c>
      <c r="J137" s="8">
        <f t="shared" si="12"/>
        <v>11.470998728644428</v>
      </c>
      <c r="K137" s="8">
        <f t="shared" si="13"/>
        <v>9.9338227523322011</v>
      </c>
      <c r="L137" s="8">
        <f t="shared" si="14"/>
        <v>11.942588754514734</v>
      </c>
    </row>
    <row r="138" spans="1:12" x14ac:dyDescent="0.3">
      <c r="A138">
        <v>1743406</v>
      </c>
      <c r="B138" t="s">
        <v>147</v>
      </c>
      <c r="C138">
        <v>1278</v>
      </c>
      <c r="D138">
        <v>122083</v>
      </c>
      <c r="E138" s="11">
        <v>2906452</v>
      </c>
      <c r="F138" s="11">
        <v>39377114</v>
      </c>
      <c r="G138" s="9">
        <v>0</v>
      </c>
      <c r="H138" s="26">
        <f t="shared" si="10"/>
        <v>42283566</v>
      </c>
      <c r="I138" s="4">
        <f t="shared" si="11"/>
        <v>33085.732394366198</v>
      </c>
      <c r="J138" s="8">
        <f t="shared" si="12"/>
        <v>10.406857422950917</v>
      </c>
      <c r="K138" s="8">
        <f t="shared" si="13"/>
        <v>7.15305163493748</v>
      </c>
      <c r="L138" s="8">
        <f t="shared" si="14"/>
        <v>11.71245642026615</v>
      </c>
    </row>
    <row r="139" spans="1:12" x14ac:dyDescent="0.3">
      <c r="A139">
        <v>1743666</v>
      </c>
      <c r="B139" t="s">
        <v>148</v>
      </c>
      <c r="C139">
        <v>7905</v>
      </c>
      <c r="D139">
        <v>144676</v>
      </c>
      <c r="E139" s="11">
        <v>124225017</v>
      </c>
      <c r="F139" s="11">
        <v>667097000</v>
      </c>
      <c r="G139" s="9">
        <v>0</v>
      </c>
      <c r="H139" s="26">
        <f t="shared" si="10"/>
        <v>791322017</v>
      </c>
      <c r="I139" s="4">
        <f t="shared" si="11"/>
        <v>100103.98697027197</v>
      </c>
      <c r="J139" s="8">
        <f t="shared" si="12"/>
        <v>11.51396479438297</v>
      </c>
      <c r="K139" s="8">
        <f t="shared" si="13"/>
        <v>8.9752507496435729</v>
      </c>
      <c r="L139" s="8">
        <f t="shared" si="14"/>
        <v>11.882252038462388</v>
      </c>
    </row>
    <row r="140" spans="1:12" x14ac:dyDescent="0.3">
      <c r="A140">
        <v>1743744</v>
      </c>
      <c r="B140" t="s">
        <v>149</v>
      </c>
      <c r="C140">
        <v>13358</v>
      </c>
      <c r="D140">
        <v>95650</v>
      </c>
      <c r="E140" s="11">
        <v>436788552</v>
      </c>
      <c r="F140" s="11">
        <v>690538519</v>
      </c>
      <c r="G140" s="9">
        <v>0</v>
      </c>
      <c r="H140" s="26">
        <f t="shared" si="10"/>
        <v>1127327071</v>
      </c>
      <c r="I140" s="4">
        <f t="shared" si="11"/>
        <v>84393.402530318912</v>
      </c>
      <c r="J140" s="8">
        <f t="shared" si="12"/>
        <v>11.343244508456637</v>
      </c>
      <c r="K140" s="8">
        <f t="shared" si="13"/>
        <v>9.4998707352855813</v>
      </c>
      <c r="L140" s="8">
        <f t="shared" si="14"/>
        <v>11.468450974868398</v>
      </c>
    </row>
    <row r="141" spans="1:12" x14ac:dyDescent="0.3">
      <c r="A141">
        <v>1743770</v>
      </c>
      <c r="B141" t="s">
        <v>150</v>
      </c>
      <c r="C141">
        <v>14453</v>
      </c>
      <c r="D141">
        <v>121209</v>
      </c>
      <c r="E141" s="11">
        <v>90218640</v>
      </c>
      <c r="F141" s="11">
        <v>349491896</v>
      </c>
      <c r="G141" s="9">
        <v>0</v>
      </c>
      <c r="H141" s="26">
        <f t="shared" si="10"/>
        <v>439710536</v>
      </c>
      <c r="I141" s="4">
        <f t="shared" si="11"/>
        <v>30423.478585760742</v>
      </c>
      <c r="J141" s="8">
        <f t="shared" si="12"/>
        <v>10.322969911207249</v>
      </c>
      <c r="K141" s="8">
        <f t="shared" si="13"/>
        <v>9.5786572844488411</v>
      </c>
      <c r="L141" s="8">
        <f t="shared" si="14"/>
        <v>11.705271607286148</v>
      </c>
    </row>
    <row r="142" spans="1:12" x14ac:dyDescent="0.3">
      <c r="A142">
        <v>1743900</v>
      </c>
      <c r="B142" t="s">
        <v>151</v>
      </c>
      <c r="C142">
        <v>273</v>
      </c>
      <c r="D142">
        <v>73750</v>
      </c>
      <c r="E142" s="11">
        <v>594387</v>
      </c>
      <c r="F142" s="11">
        <v>5423475</v>
      </c>
      <c r="G142" s="9">
        <v>0</v>
      </c>
      <c r="H142" s="26">
        <f t="shared" si="10"/>
        <v>6017862</v>
      </c>
      <c r="I142" s="4">
        <f t="shared" si="11"/>
        <v>22043.45054945055</v>
      </c>
      <c r="J142" s="8">
        <f t="shared" si="12"/>
        <v>10.000770809517864</v>
      </c>
      <c r="K142" s="8">
        <f t="shared" si="13"/>
        <v>5.6094717951849598</v>
      </c>
      <c r="L142" s="8">
        <f t="shared" si="14"/>
        <v>11.208436274202066</v>
      </c>
    </row>
    <row r="143" spans="1:12" x14ac:dyDescent="0.3">
      <c r="A143">
        <v>1743939</v>
      </c>
      <c r="B143" t="s">
        <v>152</v>
      </c>
      <c r="C143">
        <v>23982</v>
      </c>
      <c r="D143">
        <v>102676</v>
      </c>
      <c r="E143" s="11">
        <v>372684500</v>
      </c>
      <c r="F143" s="11">
        <v>1084000846</v>
      </c>
      <c r="G143" s="9">
        <v>0</v>
      </c>
      <c r="H143" s="26">
        <f t="shared" si="10"/>
        <v>1456685346</v>
      </c>
      <c r="I143" s="4">
        <f t="shared" si="11"/>
        <v>60740.778333750313</v>
      </c>
      <c r="J143" s="8">
        <f t="shared" si="12"/>
        <v>11.014370552705165</v>
      </c>
      <c r="K143" s="8">
        <f t="shared" si="13"/>
        <v>10.085058827939379</v>
      </c>
      <c r="L143" s="8">
        <f t="shared" si="14"/>
        <v>11.53933367824653</v>
      </c>
    </row>
    <row r="144" spans="1:12" x14ac:dyDescent="0.3">
      <c r="A144">
        <v>1744225</v>
      </c>
      <c r="B144" t="s">
        <v>153</v>
      </c>
      <c r="C144">
        <v>26070</v>
      </c>
      <c r="D144">
        <v>96481</v>
      </c>
      <c r="E144" s="11">
        <v>285715039</v>
      </c>
      <c r="F144" s="11">
        <v>795598289</v>
      </c>
      <c r="G144" s="9">
        <v>9.1591936843718868E-3</v>
      </c>
      <c r="H144" s="26">
        <f t="shared" si="10"/>
        <v>1081313328</v>
      </c>
      <c r="I144" s="4">
        <f t="shared" si="11"/>
        <v>41477.304487917143</v>
      </c>
      <c r="J144" s="8">
        <f t="shared" si="12"/>
        <v>10.632901676816259</v>
      </c>
      <c r="K144" s="8">
        <f t="shared" si="13"/>
        <v>10.168540506927547</v>
      </c>
      <c r="L144" s="8">
        <f t="shared" si="14"/>
        <v>11.477101376749753</v>
      </c>
    </row>
    <row r="145" spans="1:12" x14ac:dyDescent="0.3">
      <c r="A145">
        <v>1744407</v>
      </c>
      <c r="B145" t="s">
        <v>154</v>
      </c>
      <c r="C145">
        <v>44311</v>
      </c>
      <c r="D145">
        <v>89079</v>
      </c>
      <c r="E145" s="11">
        <v>1009590071</v>
      </c>
      <c r="F145" s="11">
        <v>1664970939</v>
      </c>
      <c r="G145" s="9">
        <v>0.3023653206223581</v>
      </c>
      <c r="H145" s="26">
        <f t="shared" si="10"/>
        <v>2674561010</v>
      </c>
      <c r="I145" s="4">
        <f t="shared" si="11"/>
        <v>60358.850172643361</v>
      </c>
      <c r="J145" s="8">
        <f t="shared" si="12"/>
        <v>11.008062863208018</v>
      </c>
      <c r="K145" s="8">
        <f t="shared" si="13"/>
        <v>10.69898823220789</v>
      </c>
      <c r="L145" s="8">
        <f t="shared" si="14"/>
        <v>11.397278895443902</v>
      </c>
    </row>
    <row r="146" spans="1:12" x14ac:dyDescent="0.3">
      <c r="A146">
        <v>1744524</v>
      </c>
      <c r="B146" t="s">
        <v>155</v>
      </c>
      <c r="C146">
        <v>8258</v>
      </c>
      <c r="D146">
        <v>207275</v>
      </c>
      <c r="E146" s="11">
        <v>112840408</v>
      </c>
      <c r="F146" s="11">
        <v>588024931</v>
      </c>
      <c r="G146" s="9">
        <v>0</v>
      </c>
      <c r="H146" s="26">
        <f t="shared" si="10"/>
        <v>700865339</v>
      </c>
      <c r="I146" s="4">
        <f t="shared" si="11"/>
        <v>84871.075199806248</v>
      </c>
      <c r="J146" s="8">
        <f t="shared" si="12"/>
        <v>11.348888621668749</v>
      </c>
      <c r="K146" s="8">
        <f t="shared" si="13"/>
        <v>9.0189377064460352</v>
      </c>
      <c r="L146" s="8">
        <f t="shared" si="14"/>
        <v>12.241801692984419</v>
      </c>
    </row>
    <row r="147" spans="1:12" x14ac:dyDescent="0.3">
      <c r="A147">
        <v>1745421</v>
      </c>
      <c r="B147" t="s">
        <v>156</v>
      </c>
      <c r="C147">
        <v>9095</v>
      </c>
      <c r="D147">
        <v>90185</v>
      </c>
      <c r="E147" s="11">
        <v>30117949</v>
      </c>
      <c r="F147" s="11">
        <v>142868123</v>
      </c>
      <c r="G147" s="9">
        <v>1</v>
      </c>
      <c r="H147" s="26">
        <f t="shared" si="10"/>
        <v>172986072</v>
      </c>
      <c r="I147" s="4">
        <f t="shared" si="11"/>
        <v>19019.908960967565</v>
      </c>
      <c r="J147" s="8">
        <f t="shared" si="12"/>
        <v>9.8532415495983141</v>
      </c>
      <c r="K147" s="8">
        <f t="shared" si="13"/>
        <v>9.1154800909522233</v>
      </c>
      <c r="L147" s="8">
        <f t="shared" si="14"/>
        <v>11.4096183951043</v>
      </c>
    </row>
    <row r="148" spans="1:12" x14ac:dyDescent="0.3">
      <c r="A148">
        <v>1745434</v>
      </c>
      <c r="B148" t="s">
        <v>157</v>
      </c>
      <c r="C148">
        <v>10665</v>
      </c>
      <c r="D148">
        <v>67807</v>
      </c>
      <c r="E148" s="11">
        <v>132426970</v>
      </c>
      <c r="F148" s="11">
        <v>171123356</v>
      </c>
      <c r="G148" s="9">
        <v>0.56891929370435423</v>
      </c>
      <c r="H148" s="26">
        <f t="shared" si="10"/>
        <v>303550326</v>
      </c>
      <c r="I148" s="4">
        <f t="shared" si="11"/>
        <v>28462.290295358649</v>
      </c>
      <c r="J148" s="8">
        <f t="shared" si="12"/>
        <v>10.256335342592852</v>
      </c>
      <c r="K148" s="8">
        <f t="shared" si="13"/>
        <v>9.2747226309054511</v>
      </c>
      <c r="L148" s="8">
        <f t="shared" si="14"/>
        <v>11.124420713436864</v>
      </c>
    </row>
    <row r="149" spans="1:12" x14ac:dyDescent="0.3">
      <c r="A149">
        <v>1746357</v>
      </c>
      <c r="B149" t="s">
        <v>158</v>
      </c>
      <c r="C149">
        <v>9366</v>
      </c>
      <c r="D149">
        <v>112706</v>
      </c>
      <c r="E149" s="11">
        <v>29585470</v>
      </c>
      <c r="F149" s="11">
        <v>238961193</v>
      </c>
      <c r="G149" s="9">
        <v>0</v>
      </c>
      <c r="H149" s="26">
        <f t="shared" si="10"/>
        <v>268546663</v>
      </c>
      <c r="I149" s="4">
        <f t="shared" si="11"/>
        <v>28672.502989536621</v>
      </c>
      <c r="J149" s="8">
        <f t="shared" si="12"/>
        <v>10.263693858503617</v>
      </c>
      <c r="K149" s="8">
        <f t="shared" si="13"/>
        <v>9.1448413897434868</v>
      </c>
      <c r="L149" s="8">
        <f t="shared" si="14"/>
        <v>11.632537937297519</v>
      </c>
    </row>
    <row r="150" spans="1:12" x14ac:dyDescent="0.3">
      <c r="A150">
        <v>1746604</v>
      </c>
      <c r="B150" t="s">
        <v>159</v>
      </c>
      <c r="C150">
        <v>1775</v>
      </c>
      <c r="D150">
        <v>104250</v>
      </c>
      <c r="E150" s="11">
        <v>2540670</v>
      </c>
      <c r="F150" s="11">
        <v>31845620</v>
      </c>
      <c r="G150" s="9">
        <v>0</v>
      </c>
      <c r="H150" s="26">
        <f t="shared" si="10"/>
        <v>34386290</v>
      </c>
      <c r="I150" s="4">
        <f t="shared" si="11"/>
        <v>19372.557746478873</v>
      </c>
      <c r="J150" s="8">
        <f t="shared" si="12"/>
        <v>9.8716127944817131</v>
      </c>
      <c r="K150" s="8">
        <f t="shared" si="13"/>
        <v>7.4815557019095165</v>
      </c>
      <c r="L150" s="8">
        <f t="shared" si="14"/>
        <v>11.554547139661048</v>
      </c>
    </row>
    <row r="151" spans="1:12" x14ac:dyDescent="0.3">
      <c r="A151">
        <v>1746786</v>
      </c>
      <c r="B151" t="s">
        <v>160</v>
      </c>
      <c r="C151">
        <v>7466</v>
      </c>
      <c r="D151">
        <v>65136</v>
      </c>
      <c r="E151" s="11">
        <v>69180434</v>
      </c>
      <c r="F151" s="11">
        <v>134260619</v>
      </c>
      <c r="G151" s="9">
        <v>0</v>
      </c>
      <c r="H151" s="26">
        <f t="shared" si="10"/>
        <v>203441053</v>
      </c>
      <c r="I151" s="4">
        <f t="shared" si="11"/>
        <v>27249.002544870076</v>
      </c>
      <c r="J151" s="8">
        <f t="shared" si="12"/>
        <v>10.212772195563474</v>
      </c>
      <c r="K151" s="8">
        <f t="shared" si="13"/>
        <v>8.9181146594745293</v>
      </c>
      <c r="L151" s="8">
        <f t="shared" si="14"/>
        <v>11.084232670742759</v>
      </c>
    </row>
    <row r="152" spans="1:12" x14ac:dyDescent="0.3">
      <c r="A152">
        <v>1747007</v>
      </c>
      <c r="B152" t="s">
        <v>161</v>
      </c>
      <c r="C152">
        <v>11733</v>
      </c>
      <c r="D152">
        <v>43835</v>
      </c>
      <c r="E152" s="11">
        <v>81828311</v>
      </c>
      <c r="F152" s="11">
        <v>120844136</v>
      </c>
      <c r="G152" s="9">
        <v>1</v>
      </c>
      <c r="H152" s="26">
        <f t="shared" si="10"/>
        <v>202672447</v>
      </c>
      <c r="I152" s="4">
        <f t="shared" si="11"/>
        <v>17273.710645188785</v>
      </c>
      <c r="J152" s="8">
        <f t="shared" si="12"/>
        <v>9.7569410088135591</v>
      </c>
      <c r="K152" s="8">
        <f t="shared" si="13"/>
        <v>9.3701606634236239</v>
      </c>
      <c r="L152" s="8">
        <f t="shared" si="14"/>
        <v>10.688187864022686</v>
      </c>
    </row>
    <row r="153" spans="1:12" x14ac:dyDescent="0.3">
      <c r="A153">
        <v>1747540</v>
      </c>
      <c r="B153" t="s">
        <v>162</v>
      </c>
      <c r="C153">
        <v>19047</v>
      </c>
      <c r="D153">
        <v>85332</v>
      </c>
      <c r="E153" s="11">
        <v>560490390</v>
      </c>
      <c r="F153" s="11">
        <v>395282660</v>
      </c>
      <c r="G153" s="9">
        <v>0.17081738583337702</v>
      </c>
      <c r="H153" s="26">
        <f t="shared" si="10"/>
        <v>955773050</v>
      </c>
      <c r="I153" s="4">
        <f t="shared" si="11"/>
        <v>50179.71596576889</v>
      </c>
      <c r="J153" s="8">
        <f t="shared" si="12"/>
        <v>10.823366159596878</v>
      </c>
      <c r="K153" s="8">
        <f t="shared" si="13"/>
        <v>9.8546648878385597</v>
      </c>
      <c r="L153" s="8">
        <f t="shared" si="14"/>
        <v>11.354304809671518</v>
      </c>
    </row>
    <row r="154" spans="1:12" x14ac:dyDescent="0.3">
      <c r="A154">
        <v>1747774</v>
      </c>
      <c r="B154" t="s">
        <v>163</v>
      </c>
      <c r="C154">
        <v>23547</v>
      </c>
      <c r="D154">
        <v>58764</v>
      </c>
      <c r="E154" s="11">
        <v>82372771</v>
      </c>
      <c r="F154" s="11">
        <v>204847370</v>
      </c>
      <c r="G154" s="9">
        <v>1</v>
      </c>
      <c r="H154" s="26">
        <f t="shared" si="10"/>
        <v>287220141</v>
      </c>
      <c r="I154" s="4">
        <f t="shared" si="11"/>
        <v>12197.738183208052</v>
      </c>
      <c r="J154" s="8">
        <f t="shared" si="12"/>
        <v>9.4090058187145917</v>
      </c>
      <c r="K154" s="8">
        <f t="shared" si="13"/>
        <v>10.066753702794923</v>
      </c>
      <c r="L154" s="8">
        <f t="shared" si="14"/>
        <v>10.981284701490317</v>
      </c>
    </row>
    <row r="155" spans="1:12" x14ac:dyDescent="0.3">
      <c r="A155">
        <v>1745564</v>
      </c>
      <c r="B155" t="s">
        <v>164</v>
      </c>
      <c r="C155">
        <v>301</v>
      </c>
      <c r="D155">
        <v>68750</v>
      </c>
      <c r="E155" s="11">
        <v>81177756</v>
      </c>
      <c r="F155" s="11">
        <v>100880427</v>
      </c>
      <c r="G155" s="9">
        <v>0</v>
      </c>
      <c r="H155" s="26">
        <f t="shared" si="10"/>
        <v>182058183</v>
      </c>
      <c r="I155" s="4">
        <f t="shared" si="11"/>
        <v>604844.46179401991</v>
      </c>
      <c r="J155" s="8">
        <f t="shared" si="12"/>
        <v>13.312726616016439</v>
      </c>
      <c r="K155" s="8">
        <f t="shared" si="13"/>
        <v>5.7071102647488754</v>
      </c>
      <c r="L155" s="8">
        <f t="shared" si="14"/>
        <v>11.138232015528818</v>
      </c>
    </row>
    <row r="156" spans="1:12" x14ac:dyDescent="0.3">
      <c r="A156">
        <v>1745616</v>
      </c>
      <c r="B156" t="s">
        <v>165</v>
      </c>
      <c r="C156">
        <v>1054</v>
      </c>
      <c r="D156">
        <v>67083</v>
      </c>
      <c r="E156" s="11">
        <v>2267954</v>
      </c>
      <c r="F156" s="11">
        <v>15341250</v>
      </c>
      <c r="G156" s="9">
        <v>0</v>
      </c>
      <c r="H156" s="26">
        <f t="shared" si="10"/>
        <v>17609204</v>
      </c>
      <c r="I156" s="4">
        <f t="shared" si="11"/>
        <v>16707.024667931688</v>
      </c>
      <c r="J156" s="8">
        <f t="shared" si="12"/>
        <v>9.7235845487594528</v>
      </c>
      <c r="K156" s="8">
        <f t="shared" si="13"/>
        <v>6.9603477291013078</v>
      </c>
      <c r="L156" s="8">
        <f t="shared" si="14"/>
        <v>11.113685937656255</v>
      </c>
    </row>
    <row r="157" spans="1:12" x14ac:dyDescent="0.3">
      <c r="A157">
        <v>1745694</v>
      </c>
      <c r="B157" t="s">
        <v>166</v>
      </c>
      <c r="C157">
        <v>27237</v>
      </c>
      <c r="D157">
        <v>76858</v>
      </c>
      <c r="E157" s="11">
        <v>692260478</v>
      </c>
      <c r="F157" s="11">
        <v>701420237</v>
      </c>
      <c r="G157" s="9">
        <v>0</v>
      </c>
      <c r="H157" s="26">
        <f t="shared" si="10"/>
        <v>1393680715</v>
      </c>
      <c r="I157" s="4">
        <f t="shared" si="11"/>
        <v>51168.65715754305</v>
      </c>
      <c r="J157" s="8">
        <f t="shared" si="12"/>
        <v>10.842882458686431</v>
      </c>
      <c r="K157" s="8">
        <f t="shared" si="13"/>
        <v>10.212331622039867</v>
      </c>
      <c r="L157" s="8">
        <f t="shared" si="14"/>
        <v>11.249714842442778</v>
      </c>
    </row>
    <row r="158" spans="1:12" x14ac:dyDescent="0.3">
      <c r="A158">
        <v>1748242</v>
      </c>
      <c r="B158" t="s">
        <v>167</v>
      </c>
      <c r="C158">
        <v>25417</v>
      </c>
      <c r="D158">
        <v>58871</v>
      </c>
      <c r="E158" s="11">
        <v>754424185</v>
      </c>
      <c r="F158" s="11">
        <v>646161618</v>
      </c>
      <c r="G158" s="9">
        <v>0.80085497660913052</v>
      </c>
      <c r="H158" s="26">
        <f t="shared" si="10"/>
        <v>1400585803</v>
      </c>
      <c r="I158" s="4">
        <f t="shared" si="11"/>
        <v>55104.292520753828</v>
      </c>
      <c r="J158" s="8">
        <f t="shared" si="12"/>
        <v>10.916982896294542</v>
      </c>
      <c r="K158" s="8">
        <f t="shared" si="13"/>
        <v>10.143173520469649</v>
      </c>
      <c r="L158" s="8">
        <f t="shared" si="14"/>
        <v>10.983103888458638</v>
      </c>
    </row>
    <row r="159" spans="1:12" x14ac:dyDescent="0.3">
      <c r="A159">
        <v>1748554</v>
      </c>
      <c r="B159" t="s">
        <v>168</v>
      </c>
      <c r="C159">
        <v>1768</v>
      </c>
      <c r="D159">
        <v>45100</v>
      </c>
      <c r="E159" s="11">
        <v>59662626</v>
      </c>
      <c r="F159" s="11">
        <v>43377178</v>
      </c>
      <c r="G159" s="9">
        <v>0</v>
      </c>
      <c r="H159" s="26">
        <f t="shared" si="10"/>
        <v>103039804</v>
      </c>
      <c r="I159" s="4">
        <f t="shared" si="11"/>
        <v>58280.432126696833</v>
      </c>
      <c r="J159" s="8">
        <f t="shared" si="12"/>
        <v>10.973021674947006</v>
      </c>
      <c r="K159" s="8">
        <f t="shared" si="13"/>
        <v>7.4776042431975887</v>
      </c>
      <c r="L159" s="8">
        <f t="shared" si="14"/>
        <v>10.71663752549077</v>
      </c>
    </row>
    <row r="160" spans="1:12" x14ac:dyDescent="0.3">
      <c r="A160">
        <v>1748671</v>
      </c>
      <c r="B160" t="s">
        <v>169</v>
      </c>
      <c r="C160">
        <v>647</v>
      </c>
      <c r="D160">
        <v>110625</v>
      </c>
      <c r="E160" s="11">
        <v>292932470</v>
      </c>
      <c r="F160" s="11">
        <v>147212497</v>
      </c>
      <c r="G160" s="9">
        <v>0</v>
      </c>
      <c r="H160" s="26">
        <f t="shared" si="10"/>
        <v>440144967</v>
      </c>
      <c r="I160" s="4">
        <f t="shared" si="11"/>
        <v>680285.88408037089</v>
      </c>
      <c r="J160" s="8">
        <f t="shared" si="12"/>
        <v>13.430268406566753</v>
      </c>
      <c r="K160" s="8">
        <f t="shared" si="13"/>
        <v>6.4723462945009009</v>
      </c>
      <c r="L160" s="8">
        <f t="shared" si="14"/>
        <v>11.61390138231023</v>
      </c>
    </row>
    <row r="161" spans="1:12" x14ac:dyDescent="0.3">
      <c r="A161">
        <v>1748892</v>
      </c>
      <c r="B161" t="s">
        <v>170</v>
      </c>
      <c r="C161">
        <v>14330</v>
      </c>
      <c r="D161">
        <v>58011</v>
      </c>
      <c r="E161" s="11">
        <v>167282924</v>
      </c>
      <c r="F161" s="11">
        <v>196157893</v>
      </c>
      <c r="G161" s="9">
        <v>0.38066317626527052</v>
      </c>
      <c r="H161" s="26">
        <f t="shared" si="10"/>
        <v>363440817</v>
      </c>
      <c r="I161" s="4">
        <f t="shared" si="11"/>
        <v>25362.234263782277</v>
      </c>
      <c r="J161" s="8">
        <f t="shared" si="12"/>
        <v>10.141016506554578</v>
      </c>
      <c r="K161" s="8">
        <f t="shared" si="13"/>
        <v>9.570110520822217</v>
      </c>
      <c r="L161" s="8">
        <f t="shared" si="14"/>
        <v>10.968387926718702</v>
      </c>
    </row>
    <row r="162" spans="1:12" x14ac:dyDescent="0.3">
      <c r="A162">
        <v>1749100</v>
      </c>
      <c r="B162" t="s">
        <v>171</v>
      </c>
      <c r="C162">
        <v>401</v>
      </c>
      <c r="D162">
        <v>98125</v>
      </c>
      <c r="E162" s="11">
        <v>2980793</v>
      </c>
      <c r="F162" s="11">
        <v>9219025</v>
      </c>
      <c r="G162" s="9">
        <v>0</v>
      </c>
      <c r="H162" s="26">
        <f t="shared" si="10"/>
        <v>12199818</v>
      </c>
      <c r="I162" s="4">
        <f t="shared" si="11"/>
        <v>30423.486284289276</v>
      </c>
      <c r="J162" s="8">
        <f t="shared" si="12"/>
        <v>10.322970164252855</v>
      </c>
      <c r="K162" s="8">
        <f t="shared" si="13"/>
        <v>5.9939614273065693</v>
      </c>
      <c r="L162" s="8">
        <f t="shared" si="14"/>
        <v>11.49399745508471</v>
      </c>
    </row>
    <row r="163" spans="1:12" x14ac:dyDescent="0.3">
      <c r="A163">
        <v>1749308</v>
      </c>
      <c r="B163" t="s">
        <v>172</v>
      </c>
      <c r="C163">
        <v>656</v>
      </c>
      <c r="D163">
        <v>81750</v>
      </c>
      <c r="E163" s="11">
        <v>573890</v>
      </c>
      <c r="F163" s="11">
        <v>11829674</v>
      </c>
      <c r="G163" s="9">
        <v>0</v>
      </c>
      <c r="H163" s="26">
        <f t="shared" si="10"/>
        <v>12403564</v>
      </c>
      <c r="I163" s="4">
        <f t="shared" si="11"/>
        <v>18907.871951219513</v>
      </c>
      <c r="J163" s="8">
        <f t="shared" si="12"/>
        <v>9.8473336196889854</v>
      </c>
      <c r="K163" s="8">
        <f t="shared" si="13"/>
        <v>6.4861607889440887</v>
      </c>
      <c r="L163" s="8">
        <f t="shared" si="14"/>
        <v>11.3114210887595</v>
      </c>
    </row>
    <row r="164" spans="1:12" x14ac:dyDescent="0.3">
      <c r="A164">
        <v>1749607</v>
      </c>
      <c r="B164" t="s">
        <v>173</v>
      </c>
      <c r="C164">
        <v>12412</v>
      </c>
      <c r="D164">
        <v>105905</v>
      </c>
      <c r="E164" s="11">
        <v>2351629</v>
      </c>
      <c r="F164" s="11">
        <v>357521196</v>
      </c>
      <c r="G164" s="9">
        <v>0</v>
      </c>
      <c r="H164" s="26">
        <f t="shared" si="10"/>
        <v>359872825</v>
      </c>
      <c r="I164" s="4">
        <f t="shared" si="11"/>
        <v>28993.943361263293</v>
      </c>
      <c r="J164" s="8">
        <f t="shared" si="12"/>
        <v>10.274842237544883</v>
      </c>
      <c r="K164" s="8">
        <f t="shared" si="13"/>
        <v>9.4264190255682703</v>
      </c>
      <c r="L164" s="8">
        <f t="shared" si="14"/>
        <v>11.570297744828098</v>
      </c>
    </row>
    <row r="165" spans="1:12" x14ac:dyDescent="0.3">
      <c r="A165">
        <v>1749854</v>
      </c>
      <c r="B165" t="s">
        <v>174</v>
      </c>
      <c r="C165">
        <v>19897</v>
      </c>
      <c r="D165">
        <v>114455</v>
      </c>
      <c r="E165" s="11">
        <v>653357799</v>
      </c>
      <c r="F165" s="11">
        <v>827815720</v>
      </c>
      <c r="G165" s="9">
        <v>0</v>
      </c>
      <c r="H165" s="26">
        <f t="shared" si="10"/>
        <v>1481173519</v>
      </c>
      <c r="I165" s="4">
        <f t="shared" si="11"/>
        <v>74442.052520480473</v>
      </c>
      <c r="J165" s="8">
        <f t="shared" si="12"/>
        <v>11.217776283192835</v>
      </c>
      <c r="K165" s="8">
        <f t="shared" si="13"/>
        <v>9.8983242455792482</v>
      </c>
      <c r="L165" s="8">
        <f t="shared" si="14"/>
        <v>11.647937011626105</v>
      </c>
    </row>
    <row r="166" spans="1:12" x14ac:dyDescent="0.3">
      <c r="A166">
        <v>1749945</v>
      </c>
      <c r="B166" t="s">
        <v>175</v>
      </c>
      <c r="C166">
        <v>5131</v>
      </c>
      <c r="D166">
        <v>79013</v>
      </c>
      <c r="E166" s="11">
        <v>396730216</v>
      </c>
      <c r="F166" s="11">
        <v>111213932</v>
      </c>
      <c r="G166" s="9">
        <v>0</v>
      </c>
      <c r="H166" s="26">
        <f t="shared" si="10"/>
        <v>507944148</v>
      </c>
      <c r="I166" s="4">
        <f t="shared" si="11"/>
        <v>98995.156499707664</v>
      </c>
      <c r="J166" s="8">
        <f t="shared" si="12"/>
        <v>11.50282620367452</v>
      </c>
      <c r="K166" s="8">
        <f t="shared" si="13"/>
        <v>8.5430558509419647</v>
      </c>
      <c r="L166" s="8">
        <f t="shared" si="14"/>
        <v>11.277367674873172</v>
      </c>
    </row>
    <row r="167" spans="1:12" x14ac:dyDescent="0.3">
      <c r="A167">
        <v>1750218</v>
      </c>
      <c r="B167" t="s">
        <v>176</v>
      </c>
      <c r="C167">
        <v>20084</v>
      </c>
      <c r="D167">
        <v>100911</v>
      </c>
      <c r="E167" s="11">
        <v>468139223</v>
      </c>
      <c r="F167" s="11">
        <v>479911867</v>
      </c>
      <c r="G167" s="9">
        <v>7.4375678610206303E-2</v>
      </c>
      <c r="H167" s="26">
        <f t="shared" si="10"/>
        <v>948051090</v>
      </c>
      <c r="I167" s="4">
        <f t="shared" si="11"/>
        <v>47204.296454889467</v>
      </c>
      <c r="J167" s="8">
        <f t="shared" si="12"/>
        <v>10.76224019401762</v>
      </c>
      <c r="K167" s="8">
        <f t="shared" si="13"/>
        <v>9.9076787571545957</v>
      </c>
      <c r="L167" s="8">
        <f t="shared" si="14"/>
        <v>11.521994219230105</v>
      </c>
    </row>
    <row r="168" spans="1:12" x14ac:dyDescent="0.3">
      <c r="A168">
        <v>1750647</v>
      </c>
      <c r="B168" t="s">
        <v>177</v>
      </c>
      <c r="C168">
        <v>25004</v>
      </c>
      <c r="D168">
        <v>91389</v>
      </c>
      <c r="E168" s="11">
        <v>411389401</v>
      </c>
      <c r="F168" s="11">
        <v>940781296</v>
      </c>
      <c r="G168" s="9">
        <v>0.29612206981064948</v>
      </c>
      <c r="H168" s="26">
        <f t="shared" si="10"/>
        <v>1352170697</v>
      </c>
      <c r="I168" s="4">
        <f t="shared" si="11"/>
        <v>54078.175371940488</v>
      </c>
      <c r="J168" s="8">
        <f t="shared" si="12"/>
        <v>10.898185970723482</v>
      </c>
      <c r="K168" s="8">
        <f t="shared" si="13"/>
        <v>10.126791091051704</v>
      </c>
      <c r="L168" s="8">
        <f t="shared" si="14"/>
        <v>11.422880400090177</v>
      </c>
    </row>
    <row r="169" spans="1:12" x14ac:dyDescent="0.3">
      <c r="A169">
        <v>1751089</v>
      </c>
      <c r="B169" t="s">
        <v>178</v>
      </c>
      <c r="C169">
        <v>56510</v>
      </c>
      <c r="D169">
        <v>92477</v>
      </c>
      <c r="E169" s="11">
        <v>2192254221</v>
      </c>
      <c r="F169" s="11">
        <v>1971307340</v>
      </c>
      <c r="G169" s="9">
        <v>0.32104411454302401</v>
      </c>
      <c r="H169" s="26">
        <f t="shared" si="10"/>
        <v>4163561561</v>
      </c>
      <c r="I169" s="4">
        <f t="shared" si="11"/>
        <v>73678.314652273941</v>
      </c>
      <c r="J169" s="8">
        <f t="shared" si="12"/>
        <v>11.207463796784216</v>
      </c>
      <c r="K169" s="8">
        <f t="shared" si="13"/>
        <v>10.942172892623889</v>
      </c>
      <c r="L169" s="8">
        <f t="shared" si="14"/>
        <v>11.434715243933667</v>
      </c>
    </row>
    <row r="170" spans="1:12" x14ac:dyDescent="0.3">
      <c r="A170">
        <v>1751349</v>
      </c>
      <c r="B170" t="s">
        <v>179</v>
      </c>
      <c r="C170">
        <v>31596</v>
      </c>
      <c r="D170">
        <v>96993</v>
      </c>
      <c r="E170" s="11">
        <v>499871663</v>
      </c>
      <c r="F170" s="11">
        <v>931954514</v>
      </c>
      <c r="G170" s="9">
        <v>0.17908745247148289</v>
      </c>
      <c r="H170" s="26">
        <f t="shared" si="10"/>
        <v>1431826177</v>
      </c>
      <c r="I170" s="4">
        <f t="shared" si="11"/>
        <v>45316.691258387138</v>
      </c>
      <c r="J170" s="8">
        <f t="shared" si="12"/>
        <v>10.72143070405629</v>
      </c>
      <c r="K170" s="8">
        <f t="shared" si="13"/>
        <v>10.360785809284311</v>
      </c>
      <c r="L170" s="8">
        <f t="shared" si="14"/>
        <v>11.482394089933051</v>
      </c>
    </row>
    <row r="171" spans="1:12" x14ac:dyDescent="0.3">
      <c r="A171">
        <v>1751622</v>
      </c>
      <c r="B171" t="s">
        <v>180</v>
      </c>
      <c r="C171">
        <v>149013</v>
      </c>
      <c r="D171">
        <v>135772</v>
      </c>
      <c r="E171" s="11">
        <v>3291690182</v>
      </c>
      <c r="F171" s="11">
        <v>7451453141</v>
      </c>
      <c r="G171" s="9">
        <v>0.16067272970442692</v>
      </c>
      <c r="H171" s="26">
        <f t="shared" si="10"/>
        <v>10743143323</v>
      </c>
      <c r="I171" s="4">
        <f t="shared" si="11"/>
        <v>72095.342842570783</v>
      </c>
      <c r="J171" s="8">
        <f t="shared" si="12"/>
        <v>11.185744728157289</v>
      </c>
      <c r="K171" s="8">
        <f t="shared" si="13"/>
        <v>11.911788829443831</v>
      </c>
      <c r="L171" s="8">
        <f t="shared" si="14"/>
        <v>11.818732287280556</v>
      </c>
    </row>
    <row r="172" spans="1:12" x14ac:dyDescent="0.3">
      <c r="A172">
        <v>1752584</v>
      </c>
      <c r="B172" t="s">
        <v>181</v>
      </c>
      <c r="C172">
        <v>26942</v>
      </c>
      <c r="D172">
        <v>118817</v>
      </c>
      <c r="E172" s="11">
        <v>587870790</v>
      </c>
      <c r="F172" s="11">
        <v>927982302</v>
      </c>
      <c r="G172" s="9">
        <v>7.4924671125156175E-2</v>
      </c>
      <c r="H172" s="26">
        <f t="shared" si="10"/>
        <v>1515853092</v>
      </c>
      <c r="I172" s="4">
        <f t="shared" si="11"/>
        <v>56263.569593942542</v>
      </c>
      <c r="J172" s="8">
        <f t="shared" si="12"/>
        <v>10.937802528199292</v>
      </c>
      <c r="K172" s="8">
        <f t="shared" si="13"/>
        <v>10.201441686258514</v>
      </c>
      <c r="L172" s="8">
        <f t="shared" si="14"/>
        <v>11.685339773316288</v>
      </c>
    </row>
    <row r="173" spans="1:12" x14ac:dyDescent="0.3">
      <c r="A173">
        <v>1752103</v>
      </c>
      <c r="B173" t="s">
        <v>182</v>
      </c>
      <c r="C173">
        <v>1213</v>
      </c>
      <c r="D173">
        <v>106667</v>
      </c>
      <c r="E173" s="11">
        <v>9067622</v>
      </c>
      <c r="F173" s="11">
        <v>22773664</v>
      </c>
      <c r="G173" s="9">
        <v>0</v>
      </c>
      <c r="H173" s="26">
        <f t="shared" si="10"/>
        <v>31841286</v>
      </c>
      <c r="I173" s="4">
        <f t="shared" si="11"/>
        <v>26250.029678483101</v>
      </c>
      <c r="J173" s="8">
        <f t="shared" si="12"/>
        <v>10.17542239862801</v>
      </c>
      <c r="K173" s="8">
        <f t="shared" si="13"/>
        <v>7.1008519089440503</v>
      </c>
      <c r="L173" s="8">
        <f t="shared" si="14"/>
        <v>11.577467111102917</v>
      </c>
    </row>
    <row r="174" spans="1:12" x14ac:dyDescent="0.3">
      <c r="A174">
        <v>1753000</v>
      </c>
      <c r="B174" t="s">
        <v>183</v>
      </c>
      <c r="C174">
        <v>30971</v>
      </c>
      <c r="D174">
        <v>69081</v>
      </c>
      <c r="E174" s="11">
        <v>1537409449</v>
      </c>
      <c r="F174" s="11">
        <v>1391070617</v>
      </c>
      <c r="G174" s="9">
        <v>0.32767210144927539</v>
      </c>
      <c r="H174" s="26">
        <f t="shared" si="10"/>
        <v>2928480066</v>
      </c>
      <c r="I174" s="4">
        <f t="shared" si="11"/>
        <v>94555.554098995839</v>
      </c>
      <c r="J174" s="8">
        <f t="shared" si="12"/>
        <v>11.456942814815017</v>
      </c>
      <c r="K174" s="8">
        <f t="shared" si="13"/>
        <v>10.340806561758198</v>
      </c>
      <c r="L174" s="8">
        <f t="shared" si="14"/>
        <v>11.143035008125729</v>
      </c>
    </row>
    <row r="175" spans="1:12" x14ac:dyDescent="0.3">
      <c r="A175">
        <v>1753377</v>
      </c>
      <c r="B175" t="s">
        <v>184</v>
      </c>
      <c r="C175">
        <v>15294</v>
      </c>
      <c r="D175">
        <v>80911</v>
      </c>
      <c r="E175" s="11">
        <v>347782569</v>
      </c>
      <c r="F175" s="11">
        <v>550364765</v>
      </c>
      <c r="G175" s="9">
        <v>0</v>
      </c>
      <c r="H175" s="26">
        <f t="shared" si="10"/>
        <v>898147334</v>
      </c>
      <c r="I175" s="4">
        <f t="shared" si="11"/>
        <v>58725.469726690208</v>
      </c>
      <c r="J175" s="8">
        <f t="shared" si="12"/>
        <v>10.980628808246767</v>
      </c>
      <c r="K175" s="8">
        <f t="shared" si="13"/>
        <v>9.6352158736041709</v>
      </c>
      <c r="L175" s="8">
        <f t="shared" si="14"/>
        <v>11.3011050641372</v>
      </c>
    </row>
    <row r="176" spans="1:12" x14ac:dyDescent="0.3">
      <c r="A176">
        <v>1753442</v>
      </c>
      <c r="B176" t="s">
        <v>185</v>
      </c>
      <c r="C176">
        <v>17892</v>
      </c>
      <c r="D176">
        <v>88727</v>
      </c>
      <c r="E176" s="11">
        <v>528167004</v>
      </c>
      <c r="F176" s="11">
        <v>559300173</v>
      </c>
      <c r="G176" s="9">
        <v>1.965938338535677E-2</v>
      </c>
      <c r="H176" s="26">
        <f t="shared" si="10"/>
        <v>1087467177</v>
      </c>
      <c r="I176" s="4">
        <f t="shared" si="11"/>
        <v>60779.520288397049</v>
      </c>
      <c r="J176" s="8">
        <f t="shared" si="12"/>
        <v>11.015008173849921</v>
      </c>
      <c r="K176" s="8">
        <f t="shared" si="13"/>
        <v>9.7921089645527388</v>
      </c>
      <c r="L176" s="8">
        <f t="shared" si="14"/>
        <v>11.393319518821643</v>
      </c>
    </row>
    <row r="177" spans="1:12" x14ac:dyDescent="0.3">
      <c r="A177">
        <v>1753455</v>
      </c>
      <c r="B177" t="s">
        <v>186</v>
      </c>
      <c r="C177">
        <v>2814</v>
      </c>
      <c r="D177">
        <v>205682</v>
      </c>
      <c r="E177" s="11">
        <v>7880592</v>
      </c>
      <c r="F177" s="11">
        <v>254715153</v>
      </c>
      <c r="G177" s="9">
        <v>0</v>
      </c>
      <c r="H177" s="26">
        <f t="shared" si="10"/>
        <v>262595745</v>
      </c>
      <c r="I177" s="4">
        <f t="shared" si="11"/>
        <v>93317.606609808106</v>
      </c>
      <c r="J177" s="8">
        <f t="shared" si="12"/>
        <v>11.443764078676255</v>
      </c>
      <c r="K177" s="8">
        <f t="shared" si="13"/>
        <v>7.9423622376743346</v>
      </c>
      <c r="L177" s="8">
        <f t="shared" si="14"/>
        <v>12.234086565735357</v>
      </c>
    </row>
    <row r="178" spans="1:12" x14ac:dyDescent="0.3">
      <c r="A178">
        <v>1753559</v>
      </c>
      <c r="B178" t="s">
        <v>187</v>
      </c>
      <c r="C178">
        <v>30619</v>
      </c>
      <c r="D178">
        <v>47884</v>
      </c>
      <c r="E178" s="11">
        <v>142913321</v>
      </c>
      <c r="F178" s="11">
        <v>204274686</v>
      </c>
      <c r="G178" s="9">
        <v>0.58269124483890888</v>
      </c>
      <c r="H178" s="26">
        <f t="shared" si="10"/>
        <v>347188007</v>
      </c>
      <c r="I178" s="4">
        <f t="shared" si="11"/>
        <v>11338.972762010517</v>
      </c>
      <c r="J178" s="8">
        <f t="shared" si="12"/>
        <v>9.3360009878180161</v>
      </c>
      <c r="K178" s="8">
        <f t="shared" si="13"/>
        <v>10.32937601028517</v>
      </c>
      <c r="L178" s="8">
        <f t="shared" si="14"/>
        <v>10.77653669837126</v>
      </c>
    </row>
    <row r="179" spans="1:12" x14ac:dyDescent="0.3">
      <c r="A179">
        <v>1754144</v>
      </c>
      <c r="B179" t="s">
        <v>188</v>
      </c>
      <c r="C179">
        <v>7382</v>
      </c>
      <c r="D179">
        <v>59882</v>
      </c>
      <c r="E179" s="11">
        <v>504986916</v>
      </c>
      <c r="F179" s="11">
        <v>262350855</v>
      </c>
      <c r="G179" s="9">
        <v>0</v>
      </c>
      <c r="H179" s="26">
        <f t="shared" si="10"/>
        <v>767337771</v>
      </c>
      <c r="I179" s="4">
        <f t="shared" si="11"/>
        <v>103947.13776754268</v>
      </c>
      <c r="J179" s="8">
        <f t="shared" si="12"/>
        <v>11.551637758203299</v>
      </c>
      <c r="K179" s="8">
        <f t="shared" si="13"/>
        <v>8.9067998835899438</v>
      </c>
      <c r="L179" s="8">
        <f t="shared" si="14"/>
        <v>11.000131238109393</v>
      </c>
    </row>
    <row r="180" spans="1:12" x14ac:dyDescent="0.3">
      <c r="A180">
        <v>1753481</v>
      </c>
      <c r="B180" t="s">
        <v>189</v>
      </c>
      <c r="C180">
        <v>35108</v>
      </c>
      <c r="D180">
        <v>143506</v>
      </c>
      <c r="E180" s="11">
        <v>731591845</v>
      </c>
      <c r="F180" s="11">
        <v>2866844264</v>
      </c>
      <c r="G180" s="9">
        <v>1.371302027142127E-2</v>
      </c>
      <c r="H180" s="26">
        <f t="shared" si="10"/>
        <v>3598436109</v>
      </c>
      <c r="I180" s="4">
        <f t="shared" si="11"/>
        <v>102496.18631081235</v>
      </c>
      <c r="J180" s="8">
        <f t="shared" si="12"/>
        <v>11.53758087014463</v>
      </c>
      <c r="K180" s="8">
        <f t="shared" si="13"/>
        <v>10.466184303712009</v>
      </c>
      <c r="L180" s="8">
        <f t="shared" si="14"/>
        <v>11.874132125154413</v>
      </c>
    </row>
    <row r="181" spans="1:12" x14ac:dyDescent="0.3">
      <c r="A181">
        <v>1753663</v>
      </c>
      <c r="B181" t="s">
        <v>190</v>
      </c>
      <c r="C181">
        <v>5853</v>
      </c>
      <c r="D181">
        <v>160331</v>
      </c>
      <c r="E181" s="11">
        <v>260165317</v>
      </c>
      <c r="F181" s="11">
        <v>599919356</v>
      </c>
      <c r="G181" s="9">
        <v>0</v>
      </c>
      <c r="H181" s="26">
        <f t="shared" si="10"/>
        <v>860084673</v>
      </c>
      <c r="I181" s="4">
        <f t="shared" si="11"/>
        <v>146947.66324961558</v>
      </c>
      <c r="J181" s="8">
        <f t="shared" si="12"/>
        <v>11.897831770050781</v>
      </c>
      <c r="K181" s="8">
        <f t="shared" si="13"/>
        <v>8.67470962929122</v>
      </c>
      <c r="L181" s="8">
        <f t="shared" si="14"/>
        <v>11.984995707299339</v>
      </c>
    </row>
    <row r="182" spans="1:12" x14ac:dyDescent="0.3">
      <c r="A182">
        <v>1753871</v>
      </c>
      <c r="B182" t="s">
        <v>191</v>
      </c>
      <c r="C182">
        <v>12836</v>
      </c>
      <c r="D182">
        <v>64792</v>
      </c>
      <c r="E182" s="11">
        <v>338105122</v>
      </c>
      <c r="F182" s="11">
        <v>410394946</v>
      </c>
      <c r="G182" s="9">
        <v>0.20973520249221184</v>
      </c>
      <c r="H182" s="26">
        <f t="shared" si="10"/>
        <v>748500068</v>
      </c>
      <c r="I182" s="4">
        <f t="shared" si="11"/>
        <v>58312.563727017761</v>
      </c>
      <c r="J182" s="8">
        <f t="shared" si="12"/>
        <v>10.973572850442569</v>
      </c>
      <c r="K182" s="8">
        <f t="shared" si="13"/>
        <v>9.4600090022297483</v>
      </c>
      <c r="L182" s="8">
        <f t="shared" si="14"/>
        <v>11.078937417928826</v>
      </c>
    </row>
    <row r="183" spans="1:12" x14ac:dyDescent="0.3">
      <c r="A183">
        <v>1754534</v>
      </c>
      <c r="B183" t="s">
        <v>192</v>
      </c>
      <c r="C183">
        <v>8178</v>
      </c>
      <c r="D183">
        <v>146409</v>
      </c>
      <c r="E183" s="11">
        <v>1156252083</v>
      </c>
      <c r="F183" s="11">
        <v>1600968484</v>
      </c>
      <c r="G183" s="9">
        <v>0</v>
      </c>
      <c r="H183" s="26">
        <f t="shared" si="10"/>
        <v>2757220567</v>
      </c>
      <c r="I183" s="4">
        <f t="shared" si="11"/>
        <v>337150.9619711421</v>
      </c>
      <c r="J183" s="8">
        <f t="shared" si="12"/>
        <v>12.728286067402442</v>
      </c>
      <c r="K183" s="8">
        <f t="shared" si="13"/>
        <v>9.0092029009245884</v>
      </c>
      <c r="L183" s="8">
        <f t="shared" si="14"/>
        <v>11.894159354029648</v>
      </c>
    </row>
    <row r="184" spans="1:12" x14ac:dyDescent="0.3">
      <c r="A184">
        <v>1754638</v>
      </c>
      <c r="B184" t="s">
        <v>193</v>
      </c>
      <c r="C184">
        <v>27445</v>
      </c>
      <c r="D184">
        <v>81288</v>
      </c>
      <c r="E184" s="11">
        <v>220739153</v>
      </c>
      <c r="F184" s="11">
        <v>438344805</v>
      </c>
      <c r="G184" s="9">
        <v>7.4568745905815567E-2</v>
      </c>
      <c r="H184" s="26">
        <f t="shared" si="10"/>
        <v>659083958</v>
      </c>
      <c r="I184" s="4">
        <f t="shared" si="11"/>
        <v>24014.718819457095</v>
      </c>
      <c r="J184" s="8">
        <f t="shared" si="12"/>
        <v>10.086422205492262</v>
      </c>
      <c r="K184" s="8">
        <f t="shared" si="13"/>
        <v>10.21993928098399</v>
      </c>
      <c r="L184" s="8">
        <f t="shared" si="14"/>
        <v>11.305753683165717</v>
      </c>
    </row>
    <row r="185" spans="1:12" x14ac:dyDescent="0.3">
      <c r="A185">
        <v>1754820</v>
      </c>
      <c r="B185" t="s">
        <v>194</v>
      </c>
      <c r="C185">
        <v>58032</v>
      </c>
      <c r="D185">
        <v>70787</v>
      </c>
      <c r="E185" s="11">
        <v>1186300913</v>
      </c>
      <c r="F185" s="11">
        <v>1150256869</v>
      </c>
      <c r="G185" s="9">
        <v>0.36803056783523524</v>
      </c>
      <c r="H185" s="26">
        <f t="shared" si="10"/>
        <v>2336557782</v>
      </c>
      <c r="I185" s="4">
        <f t="shared" si="11"/>
        <v>40263.264784946237</v>
      </c>
      <c r="J185" s="8">
        <f t="shared" si="12"/>
        <v>10.603194788428222</v>
      </c>
      <c r="K185" s="8">
        <f t="shared" si="13"/>
        <v>10.968749861522683</v>
      </c>
      <c r="L185" s="8">
        <f t="shared" si="14"/>
        <v>11.167430647003155</v>
      </c>
    </row>
    <row r="186" spans="1:12" x14ac:dyDescent="0.3">
      <c r="A186">
        <v>1754885</v>
      </c>
      <c r="B186" t="s">
        <v>195</v>
      </c>
      <c r="C186">
        <v>54100</v>
      </c>
      <c r="D186">
        <v>98081</v>
      </c>
      <c r="E186" s="11">
        <v>411841652</v>
      </c>
      <c r="F186" s="11">
        <v>1692471417</v>
      </c>
      <c r="G186" s="9">
        <v>0</v>
      </c>
      <c r="H186" s="26">
        <f t="shared" si="10"/>
        <v>2104313069</v>
      </c>
      <c r="I186" s="4">
        <f t="shared" si="11"/>
        <v>38896.729556377082</v>
      </c>
      <c r="J186" s="8">
        <f t="shared" si="12"/>
        <v>10.56866545297135</v>
      </c>
      <c r="K186" s="8">
        <f t="shared" si="13"/>
        <v>10.898589464834572</v>
      </c>
      <c r="L186" s="8">
        <f t="shared" si="14"/>
        <v>11.493548946876626</v>
      </c>
    </row>
    <row r="187" spans="1:12" x14ac:dyDescent="0.3">
      <c r="A187">
        <v>1754560</v>
      </c>
      <c r="B187" t="s">
        <v>196</v>
      </c>
      <c r="C187">
        <v>2681</v>
      </c>
      <c r="D187">
        <v>60761</v>
      </c>
      <c r="E187" s="11">
        <v>206185308</v>
      </c>
      <c r="F187" s="11">
        <v>308469895</v>
      </c>
      <c r="G187" s="9">
        <v>0.5136314067611778</v>
      </c>
      <c r="H187" s="26">
        <f t="shared" si="10"/>
        <v>514655203</v>
      </c>
      <c r="I187" s="4">
        <f t="shared" si="11"/>
        <v>191963.89518836254</v>
      </c>
      <c r="J187" s="8">
        <f t="shared" si="12"/>
        <v>12.165062587433127</v>
      </c>
      <c r="K187" s="8">
        <f t="shared" si="13"/>
        <v>7.8939451382359591</v>
      </c>
      <c r="L187" s="8">
        <f t="shared" si="14"/>
        <v>11.014703414770457</v>
      </c>
    </row>
    <row r="188" spans="1:12" x14ac:dyDescent="0.3">
      <c r="A188">
        <v>1755041</v>
      </c>
      <c r="B188" t="s">
        <v>197</v>
      </c>
      <c r="C188">
        <v>2714</v>
      </c>
      <c r="D188">
        <v>111528</v>
      </c>
      <c r="E188" s="11">
        <v>467813</v>
      </c>
      <c r="F188" s="11">
        <v>57587777</v>
      </c>
      <c r="G188" s="9">
        <v>0</v>
      </c>
      <c r="H188" s="26">
        <f t="shared" si="10"/>
        <v>58055590</v>
      </c>
      <c r="I188" s="4">
        <f t="shared" si="11"/>
        <v>21391.153279292557</v>
      </c>
      <c r="J188" s="8">
        <f t="shared" si="12"/>
        <v>9.9707327173734654</v>
      </c>
      <c r="K188" s="8">
        <f t="shared" si="13"/>
        <v>7.9061788403948148</v>
      </c>
      <c r="L188" s="8">
        <f t="shared" si="14"/>
        <v>11.622030959432925</v>
      </c>
    </row>
    <row r="189" spans="1:12" x14ac:dyDescent="0.3">
      <c r="A189">
        <v>1755639</v>
      </c>
      <c r="B189" t="s">
        <v>198</v>
      </c>
      <c r="C189">
        <v>191</v>
      </c>
      <c r="D189">
        <v>105417</v>
      </c>
      <c r="E189" s="11">
        <v>289800</v>
      </c>
      <c r="F189" s="11">
        <v>8174130</v>
      </c>
      <c r="G189" s="9">
        <v>0</v>
      </c>
      <c r="H189" s="26">
        <f t="shared" si="10"/>
        <v>8463930</v>
      </c>
      <c r="I189" s="4">
        <f t="shared" si="11"/>
        <v>44313.769633507851</v>
      </c>
      <c r="J189" s="8">
        <f t="shared" si="12"/>
        <v>10.699050734678027</v>
      </c>
      <c r="K189" s="8">
        <f t="shared" si="13"/>
        <v>5.2522734280466299</v>
      </c>
      <c r="L189" s="8">
        <f t="shared" si="14"/>
        <v>11.565679192406094</v>
      </c>
    </row>
    <row r="190" spans="1:12" x14ac:dyDescent="0.3">
      <c r="A190">
        <v>1755938</v>
      </c>
      <c r="B190" t="s">
        <v>199</v>
      </c>
      <c r="C190">
        <v>4949</v>
      </c>
      <c r="D190">
        <v>95946</v>
      </c>
      <c r="E190" s="11">
        <v>128961121</v>
      </c>
      <c r="F190" s="11">
        <v>131252652</v>
      </c>
      <c r="G190" s="9">
        <v>0</v>
      </c>
      <c r="H190" s="26">
        <f t="shared" si="10"/>
        <v>260213773</v>
      </c>
      <c r="I190" s="4">
        <f t="shared" si="11"/>
        <v>52579.061022428774</v>
      </c>
      <c r="J190" s="8">
        <f t="shared" si="12"/>
        <v>10.870073240049649</v>
      </c>
      <c r="K190" s="8">
        <f t="shared" si="13"/>
        <v>8.5069408149518857</v>
      </c>
      <c r="L190" s="8">
        <f t="shared" si="14"/>
        <v>11.471540812187497</v>
      </c>
    </row>
    <row r="191" spans="1:12" x14ac:dyDescent="0.3">
      <c r="A191">
        <v>1756627</v>
      </c>
      <c r="B191" t="s">
        <v>200</v>
      </c>
      <c r="C191">
        <v>6914</v>
      </c>
      <c r="D191">
        <v>93162</v>
      </c>
      <c r="E191" s="11">
        <v>165988787</v>
      </c>
      <c r="F191" s="11">
        <v>146318070</v>
      </c>
      <c r="G191" s="9">
        <v>0</v>
      </c>
      <c r="H191" s="26">
        <f t="shared" si="10"/>
        <v>312306857</v>
      </c>
      <c r="I191" s="4">
        <f t="shared" si="11"/>
        <v>45170.213624529941</v>
      </c>
      <c r="J191" s="8">
        <f t="shared" si="12"/>
        <v>10.718193157982828</v>
      </c>
      <c r="K191" s="8">
        <f t="shared" si="13"/>
        <v>8.84130362048157</v>
      </c>
      <c r="L191" s="8">
        <f t="shared" si="14"/>
        <v>11.442095192209225</v>
      </c>
    </row>
    <row r="192" spans="1:12" x14ac:dyDescent="0.3">
      <c r="A192">
        <v>1756640</v>
      </c>
      <c r="B192" t="s">
        <v>201</v>
      </c>
      <c r="C192">
        <v>58622</v>
      </c>
      <c r="D192">
        <v>89491</v>
      </c>
      <c r="E192" s="11">
        <v>1970072894</v>
      </c>
      <c r="F192" s="11">
        <v>2277224924</v>
      </c>
      <c r="G192" s="9">
        <v>0</v>
      </c>
      <c r="H192" s="26">
        <f t="shared" si="10"/>
        <v>4247297818</v>
      </c>
      <c r="I192" s="4">
        <f t="shared" si="11"/>
        <v>72452.284432465633</v>
      </c>
      <c r="J192" s="8">
        <f t="shared" si="12"/>
        <v>11.190683478410678</v>
      </c>
      <c r="K192" s="8">
        <f t="shared" si="13"/>
        <v>10.978865331731324</v>
      </c>
      <c r="L192" s="8">
        <f t="shared" si="14"/>
        <v>11.401893340547367</v>
      </c>
    </row>
    <row r="193" spans="1:12" x14ac:dyDescent="0.3">
      <c r="A193">
        <v>1756887</v>
      </c>
      <c r="B193" t="s">
        <v>202</v>
      </c>
      <c r="C193">
        <v>34324</v>
      </c>
      <c r="D193">
        <v>106790</v>
      </c>
      <c r="E193" s="11">
        <v>643488939</v>
      </c>
      <c r="F193" s="11">
        <v>971585725</v>
      </c>
      <c r="G193" s="9">
        <v>0.10371548359115224</v>
      </c>
      <c r="H193" s="26">
        <f t="shared" si="10"/>
        <v>1615074664</v>
      </c>
      <c r="I193" s="4">
        <f t="shared" si="11"/>
        <v>47053.800955599581</v>
      </c>
      <c r="J193" s="8">
        <f t="shared" si="12"/>
        <v>10.75904692720432</v>
      </c>
      <c r="K193" s="8">
        <f t="shared" si="13"/>
        <v>10.443600096927012</v>
      </c>
      <c r="L193" s="8">
        <f t="shared" si="14"/>
        <v>11.578619568165591</v>
      </c>
    </row>
    <row r="194" spans="1:12" x14ac:dyDescent="0.3">
      <c r="A194">
        <v>1757225</v>
      </c>
      <c r="B194" t="s">
        <v>203</v>
      </c>
      <c r="C194">
        <v>67754</v>
      </c>
      <c r="D194">
        <v>86415</v>
      </c>
      <c r="E194" s="11">
        <v>855787581</v>
      </c>
      <c r="F194" s="11">
        <v>2033533072</v>
      </c>
      <c r="G194" s="9">
        <v>0.18455852035106321</v>
      </c>
      <c r="H194" s="26">
        <f t="shared" ref="H194:H257" si="15">E194+F194</f>
        <v>2889320653</v>
      </c>
      <c r="I194" s="4">
        <f t="shared" ref="I194:I257" si="16">H194/C194</f>
        <v>42644.281562712167</v>
      </c>
      <c r="J194" s="8">
        <f t="shared" ref="J194:J257" si="17">LN(I194)</f>
        <v>10.660648465682284</v>
      </c>
      <c r="K194" s="8">
        <f t="shared" ref="K194:K257" si="18">LN(C194)</f>
        <v>11.123638777589527</v>
      </c>
      <c r="L194" s="8">
        <f t="shared" ref="L194:L257" si="19">LN(D194)</f>
        <v>11.366916550834594</v>
      </c>
    </row>
    <row r="195" spans="1:12" x14ac:dyDescent="0.3">
      <c r="A195">
        <v>1757381</v>
      </c>
      <c r="B195" t="s">
        <v>204</v>
      </c>
      <c r="C195">
        <v>12116</v>
      </c>
      <c r="D195">
        <v>101037</v>
      </c>
      <c r="E195" s="11">
        <v>126302252</v>
      </c>
      <c r="F195" s="11">
        <v>436996291</v>
      </c>
      <c r="G195" s="9">
        <v>0</v>
      </c>
      <c r="H195" s="26">
        <f t="shared" si="15"/>
        <v>563298543</v>
      </c>
      <c r="I195" s="4">
        <f t="shared" si="16"/>
        <v>46492.121409706175</v>
      </c>
      <c r="J195" s="8">
        <f t="shared" si="17"/>
        <v>10.747038145170887</v>
      </c>
      <c r="K195" s="8">
        <f t="shared" si="18"/>
        <v>9.4022821721471281</v>
      </c>
      <c r="L195" s="8">
        <f t="shared" si="19"/>
        <v>11.523242065372179</v>
      </c>
    </row>
    <row r="196" spans="1:12" x14ac:dyDescent="0.3">
      <c r="A196">
        <v>1757394</v>
      </c>
      <c r="B196" t="s">
        <v>205</v>
      </c>
      <c r="C196">
        <v>18379</v>
      </c>
      <c r="D196">
        <v>72570</v>
      </c>
      <c r="E196" s="11">
        <v>79214876</v>
      </c>
      <c r="F196" s="11">
        <v>353553033</v>
      </c>
      <c r="G196" s="9">
        <v>0.39136535348084189</v>
      </c>
      <c r="H196" s="26">
        <f t="shared" si="15"/>
        <v>432767909</v>
      </c>
      <c r="I196" s="4">
        <f t="shared" si="16"/>
        <v>23546.869198541815</v>
      </c>
      <c r="J196" s="8">
        <f t="shared" si="17"/>
        <v>10.066748147869816</v>
      </c>
      <c r="K196" s="8">
        <f t="shared" si="18"/>
        <v>9.8189639874654748</v>
      </c>
      <c r="L196" s="8">
        <f t="shared" si="19"/>
        <v>11.192306892272182</v>
      </c>
    </row>
    <row r="197" spans="1:12" x14ac:dyDescent="0.3">
      <c r="A197">
        <v>1757407</v>
      </c>
      <c r="B197" t="s">
        <v>206</v>
      </c>
      <c r="C197">
        <v>4859</v>
      </c>
      <c r="D197">
        <v>122676</v>
      </c>
      <c r="E197" s="11">
        <v>67014510</v>
      </c>
      <c r="F197" s="11">
        <v>240847217</v>
      </c>
      <c r="G197" s="9">
        <v>0</v>
      </c>
      <c r="H197" s="26">
        <f t="shared" si="15"/>
        <v>307861727</v>
      </c>
      <c r="I197" s="4">
        <f t="shared" si="16"/>
        <v>63359.0712080675</v>
      </c>
      <c r="J197" s="8">
        <f t="shared" si="17"/>
        <v>11.056573367417283</v>
      </c>
      <c r="K197" s="8">
        <f t="shared" si="18"/>
        <v>8.4885879344059028</v>
      </c>
      <c r="L197" s="8">
        <f t="shared" si="19"/>
        <v>11.717302012545014</v>
      </c>
    </row>
    <row r="198" spans="1:12" x14ac:dyDescent="0.3">
      <c r="A198">
        <v>1757654</v>
      </c>
      <c r="B198" t="s">
        <v>207</v>
      </c>
      <c r="C198">
        <v>7876</v>
      </c>
      <c r="D198">
        <v>54291</v>
      </c>
      <c r="E198" s="11">
        <v>35408242</v>
      </c>
      <c r="F198" s="11">
        <v>54452578</v>
      </c>
      <c r="G198" s="9">
        <v>0.79746353836398221</v>
      </c>
      <c r="H198" s="26">
        <f t="shared" si="15"/>
        <v>89860820</v>
      </c>
      <c r="I198" s="4">
        <f t="shared" si="16"/>
        <v>11409.448958862367</v>
      </c>
      <c r="J198" s="8">
        <f t="shared" si="17"/>
        <v>9.3421971471116674</v>
      </c>
      <c r="K198" s="8">
        <f t="shared" si="18"/>
        <v>8.9715754397590164</v>
      </c>
      <c r="L198" s="8">
        <f t="shared" si="19"/>
        <v>10.902113746328311</v>
      </c>
    </row>
    <row r="199" spans="1:12" x14ac:dyDescent="0.3">
      <c r="A199">
        <v>1757732</v>
      </c>
      <c r="B199" t="s">
        <v>208</v>
      </c>
      <c r="C199">
        <v>21368</v>
      </c>
      <c r="D199">
        <v>58657</v>
      </c>
      <c r="E199" s="11">
        <v>34659538</v>
      </c>
      <c r="F199" s="11">
        <v>129403796</v>
      </c>
      <c r="G199" s="9">
        <v>0.89717342186563376</v>
      </c>
      <c r="H199" s="26">
        <f t="shared" si="15"/>
        <v>164063334</v>
      </c>
      <c r="I199" s="4">
        <f t="shared" si="16"/>
        <v>7677.9920441782106</v>
      </c>
      <c r="J199" s="8">
        <f t="shared" si="17"/>
        <v>8.9461133393760708</v>
      </c>
      <c r="K199" s="8">
        <f t="shared" si="18"/>
        <v>9.9696497547897973</v>
      </c>
      <c r="L199" s="8">
        <f t="shared" si="19"/>
        <v>10.97946219904839</v>
      </c>
    </row>
    <row r="200" spans="1:12" x14ac:dyDescent="0.3">
      <c r="A200">
        <v>1757875</v>
      </c>
      <c r="B200" t="s">
        <v>209</v>
      </c>
      <c r="C200">
        <v>39562</v>
      </c>
      <c r="D200">
        <v>124535</v>
      </c>
      <c r="E200" s="11">
        <v>385849973</v>
      </c>
      <c r="F200" s="11">
        <v>1801027534</v>
      </c>
      <c r="G200" s="9">
        <v>1.7525721202340125E-2</v>
      </c>
      <c r="H200" s="26">
        <f t="shared" si="15"/>
        <v>2186877507</v>
      </c>
      <c r="I200" s="4">
        <f t="shared" si="16"/>
        <v>55277.223269804359</v>
      </c>
      <c r="J200" s="8">
        <f t="shared" si="17"/>
        <v>10.92011622689423</v>
      </c>
      <c r="K200" s="8">
        <f t="shared" si="18"/>
        <v>10.585624340576022</v>
      </c>
      <c r="L200" s="8">
        <f t="shared" si="19"/>
        <v>11.732342079876805</v>
      </c>
    </row>
    <row r="201" spans="1:12" x14ac:dyDescent="0.3">
      <c r="A201">
        <v>1759052</v>
      </c>
      <c r="B201" t="s">
        <v>210</v>
      </c>
      <c r="C201">
        <v>4137</v>
      </c>
      <c r="D201">
        <v>86625</v>
      </c>
      <c r="E201" s="11">
        <v>96116730</v>
      </c>
      <c r="F201" s="11">
        <v>94605770</v>
      </c>
      <c r="G201" s="9">
        <v>0</v>
      </c>
      <c r="H201" s="26">
        <f t="shared" si="15"/>
        <v>190722500</v>
      </c>
      <c r="I201" s="4">
        <f t="shared" si="16"/>
        <v>46101.643703166548</v>
      </c>
      <c r="J201" s="8">
        <f t="shared" si="17"/>
        <v>10.738603883515411</v>
      </c>
      <c r="K201" s="8">
        <f t="shared" si="18"/>
        <v>8.3277261664614119</v>
      </c>
      <c r="L201" s="8">
        <f t="shared" si="19"/>
        <v>11.369343736492205</v>
      </c>
    </row>
    <row r="202" spans="1:12" x14ac:dyDescent="0.3">
      <c r="A202">
        <v>1759572</v>
      </c>
      <c r="B202" t="s">
        <v>211</v>
      </c>
      <c r="C202">
        <v>1314</v>
      </c>
      <c r="D202">
        <v>31528</v>
      </c>
      <c r="E202" s="11">
        <v>13658750</v>
      </c>
      <c r="F202" s="11">
        <v>5428136</v>
      </c>
      <c r="G202" s="9">
        <v>1</v>
      </c>
      <c r="H202" s="26">
        <f t="shared" si="15"/>
        <v>19086886</v>
      </c>
      <c r="I202" s="4">
        <f t="shared" si="16"/>
        <v>14525.788432267884</v>
      </c>
      <c r="J202" s="8">
        <f t="shared" si="17"/>
        <v>9.5836808612980935</v>
      </c>
      <c r="K202" s="8">
        <f t="shared" si="18"/>
        <v>7.1808311990445555</v>
      </c>
      <c r="L202" s="8">
        <f t="shared" si="19"/>
        <v>10.35863131887484</v>
      </c>
    </row>
    <row r="203" spans="1:12" x14ac:dyDescent="0.3">
      <c r="A203">
        <v>1759988</v>
      </c>
      <c r="B203" t="s">
        <v>212</v>
      </c>
      <c r="C203">
        <v>9734</v>
      </c>
      <c r="D203">
        <v>98299</v>
      </c>
      <c r="E203" s="11">
        <v>30544566</v>
      </c>
      <c r="F203" s="11">
        <v>247608468</v>
      </c>
      <c r="G203" s="9">
        <v>0</v>
      </c>
      <c r="H203" s="26">
        <f t="shared" si="15"/>
        <v>278153034</v>
      </c>
      <c r="I203" s="4">
        <f t="shared" si="16"/>
        <v>28575.409287035134</v>
      </c>
      <c r="J203" s="8">
        <f t="shared" si="17"/>
        <v>10.260301811816257</v>
      </c>
      <c r="K203" s="8">
        <f t="shared" si="18"/>
        <v>9.1833801903934003</v>
      </c>
      <c r="L203" s="8">
        <f t="shared" si="19"/>
        <v>11.495769133143533</v>
      </c>
    </row>
    <row r="204" spans="1:12" x14ac:dyDescent="0.3">
      <c r="A204">
        <v>1760287</v>
      </c>
      <c r="B204" t="s">
        <v>213</v>
      </c>
      <c r="C204">
        <v>44296</v>
      </c>
      <c r="D204">
        <v>134814</v>
      </c>
      <c r="E204" s="11">
        <v>596939861</v>
      </c>
      <c r="F204" s="11">
        <v>1465066425</v>
      </c>
      <c r="G204" s="9">
        <v>0</v>
      </c>
      <c r="H204" s="26">
        <f t="shared" si="15"/>
        <v>2062006286</v>
      </c>
      <c r="I204" s="4">
        <f t="shared" si="16"/>
        <v>46550.620507495034</v>
      </c>
      <c r="J204" s="8">
        <f t="shared" si="17"/>
        <v>10.748295612530335</v>
      </c>
      <c r="K204" s="8">
        <f t="shared" si="18"/>
        <v>10.698649658502804</v>
      </c>
      <c r="L204" s="8">
        <f t="shared" si="19"/>
        <v>11.811651329634286</v>
      </c>
    </row>
    <row r="205" spans="1:12" x14ac:dyDescent="0.3">
      <c r="A205">
        <v>1760352</v>
      </c>
      <c r="B205" t="s">
        <v>214</v>
      </c>
      <c r="C205">
        <v>10885</v>
      </c>
      <c r="D205">
        <v>82883</v>
      </c>
      <c r="E205" s="11">
        <v>180149265</v>
      </c>
      <c r="F205" s="11">
        <v>222983860</v>
      </c>
      <c r="G205" s="9">
        <v>0</v>
      </c>
      <c r="H205" s="26">
        <f t="shared" si="15"/>
        <v>403133125</v>
      </c>
      <c r="I205" s="4">
        <f t="shared" si="16"/>
        <v>37035.656867248508</v>
      </c>
      <c r="J205" s="8">
        <f t="shared" si="17"/>
        <v>10.519636426681313</v>
      </c>
      <c r="K205" s="8">
        <f t="shared" si="18"/>
        <v>9.2951409736686479</v>
      </c>
      <c r="L205" s="8">
        <f t="shared" si="19"/>
        <v>11.325185253749414</v>
      </c>
    </row>
    <row r="206" spans="1:12" x14ac:dyDescent="0.3">
      <c r="A206">
        <v>1760391</v>
      </c>
      <c r="B206" t="s">
        <v>215</v>
      </c>
      <c r="C206">
        <v>192</v>
      </c>
      <c r="D206">
        <v>91250</v>
      </c>
      <c r="E206" s="11">
        <v>41869</v>
      </c>
      <c r="F206" s="11">
        <v>6241128</v>
      </c>
      <c r="G206" s="9">
        <v>0</v>
      </c>
      <c r="H206" s="26">
        <f t="shared" si="15"/>
        <v>6282997</v>
      </c>
      <c r="I206" s="4">
        <f t="shared" si="16"/>
        <v>32723.942708333332</v>
      </c>
      <c r="J206" s="8">
        <f t="shared" si="17"/>
        <v>10.395862281878276</v>
      </c>
      <c r="K206" s="8">
        <f t="shared" si="18"/>
        <v>5.2574953720277815</v>
      </c>
      <c r="L206" s="8">
        <f t="shared" si="19"/>
        <v>11.421358271444738</v>
      </c>
    </row>
    <row r="207" spans="1:12" x14ac:dyDescent="0.3">
      <c r="A207">
        <v>1761216</v>
      </c>
      <c r="B207" t="s">
        <v>216</v>
      </c>
      <c r="C207">
        <v>1686</v>
      </c>
      <c r="D207">
        <v>140500</v>
      </c>
      <c r="E207" s="11">
        <v>4514999</v>
      </c>
      <c r="F207" s="11">
        <v>50368343</v>
      </c>
      <c r="G207" s="9">
        <v>0</v>
      </c>
      <c r="H207" s="26">
        <f t="shared" si="15"/>
        <v>54883342</v>
      </c>
      <c r="I207" s="4">
        <f t="shared" si="16"/>
        <v>32552.397390272836</v>
      </c>
      <c r="J207" s="8">
        <f t="shared" si="17"/>
        <v>10.390606297467444</v>
      </c>
      <c r="K207" s="8">
        <f t="shared" si="18"/>
        <v>7.4301141385618008</v>
      </c>
      <c r="L207" s="8">
        <f t="shared" si="19"/>
        <v>11.852962767755937</v>
      </c>
    </row>
    <row r="208" spans="1:12" x14ac:dyDescent="0.3">
      <c r="A208">
        <v>1761314</v>
      </c>
      <c r="B208" t="s">
        <v>217</v>
      </c>
      <c r="C208">
        <v>5752</v>
      </c>
      <c r="D208">
        <v>55371</v>
      </c>
      <c r="E208" s="11">
        <v>60207547</v>
      </c>
      <c r="F208" s="11">
        <v>55612574</v>
      </c>
      <c r="G208" s="9">
        <v>1</v>
      </c>
      <c r="H208" s="26">
        <f t="shared" si="15"/>
        <v>115820121</v>
      </c>
      <c r="I208" s="4">
        <f t="shared" si="16"/>
        <v>20135.626043115437</v>
      </c>
      <c r="J208" s="8">
        <f t="shared" si="17"/>
        <v>9.9102459650850623</v>
      </c>
      <c r="K208" s="8">
        <f t="shared" si="18"/>
        <v>8.6573028994008823</v>
      </c>
      <c r="L208" s="8">
        <f t="shared" si="19"/>
        <v>10.9218112699754</v>
      </c>
    </row>
    <row r="209" spans="1:12" x14ac:dyDescent="0.3">
      <c r="A209">
        <v>1761678</v>
      </c>
      <c r="B209" t="s">
        <v>218</v>
      </c>
      <c r="C209">
        <v>1928</v>
      </c>
      <c r="D209">
        <v>117500</v>
      </c>
      <c r="E209" s="11">
        <v>51111426</v>
      </c>
      <c r="F209" s="11">
        <v>82544899</v>
      </c>
      <c r="G209" s="9">
        <v>0</v>
      </c>
      <c r="H209" s="26">
        <f t="shared" si="15"/>
        <v>133656325</v>
      </c>
      <c r="I209" s="4">
        <f t="shared" si="16"/>
        <v>69323.820020746891</v>
      </c>
      <c r="J209" s="8">
        <f t="shared" si="17"/>
        <v>11.146543849361795</v>
      </c>
      <c r="K209" s="8">
        <f t="shared" si="18"/>
        <v>7.564238475170491</v>
      </c>
      <c r="L209" s="8">
        <f t="shared" si="19"/>
        <v>11.67419361256635</v>
      </c>
    </row>
    <row r="210" spans="1:12" x14ac:dyDescent="0.3">
      <c r="A210">
        <v>1762016</v>
      </c>
      <c r="B210" t="s">
        <v>219</v>
      </c>
      <c r="C210">
        <v>16021</v>
      </c>
      <c r="D210">
        <v>77763</v>
      </c>
      <c r="E210" s="11">
        <v>116462753</v>
      </c>
      <c r="F210" s="11">
        <v>435030143</v>
      </c>
      <c r="G210" s="9">
        <v>0.28926391829617637</v>
      </c>
      <c r="H210" s="26">
        <f t="shared" si="15"/>
        <v>551492896</v>
      </c>
      <c r="I210" s="4">
        <f t="shared" si="16"/>
        <v>34423.125647587542</v>
      </c>
      <c r="J210" s="8">
        <f t="shared" si="17"/>
        <v>10.446483874695152</v>
      </c>
      <c r="K210" s="8">
        <f t="shared" si="18"/>
        <v>9.6816556406467136</v>
      </c>
      <c r="L210" s="8">
        <f t="shared" si="19"/>
        <v>11.261421018637035</v>
      </c>
    </row>
    <row r="211" spans="1:12" x14ac:dyDescent="0.3">
      <c r="A211">
        <v>1763641</v>
      </c>
      <c r="B211" t="s">
        <v>220</v>
      </c>
      <c r="C211">
        <v>2263</v>
      </c>
      <c r="D211">
        <v>55964</v>
      </c>
      <c r="E211" s="11">
        <v>34743579</v>
      </c>
      <c r="F211" s="11">
        <v>57565404</v>
      </c>
      <c r="G211" s="9">
        <v>0</v>
      </c>
      <c r="H211" s="26">
        <f t="shared" si="15"/>
        <v>92308983</v>
      </c>
      <c r="I211" s="4">
        <f t="shared" si="16"/>
        <v>40790.536014140518</v>
      </c>
      <c r="J211" s="8">
        <f t="shared" si="17"/>
        <v>10.616205373047537</v>
      </c>
      <c r="K211" s="8">
        <f t="shared" si="18"/>
        <v>7.7244466456335372</v>
      </c>
      <c r="L211" s="8">
        <f t="shared" si="19"/>
        <v>10.932463905853176</v>
      </c>
    </row>
    <row r="212" spans="1:12" x14ac:dyDescent="0.3">
      <c r="A212">
        <v>1763706</v>
      </c>
      <c r="B212" t="s">
        <v>221</v>
      </c>
      <c r="C212">
        <v>12867</v>
      </c>
      <c r="D212">
        <v>65132</v>
      </c>
      <c r="E212" s="11">
        <v>103420562</v>
      </c>
      <c r="F212" s="11">
        <v>143900332</v>
      </c>
      <c r="G212" s="9">
        <v>0.32790606653620352</v>
      </c>
      <c r="H212" s="26">
        <f t="shared" si="15"/>
        <v>247320894</v>
      </c>
      <c r="I212" s="4">
        <f t="shared" si="16"/>
        <v>19221.333177896944</v>
      </c>
      <c r="J212" s="8">
        <f t="shared" si="17"/>
        <v>9.8637760442132407</v>
      </c>
      <c r="K212" s="8">
        <f t="shared" si="18"/>
        <v>9.4624211731849908</v>
      </c>
      <c r="L212" s="8">
        <f t="shared" si="19"/>
        <v>11.08417125888411</v>
      </c>
    </row>
    <row r="213" spans="1:12" x14ac:dyDescent="0.3">
      <c r="A213">
        <v>1764135</v>
      </c>
      <c r="B213" t="s">
        <v>222</v>
      </c>
      <c r="C213">
        <v>713</v>
      </c>
      <c r="D213">
        <v>128000</v>
      </c>
      <c r="E213" s="11">
        <v>6211542</v>
      </c>
      <c r="F213" s="11">
        <v>35280627</v>
      </c>
      <c r="G213" s="9">
        <v>0</v>
      </c>
      <c r="H213" s="26">
        <f t="shared" si="15"/>
        <v>41492169</v>
      </c>
      <c r="I213" s="4">
        <f t="shared" si="16"/>
        <v>58193.785413744743</v>
      </c>
      <c r="J213" s="8">
        <f t="shared" si="17"/>
        <v>10.971533848185592</v>
      </c>
      <c r="K213" s="8">
        <f t="shared" si="18"/>
        <v>6.5694814204142959</v>
      </c>
      <c r="L213" s="8">
        <f t="shared" si="19"/>
        <v>11.759785542901755</v>
      </c>
    </row>
    <row r="214" spans="1:12" x14ac:dyDescent="0.3">
      <c r="A214">
        <v>1764304</v>
      </c>
      <c r="B214" t="s">
        <v>223</v>
      </c>
      <c r="C214">
        <v>11742</v>
      </c>
      <c r="D214">
        <v>129263</v>
      </c>
      <c r="E214" s="11">
        <v>181638992</v>
      </c>
      <c r="F214" s="11">
        <v>557097316</v>
      </c>
      <c r="G214" s="9">
        <v>0</v>
      </c>
      <c r="H214" s="26">
        <f t="shared" si="15"/>
        <v>738736308</v>
      </c>
      <c r="I214" s="4">
        <f t="shared" si="16"/>
        <v>62914.01021972407</v>
      </c>
      <c r="J214" s="8">
        <f t="shared" si="17"/>
        <v>11.049524155878542</v>
      </c>
      <c r="K214" s="8">
        <f t="shared" si="18"/>
        <v>9.3709274366241306</v>
      </c>
      <c r="L214" s="8">
        <f t="shared" si="19"/>
        <v>11.769604367583613</v>
      </c>
    </row>
    <row r="215" spans="1:12" x14ac:dyDescent="0.3">
      <c r="A215">
        <v>1764343</v>
      </c>
      <c r="B215" t="s">
        <v>224</v>
      </c>
      <c r="C215">
        <v>10571</v>
      </c>
      <c r="D215">
        <v>65625</v>
      </c>
      <c r="E215" s="11">
        <v>108093233</v>
      </c>
      <c r="F215" s="11">
        <v>231647706</v>
      </c>
      <c r="G215" s="9">
        <v>0.63164342254052019</v>
      </c>
      <c r="H215" s="26">
        <f t="shared" si="15"/>
        <v>339740939</v>
      </c>
      <c r="I215" s="4">
        <f t="shared" si="16"/>
        <v>32138.959322675244</v>
      </c>
      <c r="J215" s="8">
        <f t="shared" si="17"/>
        <v>10.377824259261217</v>
      </c>
      <c r="K215" s="8">
        <f t="shared" si="18"/>
        <v>9.2658696817686632</v>
      </c>
      <c r="L215" s="8">
        <f t="shared" si="19"/>
        <v>11.091711999893924</v>
      </c>
    </row>
    <row r="216" spans="1:12" x14ac:dyDescent="0.3">
      <c r="A216">
        <v>1764278</v>
      </c>
      <c r="B216" t="s">
        <v>225</v>
      </c>
      <c r="C216">
        <v>10909</v>
      </c>
      <c r="D216">
        <v>38233</v>
      </c>
      <c r="E216" s="11">
        <v>40987765</v>
      </c>
      <c r="F216" s="11">
        <v>95649353</v>
      </c>
      <c r="G216" s="9">
        <v>1</v>
      </c>
      <c r="H216" s="26">
        <f t="shared" si="15"/>
        <v>136637118</v>
      </c>
      <c r="I216" s="4">
        <f t="shared" si="16"/>
        <v>12525.173526446053</v>
      </c>
      <c r="J216" s="8">
        <f t="shared" si="17"/>
        <v>9.435495780263965</v>
      </c>
      <c r="K216" s="8">
        <f t="shared" si="18"/>
        <v>9.2973434155977568</v>
      </c>
      <c r="L216" s="8">
        <f t="shared" si="19"/>
        <v>10.551454296015532</v>
      </c>
    </row>
    <row r="217" spans="1:12" x14ac:dyDescent="0.3">
      <c r="A217">
        <v>1764421</v>
      </c>
      <c r="B217" t="s">
        <v>226</v>
      </c>
      <c r="C217">
        <v>9346</v>
      </c>
      <c r="D217">
        <v>128808</v>
      </c>
      <c r="E217" s="11">
        <v>22178177</v>
      </c>
      <c r="F217" s="11">
        <v>300003546</v>
      </c>
      <c r="G217" s="9">
        <v>0</v>
      </c>
      <c r="H217" s="26">
        <f t="shared" si="15"/>
        <v>322181723</v>
      </c>
      <c r="I217" s="4">
        <f t="shared" si="16"/>
        <v>34472.685961908835</v>
      </c>
      <c r="J217" s="8">
        <f t="shared" si="17"/>
        <v>10.447922578201567</v>
      </c>
      <c r="K217" s="8">
        <f t="shared" si="18"/>
        <v>9.1427037232603716</v>
      </c>
      <c r="L217" s="8">
        <f t="shared" si="19"/>
        <v>11.766078202524774</v>
      </c>
    </row>
    <row r="218" spans="1:12" x14ac:dyDescent="0.3">
      <c r="A218">
        <v>1764538</v>
      </c>
      <c r="B218" t="s">
        <v>227</v>
      </c>
      <c r="C218">
        <v>3742</v>
      </c>
      <c r="D218">
        <v>213068</v>
      </c>
      <c r="E218" s="11">
        <v>18103405</v>
      </c>
      <c r="F218" s="11">
        <v>382894336</v>
      </c>
      <c r="G218" s="9">
        <v>0</v>
      </c>
      <c r="H218" s="26">
        <f t="shared" si="15"/>
        <v>400997741</v>
      </c>
      <c r="I218" s="4">
        <f t="shared" si="16"/>
        <v>107161.3417958311</v>
      </c>
      <c r="J218" s="8">
        <f t="shared" si="17"/>
        <v>11.582090845004481</v>
      </c>
      <c r="K218" s="8">
        <f t="shared" si="18"/>
        <v>8.2273755068340346</v>
      </c>
      <c r="L218" s="8">
        <f t="shared" si="19"/>
        <v>12.269366642568791</v>
      </c>
    </row>
    <row r="219" spans="1:12" x14ac:dyDescent="0.3">
      <c r="A219">
        <v>1764616</v>
      </c>
      <c r="B219" t="s">
        <v>228</v>
      </c>
      <c r="C219">
        <v>4850</v>
      </c>
      <c r="D219">
        <v>34760</v>
      </c>
      <c r="E219" s="11">
        <v>7294260</v>
      </c>
      <c r="F219" s="11">
        <v>38735201</v>
      </c>
      <c r="G219" s="9">
        <v>1</v>
      </c>
      <c r="H219" s="26">
        <f t="shared" si="15"/>
        <v>46029461</v>
      </c>
      <c r="I219" s="4">
        <f t="shared" si="16"/>
        <v>9490.6105154639172</v>
      </c>
      <c r="J219" s="8">
        <f t="shared" si="17"/>
        <v>9.1580582220388269</v>
      </c>
      <c r="K219" s="8">
        <f t="shared" si="18"/>
        <v>8.4867339839315292</v>
      </c>
      <c r="L219" s="8">
        <f t="shared" si="19"/>
        <v>10.456222579379329</v>
      </c>
    </row>
    <row r="220" spans="1:12" x14ac:dyDescent="0.3">
      <c r="A220">
        <v>1764902</v>
      </c>
      <c r="B220" t="s">
        <v>229</v>
      </c>
      <c r="C220">
        <v>2476</v>
      </c>
      <c r="D220">
        <v>44915</v>
      </c>
      <c r="E220" s="11">
        <v>89600912</v>
      </c>
      <c r="F220" s="11">
        <v>50818586</v>
      </c>
      <c r="G220" s="9">
        <v>0</v>
      </c>
      <c r="H220" s="26">
        <f t="shared" si="15"/>
        <v>140419498</v>
      </c>
      <c r="I220" s="4">
        <f t="shared" si="16"/>
        <v>56712.236672051695</v>
      </c>
      <c r="J220" s="8">
        <f t="shared" si="17"/>
        <v>10.945745280753181</v>
      </c>
      <c r="K220" s="8">
        <f t="shared" si="18"/>
        <v>7.814399633804487</v>
      </c>
      <c r="L220" s="8">
        <f t="shared" si="19"/>
        <v>10.712527093663306</v>
      </c>
    </row>
    <row r="221" spans="1:12" x14ac:dyDescent="0.3">
      <c r="A221">
        <v>1765338</v>
      </c>
      <c r="B221" t="s">
        <v>230</v>
      </c>
      <c r="C221">
        <v>24300</v>
      </c>
      <c r="D221">
        <v>81601</v>
      </c>
      <c r="E221" s="11">
        <v>356120955</v>
      </c>
      <c r="F221" s="11">
        <v>936405983</v>
      </c>
      <c r="G221" s="9">
        <v>5.37603305785124E-2</v>
      </c>
      <c r="H221" s="26">
        <f t="shared" si="15"/>
        <v>1292526938</v>
      </c>
      <c r="I221" s="4">
        <f t="shared" si="16"/>
        <v>53190.408971193414</v>
      </c>
      <c r="J221" s="8">
        <f t="shared" si="17"/>
        <v>10.881633376580529</v>
      </c>
      <c r="K221" s="8">
        <f t="shared" si="18"/>
        <v>10.098231629328639</v>
      </c>
      <c r="L221" s="8">
        <f t="shared" si="19"/>
        <v>11.309596795779068</v>
      </c>
    </row>
    <row r="222" spans="1:12" x14ac:dyDescent="0.3">
      <c r="A222">
        <v>1765442</v>
      </c>
      <c r="B222" t="s">
        <v>231</v>
      </c>
      <c r="C222">
        <v>40099</v>
      </c>
      <c r="D222">
        <v>88205</v>
      </c>
      <c r="E222" s="11">
        <v>737587139</v>
      </c>
      <c r="F222" s="11">
        <v>1312940380</v>
      </c>
      <c r="G222" s="9">
        <v>0.3603592303639967</v>
      </c>
      <c r="H222" s="26">
        <f t="shared" si="15"/>
        <v>2050527519</v>
      </c>
      <c r="I222" s="4">
        <f t="shared" si="16"/>
        <v>51136.624828549342</v>
      </c>
      <c r="J222" s="8">
        <f t="shared" si="17"/>
        <v>10.842256248007596</v>
      </c>
      <c r="K222" s="8">
        <f t="shared" si="18"/>
        <v>10.599106675327851</v>
      </c>
      <c r="L222" s="8">
        <f t="shared" si="19"/>
        <v>11.387418929730506</v>
      </c>
    </row>
    <row r="223" spans="1:12" x14ac:dyDescent="0.3">
      <c r="A223">
        <v>1765806</v>
      </c>
      <c r="B223" t="s">
        <v>232</v>
      </c>
      <c r="C223">
        <v>23000</v>
      </c>
      <c r="D223">
        <v>94589</v>
      </c>
      <c r="E223" s="11">
        <v>300893361</v>
      </c>
      <c r="F223" s="11">
        <v>799043171</v>
      </c>
      <c r="G223" s="9">
        <v>0</v>
      </c>
      <c r="H223" s="26">
        <f t="shared" si="15"/>
        <v>1099936532</v>
      </c>
      <c r="I223" s="4">
        <f t="shared" si="16"/>
        <v>47823.327478260871</v>
      </c>
      <c r="J223" s="8">
        <f t="shared" si="17"/>
        <v>10.775268821993027</v>
      </c>
      <c r="K223" s="8">
        <f t="shared" si="18"/>
        <v>10.043249494911286</v>
      </c>
      <c r="L223" s="8">
        <f t="shared" si="19"/>
        <v>11.457296469209266</v>
      </c>
    </row>
    <row r="224" spans="1:12" x14ac:dyDescent="0.3">
      <c r="A224">
        <v>1765819</v>
      </c>
      <c r="B224" t="s">
        <v>233</v>
      </c>
      <c r="C224">
        <v>4027</v>
      </c>
      <c r="D224">
        <v>62148</v>
      </c>
      <c r="E224" s="11">
        <v>385170481</v>
      </c>
      <c r="F224" s="11">
        <v>546180105</v>
      </c>
      <c r="G224" s="9">
        <v>0.35804655870445345</v>
      </c>
      <c r="H224" s="26">
        <f t="shared" si="15"/>
        <v>931350586</v>
      </c>
      <c r="I224" s="4">
        <f t="shared" si="16"/>
        <v>231276.52992301961</v>
      </c>
      <c r="J224" s="8">
        <f t="shared" si="17"/>
        <v>12.351369372785815</v>
      </c>
      <c r="K224" s="8">
        <f t="shared" si="18"/>
        <v>8.3007769608514543</v>
      </c>
      <c r="L224" s="8">
        <f t="shared" si="19"/>
        <v>11.037273916211891</v>
      </c>
    </row>
    <row r="225" spans="1:12" x14ac:dyDescent="0.3">
      <c r="A225">
        <v>1766027</v>
      </c>
      <c r="B225" t="s">
        <v>234</v>
      </c>
      <c r="C225">
        <v>18720</v>
      </c>
      <c r="D225">
        <v>86451</v>
      </c>
      <c r="E225" s="11">
        <v>51147463</v>
      </c>
      <c r="F225" s="11">
        <v>343395644</v>
      </c>
      <c r="G225" s="9">
        <v>0.53351850862667594</v>
      </c>
      <c r="H225" s="26">
        <f t="shared" si="15"/>
        <v>394543107</v>
      </c>
      <c r="I225" s="4">
        <f t="shared" si="16"/>
        <v>21076.020673076924</v>
      </c>
      <c r="J225" s="8">
        <f t="shared" si="17"/>
        <v>9.9558912122110694</v>
      </c>
      <c r="K225" s="8">
        <f t="shared" si="18"/>
        <v>9.8373477500315829</v>
      </c>
      <c r="L225" s="8">
        <f t="shared" si="19"/>
        <v>11.367333058424524</v>
      </c>
    </row>
    <row r="226" spans="1:12" x14ac:dyDescent="0.3">
      <c r="A226">
        <v>1766040</v>
      </c>
      <c r="B226" t="s">
        <v>235</v>
      </c>
      <c r="C226">
        <v>27412</v>
      </c>
      <c r="D226">
        <v>79837</v>
      </c>
      <c r="E226" s="11">
        <v>399709729</v>
      </c>
      <c r="F226" s="11">
        <v>396358014</v>
      </c>
      <c r="G226" s="9">
        <v>0.63518273888154997</v>
      </c>
      <c r="H226" s="26">
        <f t="shared" si="15"/>
        <v>796067743</v>
      </c>
      <c r="I226" s="4">
        <f t="shared" si="16"/>
        <v>29040.848642930105</v>
      </c>
      <c r="J226" s="8">
        <f t="shared" si="17"/>
        <v>10.276458691753136</v>
      </c>
      <c r="K226" s="8">
        <f t="shared" si="18"/>
        <v>10.218736152705715</v>
      </c>
      <c r="L226" s="8">
        <f t="shared" si="19"/>
        <v>11.287742335129082</v>
      </c>
    </row>
    <row r="227" spans="1:12" x14ac:dyDescent="0.3">
      <c r="A227">
        <v>1766053</v>
      </c>
      <c r="B227" t="s">
        <v>236</v>
      </c>
      <c r="C227">
        <v>2791</v>
      </c>
      <c r="D227">
        <v>73807</v>
      </c>
      <c r="E227" s="11">
        <v>7777930</v>
      </c>
      <c r="F227" s="11">
        <v>40658464</v>
      </c>
      <c r="G227" s="9">
        <v>0.41952707856598015</v>
      </c>
      <c r="H227" s="26">
        <f t="shared" si="15"/>
        <v>48436394</v>
      </c>
      <c r="I227" s="4">
        <f t="shared" si="16"/>
        <v>17354.494446434968</v>
      </c>
      <c r="J227" s="8">
        <f t="shared" si="17"/>
        <v>9.7616067977324406</v>
      </c>
      <c r="K227" s="8">
        <f t="shared" si="18"/>
        <v>7.9341552335363223</v>
      </c>
      <c r="L227" s="8">
        <f t="shared" si="19"/>
        <v>11.209208857039007</v>
      </c>
    </row>
    <row r="228" spans="1:12" x14ac:dyDescent="0.3">
      <c r="A228">
        <v>1766066</v>
      </c>
      <c r="B228" t="s">
        <v>237</v>
      </c>
      <c r="C228">
        <v>7559</v>
      </c>
      <c r="D228">
        <v>52604</v>
      </c>
      <c r="E228" s="11">
        <v>29178239</v>
      </c>
      <c r="F228" s="11">
        <v>76728276</v>
      </c>
      <c r="G228" s="9">
        <v>0.71015625000000004</v>
      </c>
      <c r="H228" s="26">
        <f t="shared" si="15"/>
        <v>105906515</v>
      </c>
      <c r="I228" s="4">
        <f t="shared" si="16"/>
        <v>14010.651541209154</v>
      </c>
      <c r="J228" s="8">
        <f t="shared" si="17"/>
        <v>9.5475731436893341</v>
      </c>
      <c r="K228" s="8">
        <f t="shared" si="18"/>
        <v>8.9304941852921775</v>
      </c>
      <c r="L228" s="8">
        <f t="shared" si="19"/>
        <v>10.870547441461856</v>
      </c>
    </row>
    <row r="229" spans="1:12" x14ac:dyDescent="0.3">
      <c r="A229">
        <v>1767548</v>
      </c>
      <c r="B229" t="s">
        <v>238</v>
      </c>
      <c r="C229">
        <v>7182</v>
      </c>
      <c r="D229">
        <v>75115</v>
      </c>
      <c r="E229" s="11">
        <v>52468872</v>
      </c>
      <c r="F229" s="11">
        <v>163201741</v>
      </c>
      <c r="G229" s="9">
        <v>0</v>
      </c>
      <c r="H229" s="26">
        <f t="shared" si="15"/>
        <v>215670613</v>
      </c>
      <c r="I229" s="4">
        <f t="shared" si="16"/>
        <v>30029.325118351433</v>
      </c>
      <c r="J229" s="8">
        <f t="shared" si="17"/>
        <v>10.30992968714347</v>
      </c>
      <c r="K229" s="8">
        <f t="shared" si="18"/>
        <v>8.8793331747860282</v>
      </c>
      <c r="L229" s="8">
        <f t="shared" si="19"/>
        <v>11.226775551496525</v>
      </c>
    </row>
    <row r="230" spans="1:12" x14ac:dyDescent="0.3">
      <c r="A230">
        <v>1767769</v>
      </c>
      <c r="B230" t="s">
        <v>239</v>
      </c>
      <c r="C230">
        <v>9981</v>
      </c>
      <c r="D230">
        <v>48877</v>
      </c>
      <c r="E230" s="11">
        <v>36109770</v>
      </c>
      <c r="F230" s="11">
        <v>78584856</v>
      </c>
      <c r="G230" s="9">
        <v>1</v>
      </c>
      <c r="H230" s="26">
        <f t="shared" si="15"/>
        <v>114694626</v>
      </c>
      <c r="I230" s="4">
        <f t="shared" si="16"/>
        <v>11491.296062518786</v>
      </c>
      <c r="J230" s="8">
        <f t="shared" si="17"/>
        <v>9.3493451636562828</v>
      </c>
      <c r="K230" s="8">
        <f t="shared" si="18"/>
        <v>9.2084385646865865</v>
      </c>
      <c r="L230" s="8">
        <f t="shared" si="19"/>
        <v>10.79706221716655</v>
      </c>
    </row>
    <row r="231" spans="1:12" x14ac:dyDescent="0.3">
      <c r="A231">
        <v>1768003</v>
      </c>
      <c r="B231" t="s">
        <v>240</v>
      </c>
      <c r="C231">
        <v>78053</v>
      </c>
      <c r="D231">
        <v>85147</v>
      </c>
      <c r="E231" s="11">
        <v>2819179473</v>
      </c>
      <c r="F231" s="11">
        <v>3836141821</v>
      </c>
      <c r="G231" s="9">
        <v>0.18863610380701956</v>
      </c>
      <c r="H231" s="26">
        <f t="shared" si="15"/>
        <v>6655321294</v>
      </c>
      <c r="I231" s="4">
        <f t="shared" si="16"/>
        <v>85266.694348711768</v>
      </c>
      <c r="J231" s="8">
        <f t="shared" si="17"/>
        <v>11.353539204111318</v>
      </c>
      <c r="K231" s="8">
        <f t="shared" si="18"/>
        <v>11.265143362104324</v>
      </c>
      <c r="L231" s="8">
        <f t="shared" si="19"/>
        <v>11.352134453526546</v>
      </c>
    </row>
    <row r="232" spans="1:12" x14ac:dyDescent="0.3">
      <c r="A232">
        <v>1768081</v>
      </c>
      <c r="B232" t="s">
        <v>241</v>
      </c>
      <c r="C232">
        <v>11680</v>
      </c>
      <c r="D232">
        <v>59420</v>
      </c>
      <c r="E232" s="11">
        <v>210227289</v>
      </c>
      <c r="F232" s="11">
        <v>403454254</v>
      </c>
      <c r="G232" s="9">
        <v>0</v>
      </c>
      <c r="H232" s="26">
        <f t="shared" si="15"/>
        <v>613681543</v>
      </c>
      <c r="I232" s="4">
        <f t="shared" si="16"/>
        <v>52541.227996575341</v>
      </c>
      <c r="J232" s="8">
        <f t="shared" si="17"/>
        <v>10.869353435569657</v>
      </c>
      <c r="K232" s="8">
        <f t="shared" si="18"/>
        <v>9.3656332563822176</v>
      </c>
      <c r="L232" s="8">
        <f t="shared" si="19"/>
        <v>10.992386149016598</v>
      </c>
    </row>
    <row r="233" spans="1:12" x14ac:dyDescent="0.3">
      <c r="A233">
        <v>1769758</v>
      </c>
      <c r="B233" t="s">
        <v>242</v>
      </c>
      <c r="C233">
        <v>17947</v>
      </c>
      <c r="D233">
        <v>111560</v>
      </c>
      <c r="E233" s="11">
        <v>463207281.99999899</v>
      </c>
      <c r="F233" s="11">
        <v>618424453</v>
      </c>
      <c r="G233" s="9">
        <v>0</v>
      </c>
      <c r="H233" s="26">
        <f t="shared" si="15"/>
        <v>1081631734.999999</v>
      </c>
      <c r="I233" s="4">
        <f t="shared" si="16"/>
        <v>60268.108040340951</v>
      </c>
      <c r="J233" s="8">
        <f t="shared" si="17"/>
        <v>11.006558354584683</v>
      </c>
      <c r="K233" s="8">
        <f t="shared" si="18"/>
        <v>9.7951782490292771</v>
      </c>
      <c r="L233" s="8">
        <f t="shared" si="19"/>
        <v>11.622317841741426</v>
      </c>
    </row>
    <row r="234" spans="1:12" x14ac:dyDescent="0.3">
      <c r="A234">
        <v>1770122</v>
      </c>
      <c r="B234" t="s">
        <v>243</v>
      </c>
      <c r="C234">
        <v>67444</v>
      </c>
      <c r="D234">
        <v>80543</v>
      </c>
      <c r="E234" s="11">
        <v>1211453724</v>
      </c>
      <c r="F234" s="11">
        <v>2776378150</v>
      </c>
      <c r="G234" s="9">
        <v>9.7531847133757968E-2</v>
      </c>
      <c r="H234" s="26">
        <f t="shared" si="15"/>
        <v>3987831874</v>
      </c>
      <c r="I234" s="4">
        <f t="shared" si="16"/>
        <v>59128.045104086355</v>
      </c>
      <c r="J234" s="8">
        <f t="shared" si="17"/>
        <v>10.987460627285538</v>
      </c>
      <c r="K234" s="8">
        <f t="shared" si="18"/>
        <v>11.119052902897872</v>
      </c>
      <c r="L234" s="8">
        <f t="shared" si="19"/>
        <v>11.296546482283873</v>
      </c>
    </row>
    <row r="235" spans="1:12" x14ac:dyDescent="0.3">
      <c r="A235">
        <v>1770161</v>
      </c>
      <c r="B235" t="s">
        <v>244</v>
      </c>
      <c r="C235">
        <v>3234</v>
      </c>
      <c r="D235">
        <v>127545</v>
      </c>
      <c r="E235" s="11">
        <v>4786122</v>
      </c>
      <c r="F235" s="11">
        <v>110705502</v>
      </c>
      <c r="G235" s="9">
        <v>0</v>
      </c>
      <c r="H235" s="26">
        <f t="shared" si="15"/>
        <v>115491624</v>
      </c>
      <c r="I235" s="4">
        <f t="shared" si="16"/>
        <v>35711.695732838591</v>
      </c>
      <c r="J235" s="8">
        <f t="shared" si="17"/>
        <v>10.483233525678886</v>
      </c>
      <c r="K235" s="8">
        <f t="shared" si="18"/>
        <v>8.0814750401370521</v>
      </c>
      <c r="L235" s="8">
        <f t="shared" si="19"/>
        <v>11.756224522488003</v>
      </c>
    </row>
    <row r="236" spans="1:12" x14ac:dyDescent="0.3">
      <c r="A236">
        <v>1770564</v>
      </c>
      <c r="B236" t="s">
        <v>245</v>
      </c>
      <c r="C236">
        <v>5012</v>
      </c>
      <c r="D236">
        <v>198388</v>
      </c>
      <c r="E236" s="11">
        <v>65179874</v>
      </c>
      <c r="F236" s="11">
        <v>494967795</v>
      </c>
      <c r="G236" s="9">
        <v>0</v>
      </c>
      <c r="H236" s="26">
        <f t="shared" si="15"/>
        <v>560147669</v>
      </c>
      <c r="I236" s="4">
        <f t="shared" si="16"/>
        <v>111761.30666400639</v>
      </c>
      <c r="J236" s="8">
        <f t="shared" si="17"/>
        <v>11.624120685559046</v>
      </c>
      <c r="K236" s="8">
        <f t="shared" si="18"/>
        <v>8.5195903160159592</v>
      </c>
      <c r="L236" s="8">
        <f t="shared" si="19"/>
        <v>12.197979988132719</v>
      </c>
    </row>
    <row r="237" spans="1:12" x14ac:dyDescent="0.3">
      <c r="A237">
        <v>1770629</v>
      </c>
      <c r="B237" t="s">
        <v>246</v>
      </c>
      <c r="C237">
        <v>4022</v>
      </c>
      <c r="D237">
        <v>45119</v>
      </c>
      <c r="E237" s="11">
        <v>93457917</v>
      </c>
      <c r="F237" s="11">
        <v>65901135</v>
      </c>
      <c r="G237" s="9">
        <v>1</v>
      </c>
      <c r="H237" s="26">
        <f t="shared" si="15"/>
        <v>159359052</v>
      </c>
      <c r="I237" s="4">
        <f t="shared" si="16"/>
        <v>39621.842864246646</v>
      </c>
      <c r="J237" s="8">
        <f t="shared" si="17"/>
        <v>10.58713583265509</v>
      </c>
      <c r="K237" s="8">
        <f t="shared" si="18"/>
        <v>8.2995345703325967</v>
      </c>
      <c r="L237" s="8">
        <f t="shared" si="19"/>
        <v>10.717058722805767</v>
      </c>
    </row>
    <row r="238" spans="1:12" x14ac:dyDescent="0.3">
      <c r="A238">
        <v>1770720</v>
      </c>
      <c r="B238" t="s">
        <v>247</v>
      </c>
      <c r="C238">
        <v>23749</v>
      </c>
      <c r="D238">
        <v>112115</v>
      </c>
      <c r="E238" s="11">
        <v>407674224</v>
      </c>
      <c r="F238" s="11">
        <v>697151872</v>
      </c>
      <c r="G238" s="9">
        <v>0</v>
      </c>
      <c r="H238" s="26">
        <f t="shared" si="15"/>
        <v>1104826096</v>
      </c>
      <c r="I238" s="4">
        <f t="shared" si="16"/>
        <v>46520.952292728114</v>
      </c>
      <c r="J238" s="8">
        <f t="shared" si="17"/>
        <v>10.747658077032025</v>
      </c>
      <c r="K238" s="8">
        <f t="shared" si="18"/>
        <v>10.075295703313177</v>
      </c>
      <c r="L238" s="8">
        <f t="shared" si="19"/>
        <v>11.62728040920763</v>
      </c>
    </row>
    <row r="239" spans="1:12" x14ac:dyDescent="0.3">
      <c r="A239">
        <v>1770850</v>
      </c>
      <c r="B239" t="s">
        <v>248</v>
      </c>
      <c r="C239">
        <v>21524</v>
      </c>
      <c r="D239">
        <v>72345</v>
      </c>
      <c r="E239" s="11">
        <v>218512667</v>
      </c>
      <c r="F239" s="11">
        <v>361899570</v>
      </c>
      <c r="G239" s="9">
        <v>0.53640810621942703</v>
      </c>
      <c r="H239" s="26">
        <f t="shared" si="15"/>
        <v>580412237</v>
      </c>
      <c r="I239" s="4">
        <f t="shared" si="16"/>
        <v>26965.816623304218</v>
      </c>
      <c r="J239" s="8">
        <f t="shared" si="17"/>
        <v>10.202325291878093</v>
      </c>
      <c r="K239" s="8">
        <f t="shared" si="18"/>
        <v>9.9769238706093102</v>
      </c>
      <c r="L239" s="8">
        <f t="shared" si="19"/>
        <v>11.189201621171183</v>
      </c>
    </row>
    <row r="240" spans="1:12" x14ac:dyDescent="0.3">
      <c r="A240">
        <v>1772052</v>
      </c>
      <c r="B240" t="s">
        <v>249</v>
      </c>
      <c r="C240">
        <v>5713</v>
      </c>
      <c r="D240">
        <v>131735</v>
      </c>
      <c r="E240" s="11">
        <v>74944570</v>
      </c>
      <c r="F240" s="11">
        <v>198571459</v>
      </c>
      <c r="G240" s="9">
        <v>0</v>
      </c>
      <c r="H240" s="26">
        <f t="shared" si="15"/>
        <v>273516029</v>
      </c>
      <c r="I240" s="4">
        <f t="shared" si="16"/>
        <v>47876.077192368284</v>
      </c>
      <c r="J240" s="8">
        <f t="shared" si="17"/>
        <v>10.776371226331511</v>
      </c>
      <c r="K240" s="8">
        <f t="shared" si="18"/>
        <v>8.6504995587244622</v>
      </c>
      <c r="L240" s="8">
        <f t="shared" si="19"/>
        <v>11.788547607929569</v>
      </c>
    </row>
    <row r="241" spans="1:12" x14ac:dyDescent="0.3">
      <c r="A241">
        <v>1766703</v>
      </c>
      <c r="B241" t="s">
        <v>250</v>
      </c>
      <c r="C241">
        <v>32908</v>
      </c>
      <c r="D241">
        <v>106069</v>
      </c>
      <c r="E241" s="11">
        <v>1204633219</v>
      </c>
      <c r="F241" s="11">
        <v>1543045890</v>
      </c>
      <c r="G241" s="9">
        <v>0</v>
      </c>
      <c r="H241" s="26">
        <f t="shared" si="15"/>
        <v>2747679109</v>
      </c>
      <c r="I241" s="4">
        <f t="shared" si="16"/>
        <v>83495.779415339741</v>
      </c>
      <c r="J241" s="8">
        <f t="shared" si="17"/>
        <v>11.332551363637384</v>
      </c>
      <c r="K241" s="8">
        <f t="shared" si="18"/>
        <v>10.401471068288821</v>
      </c>
      <c r="L241" s="8">
        <f t="shared" si="19"/>
        <v>11.571845104718674</v>
      </c>
    </row>
    <row r="242" spans="1:12" x14ac:dyDescent="0.3">
      <c r="A242">
        <v>1772520</v>
      </c>
      <c r="B242" t="s">
        <v>251</v>
      </c>
      <c r="C242">
        <v>9568</v>
      </c>
      <c r="D242">
        <v>53427</v>
      </c>
      <c r="E242" s="11">
        <v>40828941</v>
      </c>
      <c r="F242" s="11">
        <v>110001939</v>
      </c>
      <c r="G242" s="9">
        <v>0.23069699499165275</v>
      </c>
      <c r="H242" s="26">
        <f t="shared" si="15"/>
        <v>150830880</v>
      </c>
      <c r="I242" s="4">
        <f t="shared" si="16"/>
        <v>15764.096989966556</v>
      </c>
      <c r="J242" s="8">
        <f t="shared" si="17"/>
        <v>9.6654902909200828</v>
      </c>
      <c r="K242" s="8">
        <f t="shared" si="18"/>
        <v>9.166179476190413</v>
      </c>
      <c r="L242" s="8">
        <f t="shared" si="19"/>
        <v>10.886071515144115</v>
      </c>
    </row>
    <row r="243" spans="1:12" x14ac:dyDescent="0.3">
      <c r="A243">
        <v>1772676</v>
      </c>
      <c r="B243" t="s">
        <v>252</v>
      </c>
      <c r="C243">
        <v>7074</v>
      </c>
      <c r="D243">
        <v>61507</v>
      </c>
      <c r="E243" s="11">
        <v>49149881</v>
      </c>
      <c r="F243" s="11">
        <v>109400574</v>
      </c>
      <c r="G243" s="9">
        <v>1</v>
      </c>
      <c r="H243" s="26">
        <f t="shared" si="15"/>
        <v>158550455</v>
      </c>
      <c r="I243" s="4">
        <f t="shared" si="16"/>
        <v>22413.126236923948</v>
      </c>
      <c r="J243" s="8">
        <f t="shared" si="17"/>
        <v>10.017402058936261</v>
      </c>
      <c r="K243" s="8">
        <f t="shared" si="18"/>
        <v>8.8641813697654257</v>
      </c>
      <c r="L243" s="8">
        <f t="shared" si="19"/>
        <v>11.026906268455686</v>
      </c>
    </row>
    <row r="244" spans="1:12" x14ac:dyDescent="0.3">
      <c r="A244">
        <v>1772923</v>
      </c>
      <c r="B244" t="s">
        <v>253</v>
      </c>
      <c r="C244">
        <v>4611</v>
      </c>
      <c r="D244">
        <v>68268</v>
      </c>
      <c r="E244" s="11">
        <v>32980272</v>
      </c>
      <c r="F244" s="11">
        <v>46403686</v>
      </c>
      <c r="G244" s="9">
        <v>1</v>
      </c>
      <c r="H244" s="26">
        <f t="shared" si="15"/>
        <v>79383958</v>
      </c>
      <c r="I244" s="4">
        <f t="shared" si="16"/>
        <v>17216.212968987205</v>
      </c>
      <c r="J244" s="8">
        <f t="shared" si="17"/>
        <v>9.7536068332954997</v>
      </c>
      <c r="K244" s="8">
        <f t="shared" si="18"/>
        <v>8.4362000322067061</v>
      </c>
      <c r="L244" s="8">
        <f t="shared" si="19"/>
        <v>11.131196414538648</v>
      </c>
    </row>
    <row r="245" spans="1:12" x14ac:dyDescent="0.3">
      <c r="A245">
        <v>1773157</v>
      </c>
      <c r="B245" t="s">
        <v>254</v>
      </c>
      <c r="C245">
        <v>39736</v>
      </c>
      <c r="D245">
        <v>88824</v>
      </c>
      <c r="E245" s="11">
        <v>432314860</v>
      </c>
      <c r="F245" s="11">
        <v>867079916</v>
      </c>
      <c r="G245" s="9">
        <v>0.26090911387927329</v>
      </c>
      <c r="H245" s="26">
        <f t="shared" si="15"/>
        <v>1299394776</v>
      </c>
      <c r="I245" s="4">
        <f t="shared" si="16"/>
        <v>32700.693980269782</v>
      </c>
      <c r="J245" s="8">
        <f t="shared" si="17"/>
        <v>10.395151579298368</v>
      </c>
      <c r="K245" s="8">
        <f t="shared" si="18"/>
        <v>10.590012856787187</v>
      </c>
      <c r="L245" s="8">
        <f t="shared" si="19"/>
        <v>11.394412162734101</v>
      </c>
    </row>
    <row r="246" spans="1:12" x14ac:dyDescent="0.3">
      <c r="A246">
        <v>1773391</v>
      </c>
      <c r="B246" t="s">
        <v>255</v>
      </c>
      <c r="C246">
        <v>9266</v>
      </c>
      <c r="D246">
        <v>109331</v>
      </c>
      <c r="E246" s="11">
        <v>105530194</v>
      </c>
      <c r="F246" s="11">
        <v>326690903</v>
      </c>
      <c r="G246" s="9">
        <v>0</v>
      </c>
      <c r="H246" s="26">
        <f t="shared" si="15"/>
        <v>432221097</v>
      </c>
      <c r="I246" s="4">
        <f t="shared" si="16"/>
        <v>46645.920246060865</v>
      </c>
      <c r="J246" s="8">
        <f t="shared" si="17"/>
        <v>10.750340747918662</v>
      </c>
      <c r="K246" s="8">
        <f t="shared" si="18"/>
        <v>9.1341070659765933</v>
      </c>
      <c r="L246" s="8">
        <f t="shared" si="19"/>
        <v>11.602135257007024</v>
      </c>
    </row>
    <row r="247" spans="1:12" x14ac:dyDescent="0.3">
      <c r="A247">
        <v>1773638</v>
      </c>
      <c r="B247" t="s">
        <v>256</v>
      </c>
      <c r="C247">
        <v>11098</v>
      </c>
      <c r="D247">
        <v>48929</v>
      </c>
      <c r="E247" s="11">
        <v>99870896</v>
      </c>
      <c r="F247" s="11">
        <v>152017168</v>
      </c>
      <c r="G247" s="9">
        <v>0.99847683899292183</v>
      </c>
      <c r="H247" s="26">
        <f t="shared" si="15"/>
        <v>251888064</v>
      </c>
      <c r="I247" s="4">
        <f t="shared" si="16"/>
        <v>22696.707875292846</v>
      </c>
      <c r="J247" s="8">
        <f t="shared" si="17"/>
        <v>10.029975165431848</v>
      </c>
      <c r="K247" s="8">
        <f t="shared" si="18"/>
        <v>9.3145201908858457</v>
      </c>
      <c r="L247" s="8">
        <f t="shared" si="19"/>
        <v>10.79812554671483</v>
      </c>
    </row>
    <row r="248" spans="1:12" x14ac:dyDescent="0.3">
      <c r="A248">
        <v>1774275</v>
      </c>
      <c r="B248" t="s">
        <v>257</v>
      </c>
      <c r="C248">
        <v>68</v>
      </c>
      <c r="D248">
        <v>58750</v>
      </c>
      <c r="E248" s="11">
        <v>5030958</v>
      </c>
      <c r="F248" s="11">
        <v>1746957</v>
      </c>
      <c r="G248" s="9">
        <v>0</v>
      </c>
      <c r="H248" s="26">
        <f t="shared" si="15"/>
        <v>6777915</v>
      </c>
      <c r="I248" s="4">
        <f t="shared" si="16"/>
        <v>99675.220588235301</v>
      </c>
      <c r="J248" s="8">
        <f t="shared" si="17"/>
        <v>11.509672385321954</v>
      </c>
      <c r="K248" s="8">
        <f t="shared" si="18"/>
        <v>4.219507705176107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1137</v>
      </c>
      <c r="D249">
        <v>141000</v>
      </c>
      <c r="E249" s="11">
        <v>27820268</v>
      </c>
      <c r="F249" s="11">
        <v>43471675</v>
      </c>
      <c r="G249" s="9">
        <v>0</v>
      </c>
      <c r="H249" s="26">
        <f t="shared" si="15"/>
        <v>71291943</v>
      </c>
      <c r="I249" s="4">
        <f t="shared" si="16"/>
        <v>62701.796833773085</v>
      </c>
      <c r="J249" s="8">
        <f t="shared" si="17"/>
        <v>11.046145383846325</v>
      </c>
      <c r="K249" s="8">
        <f t="shared" si="18"/>
        <v>7.0361484937505363</v>
      </c>
      <c r="L249" s="8">
        <f t="shared" si="19"/>
        <v>11.856515169360305</v>
      </c>
    </row>
    <row r="250" spans="1:12" x14ac:dyDescent="0.3">
      <c r="A250">
        <v>1775185</v>
      </c>
      <c r="B250" t="s">
        <v>259</v>
      </c>
      <c r="C250">
        <v>2299</v>
      </c>
      <c r="D250">
        <v>59632</v>
      </c>
      <c r="E250" s="11">
        <v>21326000</v>
      </c>
      <c r="F250" s="11">
        <v>50424734</v>
      </c>
      <c r="G250" s="9">
        <v>0</v>
      </c>
      <c r="H250" s="26">
        <f t="shared" si="15"/>
        <v>71750734</v>
      </c>
      <c r="I250" s="4">
        <f t="shared" si="16"/>
        <v>31209.540669856458</v>
      </c>
      <c r="J250" s="8">
        <f t="shared" si="17"/>
        <v>10.348479117753653</v>
      </c>
      <c r="K250" s="8">
        <f t="shared" si="18"/>
        <v>7.7402295247631816</v>
      </c>
      <c r="L250" s="8">
        <f t="shared" si="19"/>
        <v>10.99594762171904</v>
      </c>
    </row>
    <row r="251" spans="1:12" x14ac:dyDescent="0.3">
      <c r="A251">
        <v>1775484</v>
      </c>
      <c r="B251" t="s">
        <v>260</v>
      </c>
      <c r="C251">
        <v>55988</v>
      </c>
      <c r="D251">
        <v>87864</v>
      </c>
      <c r="E251" s="11">
        <v>1378168404</v>
      </c>
      <c r="F251" s="11">
        <v>1514800242</v>
      </c>
      <c r="G251" s="9">
        <v>9.1672473245073341E-2</v>
      </c>
      <c r="H251" s="26">
        <f t="shared" si="15"/>
        <v>2892968646</v>
      </c>
      <c r="I251" s="4">
        <f t="shared" si="16"/>
        <v>51671.226798599702</v>
      </c>
      <c r="J251" s="8">
        <f t="shared" si="17"/>
        <v>10.852656363956594</v>
      </c>
      <c r="K251" s="8">
        <f t="shared" si="18"/>
        <v>10.932892661040537</v>
      </c>
      <c r="L251" s="8">
        <f t="shared" si="19"/>
        <v>11.383545443468181</v>
      </c>
    </row>
    <row r="252" spans="1:12" x14ac:dyDescent="0.3">
      <c r="A252">
        <v>1775874</v>
      </c>
      <c r="B252" t="s">
        <v>261</v>
      </c>
      <c r="C252">
        <v>1340</v>
      </c>
      <c r="D252">
        <v>148750</v>
      </c>
      <c r="E252" s="11">
        <v>502344</v>
      </c>
      <c r="F252" s="11">
        <v>63992168</v>
      </c>
      <c r="G252" s="9">
        <v>0</v>
      </c>
      <c r="H252" s="26">
        <f t="shared" si="15"/>
        <v>64494512</v>
      </c>
      <c r="I252" s="4">
        <f t="shared" si="16"/>
        <v>48130.232835820898</v>
      </c>
      <c r="J252" s="8">
        <f t="shared" si="17"/>
        <v>10.781665799929769</v>
      </c>
      <c r="K252" s="8">
        <f t="shared" si="18"/>
        <v>7.200424892944957</v>
      </c>
      <c r="L252" s="8">
        <f t="shared" si="19"/>
        <v>11.910022323407876</v>
      </c>
    </row>
    <row r="253" spans="1:12" x14ac:dyDescent="0.3">
      <c r="A253">
        <v>1776160</v>
      </c>
      <c r="B253" t="s">
        <v>262</v>
      </c>
      <c r="C253">
        <v>542</v>
      </c>
      <c r="D253">
        <v>200240</v>
      </c>
      <c r="E253" s="11">
        <v>440494</v>
      </c>
      <c r="F253" s="11">
        <v>22492347</v>
      </c>
      <c r="G253" s="9">
        <v>0</v>
      </c>
      <c r="H253" s="26">
        <f t="shared" si="15"/>
        <v>22932841</v>
      </c>
      <c r="I253" s="4">
        <f t="shared" si="16"/>
        <v>42311.514760147598</v>
      </c>
      <c r="J253" s="8">
        <f t="shared" si="17"/>
        <v>10.652814544542119</v>
      </c>
      <c r="K253" s="8">
        <f t="shared" si="18"/>
        <v>6.2952660014396464</v>
      </c>
      <c r="L253" s="8">
        <f t="shared" si="19"/>
        <v>12.207271926105657</v>
      </c>
    </row>
    <row r="254" spans="1:12" x14ac:dyDescent="0.3">
      <c r="A254">
        <v>1776706</v>
      </c>
      <c r="B254" t="s">
        <v>263</v>
      </c>
      <c r="C254">
        <v>630</v>
      </c>
      <c r="D254">
        <v>101250</v>
      </c>
      <c r="E254" s="11">
        <v>11511122</v>
      </c>
      <c r="F254" s="11">
        <v>18754966</v>
      </c>
      <c r="G254" s="9">
        <v>0</v>
      </c>
      <c r="H254" s="26">
        <f t="shared" si="15"/>
        <v>30266088</v>
      </c>
      <c r="I254" s="4">
        <f t="shared" si="16"/>
        <v>48041.409523809525</v>
      </c>
      <c r="J254" s="8">
        <f t="shared" si="17"/>
        <v>10.779818616392333</v>
      </c>
      <c r="K254" s="8">
        <f t="shared" si="18"/>
        <v>6.4457198193855785</v>
      </c>
      <c r="L254" s="8">
        <f t="shared" si="19"/>
        <v>11.525347984968786</v>
      </c>
    </row>
    <row r="255" spans="1:12" x14ac:dyDescent="0.3">
      <c r="A255">
        <v>1776935</v>
      </c>
      <c r="B255" t="s">
        <v>264</v>
      </c>
      <c r="C255">
        <v>7239</v>
      </c>
      <c r="D255">
        <v>65924</v>
      </c>
      <c r="E255" s="11">
        <v>32298391</v>
      </c>
      <c r="F255" s="11">
        <v>126646556</v>
      </c>
      <c r="G255" s="9">
        <v>0.4489853044086774</v>
      </c>
      <c r="H255" s="26">
        <f t="shared" si="15"/>
        <v>158944947</v>
      </c>
      <c r="I255" s="4">
        <f t="shared" si="16"/>
        <v>21956.754662246167</v>
      </c>
      <c r="J255" s="8">
        <f t="shared" si="17"/>
        <v>9.9968301006516072</v>
      </c>
      <c r="K255" s="8">
        <f t="shared" si="18"/>
        <v>8.8872383542931406</v>
      </c>
      <c r="L255" s="8">
        <f t="shared" si="19"/>
        <v>11.096257842354071</v>
      </c>
    </row>
    <row r="256" spans="1:12" x14ac:dyDescent="0.3">
      <c r="A256">
        <v>1777694</v>
      </c>
      <c r="B256" t="s">
        <v>265</v>
      </c>
      <c r="C256">
        <v>26723</v>
      </c>
      <c r="D256">
        <v>107938</v>
      </c>
      <c r="E256" s="11">
        <v>1336001220</v>
      </c>
      <c r="F256" s="11">
        <v>1294700229</v>
      </c>
      <c r="G256" s="9">
        <v>0</v>
      </c>
      <c r="H256" s="26">
        <f t="shared" si="15"/>
        <v>2630701449</v>
      </c>
      <c r="I256" s="4">
        <f t="shared" si="16"/>
        <v>98443.342775885947</v>
      </c>
      <c r="J256" s="8">
        <f t="shared" si="17"/>
        <v>11.497236461424244</v>
      </c>
      <c r="K256" s="8">
        <f t="shared" si="18"/>
        <v>10.193279896797268</v>
      </c>
      <c r="L256" s="8">
        <f t="shared" si="19"/>
        <v>11.589312267188671</v>
      </c>
    </row>
    <row r="257" spans="1:12" x14ac:dyDescent="0.3">
      <c r="A257">
        <v>1777993</v>
      </c>
      <c r="B257" t="s">
        <v>266</v>
      </c>
      <c r="C257">
        <v>22755</v>
      </c>
      <c r="D257">
        <v>85173</v>
      </c>
      <c r="E257" s="11">
        <v>555133095</v>
      </c>
      <c r="F257" s="11">
        <v>655522290</v>
      </c>
      <c r="G257" s="9">
        <v>0.23321205587746485</v>
      </c>
      <c r="H257" s="26">
        <f t="shared" si="15"/>
        <v>1210655385</v>
      </c>
      <c r="I257" s="4">
        <f t="shared" si="16"/>
        <v>53203.928147659855</v>
      </c>
      <c r="J257" s="8">
        <f t="shared" si="17"/>
        <v>10.881887509965919</v>
      </c>
      <c r="K257" s="8">
        <f t="shared" si="18"/>
        <v>10.032540180450741</v>
      </c>
      <c r="L257" s="8">
        <f t="shared" si="19"/>
        <v>11.352439761185094</v>
      </c>
    </row>
    <row r="258" spans="1:12" x14ac:dyDescent="0.3">
      <c r="A258">
        <v>1778175</v>
      </c>
      <c r="B258" t="s">
        <v>267</v>
      </c>
      <c r="C258">
        <v>360</v>
      </c>
      <c r="D258">
        <v>89750</v>
      </c>
      <c r="E258" s="11">
        <v>908930</v>
      </c>
      <c r="F258" s="11">
        <v>8185163</v>
      </c>
      <c r="G258" s="9">
        <v>0</v>
      </c>
      <c r="H258" s="26">
        <f t="shared" ref="H258:H285" si="20">E258+F258</f>
        <v>9094093</v>
      </c>
      <c r="I258" s="4">
        <f t="shared" ref="I258:I285" si="21">H258/C258</f>
        <v>25261.369444444445</v>
      </c>
      <c r="J258" s="8">
        <f t="shared" ref="J258:J285" si="22">LN(I258)</f>
        <v>10.137031608387629</v>
      </c>
      <c r="K258" s="8">
        <f t="shared" ref="K258:K285" si="23">LN(C258)</f>
        <v>5.8861040314501558</v>
      </c>
      <c r="L258" s="8">
        <f t="shared" ref="L258:L285" si="24">LN(D258)</f>
        <v>11.404783306350526</v>
      </c>
    </row>
    <row r="259" spans="1:12" x14ac:dyDescent="0.3">
      <c r="A259">
        <v>1778227</v>
      </c>
      <c r="B259" t="s">
        <v>268</v>
      </c>
      <c r="C259">
        <v>5929</v>
      </c>
      <c r="D259">
        <v>109778</v>
      </c>
      <c r="E259" s="11">
        <v>103775463</v>
      </c>
      <c r="F259" s="11">
        <v>159388382</v>
      </c>
      <c r="G259" s="9">
        <v>0</v>
      </c>
      <c r="H259" s="26">
        <f t="shared" si="20"/>
        <v>263163845</v>
      </c>
      <c r="I259" s="4">
        <f t="shared" si="21"/>
        <v>44385.873671782763</v>
      </c>
      <c r="J259" s="8">
        <f t="shared" si="22"/>
        <v>10.700676537251079</v>
      </c>
      <c r="K259" s="8">
        <f t="shared" si="23"/>
        <v>8.6876108437073682</v>
      </c>
      <c r="L259" s="8">
        <f t="shared" si="24"/>
        <v>11.606215423683235</v>
      </c>
    </row>
    <row r="260" spans="1:12" x14ac:dyDescent="0.3">
      <c r="A260">
        <v>1778370</v>
      </c>
      <c r="B260" t="s">
        <v>269</v>
      </c>
      <c r="C260">
        <v>3460</v>
      </c>
      <c r="D260">
        <v>106991</v>
      </c>
      <c r="E260" s="11">
        <v>47362475</v>
      </c>
      <c r="F260" s="11">
        <v>138502315</v>
      </c>
      <c r="G260" s="9">
        <v>0</v>
      </c>
      <c r="H260" s="26">
        <f t="shared" si="20"/>
        <v>185864790</v>
      </c>
      <c r="I260" s="4">
        <f t="shared" si="21"/>
        <v>53718.147398843932</v>
      </c>
      <c r="J260" s="8">
        <f t="shared" si="22"/>
        <v>10.891506163796119</v>
      </c>
      <c r="K260" s="8">
        <f t="shared" si="23"/>
        <v>8.1490238680517706</v>
      </c>
      <c r="L260" s="8">
        <f t="shared" si="24"/>
        <v>11.580499997756885</v>
      </c>
    </row>
    <row r="261" spans="1:12" x14ac:dyDescent="0.3">
      <c r="A261">
        <v>1778929</v>
      </c>
      <c r="B261" t="s">
        <v>270</v>
      </c>
      <c r="C261">
        <v>13738</v>
      </c>
      <c r="D261">
        <v>89010</v>
      </c>
      <c r="E261" s="11">
        <v>187803451</v>
      </c>
      <c r="F261" s="11">
        <v>511527170</v>
      </c>
      <c r="G261" s="9">
        <v>0</v>
      </c>
      <c r="H261" s="26">
        <f t="shared" si="20"/>
        <v>699330621</v>
      </c>
      <c r="I261" s="4">
        <f t="shared" si="21"/>
        <v>50904.834837676521</v>
      </c>
      <c r="J261" s="8">
        <f t="shared" si="22"/>
        <v>10.837713185015387</v>
      </c>
      <c r="K261" s="8">
        <f t="shared" si="23"/>
        <v>9.5279209947738277</v>
      </c>
      <c r="L261" s="8">
        <f t="shared" si="24"/>
        <v>11.396504001952977</v>
      </c>
    </row>
    <row r="262" spans="1:12" x14ac:dyDescent="0.3">
      <c r="A262">
        <v>1779267</v>
      </c>
      <c r="B262" t="s">
        <v>271</v>
      </c>
      <c r="C262">
        <v>14068</v>
      </c>
      <c r="D262">
        <v>102750</v>
      </c>
      <c r="E262" s="11">
        <v>194491963</v>
      </c>
      <c r="F262" s="11">
        <v>395190198</v>
      </c>
      <c r="G262" s="9">
        <v>0.17963646691280885</v>
      </c>
      <c r="H262" s="26">
        <f t="shared" si="20"/>
        <v>589682161</v>
      </c>
      <c r="I262" s="4">
        <f t="shared" si="21"/>
        <v>41916.55963889679</v>
      </c>
      <c r="J262" s="8">
        <f t="shared" si="22"/>
        <v>10.643436245944217</v>
      </c>
      <c r="K262" s="8">
        <f t="shared" si="23"/>
        <v>9.5516579935938726</v>
      </c>
      <c r="L262" s="8">
        <f t="shared" si="24"/>
        <v>11.540054132358481</v>
      </c>
    </row>
    <row r="263" spans="1:12" x14ac:dyDescent="0.3">
      <c r="A263">
        <v>1779293</v>
      </c>
      <c r="B263" t="s">
        <v>272</v>
      </c>
      <c r="C263">
        <v>89751</v>
      </c>
      <c r="D263">
        <v>58844</v>
      </c>
      <c r="E263" s="11">
        <v>1038135015</v>
      </c>
      <c r="F263" s="11">
        <v>1300583819</v>
      </c>
      <c r="G263" s="9">
        <v>0.84672137571231854</v>
      </c>
      <c r="H263" s="26">
        <f t="shared" si="20"/>
        <v>2338718834</v>
      </c>
      <c r="I263" s="4">
        <f t="shared" si="21"/>
        <v>26057.858229991867</v>
      </c>
      <c r="J263" s="8">
        <f t="shared" si="22"/>
        <v>10.168074661192081</v>
      </c>
      <c r="K263" s="8">
        <f t="shared" si="23"/>
        <v>11.404794448349735</v>
      </c>
      <c r="L263" s="8">
        <f t="shared" si="24"/>
        <v>10.982645153370102</v>
      </c>
    </row>
    <row r="264" spans="1:12" x14ac:dyDescent="0.3">
      <c r="A264">
        <v>1779397</v>
      </c>
      <c r="B264" t="s">
        <v>273</v>
      </c>
      <c r="C264">
        <v>2548</v>
      </c>
      <c r="D264">
        <v>143750</v>
      </c>
      <c r="E264" s="11">
        <v>3077602</v>
      </c>
      <c r="F264" s="11">
        <v>150413075</v>
      </c>
      <c r="G264" s="9">
        <v>0</v>
      </c>
      <c r="H264" s="26">
        <f t="shared" si="20"/>
        <v>153490677</v>
      </c>
      <c r="I264" s="4">
        <f t="shared" si="21"/>
        <v>60239.669152276292</v>
      </c>
      <c r="J264" s="8">
        <f t="shared" si="22"/>
        <v>11.006086370298606</v>
      </c>
      <c r="K264" s="8">
        <f t="shared" si="23"/>
        <v>7.843064016692054</v>
      </c>
      <c r="L264" s="8">
        <f t="shared" si="24"/>
        <v>11.875830958659597</v>
      </c>
    </row>
    <row r="265" spans="1:12" x14ac:dyDescent="0.3">
      <c r="A265">
        <v>1780060</v>
      </c>
      <c r="B265" t="s">
        <v>274</v>
      </c>
      <c r="C265">
        <v>25881</v>
      </c>
      <c r="D265">
        <v>83379</v>
      </c>
      <c r="E265" s="11">
        <v>417441361</v>
      </c>
      <c r="F265" s="11">
        <v>722375797</v>
      </c>
      <c r="G265" s="9">
        <v>0.25650035137034433</v>
      </c>
      <c r="H265" s="26">
        <f t="shared" si="20"/>
        <v>1139817158</v>
      </c>
      <c r="I265" s="4">
        <f t="shared" si="21"/>
        <v>44040.692322553223</v>
      </c>
      <c r="J265" s="8">
        <f t="shared" si="22"/>
        <v>10.692869311025342</v>
      </c>
      <c r="K265" s="8">
        <f t="shared" si="23"/>
        <v>10.161264387744689</v>
      </c>
      <c r="L265" s="8">
        <f t="shared" si="24"/>
        <v>11.331151758079107</v>
      </c>
    </row>
    <row r="266" spans="1:12" x14ac:dyDescent="0.3">
      <c r="A266">
        <v>1780125</v>
      </c>
      <c r="B266" t="s">
        <v>275</v>
      </c>
      <c r="C266">
        <v>7797</v>
      </c>
      <c r="D266">
        <v>99734</v>
      </c>
      <c r="E266" s="11">
        <v>123117299</v>
      </c>
      <c r="F266" s="11">
        <v>254706304</v>
      </c>
      <c r="G266" s="9">
        <v>0</v>
      </c>
      <c r="H266" s="26">
        <f t="shared" si="20"/>
        <v>377823603</v>
      </c>
      <c r="I266" s="4">
        <f t="shared" si="21"/>
        <v>48457.560984994227</v>
      </c>
      <c r="J266" s="8">
        <f t="shared" si="22"/>
        <v>10.788443662625031</v>
      </c>
      <c r="K266" s="8">
        <f t="shared" si="23"/>
        <v>8.9614943233095996</v>
      </c>
      <c r="L266" s="8">
        <f t="shared" si="24"/>
        <v>11.510261920883988</v>
      </c>
    </row>
    <row r="267" spans="1:12" x14ac:dyDescent="0.3">
      <c r="A267">
        <v>1780047</v>
      </c>
      <c r="B267" t="s">
        <v>276</v>
      </c>
      <c r="C267">
        <v>16837</v>
      </c>
      <c r="D267">
        <v>94151</v>
      </c>
      <c r="E267" s="11">
        <v>130795633</v>
      </c>
      <c r="F267" s="11">
        <v>531380652</v>
      </c>
      <c r="G267" s="9">
        <v>0.13793511721524981</v>
      </c>
      <c r="H267" s="26">
        <f t="shared" si="20"/>
        <v>662176285</v>
      </c>
      <c r="I267" s="4">
        <f t="shared" si="21"/>
        <v>39328.638415394664</v>
      </c>
      <c r="J267" s="8">
        <f t="shared" si="22"/>
        <v>10.579708245334968</v>
      </c>
      <c r="K267" s="8">
        <f t="shared" si="23"/>
        <v>9.7313341246577991</v>
      </c>
      <c r="L267" s="8">
        <f t="shared" si="24"/>
        <v>11.452655155377803</v>
      </c>
    </row>
    <row r="268" spans="1:12" x14ac:dyDescent="0.3">
      <c r="A268">
        <v>1780242</v>
      </c>
      <c r="B268" t="s">
        <v>277</v>
      </c>
      <c r="C268">
        <v>13550</v>
      </c>
      <c r="D268">
        <v>196638</v>
      </c>
      <c r="E268" s="11">
        <v>109332549</v>
      </c>
      <c r="F268" s="11">
        <v>751969026</v>
      </c>
      <c r="G268" s="9">
        <v>0</v>
      </c>
      <c r="H268" s="26">
        <f t="shared" si="20"/>
        <v>861301575</v>
      </c>
      <c r="I268" s="4">
        <f t="shared" si="21"/>
        <v>63564.691881918821</v>
      </c>
      <c r="J268" s="8">
        <f t="shared" si="22"/>
        <v>11.059813436081022</v>
      </c>
      <c r="K268" s="8">
        <f t="shared" si="23"/>
        <v>9.5141418263078474</v>
      </c>
      <c r="L268" s="8">
        <f t="shared" si="24"/>
        <v>12.189119753877511</v>
      </c>
    </row>
    <row r="269" spans="1:12" x14ac:dyDescent="0.3">
      <c r="A269">
        <v>1780645</v>
      </c>
      <c r="B269" t="s">
        <v>278</v>
      </c>
      <c r="C269">
        <v>24632</v>
      </c>
      <c r="D269">
        <v>76534</v>
      </c>
      <c r="E269" s="11">
        <v>937322523</v>
      </c>
      <c r="F269" s="11">
        <v>916320207</v>
      </c>
      <c r="G269" s="9">
        <v>0</v>
      </c>
      <c r="H269" s="26">
        <f t="shared" si="20"/>
        <v>1853642730</v>
      </c>
      <c r="I269" s="4">
        <f t="shared" si="21"/>
        <v>75253.439834361809</v>
      </c>
      <c r="J269" s="8">
        <f t="shared" si="22"/>
        <v>11.2286168936509</v>
      </c>
      <c r="K269" s="8">
        <f t="shared" si="23"/>
        <v>10.111801689604336</v>
      </c>
      <c r="L269" s="8">
        <f t="shared" si="24"/>
        <v>11.245490365522894</v>
      </c>
    </row>
    <row r="270" spans="1:12" x14ac:dyDescent="0.3">
      <c r="A270">
        <v>1781048</v>
      </c>
      <c r="B270" t="s">
        <v>279</v>
      </c>
      <c r="C270">
        <v>53762</v>
      </c>
      <c r="D270">
        <v>108737</v>
      </c>
      <c r="E270" s="11">
        <v>582562900</v>
      </c>
      <c r="F270" s="11">
        <v>2265376027</v>
      </c>
      <c r="G270" s="9">
        <v>0</v>
      </c>
      <c r="H270" s="26">
        <f t="shared" si="20"/>
        <v>2847938927</v>
      </c>
      <c r="I270" s="4">
        <f t="shared" si="21"/>
        <v>52973.083720843715</v>
      </c>
      <c r="J270" s="8">
        <f t="shared" si="22"/>
        <v>10.877539209208871</v>
      </c>
      <c r="K270" s="8">
        <f t="shared" si="23"/>
        <v>10.892322176885992</v>
      </c>
      <c r="L270" s="8">
        <f t="shared" si="24"/>
        <v>11.596687401575542</v>
      </c>
    </row>
    <row r="271" spans="1:12" x14ac:dyDescent="0.3">
      <c r="A271">
        <v>1781087</v>
      </c>
      <c r="B271" t="s">
        <v>280</v>
      </c>
      <c r="C271">
        <v>39104</v>
      </c>
      <c r="D271">
        <v>74331</v>
      </c>
      <c r="E271" s="11">
        <v>455554748</v>
      </c>
      <c r="F271" s="11">
        <v>1115105481</v>
      </c>
      <c r="G271" s="9">
        <v>0.57822520888162099</v>
      </c>
      <c r="H271" s="26">
        <f t="shared" si="20"/>
        <v>1570660229</v>
      </c>
      <c r="I271" s="4">
        <f t="shared" si="21"/>
        <v>40166.229260433713</v>
      </c>
      <c r="J271" s="8">
        <f t="shared" si="22"/>
        <v>10.60078185340371</v>
      </c>
      <c r="K271" s="8">
        <f t="shared" si="23"/>
        <v>10.573980042531268</v>
      </c>
      <c r="L271" s="8">
        <f t="shared" si="24"/>
        <v>11.216283371146936</v>
      </c>
    </row>
    <row r="272" spans="1:12" x14ac:dyDescent="0.3">
      <c r="A272">
        <v>1782049</v>
      </c>
      <c r="B272" t="s">
        <v>281</v>
      </c>
      <c r="C272">
        <v>5874</v>
      </c>
      <c r="D272">
        <v>98860</v>
      </c>
      <c r="E272" s="11">
        <v>20881279</v>
      </c>
      <c r="F272" s="11">
        <v>186744141</v>
      </c>
      <c r="G272" s="9">
        <v>0</v>
      </c>
      <c r="H272" s="26">
        <f t="shared" si="20"/>
        <v>207625420</v>
      </c>
      <c r="I272" s="4">
        <f t="shared" si="21"/>
        <v>35346.513449097722</v>
      </c>
      <c r="J272" s="8">
        <f t="shared" si="22"/>
        <v>10.472955037014906</v>
      </c>
      <c r="K272" s="8">
        <f t="shared" si="23"/>
        <v>8.6782911117585648</v>
      </c>
      <c r="L272" s="8">
        <f t="shared" si="24"/>
        <v>11.501459986860951</v>
      </c>
    </row>
    <row r="273" spans="1:12" x14ac:dyDescent="0.3">
      <c r="A273">
        <v>1781919</v>
      </c>
      <c r="B273" t="s">
        <v>282</v>
      </c>
      <c r="C273">
        <v>9178</v>
      </c>
      <c r="D273">
        <v>92202</v>
      </c>
      <c r="E273" s="11">
        <v>405594117</v>
      </c>
      <c r="F273" s="11">
        <v>480200514</v>
      </c>
      <c r="G273" s="9">
        <v>0</v>
      </c>
      <c r="H273" s="26">
        <f t="shared" si="20"/>
        <v>885794631</v>
      </c>
      <c r="I273" s="4">
        <f t="shared" si="21"/>
        <v>96512.816626716056</v>
      </c>
      <c r="J273" s="8">
        <f t="shared" si="22"/>
        <v>11.477431093292598</v>
      </c>
      <c r="K273" s="8">
        <f t="shared" si="23"/>
        <v>9.1245645949547782</v>
      </c>
      <c r="L273" s="8">
        <f t="shared" si="24"/>
        <v>11.431737101283387</v>
      </c>
    </row>
    <row r="274" spans="1:12" x14ac:dyDescent="0.3">
      <c r="A274">
        <v>1782075</v>
      </c>
      <c r="B274" t="s">
        <v>283</v>
      </c>
      <c r="C274">
        <v>27895</v>
      </c>
      <c r="D274">
        <v>173967</v>
      </c>
      <c r="E274" s="11">
        <v>248542572</v>
      </c>
      <c r="F274" s="11">
        <v>2063718735</v>
      </c>
      <c r="G274" s="9">
        <v>0</v>
      </c>
      <c r="H274" s="26">
        <f t="shared" si="20"/>
        <v>2312261307</v>
      </c>
      <c r="I274" s="4">
        <f t="shared" si="21"/>
        <v>82891.604481089802</v>
      </c>
      <c r="J274" s="8">
        <f t="shared" si="22"/>
        <v>11.325289063149226</v>
      </c>
      <c r="K274" s="8">
        <f t="shared" si="23"/>
        <v>10.236202740279628</v>
      </c>
      <c r="L274" s="8">
        <f t="shared" si="24"/>
        <v>12.066620905037436</v>
      </c>
    </row>
    <row r="275" spans="1:12" x14ac:dyDescent="0.3">
      <c r="A275">
        <v>1782101</v>
      </c>
      <c r="B275" t="s">
        <v>284</v>
      </c>
      <c r="C275">
        <v>5462</v>
      </c>
      <c r="D275">
        <v>57679</v>
      </c>
      <c r="E275" s="11">
        <v>104506350</v>
      </c>
      <c r="F275" s="11">
        <v>145666685</v>
      </c>
      <c r="G275" s="9">
        <v>0</v>
      </c>
      <c r="H275" s="26">
        <f t="shared" si="20"/>
        <v>250173035</v>
      </c>
      <c r="I275" s="4">
        <f t="shared" si="21"/>
        <v>45802.459721713662</v>
      </c>
      <c r="J275" s="8">
        <f t="shared" si="22"/>
        <v>10.732093074374449</v>
      </c>
      <c r="K275" s="8">
        <f t="shared" si="23"/>
        <v>8.6055703020336498</v>
      </c>
      <c r="L275" s="8">
        <f t="shared" si="24"/>
        <v>10.962648434776643</v>
      </c>
    </row>
    <row r="276" spans="1:12" x14ac:dyDescent="0.3">
      <c r="A276">
        <v>1782400</v>
      </c>
      <c r="B276" t="s">
        <v>285</v>
      </c>
      <c r="C276">
        <v>9852</v>
      </c>
      <c r="D276">
        <v>131218</v>
      </c>
      <c r="E276" s="11">
        <v>49297825</v>
      </c>
      <c r="F276" s="11">
        <v>392587339</v>
      </c>
      <c r="G276" s="9">
        <v>0</v>
      </c>
      <c r="H276" s="26">
        <f t="shared" si="20"/>
        <v>441885164</v>
      </c>
      <c r="I276" s="4">
        <f t="shared" si="21"/>
        <v>44852.330897279739</v>
      </c>
      <c r="J276" s="8">
        <f t="shared" si="22"/>
        <v>10.711130837090339</v>
      </c>
      <c r="K276" s="8">
        <f t="shared" si="23"/>
        <v>9.1954297592404277</v>
      </c>
      <c r="L276" s="8">
        <f t="shared" si="24"/>
        <v>11.784615341203686</v>
      </c>
    </row>
    <row r="277" spans="1:12" x14ac:dyDescent="0.3">
      <c r="A277">
        <v>1782530</v>
      </c>
      <c r="B277" t="s">
        <v>286</v>
      </c>
      <c r="C277">
        <v>12658</v>
      </c>
      <c r="D277">
        <v>250001</v>
      </c>
      <c r="E277" s="11">
        <v>120971816</v>
      </c>
      <c r="F277" s="11">
        <v>1495278223</v>
      </c>
      <c r="G277" s="9">
        <v>0</v>
      </c>
      <c r="H277" s="26">
        <f t="shared" si="20"/>
        <v>1616250039</v>
      </c>
      <c r="I277" s="4">
        <f t="shared" si="21"/>
        <v>127686.05142992573</v>
      </c>
      <c r="J277" s="8">
        <f t="shared" si="22"/>
        <v>11.757329806845021</v>
      </c>
      <c r="K277" s="8">
        <f t="shared" si="23"/>
        <v>9.4460447053352503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6728</v>
      </c>
      <c r="D278">
        <v>85536</v>
      </c>
      <c r="E278" s="11">
        <v>28929497</v>
      </c>
      <c r="F278" s="11">
        <v>131117987</v>
      </c>
      <c r="G278" s="9">
        <v>0.44310216256524981</v>
      </c>
      <c r="H278" s="26">
        <f t="shared" si="20"/>
        <v>160047484</v>
      </c>
      <c r="I278" s="4">
        <f t="shared" si="21"/>
        <v>23788.270511296076</v>
      </c>
      <c r="J278" s="8">
        <f t="shared" si="22"/>
        <v>10.076947902516327</v>
      </c>
      <c r="K278" s="8">
        <f t="shared" si="23"/>
        <v>8.8140332016527836</v>
      </c>
      <c r="L278" s="8">
        <f t="shared" si="24"/>
        <v>11.356692618938645</v>
      </c>
    </row>
    <row r="279" spans="1:12" x14ac:dyDescent="0.3">
      <c r="A279">
        <v>1782855</v>
      </c>
      <c r="B279" t="s">
        <v>288</v>
      </c>
      <c r="C279">
        <v>4032</v>
      </c>
      <c r="D279">
        <v>95152</v>
      </c>
      <c r="E279" s="11">
        <v>3502333</v>
      </c>
      <c r="F279" s="11">
        <v>88421910</v>
      </c>
      <c r="G279" s="9">
        <v>0</v>
      </c>
      <c r="H279" s="26">
        <f t="shared" si="20"/>
        <v>91924243</v>
      </c>
      <c r="I279" s="4">
        <f t="shared" si="21"/>
        <v>22798.671378968254</v>
      </c>
      <c r="J279" s="8">
        <f t="shared" si="22"/>
        <v>10.034457540392333</v>
      </c>
      <c r="K279" s="8">
        <f t="shared" si="23"/>
        <v>8.3020178097512041</v>
      </c>
      <c r="L279" s="8">
        <f t="shared" si="24"/>
        <v>11.463230891946376</v>
      </c>
    </row>
    <row r="280" spans="1:12" x14ac:dyDescent="0.3">
      <c r="A280">
        <v>1782985</v>
      </c>
      <c r="B280" t="s">
        <v>289</v>
      </c>
      <c r="C280">
        <v>14034</v>
      </c>
      <c r="D280">
        <v>80079</v>
      </c>
      <c r="E280" s="11">
        <v>371272814</v>
      </c>
      <c r="F280" s="11">
        <v>591661527</v>
      </c>
      <c r="G280" s="9">
        <v>5.6308878104481874E-2</v>
      </c>
      <c r="H280" s="26">
        <f t="shared" si="20"/>
        <v>962934341</v>
      </c>
      <c r="I280" s="4">
        <f t="shared" si="21"/>
        <v>68614.38941142938</v>
      </c>
      <c r="J280" s="8">
        <f t="shared" si="22"/>
        <v>11.136257549901906</v>
      </c>
      <c r="K280" s="8">
        <f t="shared" si="23"/>
        <v>9.5492382358122345</v>
      </c>
      <c r="L280" s="8">
        <f t="shared" si="24"/>
        <v>11.290768926398645</v>
      </c>
    </row>
    <row r="281" spans="1:12" x14ac:dyDescent="0.3">
      <c r="A281">
        <v>1783245</v>
      </c>
      <c r="B281" t="s">
        <v>290</v>
      </c>
      <c r="C281">
        <v>34161</v>
      </c>
      <c r="D281">
        <v>91399</v>
      </c>
      <c r="E281" s="11">
        <v>416822016</v>
      </c>
      <c r="F281" s="11">
        <v>1294692678</v>
      </c>
      <c r="G281" s="9">
        <v>0</v>
      </c>
      <c r="H281" s="26">
        <f t="shared" si="20"/>
        <v>1711514694</v>
      </c>
      <c r="I281" s="4">
        <f t="shared" si="21"/>
        <v>50101.422499341352</v>
      </c>
      <c r="J281" s="8">
        <f t="shared" si="22"/>
        <v>10.821804679870302</v>
      </c>
      <c r="K281" s="8">
        <f t="shared" si="23"/>
        <v>10.438839921478715</v>
      </c>
      <c r="L281" s="8">
        <f t="shared" si="24"/>
        <v>11.422989816463351</v>
      </c>
    </row>
    <row r="282" spans="1:12" x14ac:dyDescent="0.3">
      <c r="A282">
        <v>1783349</v>
      </c>
      <c r="B282" t="s">
        <v>291</v>
      </c>
      <c r="C282">
        <v>25829</v>
      </c>
      <c r="D282">
        <v>77333</v>
      </c>
      <c r="E282" s="11">
        <v>465379253</v>
      </c>
      <c r="F282" s="11">
        <v>522110432</v>
      </c>
      <c r="G282" s="9">
        <v>0.18306671868903629</v>
      </c>
      <c r="H282" s="26">
        <f t="shared" si="20"/>
        <v>987489685</v>
      </c>
      <c r="I282" s="4">
        <f t="shared" si="21"/>
        <v>38231.820240814588</v>
      </c>
      <c r="J282" s="8">
        <f t="shared" si="22"/>
        <v>10.551423438447783</v>
      </c>
      <c r="K282" s="8">
        <f t="shared" si="23"/>
        <v>10.159253170667593</v>
      </c>
      <c r="L282" s="8">
        <f t="shared" si="24"/>
        <v>11.25587605162622</v>
      </c>
    </row>
    <row r="283" spans="1:12" x14ac:dyDescent="0.3">
      <c r="A283">
        <v>1783518</v>
      </c>
      <c r="B283" t="s">
        <v>292</v>
      </c>
      <c r="C283">
        <v>10909</v>
      </c>
      <c r="D283">
        <v>54071</v>
      </c>
      <c r="E283" s="11">
        <v>110027775</v>
      </c>
      <c r="F283" s="11">
        <v>155093264</v>
      </c>
      <c r="G283" s="9">
        <v>0</v>
      </c>
      <c r="H283" s="26">
        <f t="shared" si="20"/>
        <v>265121039</v>
      </c>
      <c r="I283" s="4">
        <f t="shared" si="21"/>
        <v>24302.964433036941</v>
      </c>
      <c r="J283" s="8">
        <f t="shared" si="22"/>
        <v>10.098353615017176</v>
      </c>
      <c r="K283" s="8">
        <f t="shared" si="23"/>
        <v>9.2973434155977568</v>
      </c>
      <c r="L283" s="8">
        <f t="shared" si="24"/>
        <v>10.898053276749138</v>
      </c>
    </row>
    <row r="284" spans="1:12" x14ac:dyDescent="0.3">
      <c r="A284">
        <v>1784038</v>
      </c>
      <c r="B284" t="s">
        <v>293</v>
      </c>
      <c r="C284">
        <v>20503</v>
      </c>
      <c r="D284">
        <v>105129</v>
      </c>
      <c r="E284" s="11">
        <v>341368718</v>
      </c>
      <c r="F284" s="11">
        <v>553579496</v>
      </c>
      <c r="G284" s="9">
        <v>0</v>
      </c>
      <c r="H284" s="26">
        <f t="shared" si="20"/>
        <v>894948214</v>
      </c>
      <c r="I284" s="4">
        <f t="shared" si="21"/>
        <v>43649.622689362535</v>
      </c>
      <c r="J284" s="8">
        <f t="shared" si="22"/>
        <v>10.68394991722953</v>
      </c>
      <c r="K284" s="8">
        <f t="shared" si="23"/>
        <v>9.9283264958830468</v>
      </c>
      <c r="L284" s="8">
        <f t="shared" si="24"/>
        <v>11.562943446491916</v>
      </c>
    </row>
    <row r="285" spans="1:12" x14ac:dyDescent="0.3">
      <c r="A285">
        <v>1784220</v>
      </c>
      <c r="B285" t="s">
        <v>294</v>
      </c>
      <c r="C285">
        <v>24660</v>
      </c>
      <c r="D285">
        <v>58431</v>
      </c>
      <c r="E285" s="11">
        <v>198779129</v>
      </c>
      <c r="F285" s="11">
        <v>322422932</v>
      </c>
      <c r="G285" s="9">
        <v>0.46278645305211924</v>
      </c>
      <c r="H285" s="26">
        <f t="shared" si="20"/>
        <v>521202061</v>
      </c>
      <c r="I285" s="4">
        <f t="shared" si="21"/>
        <v>21135.525587996755</v>
      </c>
      <c r="J285" s="8">
        <f t="shared" si="22"/>
        <v>9.9587105808249579</v>
      </c>
      <c r="K285" s="8">
        <f t="shared" si="23"/>
        <v>10.112937776718335</v>
      </c>
      <c r="L285" s="8">
        <f t="shared" si="24"/>
        <v>10.975601849898009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tabSelected="1" workbookViewId="0">
      <selection activeCell="E11" sqref="E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1" t="s">
        <v>3</v>
      </c>
      <c r="D1" s="22" t="s">
        <v>6</v>
      </c>
      <c r="E1" s="23" t="s">
        <v>379</v>
      </c>
      <c r="F1" s="24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72370.588235294097</v>
      </c>
      <c r="D2" s="15">
        <v>0.80810397553516822</v>
      </c>
      <c r="E2">
        <v>3074752230</v>
      </c>
      <c r="F2" s="16">
        <v>48647</v>
      </c>
      <c r="G2" s="4">
        <f>(FACTORS_MUNI!$E$42/FACTORS_MUNI!$C$42)+(E2/SUM(E$2:E$78)*FACTORS_MUNI!$F$42/F2)</f>
        <v>28263.359405765688</v>
      </c>
      <c r="H2" s="8">
        <f t="shared" ref="H2:H33" si="0">LN(G2)</f>
        <v>10.249321524112084</v>
      </c>
      <c r="I2" s="8">
        <f>FACTORS_MUNI!$K$42</f>
        <v>14.824241537141535</v>
      </c>
      <c r="J2" s="8">
        <f t="shared" ref="J2:J33" si="1">LN(C2)</f>
        <v>11.189555255992044</v>
      </c>
    </row>
    <row r="3" spans="1:10" x14ac:dyDescent="0.3">
      <c r="A3">
        <v>57</v>
      </c>
      <c r="B3" s="13" t="s">
        <v>300</v>
      </c>
      <c r="C3" s="2">
        <v>52003.546099290703</v>
      </c>
      <c r="D3" s="15">
        <v>1</v>
      </c>
      <c r="E3">
        <v>895906079</v>
      </c>
      <c r="F3" s="16">
        <v>13591</v>
      </c>
      <c r="G3" s="4">
        <f>(FACTORS_MUNI!$E$42/FACTORS_MUNI!$C$42)+(E3/SUM(E$2:E$78)*FACTORS_MUNI!$F$42/F3)</f>
        <v>29101.605898882321</v>
      </c>
      <c r="H3" s="8">
        <f t="shared" si="0"/>
        <v>10.278548637165521</v>
      </c>
      <c r="I3" s="8">
        <f>FACTORS_MUNI!$K$42</f>
        <v>14.824241537141535</v>
      </c>
      <c r="J3" s="8">
        <f t="shared" si="1"/>
        <v>10.859067189455573</v>
      </c>
    </row>
    <row r="4" spans="1:10" x14ac:dyDescent="0.3">
      <c r="A4">
        <v>34</v>
      </c>
      <c r="B4" s="13" t="s">
        <v>301</v>
      </c>
      <c r="C4" s="2">
        <v>37404.953648338</v>
      </c>
      <c r="D4" s="15">
        <v>0.9967602591792657</v>
      </c>
      <c r="E4">
        <v>1114516085</v>
      </c>
      <c r="F4" s="16">
        <v>13323.6639344262</v>
      </c>
      <c r="G4" s="4">
        <f>(FACTORS_MUNI!$E$42/FACTORS_MUNI!$C$42)+(E4/SUM(E$2:E$78)*FACTORS_MUNI!$F$42/F4)</f>
        <v>34578.419441159429</v>
      </c>
      <c r="H4" s="8">
        <f t="shared" si="0"/>
        <v>10.450985050880913</v>
      </c>
      <c r="I4" s="8">
        <f>FACTORS_MUNI!$K$42</f>
        <v>14.824241537141535</v>
      </c>
      <c r="J4" s="8">
        <f t="shared" si="1"/>
        <v>10.529558425122152</v>
      </c>
    </row>
    <row r="5" spans="1:10" x14ac:dyDescent="0.3">
      <c r="A5">
        <v>70</v>
      </c>
      <c r="B5" s="13" t="s">
        <v>302</v>
      </c>
      <c r="C5" s="2">
        <v>72904.551201011302</v>
      </c>
      <c r="D5" s="15">
        <v>0.68655409022336855</v>
      </c>
      <c r="E5">
        <v>2369193464</v>
      </c>
      <c r="F5" s="16">
        <v>44215</v>
      </c>
      <c r="G5" s="4">
        <f>(FACTORS_MUNI!$E$42/FACTORS_MUNI!$C$42)+(E5/SUM(E$2:E$78)*FACTORS_MUNI!$F$42/F5)</f>
        <v>25291.194288939325</v>
      </c>
      <c r="H5" s="8">
        <f t="shared" si="0"/>
        <v>10.138211562310939</v>
      </c>
      <c r="I5" s="8">
        <f>FACTORS_MUNI!$K$42</f>
        <v>14.824241537141535</v>
      </c>
      <c r="J5" s="8">
        <f t="shared" si="1"/>
        <v>11.196906346788928</v>
      </c>
    </row>
    <row r="6" spans="1:10" x14ac:dyDescent="0.3">
      <c r="A6">
        <v>71</v>
      </c>
      <c r="B6" s="13" t="s">
        <v>303</v>
      </c>
      <c r="C6" s="2">
        <v>37740.9638554216</v>
      </c>
      <c r="D6" s="15">
        <v>0.96742279067694636</v>
      </c>
      <c r="E6">
        <v>1665809795</v>
      </c>
      <c r="F6" s="16">
        <v>48039</v>
      </c>
      <c r="G6" s="4">
        <f>(FACTORS_MUNI!$E$42/FACTORS_MUNI!$C$42)+(E6/SUM(E$2:E$78)*FACTORS_MUNI!$F$42/F6)</f>
        <v>19450.81607491829</v>
      </c>
      <c r="H6" s="8">
        <f t="shared" si="0"/>
        <v>9.8756443057457446</v>
      </c>
      <c r="I6" s="8">
        <f>FACTORS_MUNI!$K$42</f>
        <v>14.824241537141535</v>
      </c>
      <c r="J6" s="8">
        <f t="shared" si="1"/>
        <v>10.538501357955759</v>
      </c>
    </row>
    <row r="7" spans="1:10" x14ac:dyDescent="0.3">
      <c r="A7">
        <v>25</v>
      </c>
      <c r="B7" s="13" t="s">
        <v>304</v>
      </c>
      <c r="C7" s="2">
        <v>38406.9956616052</v>
      </c>
      <c r="D7" s="15">
        <v>0.92424163965326178</v>
      </c>
      <c r="E7">
        <v>4184073209</v>
      </c>
      <c r="F7" s="16">
        <v>97313</v>
      </c>
      <c r="G7" s="4">
        <f>(FACTORS_MUNI!$E$42/FACTORS_MUNI!$C$42)+(E7/SUM(E$2:E$78)*FACTORS_MUNI!$F$42/F7)</f>
        <v>22020.778781063709</v>
      </c>
      <c r="H7" s="8">
        <f t="shared" si="0"/>
        <v>9.9997417766387269</v>
      </c>
      <c r="I7" s="8">
        <f>FACTORS_MUNI!$K$42</f>
        <v>14.824241537141535</v>
      </c>
      <c r="J7" s="8">
        <f t="shared" si="1"/>
        <v>10.555994900670932</v>
      </c>
    </row>
    <row r="8" spans="1:10" x14ac:dyDescent="0.3">
      <c r="A8">
        <v>45</v>
      </c>
      <c r="B8" s="13" t="s">
        <v>305</v>
      </c>
      <c r="C8" s="2">
        <v>53867.3009066952</v>
      </c>
      <c r="D8" s="15">
        <v>0.34383590611122861</v>
      </c>
      <c r="E8">
        <v>560331876</v>
      </c>
      <c r="F8" s="16">
        <v>9740.2665602553807</v>
      </c>
      <c r="G8" s="4">
        <f>(FACTORS_MUNI!$E$42/FACTORS_MUNI!$C$42)+(E8/SUM(E$2:E$78)*FACTORS_MUNI!$F$42/F8)</f>
        <v>26509.444402964851</v>
      </c>
      <c r="H8" s="8">
        <f t="shared" si="0"/>
        <v>10.18525634104628</v>
      </c>
      <c r="I8" s="8">
        <f>FACTORS_MUNI!$K$42</f>
        <v>14.824241537141535</v>
      </c>
      <c r="J8" s="8">
        <f t="shared" si="1"/>
        <v>10.894278910589662</v>
      </c>
    </row>
    <row r="9" spans="1:10" x14ac:dyDescent="0.3">
      <c r="A9">
        <v>21</v>
      </c>
      <c r="B9" s="13" t="s">
        <v>306</v>
      </c>
      <c r="C9" s="2">
        <v>80904.713634059794</v>
      </c>
      <c r="D9" s="15">
        <v>0.70753233858289433</v>
      </c>
      <c r="E9">
        <v>3203486966</v>
      </c>
      <c r="F9" s="16">
        <v>36820</v>
      </c>
      <c r="G9" s="4">
        <f>(FACTORS_MUNI!$E$42/FACTORS_MUNI!$C$42)+(E9/SUM(E$2:E$78)*FACTORS_MUNI!$F$42/F9)</f>
        <v>35614.647858229459</v>
      </c>
      <c r="H9" s="8">
        <f t="shared" si="0"/>
        <v>10.480512288906867</v>
      </c>
      <c r="I9" s="8">
        <f>FACTORS_MUNI!$K$42</f>
        <v>14.824241537141535</v>
      </c>
      <c r="J9" s="8">
        <f t="shared" si="1"/>
        <v>11.301027366294361</v>
      </c>
    </row>
    <row r="10" spans="1:10" x14ac:dyDescent="0.3">
      <c r="A10">
        <v>19</v>
      </c>
      <c r="B10" s="13" t="s">
        <v>307</v>
      </c>
      <c r="C10" s="2">
        <v>61468.364504576202</v>
      </c>
      <c r="D10" s="15">
        <v>0.94340468021916124</v>
      </c>
      <c r="E10">
        <v>3801400914</v>
      </c>
      <c r="F10" s="16">
        <v>78610</v>
      </c>
      <c r="G10" s="4">
        <f>(FACTORS_MUNI!$E$42/FACTORS_MUNI!$C$42)+(E10/SUM(E$2:E$78)*FACTORS_MUNI!$F$42/F10)</f>
        <v>23676.982277537645</v>
      </c>
      <c r="H10" s="8">
        <f t="shared" si="0"/>
        <v>10.072258643273097</v>
      </c>
      <c r="I10" s="8">
        <f>FACTORS_MUNI!$K$42</f>
        <v>14.824241537141535</v>
      </c>
      <c r="J10" s="8">
        <f t="shared" si="1"/>
        <v>11.026277923146841</v>
      </c>
    </row>
    <row r="11" spans="1:10" x14ac:dyDescent="0.3">
      <c r="A11">
        <v>72</v>
      </c>
      <c r="B11" s="13" t="s">
        <v>308</v>
      </c>
      <c r="C11" s="2">
        <v>113823.529411764</v>
      </c>
      <c r="D11" s="15">
        <v>5.192989464223299E-3</v>
      </c>
      <c r="E11">
        <v>2218940535</v>
      </c>
      <c r="F11" s="16">
        <v>19919</v>
      </c>
      <c r="G11" s="4">
        <f>(FACTORS_MUNI!$E$42/FACTORS_MUNI!$C$42)+(E11/SUM(E$2:E$78)*FACTORS_MUNI!$F$42/F11)</f>
        <v>43149.911114123686</v>
      </c>
      <c r="H11" s="8">
        <f t="shared" si="0"/>
        <v>10.672435636581843</v>
      </c>
      <c r="I11" s="8">
        <f>FACTORS_MUNI!$K$42</f>
        <v>14.824241537141535</v>
      </c>
      <c r="J11" s="8">
        <f t="shared" si="1"/>
        <v>11.642404540389798</v>
      </c>
    </row>
    <row r="12" spans="1:10" x14ac:dyDescent="0.3">
      <c r="A12">
        <v>60</v>
      </c>
      <c r="B12" s="13" t="s">
        <v>309</v>
      </c>
      <c r="C12" s="2">
        <v>68079.951443186597</v>
      </c>
      <c r="D12" s="15">
        <v>0.78081419500326388</v>
      </c>
      <c r="E12">
        <v>2925010709</v>
      </c>
      <c r="F12" s="16">
        <v>34387.336065573698</v>
      </c>
      <c r="G12" s="4">
        <f>(FACTORS_MUNI!$E$42/FACTORS_MUNI!$C$42)+(E12/SUM(E$2:E$78)*FACTORS_MUNI!$F$42/F12)</f>
        <v>35014.371938380333</v>
      </c>
      <c r="H12" s="8">
        <f t="shared" si="0"/>
        <v>10.463513882998301</v>
      </c>
      <c r="I12" s="8">
        <f>FACTORS_MUNI!$K$42</f>
        <v>14.824241537141535</v>
      </c>
      <c r="J12" s="8">
        <f t="shared" si="1"/>
        <v>11.128438050015312</v>
      </c>
    </row>
    <row r="13" spans="1:10" x14ac:dyDescent="0.3">
      <c r="A13">
        <v>58</v>
      </c>
      <c r="B13" s="13" t="s">
        <v>310</v>
      </c>
      <c r="C13" s="2">
        <v>47962.356792143997</v>
      </c>
      <c r="D13" s="15">
        <v>1</v>
      </c>
      <c r="E13">
        <v>1633121018</v>
      </c>
      <c r="F13" s="16">
        <v>43197</v>
      </c>
      <c r="G13" s="4">
        <f>(FACTORS_MUNI!$E$42/FACTORS_MUNI!$C$42)+(E13/SUM(E$2:E$78)*FACTORS_MUNI!$F$42/F13)</f>
        <v>20417.707976181227</v>
      </c>
      <c r="H13" s="8">
        <f t="shared" si="0"/>
        <v>9.9241578413532583</v>
      </c>
      <c r="I13" s="8">
        <f>FACTORS_MUNI!$K$42</f>
        <v>14.824241537141535</v>
      </c>
      <c r="J13" s="8">
        <f t="shared" si="1"/>
        <v>10.778171748721071</v>
      </c>
    </row>
    <row r="14" spans="1:10" x14ac:dyDescent="0.3">
      <c r="A14">
        <v>47</v>
      </c>
      <c r="B14" s="13" t="s">
        <v>311</v>
      </c>
      <c r="C14" s="2">
        <v>45588.2352941176</v>
      </c>
      <c r="D14" s="15">
        <v>1</v>
      </c>
      <c r="E14">
        <v>161181904</v>
      </c>
      <c r="F14" s="16">
        <v>2652</v>
      </c>
      <c r="G14" s="4">
        <f>(FACTORS_MUNI!$E$42/FACTORS_MUNI!$C$42)+(E14/SUM(E$2:E$78)*FACTORS_MUNI!$F$42/F14)</f>
        <v>27513.393951871803</v>
      </c>
      <c r="H14" s="8">
        <f t="shared" si="0"/>
        <v>10.222428217878287</v>
      </c>
      <c r="I14" s="8">
        <f>FACTORS_MUNI!$K$42</f>
        <v>14.824241537141535</v>
      </c>
      <c r="J14" s="8">
        <f t="shared" si="1"/>
        <v>10.727404964279266</v>
      </c>
    </row>
    <row r="15" spans="1:10" x14ac:dyDescent="0.3">
      <c r="A15">
        <v>48</v>
      </c>
      <c r="B15" s="13" t="s">
        <v>312</v>
      </c>
      <c r="C15" s="2">
        <v>67195.945945945903</v>
      </c>
      <c r="D15" s="15">
        <v>0.31242359413202936</v>
      </c>
      <c r="E15">
        <v>758982916</v>
      </c>
      <c r="F15" s="16">
        <v>12843</v>
      </c>
      <c r="G15" s="4">
        <f>(FACTORS_MUNI!$E$42/FACTORS_MUNI!$C$42)+(E15/SUM(E$2:E$78)*FACTORS_MUNI!$F$42/F15)</f>
        <v>26994.301215956286</v>
      </c>
      <c r="H15" s="8">
        <f t="shared" si="0"/>
        <v>10.203381056633194</v>
      </c>
      <c r="I15" s="8">
        <f>FACTORS_MUNI!$K$42</f>
        <v>14.824241537141535</v>
      </c>
      <c r="J15" s="8">
        <f t="shared" si="1"/>
        <v>11.115368196506093</v>
      </c>
    </row>
    <row r="16" spans="1:10" x14ac:dyDescent="0.3">
      <c r="A16">
        <v>44</v>
      </c>
      <c r="B16" s="13" t="s">
        <v>313</v>
      </c>
      <c r="C16" s="2">
        <v>40334.845555949199</v>
      </c>
      <c r="D16" s="15">
        <v>0.69205298013245031</v>
      </c>
      <c r="E16">
        <v>1528169814</v>
      </c>
      <c r="F16" s="16">
        <v>32527.733439744599</v>
      </c>
      <c r="G16" s="4">
        <f>(FACTORS_MUNI!$E$42/FACTORS_MUNI!$C$42)+(E16/SUM(E$2:E$78)*FACTORS_MUNI!$F$42/F16)</f>
        <v>23251.568790385085</v>
      </c>
      <c r="H16" s="8">
        <f t="shared" si="0"/>
        <v>10.054127883594449</v>
      </c>
      <c r="I16" s="8">
        <f>FACTORS_MUNI!$K$42</f>
        <v>14.824241537141535</v>
      </c>
      <c r="J16" s="8">
        <f t="shared" si="1"/>
        <v>10.604971028330626</v>
      </c>
    </row>
    <row r="17" spans="1:10" x14ac:dyDescent="0.3">
      <c r="A17">
        <v>66</v>
      </c>
      <c r="B17" s="13" t="s">
        <v>314</v>
      </c>
      <c r="C17" s="2">
        <v>38434.844192634497</v>
      </c>
      <c r="D17" s="15">
        <v>1</v>
      </c>
      <c r="E17">
        <v>1620176100</v>
      </c>
      <c r="F17" s="16">
        <v>51169</v>
      </c>
      <c r="G17" s="4">
        <f>(FACTORS_MUNI!$E$42/FACTORS_MUNI!$C$42)+(E17/SUM(E$2:E$78)*FACTORS_MUNI!$F$42/F17)</f>
        <v>18520.125399651544</v>
      </c>
      <c r="H17" s="8">
        <f t="shared" si="0"/>
        <v>9.8266132792167475</v>
      </c>
      <c r="I17" s="8">
        <f>FACTORS_MUNI!$K$42</f>
        <v>14.824241537141535</v>
      </c>
      <c r="J17" s="8">
        <f t="shared" si="1"/>
        <v>10.556719727986399</v>
      </c>
    </row>
    <row r="18" spans="1:10" x14ac:dyDescent="0.3">
      <c r="A18">
        <v>64</v>
      </c>
      <c r="B18" s="13" t="s">
        <v>315</v>
      </c>
      <c r="C18" s="2">
        <v>64546.332046331998</v>
      </c>
      <c r="D18" s="15">
        <v>0.29334368487721163</v>
      </c>
      <c r="E18">
        <v>1642346506</v>
      </c>
      <c r="F18" s="16">
        <v>25507</v>
      </c>
      <c r="G18" s="4">
        <f>(FACTORS_MUNI!$E$42/FACTORS_MUNI!$C$42)+(E18/SUM(E$2:E$78)*FACTORS_MUNI!$F$42/F18)</f>
        <v>28628.68664247472</v>
      </c>
      <c r="H18" s="8">
        <f t="shared" si="0"/>
        <v>10.262164523567176</v>
      </c>
      <c r="I18" s="8">
        <f>FACTORS_MUNI!$K$42</f>
        <v>14.824241537141535</v>
      </c>
      <c r="J18" s="8">
        <f t="shared" si="1"/>
        <v>11.075138571210733</v>
      </c>
    </row>
    <row r="19" spans="1:10" x14ac:dyDescent="0.3">
      <c r="A19">
        <v>35</v>
      </c>
      <c r="B19" s="13" t="s">
        <v>316</v>
      </c>
      <c r="C19" s="2">
        <v>38119.266055045802</v>
      </c>
      <c r="D19" s="15">
        <v>0.58316494997782264</v>
      </c>
      <c r="E19">
        <v>1098142533</v>
      </c>
      <c r="F19" s="16">
        <v>21278</v>
      </c>
      <c r="G19" s="4">
        <f>(FACTORS_MUNI!$E$42/FACTORS_MUNI!$C$42)+(E19/SUM(E$2:E$78)*FACTORS_MUNI!$F$42/F19)</f>
        <v>24681.377058632643</v>
      </c>
      <c r="H19" s="8">
        <f t="shared" si="0"/>
        <v>10.113804273003787</v>
      </c>
      <c r="I19" s="8">
        <f>FACTORS_MUNI!$K$42</f>
        <v>14.824241537141535</v>
      </c>
      <c r="J19" s="8">
        <f t="shared" si="1"/>
        <v>10.54847510404254</v>
      </c>
    </row>
    <row r="20" spans="1:10" x14ac:dyDescent="0.3">
      <c r="A20">
        <v>17</v>
      </c>
      <c r="B20" s="13" t="s">
        <v>317</v>
      </c>
      <c r="C20" s="2">
        <v>77817.118226600898</v>
      </c>
      <c r="D20" s="15">
        <v>0.41284446195564001</v>
      </c>
      <c r="E20">
        <v>3618848543</v>
      </c>
      <c r="F20" s="16">
        <v>44277</v>
      </c>
      <c r="G20" s="4">
        <f>(FACTORS_MUNI!$E$42/FACTORS_MUNI!$C$42)+(E20/SUM(E$2:E$78)*FACTORS_MUNI!$F$42/F20)</f>
        <v>33986.157709050145</v>
      </c>
      <c r="H20" s="8">
        <f t="shared" si="0"/>
        <v>10.433708594495517</v>
      </c>
      <c r="I20" s="8">
        <f>FACTORS_MUNI!$K$42</f>
        <v>14.824241537141535</v>
      </c>
      <c r="J20" s="8">
        <f t="shared" si="1"/>
        <v>11.262116714583286</v>
      </c>
    </row>
    <row r="21" spans="1:10" x14ac:dyDescent="0.3">
      <c r="A21">
        <v>27</v>
      </c>
      <c r="B21" s="13" t="s">
        <v>318</v>
      </c>
      <c r="C21" s="2">
        <v>25692.1824104234</v>
      </c>
      <c r="D21" s="15">
        <v>1</v>
      </c>
      <c r="E21">
        <v>821709626</v>
      </c>
      <c r="F21" s="16">
        <v>19908</v>
      </c>
      <c r="G21" s="4">
        <f>(FACTORS_MUNI!$E$42/FACTORS_MUNI!$C$42)+(E21/SUM(E$2:E$78)*FACTORS_MUNI!$F$42/F21)</f>
        <v>21489.265731590458</v>
      </c>
      <c r="H21" s="8">
        <f t="shared" si="0"/>
        <v>9.97530882114172</v>
      </c>
      <c r="I21" s="8">
        <f>FACTORS_MUNI!$K$42</f>
        <v>14.824241537141535</v>
      </c>
      <c r="J21" s="8">
        <f t="shared" si="1"/>
        <v>10.153942038244406</v>
      </c>
    </row>
    <row r="22" spans="1:10" x14ac:dyDescent="0.3">
      <c r="A22">
        <v>52</v>
      </c>
      <c r="B22" s="13" t="s">
        <v>319</v>
      </c>
      <c r="C22" s="2">
        <v>55740.011620564001</v>
      </c>
      <c r="D22" s="15">
        <v>1</v>
      </c>
      <c r="E22">
        <v>743673578</v>
      </c>
      <c r="F22" s="16">
        <v>24353.393439872601</v>
      </c>
      <c r="G22" s="4">
        <f>(FACTORS_MUNI!$E$42/FACTORS_MUNI!$C$42)+(E22/SUM(E$2:E$78)*FACTORS_MUNI!$F$42/F22)</f>
        <v>18172.15999020026</v>
      </c>
      <c r="H22" s="8">
        <f t="shared" si="0"/>
        <v>9.8076460310558282</v>
      </c>
      <c r="I22" s="8">
        <f>FACTORS_MUNI!$K$42</f>
        <v>14.824241537141535</v>
      </c>
      <c r="J22" s="8">
        <f t="shared" si="1"/>
        <v>10.928453509513922</v>
      </c>
    </row>
    <row r="23" spans="1:10" x14ac:dyDescent="0.3">
      <c r="A23">
        <v>77</v>
      </c>
      <c r="B23" s="13" t="s">
        <v>320</v>
      </c>
      <c r="C23" s="2">
        <v>61872.197309417003</v>
      </c>
      <c r="D23" s="15">
        <v>0.155925820662214</v>
      </c>
      <c r="E23">
        <v>5392909908</v>
      </c>
      <c r="F23" s="16">
        <v>58084</v>
      </c>
      <c r="G23" s="4">
        <f>(FACTORS_MUNI!$E$42/FACTORS_MUNI!$C$42)+(E23/SUM(E$2:E$78)*FACTORS_MUNI!$F$42/F23)</f>
        <v>37419.447117125899</v>
      </c>
      <c r="H23" s="8">
        <f t="shared" si="0"/>
        <v>10.529945824655483</v>
      </c>
      <c r="I23" s="8">
        <f>FACTORS_MUNI!$K$42</f>
        <v>14.824241537141535</v>
      </c>
      <c r="J23" s="8">
        <f t="shared" si="1"/>
        <v>11.032826202835674</v>
      </c>
    </row>
    <row r="24" spans="1:10" x14ac:dyDescent="0.3">
      <c r="A24">
        <v>9</v>
      </c>
      <c r="B24" s="13" t="s">
        <v>321</v>
      </c>
      <c r="C24" s="2">
        <v>115000</v>
      </c>
      <c r="D24" s="15">
        <v>0</v>
      </c>
      <c r="E24">
        <v>1597380076</v>
      </c>
      <c r="F24" s="16">
        <v>11494</v>
      </c>
      <c r="G24" s="4">
        <f>(FACTORS_MUNI!$E$42/FACTORS_MUNI!$C$42)+(E24/SUM(E$2:E$78)*FACTORS_MUNI!$F$42/F24)</f>
        <v>51668.30810457722</v>
      </c>
      <c r="H24" s="8">
        <f t="shared" si="0"/>
        <v>10.852599876494637</v>
      </c>
      <c r="I24" s="8">
        <f>FACTORS_MUNI!$K$42</f>
        <v>14.824241537141535</v>
      </c>
      <c r="J24" s="8">
        <f t="shared" si="1"/>
        <v>11.652687407345388</v>
      </c>
    </row>
    <row r="25" spans="1:10" x14ac:dyDescent="0.3">
      <c r="A25">
        <v>68</v>
      </c>
      <c r="B25" s="13" t="s">
        <v>322</v>
      </c>
      <c r="C25" s="2">
        <v>24429.104477611902</v>
      </c>
      <c r="D25" s="15">
        <v>1</v>
      </c>
      <c r="E25">
        <v>708798902</v>
      </c>
      <c r="F25" s="16">
        <v>21054</v>
      </c>
      <c r="G25" s="4">
        <f>(FACTORS_MUNI!$E$42/FACTORS_MUNI!$C$42)+(E25/SUM(E$2:E$78)*FACTORS_MUNI!$F$42/F25)</f>
        <v>19138.69649121667</v>
      </c>
      <c r="H25" s="8">
        <f t="shared" si="0"/>
        <v>9.8594675587805938</v>
      </c>
      <c r="I25" s="8">
        <f>FACTORS_MUNI!$K$42</f>
        <v>14.824241537141535</v>
      </c>
      <c r="J25" s="8">
        <f t="shared" si="1"/>
        <v>10.103530506912371</v>
      </c>
    </row>
    <row r="26" spans="1:10" x14ac:dyDescent="0.3">
      <c r="A26">
        <v>12</v>
      </c>
      <c r="B26" s="13" t="s">
        <v>323</v>
      </c>
      <c r="C26" s="2">
        <v>132901.55440414499</v>
      </c>
      <c r="D26" s="15">
        <v>0</v>
      </c>
      <c r="E26">
        <v>3069909495</v>
      </c>
      <c r="F26" s="16">
        <v>20311</v>
      </c>
      <c r="G26" s="4">
        <f>(FACTORS_MUNI!$E$42/FACTORS_MUNI!$C$42)+(E26/SUM(E$2:E$78)*FACTORS_MUNI!$F$42/F26)</f>
        <v>55427.582361122142</v>
      </c>
      <c r="H26" s="8">
        <f t="shared" si="0"/>
        <v>10.922832625390518</v>
      </c>
      <c r="I26" s="8">
        <f>FACTORS_MUNI!$K$42</f>
        <v>14.824241537141535</v>
      </c>
      <c r="J26" s="8">
        <f t="shared" si="1"/>
        <v>11.797363940676167</v>
      </c>
    </row>
    <row r="27" spans="1:10" x14ac:dyDescent="0.3">
      <c r="A27">
        <v>37</v>
      </c>
      <c r="B27" s="13" t="s">
        <v>324</v>
      </c>
      <c r="C27" s="2">
        <v>16281.422190342601</v>
      </c>
      <c r="D27" s="15">
        <v>1</v>
      </c>
      <c r="E27">
        <v>121410304</v>
      </c>
      <c r="F27" s="16">
        <v>2288.7228915662599</v>
      </c>
      <c r="G27" s="4">
        <f>(FACTORS_MUNI!$E$42/FACTORS_MUNI!$C$42)+(E27/SUM(E$2:E$78)*FACTORS_MUNI!$F$42/F27)</f>
        <v>25125.535431889562</v>
      </c>
      <c r="H27" s="8">
        <f t="shared" si="0"/>
        <v>10.131639955856279</v>
      </c>
      <c r="I27" s="8">
        <f>FACTORS_MUNI!$K$42</f>
        <v>14.824241537141535</v>
      </c>
      <c r="J27" s="8">
        <f t="shared" si="1"/>
        <v>9.697779993870185</v>
      </c>
    </row>
    <row r="28" spans="1:10" x14ac:dyDescent="0.3">
      <c r="A28">
        <v>63</v>
      </c>
      <c r="B28" s="13" t="s">
        <v>325</v>
      </c>
      <c r="C28" s="2">
        <v>43541.666666666599</v>
      </c>
      <c r="D28" s="15">
        <v>1</v>
      </c>
      <c r="E28">
        <v>1117201156</v>
      </c>
      <c r="F28" s="16">
        <v>35621</v>
      </c>
      <c r="G28" s="4">
        <f>(FACTORS_MUNI!$E$42/FACTORS_MUNI!$C$42)+(E28/SUM(E$2:E$78)*FACTORS_MUNI!$F$42/F28)</f>
        <v>18427.555042679116</v>
      </c>
      <c r="H28" s="8">
        <f t="shared" si="0"/>
        <v>9.8216023800446894</v>
      </c>
      <c r="I28" s="8">
        <f>FACTORS_MUNI!$K$42</f>
        <v>14.824241537141535</v>
      </c>
      <c r="J28" s="8">
        <f t="shared" si="1"/>
        <v>10.681473613033102</v>
      </c>
    </row>
    <row r="29" spans="1:10" x14ac:dyDescent="0.3">
      <c r="A29">
        <v>56</v>
      </c>
      <c r="B29" s="13" t="s">
        <v>326</v>
      </c>
      <c r="C29" s="2">
        <v>84305.383663366301</v>
      </c>
      <c r="D29" s="15">
        <v>0.44061627021078476</v>
      </c>
      <c r="E29">
        <v>2820115348</v>
      </c>
      <c r="F29" s="16">
        <v>36704</v>
      </c>
      <c r="G29" s="4">
        <f>(FACTORS_MUNI!$E$42/FACTORS_MUNI!$C$42)+(E29/SUM(E$2:E$78)*FACTORS_MUNI!$F$42/F29)</f>
        <v>32473.182838509085</v>
      </c>
      <c r="H29" s="8">
        <f t="shared" si="0"/>
        <v>10.388169884269113</v>
      </c>
      <c r="I29" s="8">
        <f>FACTORS_MUNI!$K$42</f>
        <v>14.824241537141535</v>
      </c>
      <c r="J29" s="8">
        <f t="shared" si="1"/>
        <v>11.342201005098662</v>
      </c>
    </row>
    <row r="30" spans="1:10" x14ac:dyDescent="0.3">
      <c r="A30">
        <v>38</v>
      </c>
      <c r="B30" s="13" t="s">
        <v>327</v>
      </c>
      <c r="C30" s="2">
        <v>40745.515695067203</v>
      </c>
      <c r="D30" s="15">
        <v>0.9041847980804425</v>
      </c>
      <c r="E30">
        <v>1238226238</v>
      </c>
      <c r="F30" s="16">
        <v>24401</v>
      </c>
      <c r="G30" s="4">
        <f>(FACTORS_MUNI!$E$42/FACTORS_MUNI!$C$42)+(E30/SUM(E$2:E$78)*FACTORS_MUNI!$F$42/F30)</f>
        <v>24414.368966692447</v>
      </c>
      <c r="H30" s="8">
        <f t="shared" si="0"/>
        <v>10.102927130029958</v>
      </c>
      <c r="I30" s="8">
        <f>FACTORS_MUNI!$K$42</f>
        <v>14.824241537141535</v>
      </c>
      <c r="J30" s="8">
        <f t="shared" si="1"/>
        <v>10.615101068320861</v>
      </c>
    </row>
    <row r="31" spans="1:10" x14ac:dyDescent="0.3">
      <c r="A31">
        <v>69</v>
      </c>
      <c r="B31" s="13" t="s">
        <v>328</v>
      </c>
      <c r="C31" s="2">
        <v>32380.112834978801</v>
      </c>
      <c r="D31" s="15">
        <v>0.96847891709828093</v>
      </c>
      <c r="E31">
        <v>1334281723</v>
      </c>
      <c r="F31" s="16">
        <v>29309</v>
      </c>
      <c r="G31" s="4">
        <f>(FACTORS_MUNI!$E$42/FACTORS_MUNI!$C$42)+(E31/SUM(E$2:E$78)*FACTORS_MUNI!$F$42/F31)</f>
        <v>22801.854378842967</v>
      </c>
      <c r="H31" s="8">
        <f t="shared" si="0"/>
        <v>10.034597144040625</v>
      </c>
      <c r="I31" s="8">
        <f>FACTORS_MUNI!$K$42</f>
        <v>14.824241537141535</v>
      </c>
      <c r="J31" s="8">
        <f t="shared" si="1"/>
        <v>10.385299711937686</v>
      </c>
    </row>
    <row r="32" spans="1:10" x14ac:dyDescent="0.3">
      <c r="A32">
        <v>55</v>
      </c>
      <c r="B32" s="13" t="s">
        <v>329</v>
      </c>
      <c r="C32" s="2">
        <v>57685.958280109196</v>
      </c>
      <c r="D32" s="15">
        <v>1</v>
      </c>
      <c r="E32">
        <v>573792429</v>
      </c>
      <c r="F32" s="16">
        <v>9318.6065601273895</v>
      </c>
      <c r="G32" s="4">
        <f>(FACTORS_MUNI!$E$42/FACTORS_MUNI!$C$42)+(E32/SUM(E$2:E$78)*FACTORS_MUNI!$F$42/F32)</f>
        <v>27759.715792098068</v>
      </c>
      <c r="H32" s="8">
        <f t="shared" si="0"/>
        <v>10.231341176531519</v>
      </c>
      <c r="I32" s="8">
        <f>FACTORS_MUNI!$K$42</f>
        <v>14.824241537141535</v>
      </c>
      <c r="J32" s="8">
        <f t="shared" si="1"/>
        <v>10.962769065516191</v>
      </c>
    </row>
    <row r="33" spans="1:10" x14ac:dyDescent="0.3">
      <c r="A33">
        <v>20</v>
      </c>
      <c r="B33" s="13" t="s">
        <v>330</v>
      </c>
      <c r="C33" s="2">
        <v>59788.867562380001</v>
      </c>
      <c r="D33" s="15">
        <v>1</v>
      </c>
      <c r="E33">
        <v>1069026926</v>
      </c>
      <c r="F33" s="16">
        <v>23201</v>
      </c>
      <c r="G33" s="4">
        <f>(FACTORS_MUNI!$E$42/FACTORS_MUNI!$C$42)+(E33/SUM(E$2:E$78)*FACTORS_MUNI!$F$42/F33)</f>
        <v>22972.401592486771</v>
      </c>
      <c r="H33" s="8">
        <f t="shared" si="0"/>
        <v>10.042048843656508</v>
      </c>
      <c r="I33" s="8">
        <f>FACTORS_MUNI!$K$42</f>
        <v>14.824241537141535</v>
      </c>
      <c r="J33" s="8">
        <f t="shared" si="1"/>
        <v>10.998574761444369</v>
      </c>
    </row>
    <row r="34" spans="1:10" x14ac:dyDescent="0.3">
      <c r="A34">
        <v>23</v>
      </c>
      <c r="B34" s="13" t="s">
        <v>331</v>
      </c>
      <c r="C34" s="2">
        <v>46785.714285714203</v>
      </c>
      <c r="D34" s="15">
        <v>1</v>
      </c>
      <c r="E34">
        <v>2411252436</v>
      </c>
      <c r="F34" s="16">
        <v>55785</v>
      </c>
      <c r="G34" s="4">
        <f>(FACTORS_MUNI!$E$42/FACTORS_MUNI!$C$42)+(E34/SUM(E$2:E$78)*FACTORS_MUNI!$F$42/F34)</f>
        <v>22091.204855836397</v>
      </c>
      <c r="H34" s="8">
        <f t="shared" ref="H34:H65" si="2">LN(G34)</f>
        <v>10.002934837970493</v>
      </c>
      <c r="I34" s="8">
        <f>FACTORS_MUNI!$K$42</f>
        <v>14.824241537141535</v>
      </c>
      <c r="J34" s="8">
        <f t="shared" ref="J34:J65" si="3">LN(C34)</f>
        <v>10.753333185002129</v>
      </c>
    </row>
    <row r="35" spans="1:10" x14ac:dyDescent="0.3">
      <c r="A35">
        <v>41</v>
      </c>
      <c r="B35" s="13" t="s">
        <v>332</v>
      </c>
      <c r="C35" s="2">
        <v>58518.318965517203</v>
      </c>
      <c r="D35" s="15">
        <v>0.24035850081477458</v>
      </c>
      <c r="E35">
        <v>2586665620</v>
      </c>
      <c r="F35" s="16">
        <v>28801</v>
      </c>
      <c r="G35" s="4">
        <f>(FACTORS_MUNI!$E$42/FACTORS_MUNI!$C$42)+(E35/SUM(E$2:E$78)*FACTORS_MUNI!$F$42/F35)</f>
        <v>36481.924643886821</v>
      </c>
      <c r="H35" s="8">
        <f t="shared" si="2"/>
        <v>10.504572201675044</v>
      </c>
      <c r="I35" s="8">
        <f>FACTORS_MUNI!$K$42</f>
        <v>14.824241537141535</v>
      </c>
      <c r="J35" s="8">
        <f t="shared" si="3"/>
        <v>10.977095128910072</v>
      </c>
    </row>
    <row r="36" spans="1:10" x14ac:dyDescent="0.3">
      <c r="A36">
        <v>16</v>
      </c>
      <c r="B36" s="13" t="s">
        <v>333</v>
      </c>
      <c r="C36" s="2">
        <v>78943.602693602603</v>
      </c>
      <c r="D36" s="15">
        <v>0.60032730073161344</v>
      </c>
      <c r="E36">
        <v>4794964392</v>
      </c>
      <c r="F36" s="16">
        <v>54280</v>
      </c>
      <c r="G36" s="4">
        <f>(FACTORS_MUNI!$E$42/FACTORS_MUNI!$C$42)+(E36/SUM(E$2:E$78)*FACTORS_MUNI!$F$42/F36)</f>
        <v>36026.590769923336</v>
      </c>
      <c r="H36" s="8">
        <f t="shared" si="2"/>
        <v>10.492012577281386</v>
      </c>
      <c r="I36" s="8">
        <f>FACTORS_MUNI!$K$42</f>
        <v>14.824241537141535</v>
      </c>
      <c r="J36" s="8">
        <f t="shared" si="3"/>
        <v>11.276488986553987</v>
      </c>
    </row>
    <row r="37" spans="1:10" x14ac:dyDescent="0.3">
      <c r="A37">
        <v>11</v>
      </c>
      <c r="B37" s="13" t="s">
        <v>334</v>
      </c>
      <c r="C37" s="2">
        <v>83427.672955974806</v>
      </c>
      <c r="D37" s="15">
        <v>0.37648764113518463</v>
      </c>
      <c r="E37">
        <v>2558287960</v>
      </c>
      <c r="F37" s="16">
        <v>27172</v>
      </c>
      <c r="G37" s="4">
        <f>(FACTORS_MUNI!$E$42/FACTORS_MUNI!$C$42)+(E37/SUM(E$2:E$78)*FACTORS_MUNI!$F$42/F37)</f>
        <v>37822.52130159361</v>
      </c>
      <c r="H37" s="8">
        <f t="shared" si="2"/>
        <v>10.540660005817816</v>
      </c>
      <c r="I37" s="8">
        <f>FACTORS_MUNI!$K$42</f>
        <v>14.824241537141535</v>
      </c>
      <c r="J37" s="8">
        <f t="shared" si="3"/>
        <v>11.331735343333746</v>
      </c>
    </row>
    <row r="38" spans="1:10" x14ac:dyDescent="0.3">
      <c r="A38">
        <v>39</v>
      </c>
      <c r="B38" s="13" t="s">
        <v>335</v>
      </c>
      <c r="C38" s="2">
        <v>54320.388349514498</v>
      </c>
      <c r="D38" s="15">
        <v>0.72729650554509306</v>
      </c>
      <c r="E38">
        <v>1467645796</v>
      </c>
      <c r="F38" s="16">
        <v>18492</v>
      </c>
      <c r="G38" s="4">
        <f>(FACTORS_MUNI!$E$42/FACTORS_MUNI!$C$42)+(E38/SUM(E$2:E$78)*FACTORS_MUNI!$F$42/F38)</f>
        <v>33255.467441365079</v>
      </c>
      <c r="H38" s="8">
        <f t="shared" si="2"/>
        <v>10.411974466892927</v>
      </c>
      <c r="I38" s="8">
        <f>FACTORS_MUNI!$K$42</f>
        <v>14.824241537141535</v>
      </c>
      <c r="J38" s="8">
        <f t="shared" si="3"/>
        <v>10.902654911498527</v>
      </c>
    </row>
    <row r="39" spans="1:10" x14ac:dyDescent="0.3">
      <c r="A39">
        <v>6</v>
      </c>
      <c r="B39" s="13" t="s">
        <v>336</v>
      </c>
      <c r="C39" s="2">
        <v>95172.695131900997</v>
      </c>
      <c r="D39" s="15">
        <v>1.3333333333333334E-2</v>
      </c>
      <c r="E39">
        <v>17020108368</v>
      </c>
      <c r="F39" s="16">
        <v>102611</v>
      </c>
      <c r="G39" s="4">
        <f>(FACTORS_MUNI!$E$42/FACTORS_MUNI!$C$42)+(E39/SUM(E$2:E$78)*FACTORS_MUNI!$F$42/F39)</f>
        <v>59976.085700060896</v>
      </c>
      <c r="H39" s="8">
        <f t="shared" si="2"/>
        <v>11.001701190087788</v>
      </c>
      <c r="I39" s="8">
        <f>FACTORS_MUNI!$K$42</f>
        <v>14.824241537141535</v>
      </c>
      <c r="J39" s="8">
        <f t="shared" si="3"/>
        <v>11.46344836379855</v>
      </c>
    </row>
    <row r="40" spans="1:10" x14ac:dyDescent="0.3">
      <c r="A40">
        <v>7</v>
      </c>
      <c r="B40" s="13" t="s">
        <v>337</v>
      </c>
      <c r="C40" s="2">
        <v>123044.072429108</v>
      </c>
      <c r="D40" s="15">
        <v>0</v>
      </c>
      <c r="E40">
        <v>17349311390</v>
      </c>
      <c r="F40" s="16">
        <v>69641</v>
      </c>
      <c r="G40" s="4">
        <f>(FACTORS_MUNI!$E$42/FACTORS_MUNI!$C$42)+(E40/SUM(E$2:E$78)*FACTORS_MUNI!$F$42/F40)</f>
        <v>85693.120837205497</v>
      </c>
      <c r="H40" s="8">
        <f t="shared" si="2"/>
        <v>11.358527831086391</v>
      </c>
      <c r="I40" s="8">
        <f>FACTORS_MUNI!$K$42</f>
        <v>14.824241537141535</v>
      </c>
      <c r="J40" s="8">
        <f t="shared" si="3"/>
        <v>11.720297882607758</v>
      </c>
    </row>
    <row r="41" spans="1:10" x14ac:dyDescent="0.3">
      <c r="A41">
        <v>4</v>
      </c>
      <c r="B41" s="13" t="s">
        <v>338</v>
      </c>
      <c r="C41" s="2">
        <v>85435.598577637298</v>
      </c>
      <c r="D41" s="15">
        <v>0.25798883785252136</v>
      </c>
      <c r="E41">
        <v>4664155763</v>
      </c>
      <c r="F41" s="16">
        <v>42338</v>
      </c>
      <c r="G41" s="4">
        <f>(FACTORS_MUNI!$E$42/FACTORS_MUNI!$C$42)+(E41/SUM(E$2:E$78)*FACTORS_MUNI!$F$42/F41)</f>
        <v>42768.911174853682</v>
      </c>
      <c r="H41" s="8">
        <f t="shared" si="2"/>
        <v>10.663566743212863</v>
      </c>
      <c r="I41" s="8">
        <f>FACTORS_MUNI!$K$42</f>
        <v>14.824241537141535</v>
      </c>
      <c r="J41" s="8">
        <f t="shared" si="3"/>
        <v>11.355518138092245</v>
      </c>
    </row>
    <row r="42" spans="1:10" x14ac:dyDescent="0.3">
      <c r="A42">
        <v>22</v>
      </c>
      <c r="B42" s="13" t="s">
        <v>339</v>
      </c>
      <c r="C42" s="2">
        <v>91246.585547554001</v>
      </c>
      <c r="D42" s="15">
        <v>0.59259052536105494</v>
      </c>
      <c r="E42">
        <v>8491098449</v>
      </c>
      <c r="F42" s="16">
        <v>71419</v>
      </c>
      <c r="G42" s="4">
        <f>(FACTORS_MUNI!$E$42/FACTORS_MUNI!$C$42)+(E42/SUM(E$2:E$78)*FACTORS_MUNI!$F$42/F42)</f>
        <v>45464.503880342265</v>
      </c>
      <c r="H42" s="8">
        <f t="shared" si="2"/>
        <v>10.724687165977794</v>
      </c>
      <c r="I42" s="8">
        <f>FACTORS_MUNI!$K$42</f>
        <v>14.824241537141535</v>
      </c>
      <c r="J42" s="8">
        <f t="shared" si="3"/>
        <v>11.4213208520877</v>
      </c>
    </row>
    <row r="43" spans="1:10" x14ac:dyDescent="0.3">
      <c r="A43">
        <v>31</v>
      </c>
      <c r="B43" s="13" t="s">
        <v>340</v>
      </c>
      <c r="C43" s="2">
        <v>61925.133689839502</v>
      </c>
      <c r="D43" s="15">
        <v>0.95294954223578565</v>
      </c>
      <c r="E43">
        <v>2348097084</v>
      </c>
      <c r="F43" s="16">
        <v>33588</v>
      </c>
      <c r="G43" s="4">
        <f>(FACTORS_MUNI!$E$42/FACTORS_MUNI!$C$42)+(E43/SUM(E$2:E$78)*FACTORS_MUNI!$F$42/F43)</f>
        <v>30334.01928480409</v>
      </c>
      <c r="H43" s="8">
        <f t="shared" si="2"/>
        <v>10.320025110359939</v>
      </c>
      <c r="I43" s="8">
        <f>FACTORS_MUNI!$K$42</f>
        <v>14.824241537141535</v>
      </c>
      <c r="J43" s="8">
        <f t="shared" si="3"/>
        <v>11.033681413254536</v>
      </c>
    </row>
    <row r="44" spans="1:10" x14ac:dyDescent="0.3">
      <c r="A44">
        <v>59</v>
      </c>
      <c r="B44" s="13" t="s">
        <v>341</v>
      </c>
      <c r="C44" s="2">
        <v>65871.951219512193</v>
      </c>
      <c r="D44" s="15">
        <v>1</v>
      </c>
      <c r="E44">
        <v>1055302140</v>
      </c>
      <c r="F44" s="16">
        <v>15558</v>
      </c>
      <c r="G44" s="4">
        <f>(FACTORS_MUNI!$E$42/FACTORS_MUNI!$C$42)+(E44/SUM(E$2:E$78)*FACTORS_MUNI!$F$42/F44)</f>
        <v>29691.943585186695</v>
      </c>
      <c r="H44" s="8">
        <f t="shared" si="2"/>
        <v>10.298631028235185</v>
      </c>
      <c r="I44" s="8">
        <f>FACTORS_MUNI!$K$42</f>
        <v>14.824241537141535</v>
      </c>
      <c r="J44" s="8">
        <f t="shared" si="3"/>
        <v>11.095468003474924</v>
      </c>
    </row>
    <row r="45" spans="1:10" x14ac:dyDescent="0.3">
      <c r="A45">
        <v>18</v>
      </c>
      <c r="B45" s="13" t="s">
        <v>342</v>
      </c>
      <c r="C45" s="2">
        <v>57491.289198606202</v>
      </c>
      <c r="D45" s="15">
        <v>1</v>
      </c>
      <c r="E45">
        <v>899492032</v>
      </c>
      <c r="F45" s="16">
        <v>13776</v>
      </c>
      <c r="G45" s="4">
        <f>(FACTORS_MUNI!$E$42/FACTORS_MUNI!$C$42)+(E45/SUM(E$2:E$78)*FACTORS_MUNI!$F$42/F45)</f>
        <v>28908.566818565116</v>
      </c>
      <c r="H45" s="8">
        <f t="shared" si="2"/>
        <v>10.271893259882054</v>
      </c>
      <c r="I45" s="8">
        <f>FACTORS_MUNI!$K$42</f>
        <v>14.824241537141535</v>
      </c>
      <c r="J45" s="8">
        <f t="shared" si="3"/>
        <v>10.959388723111188</v>
      </c>
    </row>
    <row r="46" spans="1:10" x14ac:dyDescent="0.3">
      <c r="A46">
        <v>75</v>
      </c>
      <c r="B46" s="13" t="s">
        <v>343</v>
      </c>
      <c r="C46" s="2">
        <v>66486.413192727996</v>
      </c>
      <c r="D46" s="15">
        <v>0.31365052393089776</v>
      </c>
      <c r="E46">
        <v>1562522182</v>
      </c>
      <c r="F46" s="16">
        <v>21634.032702237499</v>
      </c>
      <c r="G46" s="4">
        <f>(FACTORS_MUNI!$E$42/FACTORS_MUNI!$C$42)+(E46/SUM(E$2:E$78)*FACTORS_MUNI!$F$42/F46)</f>
        <v>31049.540237772926</v>
      </c>
      <c r="H46" s="8">
        <f t="shared" si="2"/>
        <v>10.343339280094925</v>
      </c>
      <c r="I46" s="8">
        <f>FACTORS_MUNI!$K$42</f>
        <v>14.824241537141535</v>
      </c>
      <c r="J46" s="8">
        <f t="shared" si="3"/>
        <v>11.104752892877915</v>
      </c>
    </row>
    <row r="47" spans="1:10" x14ac:dyDescent="0.3">
      <c r="A47">
        <v>74</v>
      </c>
      <c r="B47" s="13" t="s">
        <v>344</v>
      </c>
      <c r="C47" s="2">
        <v>106537.598204264</v>
      </c>
      <c r="D47" s="15">
        <v>0.82639038007300836</v>
      </c>
      <c r="E47">
        <v>1694398438</v>
      </c>
      <c r="F47" s="16">
        <v>19477</v>
      </c>
      <c r="G47" s="4">
        <f>(FACTORS_MUNI!$E$42/FACTORS_MUNI!$C$42)+(E47/SUM(E$2:E$78)*FACTORS_MUNI!$F$42/F47)</f>
        <v>35611.82004536454</v>
      </c>
      <c r="H47" s="8">
        <f t="shared" si="2"/>
        <v>10.480432885478631</v>
      </c>
      <c r="I47" s="8">
        <f>FACTORS_MUNI!$K$42</f>
        <v>14.824241537141535</v>
      </c>
      <c r="J47" s="8">
        <f t="shared" si="3"/>
        <v>11.576253236611322</v>
      </c>
    </row>
    <row r="48" spans="1:10" x14ac:dyDescent="0.3">
      <c r="A48">
        <v>8</v>
      </c>
      <c r="B48" s="13" t="s">
        <v>345</v>
      </c>
      <c r="C48" s="2">
        <v>114790.14280738401</v>
      </c>
      <c r="D48" s="15">
        <v>6.7775239142594396E-2</v>
      </c>
      <c r="E48">
        <v>41340193588</v>
      </c>
      <c r="F48" s="16">
        <v>98505</v>
      </c>
      <c r="G48" s="4">
        <f>(FACTORS_MUNI!$E$42/FACTORS_MUNI!$C$42)+(E48/SUM(E$2:E$78)*FACTORS_MUNI!$F$42/F48)</f>
        <v>138375.63521034748</v>
      </c>
      <c r="H48" s="8">
        <f t="shared" si="2"/>
        <v>11.837727260499751</v>
      </c>
      <c r="I48" s="8">
        <f>FACTORS_MUNI!$K$42</f>
        <v>14.824241537141535</v>
      </c>
      <c r="J48" s="8">
        <f t="shared" si="3"/>
        <v>11.650860895133897</v>
      </c>
    </row>
    <row r="49" spans="1:10" x14ac:dyDescent="0.3">
      <c r="A49">
        <v>33</v>
      </c>
      <c r="B49" s="13" t="s">
        <v>346</v>
      </c>
      <c r="C49" s="2">
        <v>113009.78792822101</v>
      </c>
      <c r="D49" s="15">
        <v>0</v>
      </c>
      <c r="E49">
        <v>6401850717</v>
      </c>
      <c r="F49" s="16">
        <v>26816</v>
      </c>
      <c r="G49" s="4">
        <f>(FACTORS_MUNI!$E$42/FACTORS_MUNI!$C$42)+(E49/SUM(E$2:E$78)*FACTORS_MUNI!$F$42/F49)</f>
        <v>82482.934198773321</v>
      </c>
      <c r="H49" s="8">
        <f t="shared" si="2"/>
        <v>11.320346692727977</v>
      </c>
      <c r="I49" s="8">
        <f>FACTORS_MUNI!$K$42</f>
        <v>14.824241537141535</v>
      </c>
      <c r="J49" s="8">
        <f t="shared" si="3"/>
        <v>11.635229712777097</v>
      </c>
    </row>
    <row r="50" spans="1:10" x14ac:dyDescent="0.3">
      <c r="A50">
        <v>28</v>
      </c>
      <c r="B50" s="13" t="s">
        <v>347</v>
      </c>
      <c r="C50" s="2">
        <v>98568.730020342904</v>
      </c>
      <c r="D50" s="15">
        <v>0.44102178812922616</v>
      </c>
      <c r="E50">
        <v>15217346858</v>
      </c>
      <c r="F50" s="16">
        <v>65019</v>
      </c>
      <c r="G50" s="4">
        <f>(FACTORS_MUNI!$E$42/FACTORS_MUNI!$C$42)+(E50/SUM(E$2:E$78)*FACTORS_MUNI!$F$42/F50)</f>
        <v>81034.866804548234</v>
      </c>
      <c r="H50" s="8">
        <f t="shared" si="2"/>
        <v>11.302634795412807</v>
      </c>
      <c r="I50" s="8">
        <f>FACTORS_MUNI!$K$42</f>
        <v>14.824241537141535</v>
      </c>
      <c r="J50" s="8">
        <f t="shared" si="3"/>
        <v>11.498509350538166</v>
      </c>
    </row>
    <row r="51" spans="1:10" x14ac:dyDescent="0.3">
      <c r="A51">
        <v>61</v>
      </c>
      <c r="B51" s="13" t="s">
        <v>348</v>
      </c>
      <c r="C51" s="2">
        <v>37273.916563835803</v>
      </c>
      <c r="D51" s="15">
        <v>1</v>
      </c>
      <c r="E51">
        <v>1571602882</v>
      </c>
      <c r="F51" s="16">
        <v>39497.2771084337</v>
      </c>
      <c r="G51" s="4">
        <f>(FACTORS_MUNI!$E$42/FACTORS_MUNI!$C$42)+(E51/SUM(E$2:E$78)*FACTORS_MUNI!$F$42/F51)</f>
        <v>21030.496817914966</v>
      </c>
      <c r="H51" s="8">
        <f t="shared" si="2"/>
        <v>9.9537288926647243</v>
      </c>
      <c r="I51" s="8">
        <f>FACTORS_MUNI!$K$42</f>
        <v>14.824241537141535</v>
      </c>
      <c r="J51" s="8">
        <f t="shared" si="3"/>
        <v>10.526049073183305</v>
      </c>
    </row>
    <row r="52" spans="1:10" x14ac:dyDescent="0.3">
      <c r="A52">
        <v>5</v>
      </c>
      <c r="B52" s="13" t="s">
        <v>349</v>
      </c>
      <c r="C52" s="2">
        <v>142107.21343873499</v>
      </c>
      <c r="D52" s="15">
        <v>0</v>
      </c>
      <c r="E52">
        <v>6605127507</v>
      </c>
      <c r="F52" s="16">
        <v>37094</v>
      </c>
      <c r="G52" s="4">
        <f>(FACTORS_MUNI!$E$42/FACTORS_MUNI!$C$42)+(E52/SUM(E$2:E$78)*FACTORS_MUNI!$F$42/F52)</f>
        <v>63742.873412558569</v>
      </c>
      <c r="H52" s="8">
        <f t="shared" si="2"/>
        <v>11.062612667164824</v>
      </c>
      <c r="I52" s="8">
        <f>FACTORS_MUNI!$K$42</f>
        <v>14.824241537141535</v>
      </c>
      <c r="J52" s="8">
        <f t="shared" si="3"/>
        <v>11.864337075912447</v>
      </c>
    </row>
    <row r="53" spans="1:10" x14ac:dyDescent="0.3">
      <c r="A53">
        <v>29</v>
      </c>
      <c r="B53" s="13" t="s">
        <v>350</v>
      </c>
      <c r="C53" s="2">
        <v>31332.236842105202</v>
      </c>
      <c r="D53" s="15">
        <v>1</v>
      </c>
      <c r="E53">
        <v>1146743608</v>
      </c>
      <c r="F53" s="16">
        <v>32106</v>
      </c>
      <c r="G53" s="4">
        <f>(FACTORS_MUNI!$E$42/FACTORS_MUNI!$C$42)+(E53/SUM(E$2:E$78)*FACTORS_MUNI!$F$42/F53)</f>
        <v>19772.446778604826</v>
      </c>
      <c r="H53" s="8">
        <f t="shared" si="2"/>
        <v>9.8920446707022425</v>
      </c>
      <c r="I53" s="8">
        <f>FACTORS_MUNI!$K$42</f>
        <v>14.824241537141535</v>
      </c>
      <c r="J53" s="8">
        <f t="shared" si="3"/>
        <v>10.352402777570815</v>
      </c>
    </row>
    <row r="54" spans="1:10" x14ac:dyDescent="0.3">
      <c r="A54">
        <v>13</v>
      </c>
      <c r="B54" s="13" t="s">
        <v>351</v>
      </c>
      <c r="C54" s="2">
        <v>64475.609756097503</v>
      </c>
      <c r="D54" s="15">
        <v>0.63061677772082692</v>
      </c>
      <c r="E54">
        <v>1617997584</v>
      </c>
      <c r="F54" s="16">
        <v>18847</v>
      </c>
      <c r="G54" s="4">
        <f>(FACTORS_MUNI!$E$42/FACTORS_MUNI!$C$42)+(E54/SUM(E$2:E$78)*FACTORS_MUNI!$F$42/F54)</f>
        <v>35257.90021284559</v>
      </c>
      <c r="H54" s="8">
        <f t="shared" si="2"/>
        <v>10.470444902642738</v>
      </c>
      <c r="I54" s="8">
        <f>FACTORS_MUNI!$K$42</f>
        <v>14.824241537141535</v>
      </c>
      <c r="J54" s="8">
        <f t="shared" si="3"/>
        <v>11.074042287953333</v>
      </c>
    </row>
    <row r="55" spans="1:10" x14ac:dyDescent="0.3">
      <c r="A55">
        <v>10</v>
      </c>
      <c r="B55" s="13" t="s">
        <v>352</v>
      </c>
      <c r="C55" s="2">
        <v>95991.226645097602</v>
      </c>
      <c r="D55" s="15">
        <v>0.3766284625225178</v>
      </c>
      <c r="E55">
        <v>4482429240</v>
      </c>
      <c r="F55" s="16">
        <v>39550.841117415897</v>
      </c>
      <c r="G55" s="4">
        <f>(FACTORS_MUNI!$E$42/FACTORS_MUNI!$C$42)+(E55/SUM(E$2:E$78)*FACTORS_MUNI!$F$42/F55)</f>
        <v>43747.67331095862</v>
      </c>
      <c r="H55" s="8">
        <f t="shared" si="2"/>
        <v>10.686193708907773</v>
      </c>
      <c r="I55" s="8">
        <f>FACTORS_MUNI!$K$42</f>
        <v>14.824241537141535</v>
      </c>
      <c r="J55" s="8">
        <f t="shared" si="3"/>
        <v>11.472012077160167</v>
      </c>
    </row>
    <row r="56" spans="1:10" x14ac:dyDescent="0.3">
      <c r="A56">
        <v>36</v>
      </c>
      <c r="B56" s="13" t="s">
        <v>354</v>
      </c>
      <c r="C56" s="2">
        <v>29583.333333333299</v>
      </c>
      <c r="D56" s="15">
        <v>1</v>
      </c>
      <c r="E56">
        <v>331716553</v>
      </c>
      <c r="F56" s="16">
        <v>7413</v>
      </c>
      <c r="G56" s="4">
        <f>(FACTORS_MUNI!$E$42/FACTORS_MUNI!$C$42)+(E56/SUM(E$2:E$78)*FACTORS_MUNI!$F$42/F56)</f>
        <v>22561.937631154447</v>
      </c>
      <c r="H56" s="8">
        <f t="shared" si="2"/>
        <v>10.024019589829622</v>
      </c>
      <c r="I56" s="8">
        <f>FACTORS_MUNI!$K$42</f>
        <v>14.824241537141535</v>
      </c>
      <c r="J56" s="8">
        <f t="shared" si="3"/>
        <v>10.294966418669551</v>
      </c>
    </row>
    <row r="57" spans="1:10" x14ac:dyDescent="0.3">
      <c r="A57">
        <v>76</v>
      </c>
      <c r="B57" s="13" t="s">
        <v>353</v>
      </c>
      <c r="C57" s="2">
        <v>62264.046328240503</v>
      </c>
      <c r="D57" s="15">
        <v>0.47652407214189896</v>
      </c>
      <c r="E57">
        <v>2007253376</v>
      </c>
      <c r="F57" s="16">
        <v>13624.0315676832</v>
      </c>
      <c r="G57" s="4">
        <f>(FACTORS_MUNI!$E$42/FACTORS_MUNI!$C$42)+(E57/SUM(E$2:E$78)*FACTORS_MUNI!$F$42/F57)</f>
        <v>54249.655897199176</v>
      </c>
      <c r="H57" s="8">
        <f t="shared" si="2"/>
        <v>10.901351928473819</v>
      </c>
      <c r="I57" s="8">
        <f>FACTORS_MUNI!$K$42</f>
        <v>14.824241537141535</v>
      </c>
      <c r="J57" s="8">
        <f t="shared" si="3"/>
        <v>11.039139432700372</v>
      </c>
    </row>
    <row r="58" spans="1:10" x14ac:dyDescent="0.3">
      <c r="A58">
        <v>15</v>
      </c>
      <c r="B58" s="13" t="s">
        <v>355</v>
      </c>
      <c r="C58" s="2">
        <v>78052.008720024896</v>
      </c>
      <c r="D58" s="15">
        <v>0.48509996826404317</v>
      </c>
      <c r="E58">
        <v>4938927987</v>
      </c>
      <c r="F58" s="16">
        <v>65563</v>
      </c>
      <c r="G58" s="4">
        <f>(FACTORS_MUNI!$E$42/FACTORS_MUNI!$C$42)+(E58/SUM(E$2:E$78)*FACTORS_MUNI!$F$42/F58)</f>
        <v>32008.918490732816</v>
      </c>
      <c r="H58" s="8">
        <f t="shared" si="2"/>
        <v>10.373769845786844</v>
      </c>
      <c r="I58" s="8">
        <f>FACTORS_MUNI!$K$42</f>
        <v>14.824241537141535</v>
      </c>
      <c r="J58" s="8">
        <f t="shared" si="3"/>
        <v>11.265130661935594</v>
      </c>
    </row>
    <row r="59" spans="1:10" x14ac:dyDescent="0.3">
      <c r="A59">
        <v>50</v>
      </c>
      <c r="B59" s="13" t="s">
        <v>356</v>
      </c>
      <c r="C59" s="2">
        <v>53577.075098814203</v>
      </c>
      <c r="D59" s="15">
        <v>0.48020527859237538</v>
      </c>
      <c r="E59">
        <v>474600206</v>
      </c>
      <c r="F59" s="16">
        <v>7147</v>
      </c>
      <c r="G59" s="4">
        <f>(FACTORS_MUNI!$E$42/FACTORS_MUNI!$C$42)+(E59/SUM(E$2:E$78)*FACTORS_MUNI!$F$42/F59)</f>
        <v>29251.86628744287</v>
      </c>
      <c r="H59" s="8">
        <f t="shared" si="2"/>
        <v>10.283698655323471</v>
      </c>
      <c r="I59" s="8">
        <f>FACTORS_MUNI!$K$42</f>
        <v>14.824241537141535</v>
      </c>
      <c r="J59" s="8">
        <f t="shared" si="3"/>
        <v>10.888876552187382</v>
      </c>
    </row>
    <row r="60" spans="1:10" x14ac:dyDescent="0.3">
      <c r="A60">
        <v>54</v>
      </c>
      <c r="B60" s="13" t="s">
        <v>225</v>
      </c>
      <c r="C60" s="2">
        <v>17697.0443349753</v>
      </c>
      <c r="D60" s="15">
        <v>1</v>
      </c>
      <c r="E60">
        <v>112665634</v>
      </c>
      <c r="F60" s="16">
        <v>7934</v>
      </c>
      <c r="G60" s="4">
        <f>(FACTORS_MUNI!$E$42/FACTORS_MUNI!$C$42)+(E60/SUM(E$2:E$78)*FACTORS_MUNI!$F$42/F60)</f>
        <v>13125.917075465275</v>
      </c>
      <c r="H60" s="8">
        <f t="shared" si="2"/>
        <v>9.4823439574352637</v>
      </c>
      <c r="I60" s="8">
        <f>FACTORS_MUNI!$K$42</f>
        <v>14.824241537141535</v>
      </c>
      <c r="J60" s="8">
        <f t="shared" si="3"/>
        <v>9.7811529178935253</v>
      </c>
    </row>
    <row r="61" spans="1:10" x14ac:dyDescent="0.3">
      <c r="A61">
        <v>1</v>
      </c>
      <c r="B61" s="13" t="s">
        <v>357</v>
      </c>
      <c r="C61" s="2">
        <v>51055.168719871399</v>
      </c>
      <c r="D61" s="15">
        <v>0.65371755231178541</v>
      </c>
      <c r="E61">
        <v>3078363644</v>
      </c>
      <c r="F61" s="16">
        <v>55789</v>
      </c>
      <c r="G61" s="4">
        <f>(FACTORS_MUNI!$E$42/FACTORS_MUNI!$C$42)+(E61/SUM(E$2:E$78)*FACTORS_MUNI!$F$42/F61)</f>
        <v>25783.946933998021</v>
      </c>
      <c r="H61" s="8">
        <f t="shared" si="2"/>
        <v>10.157507365395034</v>
      </c>
      <c r="I61" s="8">
        <f>FACTORS_MUNI!$K$42</f>
        <v>14.824241537141535</v>
      </c>
      <c r="J61" s="8">
        <f t="shared" si="3"/>
        <v>10.840662066653092</v>
      </c>
    </row>
    <row r="62" spans="1:10" x14ac:dyDescent="0.3">
      <c r="A62">
        <v>49</v>
      </c>
      <c r="B62" s="13" t="s">
        <v>358</v>
      </c>
      <c r="C62" s="2">
        <v>45992.857142857101</v>
      </c>
      <c r="D62" s="15">
        <v>0.94860366859027201</v>
      </c>
      <c r="E62">
        <v>1470290440</v>
      </c>
      <c r="F62" s="16">
        <v>39128</v>
      </c>
      <c r="G62" s="4">
        <f>(FACTORS_MUNI!$E$42/FACTORS_MUNI!$C$42)+(E62/SUM(E$2:E$78)*FACTORS_MUNI!$F$42/F62)</f>
        <v>20346.684943611745</v>
      </c>
      <c r="H62" s="8">
        <f t="shared" si="2"/>
        <v>9.9206732755669425</v>
      </c>
      <c r="I62" s="8">
        <f>FACTORS_MUNI!$K$42</f>
        <v>14.824241537141535</v>
      </c>
      <c r="J62" s="8">
        <f t="shared" si="3"/>
        <v>10.736241383911015</v>
      </c>
    </row>
    <row r="63" spans="1:10" x14ac:dyDescent="0.3">
      <c r="A63">
        <v>46</v>
      </c>
      <c r="B63" s="13" t="s">
        <v>359</v>
      </c>
      <c r="C63" s="2">
        <v>40003.644314868798</v>
      </c>
      <c r="D63" s="15">
        <v>1</v>
      </c>
      <c r="E63">
        <v>1001855568</v>
      </c>
      <c r="F63" s="16">
        <v>30399</v>
      </c>
      <c r="G63" s="4">
        <f>(FACTORS_MUNI!$E$42/FACTORS_MUNI!$C$42)+(E63/SUM(E$2:E$78)*FACTORS_MUNI!$F$42/F63)</f>
        <v>18919.720255839387</v>
      </c>
      <c r="H63" s="8">
        <f t="shared" si="2"/>
        <v>9.8479600568643928</v>
      </c>
      <c r="I63" s="8">
        <f>FACTORS_MUNI!$K$42</f>
        <v>14.824241537141535</v>
      </c>
      <c r="J63" s="8">
        <f t="shared" si="3"/>
        <v>10.596725836817724</v>
      </c>
    </row>
    <row r="64" spans="1:10" x14ac:dyDescent="0.3">
      <c r="A64">
        <v>51</v>
      </c>
      <c r="B64" s="13" t="s">
        <v>360</v>
      </c>
      <c r="C64" s="2">
        <v>32103.825136611998</v>
      </c>
      <c r="D64" s="15">
        <v>0.78007798652959948</v>
      </c>
      <c r="E64">
        <v>738008372</v>
      </c>
      <c r="F64" s="16">
        <v>15198</v>
      </c>
      <c r="G64" s="4">
        <f>(FACTORS_MUNI!$E$42/FACTORS_MUNI!$C$42)+(E64/SUM(E$2:E$78)*FACTORS_MUNI!$F$42/F64)</f>
        <v>23739.331288777819</v>
      </c>
      <c r="H64" s="8">
        <f t="shared" si="2"/>
        <v>10.074888499644681</v>
      </c>
      <c r="I64" s="8">
        <f>FACTORS_MUNI!$K$42</f>
        <v>14.824241537141535</v>
      </c>
      <c r="J64" s="8">
        <f t="shared" si="3"/>
        <v>10.376730465153075</v>
      </c>
    </row>
    <row r="65" spans="1:10" x14ac:dyDescent="0.3">
      <c r="A65">
        <v>30</v>
      </c>
      <c r="B65" s="13" t="s">
        <v>361</v>
      </c>
      <c r="C65" s="2">
        <v>38953.143534994</v>
      </c>
      <c r="D65" s="15">
        <v>1</v>
      </c>
      <c r="E65">
        <v>1811622658</v>
      </c>
      <c r="F65" s="16">
        <v>70281</v>
      </c>
      <c r="G65" s="4">
        <f>(FACTORS_MUNI!$E$42/FACTORS_MUNI!$C$42)+(E65/SUM(E$2:E$78)*FACTORS_MUNI!$F$42/F65)</f>
        <v>16701.84551448379</v>
      </c>
      <c r="H65" s="8">
        <f t="shared" si="2"/>
        <v>9.7232745021484117</v>
      </c>
      <c r="I65" s="8">
        <f>FACTORS_MUNI!$K$42</f>
        <v>14.824241537141535</v>
      </c>
      <c r="J65" s="8">
        <f t="shared" si="3"/>
        <v>10.570114754974075</v>
      </c>
    </row>
    <row r="66" spans="1:10" x14ac:dyDescent="0.3">
      <c r="A66">
        <v>43</v>
      </c>
      <c r="B66" s="13" t="s">
        <v>362</v>
      </c>
      <c r="C66" s="2">
        <v>38020.219039595599</v>
      </c>
      <c r="D66" s="15">
        <v>1</v>
      </c>
      <c r="E66">
        <v>2151988838</v>
      </c>
      <c r="F66" s="16">
        <v>54873</v>
      </c>
      <c r="G66" s="4">
        <f>(FACTORS_MUNI!$E$42/FACTORS_MUNI!$C$42)+(E66/SUM(E$2:E$78)*FACTORS_MUNI!$F$42/F66)</f>
        <v>20853.644512330124</v>
      </c>
      <c r="H66" s="8">
        <f t="shared" ref="H66:H78" si="4">LN(G66)</f>
        <v>9.9452840087062171</v>
      </c>
      <c r="I66" s="8">
        <f>FACTORS_MUNI!$K$42</f>
        <v>14.824241537141535</v>
      </c>
      <c r="J66" s="8">
        <f t="shared" ref="J66:J78" si="5">LN(C66)</f>
        <v>10.545873377193516</v>
      </c>
    </row>
    <row r="67" spans="1:10" x14ac:dyDescent="0.3">
      <c r="A67">
        <v>32</v>
      </c>
      <c r="B67" s="13" t="s">
        <v>363</v>
      </c>
      <c r="C67" s="2">
        <v>115987.78004073301</v>
      </c>
      <c r="D67" s="15">
        <v>0</v>
      </c>
      <c r="E67">
        <v>29138897152</v>
      </c>
      <c r="F67" s="16">
        <v>39834</v>
      </c>
      <c r="G67" s="4">
        <f>(FACTORS_MUNI!$E$42/FACTORS_MUNI!$C$42)+(E67/SUM(E$2:E$78)*FACTORS_MUNI!$F$42/F67)</f>
        <v>234699.23344824582</v>
      </c>
      <c r="H67" s="8">
        <f t="shared" si="4"/>
        <v>12.366060115741943</v>
      </c>
      <c r="I67" s="8">
        <f>FACTORS_MUNI!$K$42</f>
        <v>14.824241537141535</v>
      </c>
      <c r="J67" s="8">
        <f t="shared" si="5"/>
        <v>11.661240120062944</v>
      </c>
    </row>
    <row r="68" spans="1:10" x14ac:dyDescent="0.3">
      <c r="A68">
        <v>3</v>
      </c>
      <c r="B68" s="13" t="s">
        <v>364</v>
      </c>
      <c r="C68" s="2">
        <v>61168.831168831101</v>
      </c>
      <c r="D68" s="15">
        <v>0.25196740232940434</v>
      </c>
      <c r="E68">
        <v>5316692624</v>
      </c>
      <c r="F68" s="16">
        <v>59119</v>
      </c>
      <c r="G68" s="4">
        <f>(FACTORS_MUNI!$E$42/FACTORS_MUNI!$C$42)+(E68/SUM(E$2:E$78)*FACTORS_MUNI!$F$42/F68)</f>
        <v>36519.11134183102</v>
      </c>
      <c r="H68" s="8">
        <f t="shared" si="4"/>
        <v>10.505591000947097</v>
      </c>
      <c r="I68" s="8">
        <f>FACTORS_MUNI!$K$42</f>
        <v>14.824241537141535</v>
      </c>
      <c r="J68" s="8">
        <f t="shared" si="5"/>
        <v>11.021393044138916</v>
      </c>
    </row>
    <row r="69" spans="1:10" x14ac:dyDescent="0.3">
      <c r="A69">
        <v>73</v>
      </c>
      <c r="B69" s="13" t="s">
        <v>365</v>
      </c>
      <c r="C69" s="2">
        <v>55427.509293680298</v>
      </c>
      <c r="D69" s="15">
        <v>1</v>
      </c>
      <c r="E69">
        <v>1205246686</v>
      </c>
      <c r="F69" s="16">
        <v>26676</v>
      </c>
      <c r="G69" s="4">
        <f>(FACTORS_MUNI!$E$42/FACTORS_MUNI!$C$42)+(E69/SUM(E$2:E$78)*FACTORS_MUNI!$F$42/F69)</f>
        <v>22695.685597999796</v>
      </c>
      <c r="H69" s="8">
        <f t="shared" si="4"/>
        <v>10.029930123643345</v>
      </c>
      <c r="I69" s="8">
        <f>FACTORS_MUNI!$K$42</f>
        <v>14.824241537141535</v>
      </c>
      <c r="J69" s="8">
        <f t="shared" si="5"/>
        <v>10.922831307139083</v>
      </c>
    </row>
    <row r="70" spans="1:10" x14ac:dyDescent="0.3">
      <c r="A70">
        <v>40</v>
      </c>
      <c r="B70" s="13" t="s">
        <v>366</v>
      </c>
      <c r="C70" s="2">
        <v>23827.893175074099</v>
      </c>
      <c r="D70" s="15">
        <v>1</v>
      </c>
      <c r="E70">
        <v>425011356</v>
      </c>
      <c r="F70" s="16">
        <v>11607</v>
      </c>
      <c r="G70" s="4">
        <f>(FACTORS_MUNI!$E$42/FACTORS_MUNI!$C$42)+(E70/SUM(E$2:E$78)*FACTORS_MUNI!$F$42/F70)</f>
        <v>20050.264454935055</v>
      </c>
      <c r="H70" s="8">
        <f t="shared" si="4"/>
        <v>9.9059976224200526</v>
      </c>
      <c r="I70" s="8">
        <f>FACTORS_MUNI!$K$42</f>
        <v>14.824241537141535</v>
      </c>
      <c r="J70" s="8">
        <f t="shared" si="5"/>
        <v>10.078612155570578</v>
      </c>
    </row>
    <row r="71" spans="1:10" x14ac:dyDescent="0.3">
      <c r="A71">
        <v>62</v>
      </c>
      <c r="B71" s="13" t="s">
        <v>367</v>
      </c>
      <c r="C71" s="2">
        <v>58064.133016626998</v>
      </c>
      <c r="D71" s="15">
        <v>1</v>
      </c>
      <c r="E71">
        <v>886766612</v>
      </c>
      <c r="F71" s="16">
        <v>18022</v>
      </c>
      <c r="G71" s="4">
        <f>(FACTORS_MUNI!$E$42/FACTORS_MUNI!$C$42)+(E71/SUM(E$2:E$78)*FACTORS_MUNI!$F$42/F71)</f>
        <v>23938.600208275137</v>
      </c>
      <c r="H71" s="8">
        <f t="shared" si="4"/>
        <v>10.083247506570196</v>
      </c>
      <c r="I71" s="8">
        <f>FACTORS_MUNI!$K$42</f>
        <v>14.824241537141535</v>
      </c>
      <c r="J71" s="8">
        <f t="shared" si="5"/>
        <v>10.969303420312499</v>
      </c>
    </row>
    <row r="72" spans="1:10" x14ac:dyDescent="0.3">
      <c r="A72">
        <v>67</v>
      </c>
      <c r="B72" s="13" t="s">
        <v>368</v>
      </c>
      <c r="C72" s="2">
        <v>28374.213836477898</v>
      </c>
      <c r="D72" s="15">
        <v>1</v>
      </c>
      <c r="E72">
        <v>808873876</v>
      </c>
      <c r="F72" s="16">
        <v>26282</v>
      </c>
      <c r="G72" s="4">
        <f>(FACTORS_MUNI!$E$42/FACTORS_MUNI!$C$42)+(E72/SUM(E$2:E$78)*FACTORS_MUNI!$F$42/F72)</f>
        <v>18246.28596433064</v>
      </c>
      <c r="H72" s="8">
        <f t="shared" si="4"/>
        <v>9.8117168294961097</v>
      </c>
      <c r="I72" s="8">
        <f>FACTORS_MUNI!$K$42</f>
        <v>14.824241537141535</v>
      </c>
      <c r="J72" s="8">
        <f t="shared" si="5"/>
        <v>10.253236048196458</v>
      </c>
    </row>
    <row r="73" spans="1:10" x14ac:dyDescent="0.3">
      <c r="A73">
        <v>26</v>
      </c>
      <c r="B73" s="13" t="s">
        <v>369</v>
      </c>
      <c r="C73" s="2">
        <v>35232.558139534798</v>
      </c>
      <c r="D73" s="15">
        <v>1</v>
      </c>
      <c r="E73">
        <v>610156830</v>
      </c>
      <c r="F73" s="16">
        <v>17289</v>
      </c>
      <c r="G73" s="4">
        <f>(FACTORS_MUNI!$E$42/FACTORS_MUNI!$C$42)+(E73/SUM(E$2:E$78)*FACTORS_MUNI!$F$42/F73)</f>
        <v>19640.918024872804</v>
      </c>
      <c r="H73" s="8">
        <f t="shared" si="4"/>
        <v>9.8853703234266863</v>
      </c>
      <c r="I73" s="8">
        <f>FACTORS_MUNI!$K$42</f>
        <v>14.824241537141535</v>
      </c>
      <c r="J73" s="8">
        <f t="shared" si="5"/>
        <v>10.469725881232042</v>
      </c>
    </row>
    <row r="74" spans="1:10" x14ac:dyDescent="0.3">
      <c r="A74">
        <v>65</v>
      </c>
      <c r="B74" s="13" t="s">
        <v>370</v>
      </c>
      <c r="C74" s="2">
        <v>61456.908344733201</v>
      </c>
      <c r="D74" s="15">
        <v>1</v>
      </c>
      <c r="E74">
        <v>1610667516</v>
      </c>
      <c r="F74" s="16">
        <v>32398</v>
      </c>
      <c r="G74" s="4">
        <f>(FACTORS_MUNI!$E$42/FACTORS_MUNI!$C$42)+(E74/SUM(E$2:E$78)*FACTORS_MUNI!$F$42/F74)</f>
        <v>24096.247134579746</v>
      </c>
      <c r="H74" s="8">
        <f t="shared" si="4"/>
        <v>10.089811386796185</v>
      </c>
      <c r="I74" s="8">
        <f>FACTORS_MUNI!$K$42</f>
        <v>14.824241537141535</v>
      </c>
      <c r="J74" s="8">
        <f t="shared" si="5"/>
        <v>11.026091530884118</v>
      </c>
    </row>
    <row r="75" spans="1:10" x14ac:dyDescent="0.3">
      <c r="A75">
        <v>53</v>
      </c>
      <c r="B75" s="13" t="s">
        <v>371</v>
      </c>
      <c r="C75" s="2">
        <v>48635.670731707301</v>
      </c>
      <c r="D75" s="15">
        <v>1</v>
      </c>
      <c r="E75">
        <v>944454244</v>
      </c>
      <c r="F75" s="16">
        <v>26951</v>
      </c>
      <c r="G75" s="4">
        <f>(FACTORS_MUNI!$E$42/FACTORS_MUNI!$C$42)+(E75/SUM(E$2:E$78)*FACTORS_MUNI!$F$42/F75)</f>
        <v>19564.2387973898</v>
      </c>
      <c r="H75" s="8">
        <f t="shared" si="4"/>
        <v>9.8814586275441609</v>
      </c>
      <c r="I75" s="8">
        <f>FACTORS_MUNI!$K$42</f>
        <v>14.824241537141535</v>
      </c>
      <c r="J75" s="8">
        <f t="shared" si="5"/>
        <v>10.792112506340494</v>
      </c>
    </row>
    <row r="76" spans="1:10" x14ac:dyDescent="0.3">
      <c r="A76">
        <v>2</v>
      </c>
      <c r="B76" s="13" t="s">
        <v>372</v>
      </c>
      <c r="C76" s="2">
        <v>58980.642504118601</v>
      </c>
      <c r="D76" s="15">
        <v>0.76612380384326129</v>
      </c>
      <c r="E76">
        <v>4611399282</v>
      </c>
      <c r="F76" s="16">
        <v>79897</v>
      </c>
      <c r="G76" s="4">
        <f>(FACTORS_MUNI!$E$42/FACTORS_MUNI!$C$42)+(E76/SUM(E$2:E$78)*FACTORS_MUNI!$F$42/F76)</f>
        <v>26567.960294926663</v>
      </c>
      <c r="H76" s="8">
        <f t="shared" si="4"/>
        <v>10.187461268585677</v>
      </c>
      <c r="I76" s="8">
        <f>FACTORS_MUNI!$K$42</f>
        <v>14.824241537141535</v>
      </c>
      <c r="J76" s="8">
        <f t="shared" si="5"/>
        <v>10.984964575902991</v>
      </c>
    </row>
    <row r="77" spans="1:10" x14ac:dyDescent="0.3">
      <c r="A77">
        <v>24</v>
      </c>
      <c r="B77" s="13" t="s">
        <v>373</v>
      </c>
      <c r="C77" s="2">
        <v>118293.033966609</v>
      </c>
      <c r="D77" s="15">
        <v>0.26175368245975783</v>
      </c>
      <c r="E77">
        <v>13702979328</v>
      </c>
      <c r="F77" s="16">
        <v>86870</v>
      </c>
      <c r="G77" s="4">
        <f>(FACTORS_MUNI!$E$42/FACTORS_MUNI!$C$42)+(E77/SUM(E$2:E$78)*FACTORS_MUNI!$F$42/F77)</f>
        <v>57465.073144651382</v>
      </c>
      <c r="H77" s="8">
        <f t="shared" si="4"/>
        <v>10.958932618657725</v>
      </c>
      <c r="I77" s="8">
        <f>FACTORS_MUNI!$K$42</f>
        <v>14.824241537141535</v>
      </c>
      <c r="J77" s="8">
        <f t="shared" si="5"/>
        <v>11.680920163757731</v>
      </c>
    </row>
    <row r="78" spans="1:10" x14ac:dyDescent="0.3">
      <c r="A78">
        <v>42</v>
      </c>
      <c r="B78" s="13" t="s">
        <v>374</v>
      </c>
      <c r="C78" s="2">
        <v>28794.363256784902</v>
      </c>
      <c r="D78" s="15">
        <v>1</v>
      </c>
      <c r="E78">
        <v>973565344</v>
      </c>
      <c r="F78" s="16">
        <v>23302</v>
      </c>
      <c r="G78" s="4">
        <f>(FACTORS_MUNI!$E$42/FACTORS_MUNI!$C$42)+(E78/SUM(E$2:E$78)*FACTORS_MUNI!$F$42/F78)</f>
        <v>21645.253789739145</v>
      </c>
      <c r="H78" s="8">
        <f t="shared" si="4"/>
        <v>9.9825414849050169</v>
      </c>
      <c r="I78" s="8">
        <f>FACTORS_MUNI!$K$42</f>
        <v>14.824241537141535</v>
      </c>
      <c r="J78" s="8">
        <f t="shared" si="5"/>
        <v>10.267934926717805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  <row r="5" spans="1:2" x14ac:dyDescent="0.3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2023-05-17T02:37:03Z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