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30" yWindow="135" windowWidth="31200" windowHeight="16380" tabRatio="989"/>
  </bookViews>
  <sheets>
    <sheet name="Sheet2" sheetId="4" r:id="rId1"/>
    <sheet name="backup_copy_feb25" sheetId="1" r:id="rId2"/>
    <sheet name="backup_copy_jan2" sheetId="3" r:id="rId3"/>
  </sheets>
  <calcPr calcId="145621"/>
</workbook>
</file>

<file path=xl/calcChain.xml><?xml version="1.0" encoding="utf-8"?>
<calcChain xmlns="http://schemas.openxmlformats.org/spreadsheetml/2006/main">
  <c r="P273" i="4" l="1"/>
  <c r="P272" i="4"/>
  <c r="R271" i="4"/>
  <c r="N271" i="4"/>
  <c r="O271" i="4" s="1"/>
  <c r="P271" i="4" s="1"/>
  <c r="L271" i="4" s="1"/>
  <c r="P270" i="4"/>
  <c r="P269" i="4"/>
  <c r="P267" i="4"/>
  <c r="P266" i="4"/>
  <c r="P265" i="4"/>
  <c r="P264" i="4"/>
  <c r="N263" i="4"/>
  <c r="O263" i="4" s="1"/>
  <c r="P263" i="4" s="1"/>
  <c r="L263" i="4" s="1"/>
  <c r="N247" i="4"/>
  <c r="O247" i="4" s="1"/>
  <c r="P247" i="4" s="1"/>
  <c r="L247" i="4" s="1"/>
  <c r="N246" i="4"/>
  <c r="O246" i="4" s="1"/>
  <c r="P246" i="4" s="1"/>
  <c r="L246" i="4" s="1"/>
  <c r="N245" i="4"/>
  <c r="O245" i="4" s="1"/>
  <c r="P245" i="4" s="1"/>
  <c r="L245" i="4" s="1"/>
  <c r="N244" i="4"/>
  <c r="O244" i="4" s="1"/>
  <c r="P244" i="4" s="1"/>
  <c r="L244" i="4" s="1"/>
  <c r="N243" i="4"/>
  <c r="O243" i="4" s="1"/>
  <c r="P243" i="4" s="1"/>
  <c r="L243" i="4" s="1"/>
  <c r="N242" i="4"/>
  <c r="O242" i="4" s="1"/>
  <c r="P242" i="4" s="1"/>
  <c r="L242" i="4" s="1"/>
  <c r="N241" i="4"/>
  <c r="O241" i="4" s="1"/>
  <c r="P241" i="4" s="1"/>
  <c r="L241" i="4" s="1"/>
  <c r="N240" i="4"/>
  <c r="O240" i="4" s="1"/>
  <c r="P240" i="4" s="1"/>
  <c r="L240" i="4" s="1"/>
  <c r="N239" i="4"/>
  <c r="O239" i="4" s="1"/>
  <c r="P239" i="4" s="1"/>
  <c r="L239" i="4" s="1"/>
  <c r="N238" i="4"/>
  <c r="O238" i="4" s="1"/>
  <c r="P238" i="4" s="1"/>
  <c r="L238" i="4" s="1"/>
  <c r="N237" i="4"/>
  <c r="O237" i="4" s="1"/>
  <c r="P237" i="4" s="1"/>
  <c r="L237" i="4" s="1"/>
  <c r="N236" i="4"/>
  <c r="O236" i="4" s="1"/>
  <c r="P236" i="4" s="1"/>
  <c r="L236" i="4" s="1"/>
  <c r="N235" i="4"/>
  <c r="O235" i="4" s="1"/>
  <c r="P235" i="4" s="1"/>
  <c r="L235" i="4" s="1"/>
  <c r="N234" i="4"/>
  <c r="O234" i="4" s="1"/>
  <c r="P234" i="4" s="1"/>
  <c r="L234" i="4" s="1"/>
  <c r="N233" i="4"/>
  <c r="O233" i="4" s="1"/>
  <c r="P233" i="4" s="1"/>
  <c r="L233" i="4" s="1"/>
  <c r="N232" i="4"/>
  <c r="O232" i="4" s="1"/>
  <c r="P232" i="4" s="1"/>
  <c r="L232" i="4" s="1"/>
  <c r="N231" i="4"/>
  <c r="O231" i="4" s="1"/>
  <c r="P231" i="4" s="1"/>
  <c r="L231" i="4" s="1"/>
  <c r="N230" i="4"/>
  <c r="O230" i="4" s="1"/>
  <c r="P230" i="4" s="1"/>
  <c r="L230" i="4" s="1"/>
  <c r="N229" i="4"/>
  <c r="O229" i="4" s="1"/>
  <c r="P229" i="4" s="1"/>
  <c r="L229" i="4" s="1"/>
  <c r="N228" i="4"/>
  <c r="O228" i="4" s="1"/>
  <c r="P228" i="4" s="1"/>
  <c r="L228" i="4" s="1"/>
  <c r="N227" i="4"/>
  <c r="O227" i="4" s="1"/>
  <c r="P227" i="4" s="1"/>
  <c r="L227" i="4" s="1"/>
  <c r="N226" i="4"/>
  <c r="O226" i="4" s="1"/>
  <c r="P226" i="4" s="1"/>
  <c r="L226" i="4" s="1"/>
  <c r="N225" i="4"/>
  <c r="O225" i="4" s="1"/>
  <c r="P225" i="4" s="1"/>
  <c r="L225" i="4" s="1"/>
  <c r="N224" i="4"/>
  <c r="O224" i="4" s="1"/>
  <c r="P224" i="4" s="1"/>
  <c r="L224" i="4" s="1"/>
  <c r="N223" i="4"/>
  <c r="O223" i="4" s="1"/>
  <c r="P223" i="4" s="1"/>
  <c r="L223" i="4" s="1"/>
  <c r="N222" i="4"/>
  <c r="O222" i="4" s="1"/>
  <c r="P222" i="4" s="1"/>
  <c r="L222" i="4" s="1"/>
  <c r="N221" i="4"/>
  <c r="O221" i="4" s="1"/>
  <c r="P221" i="4" s="1"/>
  <c r="L221" i="4" s="1"/>
  <c r="N220" i="4"/>
  <c r="O220" i="4" s="1"/>
  <c r="P220" i="4" s="1"/>
  <c r="L220" i="4" s="1"/>
  <c r="N219" i="4"/>
  <c r="O219" i="4" s="1"/>
  <c r="P219" i="4" s="1"/>
  <c r="L219" i="4" s="1"/>
  <c r="N218" i="4"/>
  <c r="O218" i="4" s="1"/>
  <c r="P218" i="4" s="1"/>
  <c r="L218" i="4" s="1"/>
  <c r="N217" i="4"/>
  <c r="O217" i="4" s="1"/>
  <c r="P217" i="4" s="1"/>
  <c r="L217" i="4" s="1"/>
  <c r="N216" i="4"/>
  <c r="O216" i="4" s="1"/>
  <c r="P216" i="4" s="1"/>
  <c r="L216" i="4" s="1"/>
  <c r="N215" i="4"/>
  <c r="O215" i="4" s="1"/>
  <c r="P215" i="4" s="1"/>
  <c r="L215" i="4" s="1"/>
  <c r="N214" i="4"/>
  <c r="O214" i="4" s="1"/>
  <c r="P214" i="4" s="1"/>
  <c r="L214" i="4" s="1"/>
  <c r="N213" i="4"/>
  <c r="O213" i="4" s="1"/>
  <c r="P213" i="4" s="1"/>
  <c r="L213" i="4" s="1"/>
  <c r="N212" i="4"/>
  <c r="O212" i="4" s="1"/>
  <c r="P212" i="4" s="1"/>
  <c r="L212" i="4" s="1"/>
  <c r="N211" i="4"/>
  <c r="O211" i="4" s="1"/>
  <c r="P211" i="4" s="1"/>
  <c r="L211" i="4" s="1"/>
  <c r="N210" i="4"/>
  <c r="O210" i="4" s="1"/>
  <c r="P210" i="4" s="1"/>
  <c r="L210" i="4" s="1"/>
  <c r="N209" i="4"/>
  <c r="O209" i="4" s="1"/>
  <c r="P209" i="4" s="1"/>
  <c r="L209" i="4" s="1"/>
  <c r="N208" i="4"/>
  <c r="O208" i="4" s="1"/>
  <c r="P208" i="4" s="1"/>
  <c r="L208" i="4" s="1"/>
  <c r="N207" i="4"/>
  <c r="O207" i="4" s="1"/>
  <c r="P207" i="4" s="1"/>
  <c r="L207" i="4" s="1"/>
  <c r="N206" i="4"/>
  <c r="O206" i="4" s="1"/>
  <c r="P206" i="4" s="1"/>
  <c r="L206" i="4" s="1"/>
  <c r="N205" i="4"/>
  <c r="O205" i="4" s="1"/>
  <c r="P205" i="4" s="1"/>
  <c r="L205" i="4" s="1"/>
  <c r="N204" i="4"/>
  <c r="O204" i="4" s="1"/>
  <c r="P204" i="4" s="1"/>
  <c r="L204" i="4" s="1"/>
  <c r="N203" i="4"/>
  <c r="O203" i="4" s="1"/>
  <c r="P203" i="4" s="1"/>
  <c r="L203" i="4" s="1"/>
  <c r="N202" i="4"/>
  <c r="O202" i="4" s="1"/>
  <c r="P202" i="4" s="1"/>
  <c r="L202" i="4" s="1"/>
  <c r="N201" i="4"/>
  <c r="O201" i="4" s="1"/>
  <c r="P201" i="4" s="1"/>
  <c r="L201" i="4" s="1"/>
  <c r="N200" i="4"/>
  <c r="O200" i="4" s="1"/>
  <c r="P200" i="4" s="1"/>
  <c r="L200" i="4" s="1"/>
  <c r="N199" i="4"/>
  <c r="O199" i="4" s="1"/>
  <c r="P199" i="4" s="1"/>
  <c r="L199" i="4" s="1"/>
  <c r="O198" i="4"/>
  <c r="P198" i="4" s="1"/>
  <c r="L198" i="4" s="1"/>
  <c r="N198" i="4"/>
  <c r="O197" i="4"/>
  <c r="P197" i="4" s="1"/>
  <c r="L197" i="4" s="1"/>
  <c r="N197" i="4"/>
  <c r="O196" i="4"/>
  <c r="P196" i="4" s="1"/>
  <c r="L196" i="4" s="1"/>
  <c r="N196" i="4"/>
  <c r="O195" i="4"/>
  <c r="P195" i="4" s="1"/>
  <c r="L195" i="4" s="1"/>
  <c r="N195" i="4"/>
  <c r="O194" i="4"/>
  <c r="P194" i="4" s="1"/>
  <c r="L194" i="4" s="1"/>
  <c r="N194" i="4"/>
  <c r="O193" i="4"/>
  <c r="P193" i="4" s="1"/>
  <c r="L193" i="4" s="1"/>
  <c r="N193" i="4"/>
  <c r="O192" i="4"/>
  <c r="P192" i="4" s="1"/>
  <c r="L192" i="4" s="1"/>
  <c r="N192" i="4"/>
  <c r="O191" i="4"/>
  <c r="P191" i="4" s="1"/>
  <c r="L191" i="4" s="1"/>
  <c r="N191" i="4"/>
  <c r="O190" i="4"/>
  <c r="P190" i="4" s="1"/>
  <c r="L190" i="4" s="1"/>
  <c r="N190" i="4"/>
  <c r="O189" i="4"/>
  <c r="P189" i="4" s="1"/>
  <c r="L189" i="4" s="1"/>
  <c r="N189" i="4"/>
  <c r="O188" i="4"/>
  <c r="P188" i="4" s="1"/>
  <c r="L188" i="4" s="1"/>
  <c r="N188" i="4"/>
  <c r="O187" i="4"/>
  <c r="P187" i="4" s="1"/>
  <c r="L187" i="4" s="1"/>
  <c r="N187" i="4"/>
  <c r="O186" i="4"/>
  <c r="P186" i="4" s="1"/>
  <c r="L186" i="4" s="1"/>
  <c r="N186" i="4"/>
  <c r="O185" i="4"/>
  <c r="P185" i="4" s="1"/>
  <c r="L185" i="4" s="1"/>
  <c r="N185" i="4"/>
  <c r="O184" i="4"/>
  <c r="P184" i="4" s="1"/>
  <c r="L184" i="4" s="1"/>
  <c r="N184" i="4"/>
  <c r="S183" i="4"/>
  <c r="N183" i="4"/>
  <c r="O183" i="4" s="1"/>
  <c r="P183" i="4" s="1"/>
  <c r="L183" i="4" s="1"/>
  <c r="T182" i="4"/>
  <c r="S182" i="4"/>
  <c r="N182" i="4"/>
  <c r="O182" i="4" s="1"/>
  <c r="P182" i="4" s="1"/>
  <c r="L182" i="4" s="1"/>
  <c r="S181" i="4"/>
  <c r="T181" i="4" s="1"/>
  <c r="N181" i="4"/>
  <c r="O181" i="4" s="1"/>
  <c r="P181" i="4" s="1"/>
  <c r="L181" i="4" s="1"/>
  <c r="T180" i="4"/>
  <c r="S180" i="4"/>
  <c r="N180" i="4"/>
  <c r="O180" i="4" s="1"/>
  <c r="P180" i="4" s="1"/>
  <c r="L180" i="4" s="1"/>
  <c r="S179" i="4"/>
  <c r="T179" i="4" s="1"/>
  <c r="N179" i="4"/>
  <c r="O179" i="4" s="1"/>
  <c r="P179" i="4" s="1"/>
  <c r="L179" i="4" s="1"/>
  <c r="T178" i="4"/>
  <c r="S178" i="4"/>
  <c r="N178" i="4"/>
  <c r="O178" i="4" s="1"/>
  <c r="P178" i="4" s="1"/>
  <c r="L178" i="4" s="1"/>
  <c r="S177" i="4"/>
  <c r="T177" i="4" s="1"/>
  <c r="N177" i="4"/>
  <c r="O177" i="4" s="1"/>
  <c r="P177" i="4" s="1"/>
  <c r="L177" i="4" s="1"/>
  <c r="T176" i="4"/>
  <c r="S176" i="4"/>
  <c r="N176" i="4"/>
  <c r="O176" i="4" s="1"/>
  <c r="P176" i="4" s="1"/>
  <c r="L176" i="4" s="1"/>
  <c r="N175" i="4"/>
  <c r="O175" i="4" s="1"/>
  <c r="P175" i="4" s="1"/>
  <c r="L175" i="4" s="1"/>
  <c r="T174" i="4"/>
  <c r="S174" i="4"/>
  <c r="N174" i="4"/>
  <c r="O174" i="4" s="1"/>
  <c r="P174" i="4" s="1"/>
  <c r="L174" i="4" s="1"/>
  <c r="S173" i="4"/>
  <c r="T173" i="4" s="1"/>
  <c r="N173" i="4"/>
  <c r="O173" i="4" s="1"/>
  <c r="P173" i="4" s="1"/>
  <c r="L173" i="4" s="1"/>
  <c r="T172" i="4"/>
  <c r="S172" i="4"/>
  <c r="N172" i="4"/>
  <c r="O172" i="4" s="1"/>
  <c r="P172" i="4" s="1"/>
  <c r="L172" i="4" s="1"/>
  <c r="S171" i="4"/>
  <c r="T171" i="4" s="1"/>
  <c r="N171" i="4"/>
  <c r="O171" i="4" s="1"/>
  <c r="P171" i="4" s="1"/>
  <c r="L171" i="4" s="1"/>
  <c r="T170" i="4"/>
  <c r="S170" i="4"/>
  <c r="N170" i="4"/>
  <c r="O170" i="4" s="1"/>
  <c r="P170" i="4" s="1"/>
  <c r="L170" i="4" s="1"/>
  <c r="S169" i="4"/>
  <c r="T169" i="4" s="1"/>
  <c r="N169" i="4"/>
  <c r="O169" i="4" s="1"/>
  <c r="P169" i="4" s="1"/>
  <c r="L169" i="4" s="1"/>
  <c r="T168" i="4"/>
  <c r="S168" i="4"/>
  <c r="N168" i="4"/>
  <c r="O168" i="4" s="1"/>
  <c r="P168" i="4" s="1"/>
  <c r="L168" i="4" s="1"/>
  <c r="S167" i="4"/>
  <c r="T167" i="4" s="1"/>
  <c r="N167" i="4"/>
  <c r="O167" i="4" s="1"/>
  <c r="P167" i="4" s="1"/>
  <c r="L167" i="4" s="1"/>
  <c r="T166" i="4"/>
  <c r="S166" i="4"/>
  <c r="N166" i="4"/>
  <c r="O166" i="4" s="1"/>
  <c r="P166" i="4" s="1"/>
  <c r="L166" i="4" s="1"/>
  <c r="S165" i="4"/>
  <c r="T165" i="4" s="1"/>
  <c r="N165" i="4"/>
  <c r="O165" i="4" s="1"/>
  <c r="P165" i="4" s="1"/>
  <c r="L165" i="4" s="1"/>
  <c r="T164" i="4"/>
  <c r="S164" i="4"/>
  <c r="N164" i="4"/>
  <c r="O164" i="4" s="1"/>
  <c r="P164" i="4" s="1"/>
  <c r="L164" i="4" s="1"/>
  <c r="S163" i="4"/>
  <c r="T163" i="4" s="1"/>
  <c r="N163" i="4"/>
  <c r="O163" i="4" s="1"/>
  <c r="P163" i="4" s="1"/>
  <c r="L163" i="4" s="1"/>
  <c r="T162" i="4"/>
  <c r="S162" i="4"/>
  <c r="N162" i="4"/>
  <c r="O162" i="4" s="1"/>
  <c r="P162" i="4" s="1"/>
  <c r="L162" i="4" s="1"/>
  <c r="S161" i="4"/>
  <c r="T161" i="4" s="1"/>
  <c r="N161" i="4"/>
  <c r="O161" i="4" s="1"/>
  <c r="P161" i="4" s="1"/>
  <c r="L161" i="4" s="1"/>
  <c r="T160" i="4"/>
  <c r="S160" i="4"/>
  <c r="N160" i="4"/>
  <c r="O160" i="4" s="1"/>
  <c r="P160" i="4" s="1"/>
  <c r="L160" i="4" s="1"/>
  <c r="S159" i="4"/>
  <c r="T159" i="4" s="1"/>
  <c r="N159" i="4"/>
  <c r="O159" i="4" s="1"/>
  <c r="P159" i="4" s="1"/>
  <c r="L159" i="4" s="1"/>
  <c r="T158" i="4"/>
  <c r="S158" i="4"/>
  <c r="N158" i="4"/>
  <c r="O158" i="4" s="1"/>
  <c r="P158" i="4" s="1"/>
  <c r="L158" i="4" s="1"/>
  <c r="S157" i="4"/>
  <c r="T157" i="4" s="1"/>
  <c r="N157" i="4"/>
  <c r="O157" i="4" s="1"/>
  <c r="P157" i="4" s="1"/>
  <c r="L157" i="4" s="1"/>
  <c r="T156" i="4"/>
  <c r="S156" i="4"/>
  <c r="N156" i="4"/>
  <c r="O156" i="4" s="1"/>
  <c r="P156" i="4" s="1"/>
  <c r="L156" i="4" s="1"/>
  <c r="S155" i="4"/>
  <c r="T155" i="4" s="1"/>
  <c r="N155" i="4"/>
  <c r="O155" i="4" s="1"/>
  <c r="P155" i="4" s="1"/>
  <c r="L155" i="4" s="1"/>
  <c r="T154" i="4"/>
  <c r="S154" i="4"/>
  <c r="N154" i="4"/>
  <c r="O154" i="4" s="1"/>
  <c r="P154" i="4" s="1"/>
  <c r="L154" i="4" s="1"/>
  <c r="S153" i="4"/>
  <c r="T153" i="4" s="1"/>
  <c r="N153" i="4"/>
  <c r="O153" i="4" s="1"/>
  <c r="P153" i="4" s="1"/>
  <c r="L153" i="4" s="1"/>
  <c r="T152" i="4"/>
  <c r="S152" i="4"/>
  <c r="N152" i="4"/>
  <c r="O152" i="4" s="1"/>
  <c r="P152" i="4" s="1"/>
  <c r="L152" i="4" s="1"/>
  <c r="S151" i="4"/>
  <c r="T151" i="4" s="1"/>
  <c r="N151" i="4"/>
  <c r="O151" i="4" s="1"/>
  <c r="P151" i="4" s="1"/>
  <c r="L151" i="4" s="1"/>
  <c r="T150" i="4"/>
  <c r="S150" i="4"/>
  <c r="N150" i="4"/>
  <c r="O150" i="4" s="1"/>
  <c r="P150" i="4" s="1"/>
  <c r="L150" i="4" s="1"/>
  <c r="S149" i="4"/>
  <c r="O149" i="4"/>
  <c r="P149" i="4" s="1"/>
  <c r="L149" i="4" s="1"/>
  <c r="N149" i="4"/>
  <c r="S148" i="4"/>
  <c r="T148" i="4" s="1"/>
  <c r="N148" i="4"/>
  <c r="O148" i="4" s="1"/>
  <c r="P148" i="4" s="1"/>
  <c r="L148" i="4" s="1"/>
  <c r="S147" i="4"/>
  <c r="T147" i="4" s="1"/>
  <c r="O147" i="4"/>
  <c r="P147" i="4" s="1"/>
  <c r="L147" i="4" s="1"/>
  <c r="N147" i="4"/>
  <c r="S146" i="4"/>
  <c r="T146" i="4" s="1"/>
  <c r="N146" i="4"/>
  <c r="O146" i="4" s="1"/>
  <c r="P146" i="4" s="1"/>
  <c r="L146" i="4" s="1"/>
  <c r="S145" i="4"/>
  <c r="N145" i="4"/>
  <c r="O145" i="4" s="1"/>
  <c r="P145" i="4" s="1"/>
  <c r="L145" i="4" s="1"/>
  <c r="S144" i="4"/>
  <c r="T144" i="4" s="1"/>
  <c r="N144" i="4"/>
  <c r="O144" i="4" s="1"/>
  <c r="P144" i="4" s="1"/>
  <c r="L144" i="4" s="1"/>
  <c r="T143" i="4"/>
  <c r="S143" i="4"/>
  <c r="N143" i="4"/>
  <c r="O143" i="4" s="1"/>
  <c r="P143" i="4" s="1"/>
  <c r="L143" i="4" s="1"/>
  <c r="S142" i="4"/>
  <c r="T142" i="4" s="1"/>
  <c r="N142" i="4"/>
  <c r="O142" i="4" s="1"/>
  <c r="P142" i="4" s="1"/>
  <c r="L142" i="4" s="1"/>
  <c r="N141" i="4"/>
  <c r="O141" i="4" s="1"/>
  <c r="P141" i="4" s="1"/>
  <c r="L141" i="4" s="1"/>
  <c r="S140" i="4"/>
  <c r="T140" i="4" s="1"/>
  <c r="N140" i="4"/>
  <c r="O140" i="4" s="1"/>
  <c r="P140" i="4" s="1"/>
  <c r="L140" i="4" s="1"/>
  <c r="S139" i="4"/>
  <c r="T139" i="4" s="1"/>
  <c r="N139" i="4"/>
  <c r="O139" i="4" s="1"/>
  <c r="P139" i="4" s="1"/>
  <c r="L139" i="4" s="1"/>
  <c r="S138" i="4"/>
  <c r="N138" i="4"/>
  <c r="O138" i="4" s="1"/>
  <c r="P138" i="4" s="1"/>
  <c r="L138" i="4" s="1"/>
  <c r="S137" i="4"/>
  <c r="T137" i="4" s="1"/>
  <c r="O137" i="4"/>
  <c r="P137" i="4" s="1"/>
  <c r="L137" i="4" s="1"/>
  <c r="N137" i="4"/>
  <c r="S136" i="4"/>
  <c r="T136" i="4" s="1"/>
  <c r="N136" i="4"/>
  <c r="O136" i="4" s="1"/>
  <c r="P136" i="4" s="1"/>
  <c r="L136" i="4" s="1"/>
  <c r="S135" i="4"/>
  <c r="T135" i="4" s="1"/>
  <c r="N135" i="4"/>
  <c r="O135" i="4" s="1"/>
  <c r="P135" i="4" s="1"/>
  <c r="L135" i="4" s="1"/>
  <c r="S134" i="4"/>
  <c r="T134" i="4" s="1"/>
  <c r="N134" i="4"/>
  <c r="O134" i="4" s="1"/>
  <c r="P134" i="4" s="1"/>
  <c r="L134" i="4" s="1"/>
  <c r="S133" i="4"/>
  <c r="T133" i="4" s="1"/>
  <c r="N133" i="4"/>
  <c r="O133" i="4" s="1"/>
  <c r="P133" i="4" s="1"/>
  <c r="L133" i="4" s="1"/>
  <c r="S132" i="4"/>
  <c r="T132" i="4" s="1"/>
  <c r="N132" i="4"/>
  <c r="O132" i="4" s="1"/>
  <c r="P132" i="4" s="1"/>
  <c r="L132" i="4" s="1"/>
  <c r="S131" i="4"/>
  <c r="T131" i="4" s="1"/>
  <c r="N131" i="4"/>
  <c r="O131" i="4" s="1"/>
  <c r="P131" i="4" s="1"/>
  <c r="L131" i="4" s="1"/>
  <c r="S130" i="4"/>
  <c r="T130" i="4" s="1"/>
  <c r="N130" i="4"/>
  <c r="O130" i="4" s="1"/>
  <c r="P130" i="4" s="1"/>
  <c r="L130" i="4" s="1"/>
  <c r="S129" i="4"/>
  <c r="N129" i="4"/>
  <c r="O129" i="4" s="1"/>
  <c r="P129" i="4" s="1"/>
  <c r="L129" i="4" s="1"/>
  <c r="S128" i="4"/>
  <c r="T128" i="4" s="1"/>
  <c r="N128" i="4"/>
  <c r="O128" i="4" s="1"/>
  <c r="P128" i="4" s="1"/>
  <c r="L128" i="4" s="1"/>
  <c r="S127" i="4"/>
  <c r="T127" i="4" s="1"/>
  <c r="N127" i="4"/>
  <c r="O127" i="4" s="1"/>
  <c r="P127" i="4" s="1"/>
  <c r="L127" i="4" s="1"/>
  <c r="S126" i="4"/>
  <c r="T126" i="4" s="1"/>
  <c r="N126" i="4"/>
  <c r="O126" i="4" s="1"/>
  <c r="P126" i="4" s="1"/>
  <c r="L126" i="4" s="1"/>
  <c r="S125" i="4"/>
  <c r="T125" i="4" s="1"/>
  <c r="N125" i="4"/>
  <c r="O125" i="4" s="1"/>
  <c r="P125" i="4" s="1"/>
  <c r="L125" i="4" s="1"/>
  <c r="S124" i="4"/>
  <c r="T124" i="4" s="1"/>
  <c r="N124" i="4"/>
  <c r="O124" i="4" s="1"/>
  <c r="P124" i="4" s="1"/>
  <c r="L124" i="4" s="1"/>
  <c r="S123" i="4"/>
  <c r="T123" i="4" s="1"/>
  <c r="N123" i="4"/>
  <c r="O123" i="4" s="1"/>
  <c r="P123" i="4" s="1"/>
  <c r="L123" i="4" s="1"/>
  <c r="S122" i="4"/>
  <c r="T122" i="4" s="1"/>
  <c r="N122" i="4"/>
  <c r="O122" i="4" s="1"/>
  <c r="P122" i="4" s="1"/>
  <c r="L122" i="4" s="1"/>
  <c r="S121" i="4"/>
  <c r="T121" i="4" s="1"/>
  <c r="N121" i="4"/>
  <c r="O121" i="4" s="1"/>
  <c r="P121" i="4" s="1"/>
  <c r="L121" i="4" s="1"/>
  <c r="S120" i="4"/>
  <c r="T120" i="4" s="1"/>
  <c r="N120" i="4"/>
  <c r="O120" i="4" s="1"/>
  <c r="P120" i="4" s="1"/>
  <c r="L120" i="4" s="1"/>
  <c r="S119" i="4"/>
  <c r="O119" i="4"/>
  <c r="P119" i="4" s="1"/>
  <c r="N119" i="4"/>
  <c r="L119" i="4"/>
  <c r="S118" i="4"/>
  <c r="T118" i="4" s="1"/>
  <c r="O118" i="4"/>
  <c r="P118" i="4" s="1"/>
  <c r="N118" i="4"/>
  <c r="L118" i="4"/>
  <c r="S117" i="4"/>
  <c r="T117" i="4" s="1"/>
  <c r="O117" i="4"/>
  <c r="P117" i="4" s="1"/>
  <c r="N117" i="4"/>
  <c r="L117" i="4"/>
  <c r="R109" i="4"/>
  <c r="N109" i="4"/>
  <c r="O109" i="4" s="1"/>
  <c r="P109" i="4" s="1"/>
  <c r="L109" i="4" s="1"/>
  <c r="R108" i="4"/>
  <c r="N108" i="4"/>
  <c r="O108" i="4" s="1"/>
  <c r="P108" i="4" s="1"/>
  <c r="L108" i="4" s="1"/>
  <c r="R107" i="4"/>
  <c r="N107" i="4"/>
  <c r="O107" i="4" s="1"/>
  <c r="P107" i="4" s="1"/>
  <c r="L107" i="4" s="1"/>
  <c r="R106" i="4"/>
  <c r="O106" i="4"/>
  <c r="P106" i="4" s="1"/>
  <c r="N106" i="4"/>
  <c r="L106" i="4"/>
  <c r="R105" i="4"/>
  <c r="N105" i="4"/>
  <c r="O105" i="4" s="1"/>
  <c r="P105" i="4" s="1"/>
  <c r="L105" i="4" s="1"/>
  <c r="R104" i="4"/>
  <c r="O104" i="4"/>
  <c r="P104" i="4" s="1"/>
  <c r="N104" i="4"/>
  <c r="L104" i="4"/>
  <c r="R103" i="4"/>
  <c r="P103" i="4"/>
  <c r="L103" i="4" s="1"/>
  <c r="N103" i="4"/>
  <c r="O103" i="4" s="1"/>
  <c r="R102" i="4"/>
  <c r="N102" i="4"/>
  <c r="O102" i="4" s="1"/>
  <c r="P102" i="4" s="1"/>
  <c r="L102" i="4" s="1"/>
  <c r="R101" i="4"/>
  <c r="N101" i="4"/>
  <c r="O101" i="4" s="1"/>
  <c r="P101" i="4" s="1"/>
  <c r="L101" i="4" s="1"/>
  <c r="R100" i="4"/>
  <c r="N100" i="4"/>
  <c r="O100" i="4" s="1"/>
  <c r="P100" i="4" s="1"/>
  <c r="L100" i="4" s="1"/>
  <c r="R99" i="4"/>
  <c r="N99" i="4"/>
  <c r="O99" i="4" s="1"/>
  <c r="P99" i="4" s="1"/>
  <c r="L99" i="4" s="1"/>
  <c r="R98" i="4"/>
  <c r="N98" i="4"/>
  <c r="O98" i="4" s="1"/>
  <c r="P98" i="4" s="1"/>
  <c r="L98" i="4" s="1"/>
  <c r="R97" i="4"/>
  <c r="N97" i="4"/>
  <c r="O97" i="4" s="1"/>
  <c r="P97" i="4" s="1"/>
  <c r="L97" i="4" s="1"/>
  <c r="R96" i="4"/>
  <c r="N96" i="4"/>
  <c r="O96" i="4" s="1"/>
  <c r="P96" i="4" s="1"/>
  <c r="L96" i="4" s="1"/>
  <c r="R95" i="4"/>
  <c r="N95" i="4"/>
  <c r="O95" i="4" s="1"/>
  <c r="P95" i="4" s="1"/>
  <c r="L95" i="4" s="1"/>
  <c r="R94" i="4"/>
  <c r="N94" i="4"/>
  <c r="O94" i="4" s="1"/>
  <c r="P94" i="4" s="1"/>
  <c r="L94" i="4" s="1"/>
  <c r="R93" i="4"/>
  <c r="N93" i="4"/>
  <c r="O93" i="4" s="1"/>
  <c r="P93" i="4" s="1"/>
  <c r="L93" i="4" s="1"/>
  <c r="R92" i="4"/>
  <c r="N92" i="4"/>
  <c r="O92" i="4" s="1"/>
  <c r="P92" i="4" s="1"/>
  <c r="L92" i="4" s="1"/>
  <c r="R91" i="4"/>
  <c r="N91" i="4"/>
  <c r="O91" i="4" s="1"/>
  <c r="P91" i="4" s="1"/>
  <c r="L91" i="4" s="1"/>
  <c r="R90" i="4"/>
  <c r="N90" i="4"/>
  <c r="O90" i="4" s="1"/>
  <c r="P90" i="4" s="1"/>
  <c r="L90" i="4" s="1"/>
  <c r="R89" i="4"/>
  <c r="N89" i="4"/>
  <c r="O89" i="4" s="1"/>
  <c r="P89" i="4" s="1"/>
  <c r="L89" i="4" s="1"/>
  <c r="R88" i="4"/>
  <c r="N88" i="4"/>
  <c r="O88" i="4" s="1"/>
  <c r="P88" i="4" s="1"/>
  <c r="L88" i="4" s="1"/>
  <c r="R87" i="4"/>
  <c r="N87" i="4"/>
  <c r="O87" i="4" s="1"/>
  <c r="P87" i="4" s="1"/>
  <c r="L87" i="4" s="1"/>
  <c r="R86" i="4"/>
  <c r="N86" i="4"/>
  <c r="O86" i="4" s="1"/>
  <c r="P86" i="4" s="1"/>
  <c r="L86" i="4" s="1"/>
  <c r="R85" i="4"/>
  <c r="N85" i="4"/>
  <c r="O85" i="4" s="1"/>
  <c r="P85" i="4" s="1"/>
  <c r="L85" i="4" s="1"/>
  <c r="R84" i="4"/>
  <c r="N84" i="4"/>
  <c r="O84" i="4" s="1"/>
  <c r="P84" i="4" s="1"/>
  <c r="L84" i="4" s="1"/>
  <c r="R83" i="4"/>
  <c r="N83" i="4"/>
  <c r="O83" i="4" s="1"/>
  <c r="P83" i="4" s="1"/>
  <c r="L83" i="4" s="1"/>
  <c r="R82" i="4"/>
  <c r="N82" i="4"/>
  <c r="O82" i="4" s="1"/>
  <c r="P82" i="4" s="1"/>
  <c r="L82" i="4" s="1"/>
  <c r="R81" i="4"/>
  <c r="O81" i="4"/>
  <c r="P81" i="4" s="1"/>
  <c r="N81" i="4"/>
  <c r="L81" i="4"/>
  <c r="R80" i="4"/>
  <c r="N80" i="4"/>
  <c r="O80" i="4" s="1"/>
  <c r="P80" i="4" s="1"/>
  <c r="L80" i="4" s="1"/>
  <c r="R79" i="4"/>
  <c r="O79" i="4"/>
  <c r="P79" i="4" s="1"/>
  <c r="N79" i="4"/>
  <c r="L79" i="4"/>
  <c r="R78" i="4"/>
  <c r="P78" i="4"/>
  <c r="L78" i="4" s="1"/>
  <c r="N78" i="4"/>
  <c r="O78" i="4" s="1"/>
  <c r="R77" i="4"/>
  <c r="N77" i="4"/>
  <c r="O77" i="4" s="1"/>
  <c r="P77" i="4" s="1"/>
  <c r="L77" i="4" s="1"/>
  <c r="R76" i="4"/>
  <c r="N76" i="4"/>
  <c r="O76" i="4" s="1"/>
  <c r="P76" i="4" s="1"/>
  <c r="L76" i="4" s="1"/>
  <c r="R75" i="4"/>
  <c r="N75" i="4"/>
  <c r="O75" i="4" s="1"/>
  <c r="P75" i="4" s="1"/>
  <c r="L75" i="4" s="1"/>
  <c r="R74" i="4"/>
  <c r="N74" i="4"/>
  <c r="O74" i="4" s="1"/>
  <c r="P74" i="4" s="1"/>
  <c r="L74" i="4" s="1"/>
  <c r="R73" i="4"/>
  <c r="N73" i="4"/>
  <c r="O73" i="4" s="1"/>
  <c r="P73" i="4" s="1"/>
  <c r="L73" i="4" s="1"/>
  <c r="R72" i="4"/>
  <c r="N72" i="4"/>
  <c r="O72" i="4" s="1"/>
  <c r="P72" i="4" s="1"/>
  <c r="L72" i="4" s="1"/>
  <c r="R71" i="4"/>
  <c r="N71" i="4"/>
  <c r="O71" i="4" s="1"/>
  <c r="P71" i="4" s="1"/>
  <c r="L71" i="4" s="1"/>
  <c r="R70" i="4"/>
  <c r="N70" i="4"/>
  <c r="O70" i="4" s="1"/>
  <c r="P70" i="4" s="1"/>
  <c r="L70" i="4" s="1"/>
  <c r="R69" i="4"/>
  <c r="N69" i="4"/>
  <c r="O69" i="4" s="1"/>
  <c r="P69" i="4" s="1"/>
  <c r="L69" i="4" s="1"/>
  <c r="R68" i="4"/>
  <c r="N68" i="4"/>
  <c r="O68" i="4" s="1"/>
  <c r="P68" i="4" s="1"/>
  <c r="L68" i="4" s="1"/>
  <c r="R67" i="4"/>
  <c r="N67" i="4"/>
  <c r="O67" i="4" s="1"/>
  <c r="P67" i="4" s="1"/>
  <c r="L67" i="4" s="1"/>
  <c r="R66" i="4"/>
  <c r="N66" i="4"/>
  <c r="O66" i="4" s="1"/>
  <c r="P66" i="4" s="1"/>
  <c r="L66" i="4" s="1"/>
  <c r="R65" i="4"/>
  <c r="O65" i="4"/>
  <c r="P65" i="4" s="1"/>
  <c r="N65" i="4"/>
  <c r="L65" i="4"/>
  <c r="R64" i="4"/>
  <c r="N64" i="4"/>
  <c r="O64" i="4" s="1"/>
  <c r="P64" i="4" s="1"/>
  <c r="L64" i="4" s="1"/>
  <c r="R63" i="4"/>
  <c r="O63" i="4"/>
  <c r="P63" i="4" s="1"/>
  <c r="N63" i="4"/>
  <c r="L63" i="4"/>
  <c r="R62" i="4"/>
  <c r="P62" i="4"/>
  <c r="L62" i="4" s="1"/>
  <c r="N62" i="4"/>
  <c r="O62" i="4" s="1"/>
  <c r="R61" i="4"/>
  <c r="N61" i="4"/>
  <c r="O61" i="4" s="1"/>
  <c r="P61" i="4" s="1"/>
  <c r="L61" i="4" s="1"/>
  <c r="R60" i="4"/>
  <c r="N60" i="4"/>
  <c r="O60" i="4" s="1"/>
  <c r="P60" i="4" s="1"/>
  <c r="L60" i="4" s="1"/>
  <c r="R59" i="4"/>
  <c r="N59" i="4"/>
  <c r="O59" i="4" s="1"/>
  <c r="P59" i="4" s="1"/>
  <c r="L59" i="4" s="1"/>
  <c r="R58" i="4"/>
  <c r="N58" i="4"/>
  <c r="O58" i="4" s="1"/>
  <c r="P58" i="4" s="1"/>
  <c r="L58" i="4" s="1"/>
  <c r="R57" i="4"/>
  <c r="N57" i="4"/>
  <c r="O57" i="4" s="1"/>
  <c r="P57" i="4" s="1"/>
  <c r="L57" i="4" s="1"/>
  <c r="R56" i="4"/>
  <c r="N56" i="4"/>
  <c r="O56" i="4" s="1"/>
  <c r="P56" i="4" s="1"/>
  <c r="L56" i="4" s="1"/>
  <c r="R55" i="4"/>
  <c r="N55" i="4"/>
  <c r="O55" i="4" s="1"/>
  <c r="P55" i="4" s="1"/>
  <c r="L55" i="4" s="1"/>
  <c r="R54" i="4"/>
  <c r="N54" i="4"/>
  <c r="O54" i="4" s="1"/>
  <c r="P54" i="4" s="1"/>
  <c r="L54" i="4" s="1"/>
  <c r="R53" i="4"/>
  <c r="N53" i="4"/>
  <c r="O53" i="4" s="1"/>
  <c r="P53" i="4" s="1"/>
  <c r="L53" i="4" s="1"/>
  <c r="R52" i="4"/>
  <c r="N52" i="4"/>
  <c r="O52" i="4" s="1"/>
  <c r="P52" i="4" s="1"/>
  <c r="L52" i="4" s="1"/>
  <c r="R51" i="4"/>
  <c r="N51" i="4"/>
  <c r="O51" i="4" s="1"/>
  <c r="P51" i="4" s="1"/>
  <c r="L51" i="4" s="1"/>
  <c r="R50" i="4"/>
  <c r="N50" i="4"/>
  <c r="O50" i="4" s="1"/>
  <c r="P50" i="4" s="1"/>
  <c r="L50" i="4" s="1"/>
  <c r="R49" i="4"/>
  <c r="O49" i="4"/>
  <c r="P49" i="4" s="1"/>
  <c r="N49" i="4"/>
  <c r="L49" i="4"/>
  <c r="R48" i="4"/>
  <c r="N48" i="4"/>
  <c r="O48" i="4" s="1"/>
  <c r="P48" i="4" s="1"/>
  <c r="L48" i="4" s="1"/>
  <c r="R47" i="4"/>
  <c r="O47" i="4"/>
  <c r="P47" i="4" s="1"/>
  <c r="N47" i="4"/>
  <c r="L47" i="4"/>
  <c r="R46" i="4"/>
  <c r="P46" i="4"/>
  <c r="L46" i="4" s="1"/>
  <c r="N46" i="4"/>
  <c r="O46" i="4" s="1"/>
  <c r="R45" i="4"/>
  <c r="N45" i="4"/>
  <c r="O45" i="4" s="1"/>
  <c r="P45" i="4" s="1"/>
  <c r="L45" i="4" s="1"/>
  <c r="R44" i="4"/>
  <c r="N44" i="4"/>
  <c r="O44" i="4" s="1"/>
  <c r="P44" i="4" s="1"/>
  <c r="L44" i="4" s="1"/>
  <c r="R43" i="4"/>
  <c r="N43" i="4"/>
  <c r="O43" i="4" s="1"/>
  <c r="P43" i="4" s="1"/>
  <c r="L43" i="4" s="1"/>
  <c r="R42" i="4"/>
  <c r="N42" i="4"/>
  <c r="O42" i="4" s="1"/>
  <c r="P42" i="4" s="1"/>
  <c r="L42" i="4" s="1"/>
  <c r="R41" i="4"/>
  <c r="N41" i="4"/>
  <c r="O41" i="4" s="1"/>
  <c r="P41" i="4" s="1"/>
  <c r="L41" i="4" s="1"/>
  <c r="R40" i="4"/>
  <c r="N40" i="4"/>
  <c r="O40" i="4" s="1"/>
  <c r="P40" i="4" s="1"/>
  <c r="L40" i="4" s="1"/>
  <c r="R38" i="4"/>
  <c r="N38" i="4"/>
  <c r="O38" i="4" s="1"/>
  <c r="P38" i="4" s="1"/>
  <c r="L38" i="4" s="1"/>
  <c r="R37" i="4"/>
  <c r="N37" i="4"/>
  <c r="O37" i="4" s="1"/>
  <c r="P37" i="4" s="1"/>
  <c r="L37" i="4" s="1"/>
  <c r="R36" i="4"/>
  <c r="N36" i="4"/>
  <c r="O36" i="4" s="1"/>
  <c r="P36" i="4" s="1"/>
  <c r="L36" i="4" s="1"/>
  <c r="R35" i="4"/>
  <c r="O35" i="4"/>
  <c r="P35" i="4" s="1"/>
  <c r="L35" i="4" s="1"/>
  <c r="N35" i="4"/>
  <c r="R34" i="4"/>
  <c r="N34" i="4"/>
  <c r="O34" i="4" s="1"/>
  <c r="P34" i="4" s="1"/>
  <c r="L34" i="4" s="1"/>
  <c r="R33" i="4"/>
  <c r="N33" i="4"/>
  <c r="O33" i="4" s="1"/>
  <c r="P33" i="4" s="1"/>
  <c r="L33" i="4" s="1"/>
  <c r="R32" i="4"/>
  <c r="N32" i="4"/>
  <c r="O32" i="4" s="1"/>
  <c r="P32" i="4" s="1"/>
  <c r="L32" i="4" s="1"/>
  <c r="R31" i="4"/>
  <c r="N31" i="4"/>
  <c r="O31" i="4" s="1"/>
  <c r="P31" i="4" s="1"/>
  <c r="L31" i="4" s="1"/>
  <c r="R30" i="4"/>
  <c r="N30" i="4"/>
  <c r="O30" i="4" s="1"/>
  <c r="P30" i="4" s="1"/>
  <c r="L30" i="4" s="1"/>
  <c r="R29" i="4"/>
  <c r="N29" i="4"/>
  <c r="O29" i="4" s="1"/>
  <c r="P29" i="4" s="1"/>
  <c r="L29" i="4" s="1"/>
  <c r="R28" i="4"/>
  <c r="N28" i="4"/>
  <c r="O28" i="4" s="1"/>
  <c r="P28" i="4" s="1"/>
  <c r="L28" i="4" s="1"/>
  <c r="R27" i="4"/>
  <c r="O27" i="4"/>
  <c r="P27" i="4" s="1"/>
  <c r="L27" i="4" s="1"/>
  <c r="N27" i="4"/>
  <c r="R26" i="4"/>
  <c r="N26" i="4"/>
  <c r="O26" i="4" s="1"/>
  <c r="P26" i="4" s="1"/>
  <c r="L26" i="4" s="1"/>
  <c r="R25" i="4"/>
  <c r="N25" i="4"/>
  <c r="O25" i="4" s="1"/>
  <c r="P25" i="4" s="1"/>
  <c r="L25" i="4" s="1"/>
  <c r="R24" i="4"/>
  <c r="N24" i="4"/>
  <c r="O24" i="4" s="1"/>
  <c r="P24" i="4" s="1"/>
  <c r="L24" i="4" s="1"/>
  <c r="R23" i="4"/>
  <c r="N23" i="4"/>
  <c r="O23" i="4" s="1"/>
  <c r="P23" i="4" s="1"/>
  <c r="L23" i="4" s="1"/>
  <c r="R22" i="4"/>
  <c r="N22" i="4"/>
  <c r="O22" i="4" s="1"/>
  <c r="P22" i="4" s="1"/>
  <c r="L22" i="4" s="1"/>
  <c r="R21" i="4"/>
  <c r="N21" i="4"/>
  <c r="O21" i="4" s="1"/>
  <c r="P21" i="4" s="1"/>
  <c r="L21" i="4" s="1"/>
  <c r="R20" i="4"/>
  <c r="N20" i="4"/>
  <c r="O20" i="4" s="1"/>
  <c r="P20" i="4" s="1"/>
  <c r="L20" i="4" s="1"/>
  <c r="R19" i="4"/>
  <c r="O19" i="4"/>
  <c r="P19" i="4" s="1"/>
  <c r="L19" i="4" s="1"/>
  <c r="N19" i="4"/>
  <c r="R18" i="4"/>
  <c r="N18" i="4"/>
  <c r="O18" i="4" s="1"/>
  <c r="P18" i="4" s="1"/>
  <c r="L18" i="4" s="1"/>
  <c r="R17" i="4"/>
  <c r="N17" i="4"/>
  <c r="O17" i="4" s="1"/>
  <c r="P17" i="4" s="1"/>
  <c r="L17" i="4" s="1"/>
  <c r="R16" i="4"/>
  <c r="N16" i="4"/>
  <c r="O16" i="4" s="1"/>
  <c r="P16" i="4" s="1"/>
  <c r="L16" i="4" s="1"/>
  <c r="R15" i="4"/>
  <c r="N15" i="4"/>
  <c r="O15" i="4" s="1"/>
  <c r="P15" i="4" s="1"/>
  <c r="L15" i="4" s="1"/>
  <c r="R14" i="4"/>
  <c r="N14" i="4"/>
  <c r="O14" i="4" s="1"/>
  <c r="P14" i="4" s="1"/>
  <c r="L14" i="4" s="1"/>
  <c r="R13" i="4"/>
  <c r="N13" i="4"/>
  <c r="O13" i="4" s="1"/>
  <c r="P13" i="4" s="1"/>
  <c r="L13" i="4" s="1"/>
  <c r="R12" i="4"/>
  <c r="N12" i="4"/>
  <c r="O12" i="4" s="1"/>
  <c r="P12" i="4" s="1"/>
  <c r="L12" i="4" s="1"/>
  <c r="R11" i="4"/>
  <c r="O11" i="4"/>
  <c r="P11" i="4" s="1"/>
  <c r="L11" i="4" s="1"/>
  <c r="N11" i="4"/>
  <c r="R10" i="4"/>
  <c r="N10" i="4"/>
  <c r="O10" i="4" s="1"/>
  <c r="P10" i="4" s="1"/>
  <c r="L10" i="4" s="1"/>
  <c r="I227" i="1" l="1"/>
  <c r="K227" i="1"/>
  <c r="L227" i="1"/>
  <c r="K172" i="1" l="1"/>
  <c r="L172" i="1" s="1"/>
  <c r="K131" i="1"/>
  <c r="L131" i="1"/>
  <c r="K209" i="1"/>
  <c r="L209" i="1" s="1"/>
  <c r="K159" i="1"/>
  <c r="L159" i="1" s="1"/>
  <c r="K185" i="1"/>
  <c r="L185" i="1" s="1"/>
  <c r="K173" i="1"/>
  <c r="L173" i="1" s="1"/>
  <c r="K190" i="1"/>
  <c r="L190" i="1" s="1"/>
  <c r="K175" i="1"/>
  <c r="L175" i="1" s="1"/>
  <c r="K177" i="1"/>
  <c r="L177" i="1" s="1"/>
  <c r="K136" i="1"/>
  <c r="L136" i="1" s="1"/>
  <c r="K155" i="1"/>
  <c r="L155" i="1" s="1"/>
  <c r="K129" i="1"/>
  <c r="L129" i="1" s="1"/>
  <c r="K140" i="1"/>
  <c r="L140" i="1" s="1"/>
  <c r="K90" i="1"/>
  <c r="L90" i="1" s="1"/>
  <c r="M90" i="1" s="1"/>
  <c r="I90" i="1" s="1"/>
  <c r="O90" i="1"/>
  <c r="K174" i="1" l="1"/>
  <c r="L174" i="1" s="1"/>
  <c r="K103" i="1" l="1"/>
  <c r="L103" i="1" s="1"/>
  <c r="M103" i="1" s="1"/>
  <c r="I103" i="1" s="1"/>
  <c r="O103" i="1"/>
  <c r="K104" i="1"/>
  <c r="L104" i="1" s="1"/>
  <c r="M104" i="1" s="1"/>
  <c r="I104" i="1" s="1"/>
  <c r="O104" i="1"/>
  <c r="K106" i="1"/>
  <c r="L106" i="1" s="1"/>
  <c r="M106" i="1" s="1"/>
  <c r="I106" i="1" s="1"/>
  <c r="O106" i="1"/>
  <c r="K107" i="1"/>
  <c r="L107" i="1" s="1"/>
  <c r="M107" i="1" s="1"/>
  <c r="I107" i="1" s="1"/>
  <c r="O107" i="1"/>
  <c r="K108" i="1"/>
  <c r="L108" i="1"/>
  <c r="M108" i="1" s="1"/>
  <c r="I108" i="1" s="1"/>
  <c r="O108" i="1"/>
  <c r="K179" i="1"/>
  <c r="L179" i="1" s="1"/>
  <c r="K210" i="1" l="1"/>
  <c r="L210" i="1" s="1"/>
  <c r="K171" i="1"/>
  <c r="L171" i="1" s="1"/>
  <c r="K119" i="1"/>
  <c r="L119" i="1" s="1"/>
  <c r="K133" i="1"/>
  <c r="L133" i="1" s="1"/>
  <c r="K121" i="1" l="1"/>
  <c r="L121" i="1" s="1"/>
  <c r="K161" i="1" l="1"/>
  <c r="L161" i="1" s="1"/>
  <c r="K207" i="1"/>
  <c r="L207" i="1" s="1"/>
  <c r="M210" i="1" s="1"/>
  <c r="K144" i="1" l="1"/>
  <c r="L144" i="1" s="1"/>
  <c r="K176" i="1"/>
  <c r="L176" i="1" s="1"/>
  <c r="O24" i="1"/>
  <c r="K24" i="1"/>
  <c r="L24" i="1" s="1"/>
  <c r="M24" i="1" s="1"/>
  <c r="I24" i="1" s="1"/>
  <c r="O80" i="1"/>
  <c r="K80" i="1"/>
  <c r="L80" i="1" s="1"/>
  <c r="M80" i="1" s="1"/>
  <c r="I80" i="1" s="1"/>
  <c r="O45" i="1"/>
  <c r="K45" i="1"/>
  <c r="L45" i="1" s="1"/>
  <c r="M45" i="1" s="1"/>
  <c r="I45" i="1" s="1"/>
  <c r="K100" i="1"/>
  <c r="L100" i="1" s="1"/>
  <c r="M100" i="1" s="1"/>
  <c r="I100" i="1" s="1"/>
  <c r="O100" i="1"/>
  <c r="K101" i="1"/>
  <c r="L101" i="1" s="1"/>
  <c r="M101" i="1" s="1"/>
  <c r="I101" i="1" s="1"/>
  <c r="O101" i="1"/>
  <c r="K102" i="1"/>
  <c r="L102" i="1" s="1"/>
  <c r="M102" i="1" s="1"/>
  <c r="I102" i="1" s="1"/>
  <c r="O102" i="1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L169" i="3"/>
  <c r="K169" i="3"/>
  <c r="I169" i="3"/>
  <c r="M168" i="3"/>
  <c r="L168" i="3"/>
  <c r="K168" i="3"/>
  <c r="I168" i="3"/>
  <c r="M167" i="3"/>
  <c r="L167" i="3"/>
  <c r="K167" i="3"/>
  <c r="I167" i="3"/>
  <c r="M158" i="3"/>
  <c r="L158" i="3"/>
  <c r="K158" i="3"/>
  <c r="I158" i="3"/>
  <c r="M157" i="3"/>
  <c r="L157" i="3"/>
  <c r="K157" i="3"/>
  <c r="I157" i="3"/>
  <c r="M156" i="3"/>
  <c r="L156" i="3"/>
  <c r="K156" i="3"/>
  <c r="I156" i="3"/>
  <c r="M155" i="3"/>
  <c r="L155" i="3"/>
  <c r="K155" i="3"/>
  <c r="I155" i="3"/>
  <c r="M154" i="3"/>
  <c r="L154" i="3"/>
  <c r="K154" i="3"/>
  <c r="I154" i="3"/>
  <c r="M153" i="3"/>
  <c r="L153" i="3"/>
  <c r="K153" i="3"/>
  <c r="I153" i="3"/>
  <c r="M152" i="3"/>
  <c r="L152" i="3"/>
  <c r="K152" i="3"/>
  <c r="I152" i="3"/>
  <c r="M151" i="3"/>
  <c r="L151" i="3"/>
  <c r="K151" i="3"/>
  <c r="I151" i="3"/>
  <c r="M150" i="3"/>
  <c r="L150" i="3"/>
  <c r="K150" i="3"/>
  <c r="I150" i="3"/>
  <c r="M149" i="3"/>
  <c r="L149" i="3"/>
  <c r="K149" i="3"/>
  <c r="I149" i="3"/>
  <c r="M148" i="3"/>
  <c r="L148" i="3"/>
  <c r="K148" i="3"/>
  <c r="I148" i="3"/>
  <c r="M147" i="3"/>
  <c r="L147" i="3"/>
  <c r="K147" i="3"/>
  <c r="I147" i="3"/>
  <c r="M146" i="3"/>
  <c r="L146" i="3"/>
  <c r="K146" i="3"/>
  <c r="I146" i="3"/>
  <c r="M145" i="3"/>
  <c r="L145" i="3"/>
  <c r="K145" i="3"/>
  <c r="I145" i="3"/>
  <c r="M144" i="3"/>
  <c r="L144" i="3"/>
  <c r="K144" i="3"/>
  <c r="I144" i="3"/>
  <c r="M143" i="3"/>
  <c r="L143" i="3"/>
  <c r="K143" i="3"/>
  <c r="I143" i="3"/>
  <c r="M142" i="3"/>
  <c r="L142" i="3"/>
  <c r="K142" i="3"/>
  <c r="I142" i="3"/>
  <c r="M141" i="3"/>
  <c r="L141" i="3"/>
  <c r="K141" i="3"/>
  <c r="I141" i="3"/>
  <c r="M140" i="3"/>
  <c r="L140" i="3"/>
  <c r="K140" i="3"/>
  <c r="I140" i="3"/>
  <c r="M139" i="3"/>
  <c r="L139" i="3"/>
  <c r="K139" i="3"/>
  <c r="I139" i="3"/>
  <c r="M138" i="3"/>
  <c r="L138" i="3"/>
  <c r="K138" i="3"/>
  <c r="I138" i="3"/>
  <c r="M137" i="3"/>
  <c r="L137" i="3"/>
  <c r="K137" i="3"/>
  <c r="I137" i="3"/>
  <c r="M136" i="3"/>
  <c r="L136" i="3"/>
  <c r="K136" i="3"/>
  <c r="I136" i="3"/>
  <c r="M135" i="3"/>
  <c r="L135" i="3"/>
  <c r="K135" i="3"/>
  <c r="I135" i="3"/>
  <c r="M134" i="3"/>
  <c r="L134" i="3"/>
  <c r="K134" i="3"/>
  <c r="I134" i="3"/>
  <c r="M133" i="3"/>
  <c r="L133" i="3"/>
  <c r="K133" i="3"/>
  <c r="I133" i="3"/>
  <c r="M132" i="3"/>
  <c r="L132" i="3"/>
  <c r="K132" i="3"/>
  <c r="I132" i="3"/>
  <c r="M131" i="3"/>
  <c r="L131" i="3"/>
  <c r="K131" i="3"/>
  <c r="I131" i="3"/>
  <c r="M130" i="3"/>
  <c r="L130" i="3"/>
  <c r="K130" i="3"/>
  <c r="I130" i="3"/>
  <c r="M129" i="3"/>
  <c r="L129" i="3"/>
  <c r="K129" i="3"/>
  <c r="I129" i="3"/>
  <c r="M128" i="3"/>
  <c r="L128" i="3"/>
  <c r="K128" i="3"/>
  <c r="I128" i="3"/>
  <c r="M127" i="3"/>
  <c r="L127" i="3"/>
  <c r="K127" i="3"/>
  <c r="I127" i="3"/>
  <c r="M126" i="3"/>
  <c r="L126" i="3"/>
  <c r="K126" i="3"/>
  <c r="I126" i="3"/>
  <c r="M125" i="3"/>
  <c r="L125" i="3"/>
  <c r="K125" i="3"/>
  <c r="I125" i="3"/>
  <c r="M124" i="3"/>
  <c r="L124" i="3"/>
  <c r="K124" i="3"/>
  <c r="I124" i="3"/>
  <c r="M123" i="3"/>
  <c r="L123" i="3"/>
  <c r="K123" i="3"/>
  <c r="I123" i="3"/>
  <c r="M122" i="3"/>
  <c r="L122" i="3"/>
  <c r="K122" i="3"/>
  <c r="I122" i="3"/>
  <c r="M121" i="3"/>
  <c r="L121" i="3"/>
  <c r="K121" i="3"/>
  <c r="I121" i="3"/>
  <c r="M120" i="3"/>
  <c r="L120" i="3"/>
  <c r="K120" i="3"/>
  <c r="I120" i="3"/>
  <c r="M119" i="3"/>
  <c r="L119" i="3"/>
  <c r="K119" i="3"/>
  <c r="I119" i="3"/>
  <c r="M118" i="3"/>
  <c r="L118" i="3"/>
  <c r="K118" i="3"/>
  <c r="I118" i="3"/>
  <c r="M117" i="3"/>
  <c r="L117" i="3"/>
  <c r="K117" i="3"/>
  <c r="I117" i="3"/>
  <c r="M116" i="3"/>
  <c r="L116" i="3"/>
  <c r="K116" i="3"/>
  <c r="I116" i="3"/>
  <c r="M115" i="3"/>
  <c r="L115" i="3"/>
  <c r="K115" i="3"/>
  <c r="I115" i="3"/>
  <c r="M114" i="3"/>
  <c r="L114" i="3"/>
  <c r="K114" i="3"/>
  <c r="I114" i="3"/>
  <c r="M113" i="3"/>
  <c r="L113" i="3"/>
  <c r="K113" i="3"/>
  <c r="I113" i="3"/>
  <c r="M112" i="3"/>
  <c r="L112" i="3"/>
  <c r="K112" i="3"/>
  <c r="I112" i="3"/>
  <c r="M111" i="3"/>
  <c r="L111" i="3"/>
  <c r="K111" i="3"/>
  <c r="I111" i="3"/>
  <c r="M110" i="3"/>
  <c r="L110" i="3"/>
  <c r="K110" i="3"/>
  <c r="I110" i="3"/>
  <c r="M109" i="3"/>
  <c r="L109" i="3"/>
  <c r="K109" i="3"/>
  <c r="I109" i="3"/>
  <c r="M108" i="3"/>
  <c r="L108" i="3"/>
  <c r="K108" i="3"/>
  <c r="I108" i="3"/>
  <c r="M107" i="3"/>
  <c r="L107" i="3"/>
  <c r="K107" i="3"/>
  <c r="I107" i="3"/>
  <c r="M106" i="3"/>
  <c r="L106" i="3"/>
  <c r="K106" i="3"/>
  <c r="I106" i="3"/>
  <c r="M105" i="3"/>
  <c r="L105" i="3"/>
  <c r="K105" i="3"/>
  <c r="I105" i="3"/>
  <c r="M104" i="3"/>
  <c r="L104" i="3"/>
  <c r="K104" i="3"/>
  <c r="I104" i="3"/>
  <c r="M103" i="3"/>
  <c r="L103" i="3"/>
  <c r="K103" i="3"/>
  <c r="I103" i="3"/>
  <c r="M102" i="3"/>
  <c r="L102" i="3"/>
  <c r="K102" i="3"/>
  <c r="I102" i="3"/>
  <c r="M101" i="3"/>
  <c r="L101" i="3"/>
  <c r="K101" i="3"/>
  <c r="I101" i="3"/>
  <c r="M100" i="3"/>
  <c r="L100" i="3"/>
  <c r="K100" i="3"/>
  <c r="I100" i="3"/>
  <c r="M99" i="3"/>
  <c r="L99" i="3"/>
  <c r="K99" i="3"/>
  <c r="I99" i="3"/>
  <c r="M98" i="3"/>
  <c r="L98" i="3"/>
  <c r="K98" i="3"/>
  <c r="I98" i="3"/>
  <c r="M97" i="3"/>
  <c r="L97" i="3"/>
  <c r="K97" i="3"/>
  <c r="I97" i="3"/>
  <c r="M96" i="3"/>
  <c r="L96" i="3"/>
  <c r="K96" i="3"/>
  <c r="I96" i="3"/>
  <c r="M95" i="3"/>
  <c r="L95" i="3"/>
  <c r="K95" i="3"/>
  <c r="I95" i="3"/>
  <c r="M94" i="3"/>
  <c r="L94" i="3"/>
  <c r="K94" i="3"/>
  <c r="I94" i="3"/>
  <c r="M93" i="3"/>
  <c r="L93" i="3"/>
  <c r="K93" i="3"/>
  <c r="I93" i="3"/>
  <c r="M92" i="3"/>
  <c r="L92" i="3"/>
  <c r="K92" i="3"/>
  <c r="I92" i="3"/>
  <c r="M91" i="3"/>
  <c r="L91" i="3"/>
  <c r="K91" i="3"/>
  <c r="I91" i="3"/>
  <c r="M90" i="3"/>
  <c r="L90" i="3"/>
  <c r="K90" i="3"/>
  <c r="I90" i="3"/>
  <c r="O82" i="3"/>
  <c r="M82" i="3"/>
  <c r="L82" i="3"/>
  <c r="K82" i="3"/>
  <c r="I82" i="3"/>
  <c r="O81" i="3"/>
  <c r="M81" i="3"/>
  <c r="L81" i="3"/>
  <c r="K81" i="3"/>
  <c r="I81" i="3"/>
  <c r="O80" i="3"/>
  <c r="M80" i="3"/>
  <c r="L80" i="3"/>
  <c r="K80" i="3"/>
  <c r="I80" i="3"/>
  <c r="O79" i="3"/>
  <c r="M79" i="3"/>
  <c r="L79" i="3"/>
  <c r="K79" i="3"/>
  <c r="I79" i="3"/>
  <c r="O78" i="3"/>
  <c r="M78" i="3"/>
  <c r="L78" i="3"/>
  <c r="K78" i="3"/>
  <c r="I78" i="3"/>
  <c r="O77" i="3"/>
  <c r="M77" i="3"/>
  <c r="L77" i="3"/>
  <c r="K77" i="3"/>
  <c r="I77" i="3"/>
  <c r="O76" i="3"/>
  <c r="M76" i="3"/>
  <c r="L76" i="3"/>
  <c r="K76" i="3"/>
  <c r="I76" i="3"/>
  <c r="O75" i="3"/>
  <c r="M75" i="3"/>
  <c r="L75" i="3"/>
  <c r="K75" i="3"/>
  <c r="I75" i="3"/>
  <c r="O74" i="3"/>
  <c r="M74" i="3"/>
  <c r="L74" i="3"/>
  <c r="K74" i="3"/>
  <c r="I74" i="3"/>
  <c r="O73" i="3"/>
  <c r="M73" i="3"/>
  <c r="L73" i="3"/>
  <c r="K73" i="3"/>
  <c r="I73" i="3"/>
  <c r="O72" i="3"/>
  <c r="M72" i="3"/>
  <c r="L72" i="3"/>
  <c r="K72" i="3"/>
  <c r="I72" i="3"/>
  <c r="O71" i="3"/>
  <c r="M71" i="3"/>
  <c r="L71" i="3"/>
  <c r="K71" i="3"/>
  <c r="I71" i="3"/>
  <c r="O70" i="3"/>
  <c r="M70" i="3"/>
  <c r="L70" i="3"/>
  <c r="K70" i="3"/>
  <c r="I70" i="3"/>
  <c r="O69" i="3"/>
  <c r="M69" i="3"/>
  <c r="L69" i="3"/>
  <c r="K69" i="3"/>
  <c r="I69" i="3"/>
  <c r="O68" i="3"/>
  <c r="M68" i="3"/>
  <c r="L68" i="3"/>
  <c r="K68" i="3"/>
  <c r="I68" i="3"/>
  <c r="O67" i="3"/>
  <c r="M67" i="3"/>
  <c r="L67" i="3"/>
  <c r="K67" i="3"/>
  <c r="I67" i="3"/>
  <c r="O66" i="3"/>
  <c r="M66" i="3"/>
  <c r="L66" i="3"/>
  <c r="K66" i="3"/>
  <c r="I66" i="3"/>
  <c r="O65" i="3"/>
  <c r="M65" i="3"/>
  <c r="L65" i="3"/>
  <c r="K65" i="3"/>
  <c r="I65" i="3"/>
  <c r="O64" i="3"/>
  <c r="M64" i="3"/>
  <c r="L64" i="3"/>
  <c r="K64" i="3"/>
  <c r="I64" i="3"/>
  <c r="O63" i="3"/>
  <c r="M63" i="3"/>
  <c r="L63" i="3"/>
  <c r="K63" i="3"/>
  <c r="I63" i="3"/>
  <c r="O62" i="3"/>
  <c r="M62" i="3"/>
  <c r="L62" i="3"/>
  <c r="K62" i="3"/>
  <c r="I62" i="3"/>
  <c r="O61" i="3"/>
  <c r="M61" i="3"/>
  <c r="L61" i="3"/>
  <c r="K61" i="3"/>
  <c r="I61" i="3"/>
  <c r="O60" i="3"/>
  <c r="M60" i="3"/>
  <c r="L60" i="3"/>
  <c r="K60" i="3"/>
  <c r="I60" i="3"/>
  <c r="O59" i="3"/>
  <c r="M59" i="3"/>
  <c r="L59" i="3"/>
  <c r="K59" i="3"/>
  <c r="I59" i="3"/>
  <c r="O58" i="3"/>
  <c r="M58" i="3"/>
  <c r="L58" i="3"/>
  <c r="K58" i="3"/>
  <c r="I58" i="3"/>
  <c r="O57" i="3"/>
  <c r="M57" i="3"/>
  <c r="L57" i="3"/>
  <c r="K57" i="3"/>
  <c r="I57" i="3"/>
  <c r="O56" i="3"/>
  <c r="M56" i="3"/>
  <c r="L56" i="3"/>
  <c r="K56" i="3"/>
  <c r="I56" i="3"/>
  <c r="O55" i="3"/>
  <c r="M55" i="3"/>
  <c r="L55" i="3"/>
  <c r="K55" i="3"/>
  <c r="I55" i="3"/>
  <c r="O54" i="3"/>
  <c r="M54" i="3"/>
  <c r="L54" i="3"/>
  <c r="K54" i="3"/>
  <c r="I54" i="3"/>
  <c r="O53" i="3"/>
  <c r="M53" i="3"/>
  <c r="L53" i="3"/>
  <c r="K53" i="3"/>
  <c r="I53" i="3"/>
  <c r="O52" i="3"/>
  <c r="M52" i="3"/>
  <c r="L52" i="3"/>
  <c r="K52" i="3"/>
  <c r="I52" i="3"/>
  <c r="O51" i="3"/>
  <c r="M51" i="3"/>
  <c r="L51" i="3"/>
  <c r="K51" i="3"/>
  <c r="I51" i="3"/>
  <c r="O50" i="3"/>
  <c r="M50" i="3"/>
  <c r="L50" i="3"/>
  <c r="K50" i="3"/>
  <c r="I50" i="3"/>
  <c r="O49" i="3"/>
  <c r="M49" i="3"/>
  <c r="L49" i="3"/>
  <c r="K49" i="3"/>
  <c r="I49" i="3"/>
  <c r="O48" i="3"/>
  <c r="M48" i="3"/>
  <c r="L48" i="3"/>
  <c r="K48" i="3"/>
  <c r="I48" i="3"/>
  <c r="O47" i="3"/>
  <c r="M47" i="3"/>
  <c r="L47" i="3"/>
  <c r="K47" i="3"/>
  <c r="I47" i="3"/>
  <c r="O46" i="3"/>
  <c r="M46" i="3"/>
  <c r="L46" i="3"/>
  <c r="K46" i="3"/>
  <c r="I46" i="3"/>
  <c r="O45" i="3"/>
  <c r="M45" i="3"/>
  <c r="L45" i="3"/>
  <c r="K45" i="3"/>
  <c r="I45" i="3"/>
  <c r="O44" i="3"/>
  <c r="M44" i="3"/>
  <c r="L44" i="3"/>
  <c r="K44" i="3"/>
  <c r="I44" i="3"/>
  <c r="O43" i="3"/>
  <c r="M43" i="3"/>
  <c r="L43" i="3"/>
  <c r="K43" i="3"/>
  <c r="I43" i="3"/>
  <c r="O42" i="3"/>
  <c r="M42" i="3"/>
  <c r="L42" i="3"/>
  <c r="K42" i="3"/>
  <c r="I42" i="3"/>
  <c r="O41" i="3"/>
  <c r="M41" i="3"/>
  <c r="L41" i="3"/>
  <c r="K41" i="3"/>
  <c r="I41" i="3"/>
  <c r="O40" i="3"/>
  <c r="M40" i="3"/>
  <c r="L40" i="3"/>
  <c r="K40" i="3"/>
  <c r="I40" i="3"/>
  <c r="O39" i="3"/>
  <c r="M39" i="3"/>
  <c r="L39" i="3"/>
  <c r="K39" i="3"/>
  <c r="I39" i="3"/>
  <c r="O38" i="3"/>
  <c r="M38" i="3"/>
  <c r="L38" i="3"/>
  <c r="K38" i="3"/>
  <c r="I38" i="3"/>
  <c r="O37" i="3"/>
  <c r="M37" i="3"/>
  <c r="L37" i="3"/>
  <c r="K37" i="3"/>
  <c r="I37" i="3"/>
  <c r="O36" i="3"/>
  <c r="M36" i="3"/>
  <c r="L36" i="3"/>
  <c r="K36" i="3"/>
  <c r="I36" i="3"/>
  <c r="O35" i="3"/>
  <c r="M35" i="3"/>
  <c r="L35" i="3"/>
  <c r="K35" i="3"/>
  <c r="I35" i="3"/>
  <c r="O34" i="3"/>
  <c r="M34" i="3"/>
  <c r="L34" i="3"/>
  <c r="K34" i="3"/>
  <c r="I34" i="3"/>
  <c r="O33" i="3"/>
  <c r="M33" i="3"/>
  <c r="L33" i="3"/>
  <c r="K33" i="3"/>
  <c r="I33" i="3"/>
  <c r="O32" i="3"/>
  <c r="M32" i="3"/>
  <c r="L32" i="3"/>
  <c r="K32" i="3"/>
  <c r="I32" i="3"/>
  <c r="O31" i="3"/>
  <c r="M31" i="3"/>
  <c r="L31" i="3"/>
  <c r="K31" i="3"/>
  <c r="I31" i="3"/>
  <c r="O30" i="3"/>
  <c r="M30" i="3"/>
  <c r="L30" i="3"/>
  <c r="K30" i="3"/>
  <c r="I30" i="3"/>
  <c r="O29" i="3"/>
  <c r="M29" i="3"/>
  <c r="L29" i="3"/>
  <c r="K29" i="3"/>
  <c r="I29" i="3"/>
  <c r="O28" i="3"/>
  <c r="M28" i="3"/>
  <c r="L28" i="3"/>
  <c r="K28" i="3"/>
  <c r="I28" i="3"/>
  <c r="O27" i="3"/>
  <c r="M27" i="3"/>
  <c r="L27" i="3"/>
  <c r="K27" i="3"/>
  <c r="I27" i="3"/>
  <c r="O26" i="3"/>
  <c r="M26" i="3"/>
  <c r="L26" i="3"/>
  <c r="K26" i="3"/>
  <c r="I26" i="3"/>
  <c r="O25" i="3"/>
  <c r="M25" i="3"/>
  <c r="L25" i="3"/>
  <c r="K25" i="3"/>
  <c r="I25" i="3"/>
  <c r="O24" i="3"/>
  <c r="M24" i="3"/>
  <c r="L24" i="3"/>
  <c r="K24" i="3"/>
  <c r="I24" i="3"/>
  <c r="O23" i="3"/>
  <c r="M23" i="3"/>
  <c r="L23" i="3"/>
  <c r="K23" i="3"/>
  <c r="I23" i="3"/>
  <c r="O22" i="3"/>
  <c r="M22" i="3"/>
  <c r="L22" i="3"/>
  <c r="K22" i="3"/>
  <c r="I22" i="3"/>
  <c r="O21" i="3"/>
  <c r="M21" i="3"/>
  <c r="L21" i="3"/>
  <c r="K21" i="3"/>
  <c r="I21" i="3"/>
  <c r="O20" i="3"/>
  <c r="M20" i="3"/>
  <c r="L20" i="3"/>
  <c r="K20" i="3"/>
  <c r="I20" i="3"/>
  <c r="O19" i="3"/>
  <c r="M19" i="3"/>
  <c r="L19" i="3"/>
  <c r="K19" i="3"/>
  <c r="I19" i="3"/>
  <c r="O18" i="3"/>
  <c r="M18" i="3"/>
  <c r="L18" i="3"/>
  <c r="K18" i="3"/>
  <c r="I18" i="3"/>
  <c r="O17" i="3"/>
  <c r="M17" i="3"/>
  <c r="L17" i="3"/>
  <c r="K17" i="3"/>
  <c r="I17" i="3"/>
  <c r="O16" i="3"/>
  <c r="M16" i="3"/>
  <c r="L16" i="3"/>
  <c r="K16" i="3"/>
  <c r="I16" i="3"/>
  <c r="O15" i="3"/>
  <c r="M15" i="3"/>
  <c r="L15" i="3"/>
  <c r="K15" i="3"/>
  <c r="I15" i="3"/>
  <c r="O14" i="3"/>
  <c r="M14" i="3"/>
  <c r="L14" i="3"/>
  <c r="K14" i="3"/>
  <c r="I14" i="3"/>
  <c r="O13" i="3"/>
  <c r="M13" i="3"/>
  <c r="L13" i="3"/>
  <c r="K13" i="3"/>
  <c r="I13" i="3"/>
  <c r="O12" i="3"/>
  <c r="M12" i="3"/>
  <c r="L12" i="3"/>
  <c r="K12" i="3"/>
  <c r="I12" i="3"/>
  <c r="O11" i="3"/>
  <c r="M11" i="3"/>
  <c r="L11" i="3"/>
  <c r="K11" i="3"/>
  <c r="I11" i="3"/>
  <c r="O10" i="3"/>
  <c r="M10" i="3"/>
  <c r="L10" i="3"/>
  <c r="K10" i="3"/>
  <c r="I10" i="3"/>
  <c r="M248" i="1"/>
  <c r="M247" i="1"/>
  <c r="O246" i="1"/>
  <c r="K246" i="1"/>
  <c r="L246" i="1" s="1"/>
  <c r="M246" i="1" s="1"/>
  <c r="I246" i="1" s="1"/>
  <c r="M245" i="1"/>
  <c r="M244" i="1"/>
  <c r="M242" i="1"/>
  <c r="M241" i="1"/>
  <c r="M240" i="1"/>
  <c r="M239" i="1"/>
  <c r="M236" i="1"/>
  <c r="K238" i="1"/>
  <c r="L238" i="1" s="1"/>
  <c r="M238" i="1" s="1"/>
  <c r="I238" i="1" s="1"/>
  <c r="K127" i="1"/>
  <c r="L127" i="1" s="1"/>
  <c r="K226" i="1"/>
  <c r="L226" i="1" s="1"/>
  <c r="K225" i="1"/>
  <c r="L225" i="1" s="1"/>
  <c r="K224" i="1"/>
  <c r="L224" i="1" s="1"/>
  <c r="K223" i="1"/>
  <c r="L223" i="1" s="1"/>
  <c r="K222" i="1"/>
  <c r="L222" i="1" s="1"/>
  <c r="K221" i="1"/>
  <c r="L221" i="1" s="1"/>
  <c r="K220" i="1"/>
  <c r="L220" i="1" s="1"/>
  <c r="K219" i="1"/>
  <c r="L219" i="1" s="1"/>
  <c r="K218" i="1"/>
  <c r="L218" i="1" s="1"/>
  <c r="K217" i="1"/>
  <c r="L217" i="1" s="1"/>
  <c r="K216" i="1"/>
  <c r="L216" i="1" s="1"/>
  <c r="K215" i="1"/>
  <c r="L215" i="1" s="1"/>
  <c r="K214" i="1"/>
  <c r="L214" i="1" s="1"/>
  <c r="K213" i="1"/>
  <c r="L213" i="1" s="1"/>
  <c r="M213" i="1" s="1"/>
  <c r="K212" i="1"/>
  <c r="L212" i="1" s="1"/>
  <c r="M212" i="1" s="1"/>
  <c r="K211" i="1"/>
  <c r="L211" i="1" s="1"/>
  <c r="K208" i="1"/>
  <c r="L208" i="1" s="1"/>
  <c r="K206" i="1"/>
  <c r="L206" i="1" s="1"/>
  <c r="K205" i="1"/>
  <c r="L205" i="1" s="1"/>
  <c r="K204" i="1"/>
  <c r="L204" i="1" s="1"/>
  <c r="K203" i="1"/>
  <c r="L203" i="1" s="1"/>
  <c r="K202" i="1"/>
  <c r="L202" i="1" s="1"/>
  <c r="K201" i="1"/>
  <c r="L201" i="1" s="1"/>
  <c r="P183" i="1"/>
  <c r="K200" i="1"/>
  <c r="L200" i="1" s="1"/>
  <c r="P182" i="1"/>
  <c r="Q182" i="1" s="1"/>
  <c r="K199" i="1"/>
  <c r="L199" i="1" s="1"/>
  <c r="P181" i="1"/>
  <c r="Q181" i="1" s="1"/>
  <c r="K198" i="1"/>
  <c r="L198" i="1" s="1"/>
  <c r="P180" i="1"/>
  <c r="Q180" i="1" s="1"/>
  <c r="K197" i="1"/>
  <c r="L197" i="1" s="1"/>
  <c r="P179" i="1"/>
  <c r="Q179" i="1" s="1"/>
  <c r="K196" i="1"/>
  <c r="L196" i="1" s="1"/>
  <c r="M179" i="1" s="1"/>
  <c r="P178" i="1"/>
  <c r="Q178" i="1" s="1"/>
  <c r="K195" i="1"/>
  <c r="L195" i="1" s="1"/>
  <c r="P177" i="1"/>
  <c r="Q177" i="1" s="1"/>
  <c r="K194" i="1"/>
  <c r="L194" i="1" s="1"/>
  <c r="M177" i="1" s="1"/>
  <c r="P176" i="1"/>
  <c r="Q176" i="1" s="1"/>
  <c r="L193" i="1"/>
  <c r="M176" i="1" s="1"/>
  <c r="K193" i="1"/>
  <c r="P175" i="1"/>
  <c r="Q175" i="1" s="1"/>
  <c r="M175" i="1"/>
  <c r="K192" i="1"/>
  <c r="L192" i="1" s="1"/>
  <c r="K191" i="1"/>
  <c r="L191" i="1" s="1"/>
  <c r="P173" i="1"/>
  <c r="Q173" i="1" s="1"/>
  <c r="K189" i="1"/>
  <c r="L189" i="1" s="1"/>
  <c r="M173" i="1" s="1"/>
  <c r="P172" i="1"/>
  <c r="Q172" i="1" s="1"/>
  <c r="K188" i="1"/>
  <c r="L188" i="1" s="1"/>
  <c r="M172" i="1" s="1"/>
  <c r="I172" i="1" s="1"/>
  <c r="P171" i="1"/>
  <c r="Q171" i="1" s="1"/>
  <c r="K187" i="1"/>
  <c r="L187" i="1" s="1"/>
  <c r="P170" i="1"/>
  <c r="Q170" i="1" s="1"/>
  <c r="K186" i="1"/>
  <c r="L186" i="1" s="1"/>
  <c r="P169" i="1"/>
  <c r="Q169" i="1" s="1"/>
  <c r="P168" i="1"/>
  <c r="Q168" i="1" s="1"/>
  <c r="K184" i="1"/>
  <c r="L184" i="1" s="1"/>
  <c r="P167" i="1"/>
  <c r="Q167" i="1" s="1"/>
  <c r="K183" i="1"/>
  <c r="L183" i="1" s="1"/>
  <c r="P166" i="1"/>
  <c r="Q166" i="1" s="1"/>
  <c r="K182" i="1"/>
  <c r="L182" i="1" s="1"/>
  <c r="P165" i="1"/>
  <c r="Q165" i="1" s="1"/>
  <c r="K181" i="1"/>
  <c r="L181" i="1" s="1"/>
  <c r="P164" i="1"/>
  <c r="Q164" i="1" s="1"/>
  <c r="K180" i="1"/>
  <c r="L180" i="1" s="1"/>
  <c r="P163" i="1"/>
  <c r="Q163" i="1" s="1"/>
  <c r="K178" i="1"/>
  <c r="L178" i="1" s="1"/>
  <c r="P162" i="1"/>
  <c r="Q162" i="1" s="1"/>
  <c r="P161" i="1"/>
  <c r="Q161" i="1" s="1"/>
  <c r="P160" i="1"/>
  <c r="Q160" i="1" s="1"/>
  <c r="K170" i="1"/>
  <c r="L170" i="1" s="1"/>
  <c r="P159" i="1"/>
  <c r="Q159" i="1" s="1"/>
  <c r="K169" i="1"/>
  <c r="L169" i="1" s="1"/>
  <c r="P158" i="1"/>
  <c r="Q158" i="1" s="1"/>
  <c r="K168" i="1"/>
  <c r="L168" i="1" s="1"/>
  <c r="P157" i="1"/>
  <c r="Q157" i="1" s="1"/>
  <c r="K167" i="1"/>
  <c r="L167" i="1" s="1"/>
  <c r="P156" i="1"/>
  <c r="Q156" i="1" s="1"/>
  <c r="K166" i="1"/>
  <c r="L166" i="1" s="1"/>
  <c r="P155" i="1"/>
  <c r="Q155" i="1" s="1"/>
  <c r="K165" i="1"/>
  <c r="L165" i="1" s="1"/>
  <c r="P154" i="1"/>
  <c r="Q154" i="1" s="1"/>
  <c r="K164" i="1"/>
  <c r="L164" i="1" s="1"/>
  <c r="P153" i="1"/>
  <c r="Q153" i="1" s="1"/>
  <c r="K163" i="1"/>
  <c r="L163" i="1" s="1"/>
  <c r="P152" i="1"/>
  <c r="Q152" i="1" s="1"/>
  <c r="K162" i="1"/>
  <c r="L162" i="1" s="1"/>
  <c r="M162" i="1" s="1"/>
  <c r="P151" i="1"/>
  <c r="Q151" i="1" s="1"/>
  <c r="K160" i="1"/>
  <c r="L160" i="1" s="1"/>
  <c r="P150" i="1"/>
  <c r="Q150" i="1" s="1"/>
  <c r="K158" i="1"/>
  <c r="L158" i="1" s="1"/>
  <c r="P149" i="1"/>
  <c r="Q149" i="1" s="1"/>
  <c r="K157" i="1"/>
  <c r="L157" i="1" s="1"/>
  <c r="M149" i="1" s="1"/>
  <c r="P148" i="1"/>
  <c r="K156" i="1"/>
  <c r="L156" i="1" s="1"/>
  <c r="M148" i="1" s="1"/>
  <c r="P147" i="1"/>
  <c r="Q147" i="1" s="1"/>
  <c r="K154" i="1"/>
  <c r="L154" i="1" s="1"/>
  <c r="P146" i="1"/>
  <c r="Q146" i="1" s="1"/>
  <c r="K153" i="1"/>
  <c r="L153" i="1" s="1"/>
  <c r="P145" i="1"/>
  <c r="Q145" i="1" s="1"/>
  <c r="L152" i="1"/>
  <c r="K152" i="1"/>
  <c r="P144" i="1"/>
  <c r="K151" i="1"/>
  <c r="L151" i="1" s="1"/>
  <c r="M144" i="1" s="1"/>
  <c r="P143" i="1"/>
  <c r="Q143" i="1" s="1"/>
  <c r="K150" i="1"/>
  <c r="L150" i="1" s="1"/>
  <c r="M143" i="1" s="1"/>
  <c r="P142" i="1"/>
  <c r="Q142" i="1" s="1"/>
  <c r="K149" i="1"/>
  <c r="L149" i="1" s="1"/>
  <c r="P141" i="1"/>
  <c r="Q141" i="1" s="1"/>
  <c r="K148" i="1"/>
  <c r="L148" i="1" s="1"/>
  <c r="K147" i="1"/>
  <c r="L147" i="1" s="1"/>
  <c r="P139" i="1"/>
  <c r="Q139" i="1" s="1"/>
  <c r="K146" i="1"/>
  <c r="L146" i="1" s="1"/>
  <c r="P138" i="1"/>
  <c r="Q138" i="1" s="1"/>
  <c r="K145" i="1"/>
  <c r="L145" i="1" s="1"/>
  <c r="P137" i="1"/>
  <c r="K143" i="1"/>
  <c r="L143" i="1" s="1"/>
  <c r="P136" i="1"/>
  <c r="Q136" i="1" s="1"/>
  <c r="K142" i="1"/>
  <c r="L142" i="1" s="1"/>
  <c r="M136" i="1" s="1"/>
  <c r="P135" i="1"/>
  <c r="Q135" i="1" s="1"/>
  <c r="K141" i="1"/>
  <c r="L141" i="1" s="1"/>
  <c r="P134" i="1"/>
  <c r="Q134" i="1" s="1"/>
  <c r="P133" i="1"/>
  <c r="Q133" i="1" s="1"/>
  <c r="K139" i="1"/>
  <c r="L139" i="1" s="1"/>
  <c r="M133" i="1" s="1"/>
  <c r="P132" i="1"/>
  <c r="Q132" i="1" s="1"/>
  <c r="K138" i="1"/>
  <c r="L138" i="1" s="1"/>
  <c r="P131" i="1"/>
  <c r="Q131" i="1" s="1"/>
  <c r="K137" i="1"/>
  <c r="L137" i="1" s="1"/>
  <c r="M131" i="1" s="1"/>
  <c r="P130" i="1"/>
  <c r="Q130" i="1" s="1"/>
  <c r="K135" i="1"/>
  <c r="L135" i="1" s="1"/>
  <c r="P129" i="1"/>
  <c r="Q129" i="1" s="1"/>
  <c r="K134" i="1"/>
  <c r="L134" i="1" s="1"/>
  <c r="M129" i="1" s="1"/>
  <c r="P128" i="1"/>
  <c r="K132" i="1"/>
  <c r="L132" i="1" s="1"/>
  <c r="P127" i="1"/>
  <c r="Q127" i="1" s="1"/>
  <c r="K130" i="1"/>
  <c r="L130" i="1" s="1"/>
  <c r="M127" i="1" s="1"/>
  <c r="P126" i="1"/>
  <c r="Q126" i="1" s="1"/>
  <c r="K128" i="1"/>
  <c r="L128" i="1" s="1"/>
  <c r="P125" i="1"/>
  <c r="Q125" i="1" s="1"/>
  <c r="K126" i="1"/>
  <c r="L126" i="1" s="1"/>
  <c r="P124" i="1"/>
  <c r="Q124" i="1" s="1"/>
  <c r="K125" i="1"/>
  <c r="L125" i="1" s="1"/>
  <c r="P123" i="1"/>
  <c r="Q123" i="1" s="1"/>
  <c r="K124" i="1"/>
  <c r="L124" i="1" s="1"/>
  <c r="P122" i="1"/>
  <c r="Q122" i="1" s="1"/>
  <c r="K123" i="1"/>
  <c r="L123" i="1" s="1"/>
  <c r="P121" i="1"/>
  <c r="Q121" i="1" s="1"/>
  <c r="K122" i="1"/>
  <c r="L122" i="1" s="1"/>
  <c r="M121" i="1" s="1"/>
  <c r="P120" i="1"/>
  <c r="Q120" i="1" s="1"/>
  <c r="K120" i="1"/>
  <c r="L120" i="1" s="1"/>
  <c r="M120" i="1" s="1"/>
  <c r="I120" i="1" s="1"/>
  <c r="P119" i="1"/>
  <c r="Q119" i="1" s="1"/>
  <c r="K118" i="1"/>
  <c r="L118" i="1" s="1"/>
  <c r="M119" i="1" s="1"/>
  <c r="P118" i="1"/>
  <c r="K117" i="1"/>
  <c r="L117" i="1" s="1"/>
  <c r="M118" i="1" s="1"/>
  <c r="P117" i="1"/>
  <c r="Q117" i="1" s="1"/>
  <c r="K116" i="1"/>
  <c r="L116" i="1" s="1"/>
  <c r="M117" i="1" s="1"/>
  <c r="P116" i="1"/>
  <c r="Q116" i="1" s="1"/>
  <c r="M116" i="1"/>
  <c r="O99" i="1"/>
  <c r="K99" i="1"/>
  <c r="L99" i="1" s="1"/>
  <c r="M99" i="1" s="1"/>
  <c r="I99" i="1" s="1"/>
  <c r="O98" i="1"/>
  <c r="K98" i="1"/>
  <c r="L98" i="1" s="1"/>
  <c r="M98" i="1" s="1"/>
  <c r="I98" i="1" s="1"/>
  <c r="O97" i="1"/>
  <c r="K97" i="1"/>
  <c r="L97" i="1" s="1"/>
  <c r="M97" i="1" s="1"/>
  <c r="I97" i="1" s="1"/>
  <c r="O96" i="1"/>
  <c r="L96" i="1"/>
  <c r="M96" i="1" s="1"/>
  <c r="K96" i="1"/>
  <c r="I96" i="1"/>
  <c r="O95" i="1"/>
  <c r="M95" i="1"/>
  <c r="I95" i="1" s="1"/>
  <c r="K95" i="1"/>
  <c r="L95" i="1" s="1"/>
  <c r="O94" i="1"/>
  <c r="K94" i="1"/>
  <c r="L94" i="1" s="1"/>
  <c r="M94" i="1" s="1"/>
  <c r="I94" i="1" s="1"/>
  <c r="O93" i="1"/>
  <c r="K93" i="1"/>
  <c r="L93" i="1" s="1"/>
  <c r="M93" i="1" s="1"/>
  <c r="I93" i="1" s="1"/>
  <c r="O92" i="1"/>
  <c r="K92" i="1"/>
  <c r="L92" i="1" s="1"/>
  <c r="M92" i="1" s="1"/>
  <c r="I92" i="1" s="1"/>
  <c r="O91" i="1"/>
  <c r="K91" i="1"/>
  <c r="L91" i="1" s="1"/>
  <c r="M91" i="1" s="1"/>
  <c r="I91" i="1" s="1"/>
  <c r="O89" i="1"/>
  <c r="K89" i="1"/>
  <c r="L89" i="1" s="1"/>
  <c r="M89" i="1" s="1"/>
  <c r="I89" i="1" s="1"/>
  <c r="O88" i="1"/>
  <c r="K88" i="1"/>
  <c r="L88" i="1" s="1"/>
  <c r="M88" i="1" s="1"/>
  <c r="I88" i="1" s="1"/>
  <c r="O87" i="1"/>
  <c r="K87" i="1"/>
  <c r="L87" i="1" s="1"/>
  <c r="M87" i="1" s="1"/>
  <c r="I87" i="1" s="1"/>
  <c r="O86" i="1"/>
  <c r="K86" i="1"/>
  <c r="L86" i="1" s="1"/>
  <c r="M86" i="1" s="1"/>
  <c r="I86" i="1" s="1"/>
  <c r="O85" i="1"/>
  <c r="K85" i="1"/>
  <c r="L85" i="1" s="1"/>
  <c r="M85" i="1" s="1"/>
  <c r="I85" i="1" s="1"/>
  <c r="O84" i="1"/>
  <c r="K84" i="1"/>
  <c r="L84" i="1" s="1"/>
  <c r="M84" i="1" s="1"/>
  <c r="I84" i="1" s="1"/>
  <c r="O83" i="1"/>
  <c r="K83" i="1"/>
  <c r="L83" i="1" s="1"/>
  <c r="M83" i="1" s="1"/>
  <c r="I83" i="1" s="1"/>
  <c r="O82" i="1"/>
  <c r="K82" i="1"/>
  <c r="L82" i="1" s="1"/>
  <c r="M82" i="1" s="1"/>
  <c r="I82" i="1" s="1"/>
  <c r="O81" i="1"/>
  <c r="K81" i="1"/>
  <c r="L81" i="1" s="1"/>
  <c r="M81" i="1" s="1"/>
  <c r="I81" i="1" s="1"/>
  <c r="O79" i="1"/>
  <c r="K79" i="1"/>
  <c r="L79" i="1" s="1"/>
  <c r="M79" i="1" s="1"/>
  <c r="I79" i="1" s="1"/>
  <c r="O78" i="1"/>
  <c r="K78" i="1"/>
  <c r="L78" i="1" s="1"/>
  <c r="M78" i="1" s="1"/>
  <c r="I78" i="1" s="1"/>
  <c r="O77" i="1"/>
  <c r="K77" i="1"/>
  <c r="L77" i="1" s="1"/>
  <c r="M77" i="1" s="1"/>
  <c r="I77" i="1" s="1"/>
  <c r="O76" i="1"/>
  <c r="K76" i="1"/>
  <c r="L76" i="1" s="1"/>
  <c r="M76" i="1" s="1"/>
  <c r="I76" i="1" s="1"/>
  <c r="O75" i="1"/>
  <c r="K75" i="1"/>
  <c r="L75" i="1" s="1"/>
  <c r="M75" i="1" s="1"/>
  <c r="I75" i="1" s="1"/>
  <c r="O74" i="1"/>
  <c r="K74" i="1"/>
  <c r="L74" i="1" s="1"/>
  <c r="M74" i="1" s="1"/>
  <c r="I74" i="1" s="1"/>
  <c r="O73" i="1"/>
  <c r="K73" i="1"/>
  <c r="L73" i="1" s="1"/>
  <c r="M73" i="1" s="1"/>
  <c r="I73" i="1" s="1"/>
  <c r="O72" i="1"/>
  <c r="K72" i="1"/>
  <c r="L72" i="1" s="1"/>
  <c r="M72" i="1" s="1"/>
  <c r="I72" i="1" s="1"/>
  <c r="O71" i="1"/>
  <c r="K71" i="1"/>
  <c r="L71" i="1" s="1"/>
  <c r="M71" i="1" s="1"/>
  <c r="I71" i="1" s="1"/>
  <c r="O70" i="1"/>
  <c r="K70" i="1"/>
  <c r="L70" i="1" s="1"/>
  <c r="M70" i="1" s="1"/>
  <c r="I70" i="1" s="1"/>
  <c r="O69" i="1"/>
  <c r="K69" i="1"/>
  <c r="L69" i="1" s="1"/>
  <c r="M69" i="1" s="1"/>
  <c r="I69" i="1" s="1"/>
  <c r="O68" i="1"/>
  <c r="K68" i="1"/>
  <c r="L68" i="1" s="1"/>
  <c r="M68" i="1" s="1"/>
  <c r="I68" i="1" s="1"/>
  <c r="O67" i="1"/>
  <c r="K67" i="1"/>
  <c r="L67" i="1" s="1"/>
  <c r="M67" i="1" s="1"/>
  <c r="I67" i="1" s="1"/>
  <c r="O66" i="1"/>
  <c r="K66" i="1"/>
  <c r="L66" i="1" s="1"/>
  <c r="M66" i="1" s="1"/>
  <c r="I66" i="1" s="1"/>
  <c r="O65" i="1"/>
  <c r="K65" i="1"/>
  <c r="L65" i="1" s="1"/>
  <c r="M65" i="1" s="1"/>
  <c r="I65" i="1" s="1"/>
  <c r="O64" i="1"/>
  <c r="K64" i="1"/>
  <c r="L64" i="1" s="1"/>
  <c r="M64" i="1" s="1"/>
  <c r="I64" i="1" s="1"/>
  <c r="O63" i="1"/>
  <c r="K63" i="1"/>
  <c r="L63" i="1" s="1"/>
  <c r="M63" i="1" s="1"/>
  <c r="I63" i="1" s="1"/>
  <c r="O62" i="1"/>
  <c r="K62" i="1"/>
  <c r="L62" i="1" s="1"/>
  <c r="M62" i="1" s="1"/>
  <c r="I62" i="1" s="1"/>
  <c r="O61" i="1"/>
  <c r="L61" i="1"/>
  <c r="M61" i="1" s="1"/>
  <c r="K61" i="1"/>
  <c r="I61" i="1"/>
  <c r="O60" i="1"/>
  <c r="K60" i="1"/>
  <c r="L60" i="1" s="1"/>
  <c r="M60" i="1" s="1"/>
  <c r="I60" i="1" s="1"/>
  <c r="O59" i="1"/>
  <c r="L59" i="1"/>
  <c r="M59" i="1" s="1"/>
  <c r="K59" i="1"/>
  <c r="I59" i="1"/>
  <c r="O58" i="1"/>
  <c r="M58" i="1"/>
  <c r="I58" i="1" s="1"/>
  <c r="K58" i="1"/>
  <c r="L58" i="1" s="1"/>
  <c r="O57" i="1"/>
  <c r="K57" i="1"/>
  <c r="L57" i="1" s="1"/>
  <c r="M57" i="1" s="1"/>
  <c r="I57" i="1" s="1"/>
  <c r="O56" i="1"/>
  <c r="K56" i="1"/>
  <c r="L56" i="1" s="1"/>
  <c r="M56" i="1" s="1"/>
  <c r="I56" i="1" s="1"/>
  <c r="O55" i="1"/>
  <c r="K55" i="1"/>
  <c r="L55" i="1" s="1"/>
  <c r="M55" i="1" s="1"/>
  <c r="I55" i="1" s="1"/>
  <c r="O54" i="1"/>
  <c r="K54" i="1"/>
  <c r="L54" i="1" s="1"/>
  <c r="M54" i="1" s="1"/>
  <c r="I54" i="1" s="1"/>
  <c r="O53" i="1"/>
  <c r="K53" i="1"/>
  <c r="L53" i="1" s="1"/>
  <c r="M53" i="1" s="1"/>
  <c r="I53" i="1" s="1"/>
  <c r="O52" i="1"/>
  <c r="K52" i="1"/>
  <c r="L52" i="1" s="1"/>
  <c r="M52" i="1" s="1"/>
  <c r="I52" i="1" s="1"/>
  <c r="O51" i="1"/>
  <c r="K51" i="1"/>
  <c r="L51" i="1" s="1"/>
  <c r="M51" i="1" s="1"/>
  <c r="I51" i="1" s="1"/>
  <c r="O50" i="1"/>
  <c r="K50" i="1"/>
  <c r="L50" i="1" s="1"/>
  <c r="M50" i="1" s="1"/>
  <c r="I50" i="1" s="1"/>
  <c r="O49" i="1"/>
  <c r="K49" i="1"/>
  <c r="L49" i="1" s="1"/>
  <c r="M49" i="1" s="1"/>
  <c r="I49" i="1" s="1"/>
  <c r="O48" i="1"/>
  <c r="K48" i="1"/>
  <c r="L48" i="1" s="1"/>
  <c r="M48" i="1" s="1"/>
  <c r="I48" i="1" s="1"/>
  <c r="O47" i="1"/>
  <c r="K47" i="1"/>
  <c r="L47" i="1" s="1"/>
  <c r="M47" i="1" s="1"/>
  <c r="I47" i="1" s="1"/>
  <c r="O46" i="1"/>
  <c r="K46" i="1"/>
  <c r="L46" i="1" s="1"/>
  <c r="M46" i="1" s="1"/>
  <c r="I46" i="1" s="1"/>
  <c r="O44" i="1"/>
  <c r="K44" i="1"/>
  <c r="L44" i="1" s="1"/>
  <c r="M44" i="1" s="1"/>
  <c r="I44" i="1" s="1"/>
  <c r="O43" i="1"/>
  <c r="K43" i="1"/>
  <c r="L43" i="1" s="1"/>
  <c r="M43" i="1" s="1"/>
  <c r="I43" i="1" s="1"/>
  <c r="O42" i="1"/>
  <c r="K42" i="1"/>
  <c r="L42" i="1" s="1"/>
  <c r="M42" i="1" s="1"/>
  <c r="I42" i="1" s="1"/>
  <c r="O41" i="1"/>
  <c r="K41" i="1"/>
  <c r="L41" i="1" s="1"/>
  <c r="M41" i="1" s="1"/>
  <c r="I41" i="1" s="1"/>
  <c r="O40" i="1"/>
  <c r="K40" i="1"/>
  <c r="L40" i="1" s="1"/>
  <c r="M40" i="1" s="1"/>
  <c r="I40" i="1" s="1"/>
  <c r="O39" i="1"/>
  <c r="K39" i="1"/>
  <c r="L39" i="1" s="1"/>
  <c r="M39" i="1" s="1"/>
  <c r="I39" i="1" s="1"/>
  <c r="O38" i="1"/>
  <c r="K38" i="1"/>
  <c r="L38" i="1" s="1"/>
  <c r="M38" i="1" s="1"/>
  <c r="I38" i="1" s="1"/>
  <c r="O37" i="1"/>
  <c r="K37" i="1"/>
  <c r="L37" i="1" s="1"/>
  <c r="M37" i="1" s="1"/>
  <c r="I37" i="1" s="1"/>
  <c r="O36" i="1"/>
  <c r="K36" i="1"/>
  <c r="L36" i="1" s="1"/>
  <c r="M36" i="1" s="1"/>
  <c r="I36" i="1" s="1"/>
  <c r="O35" i="1"/>
  <c r="K35" i="1"/>
  <c r="L35" i="1" s="1"/>
  <c r="M35" i="1" s="1"/>
  <c r="I35" i="1" s="1"/>
  <c r="O34" i="1"/>
  <c r="K34" i="1"/>
  <c r="L34" i="1" s="1"/>
  <c r="M34" i="1" s="1"/>
  <c r="I34" i="1" s="1"/>
  <c r="O33" i="1"/>
  <c r="K33" i="1"/>
  <c r="L33" i="1" s="1"/>
  <c r="M33" i="1" s="1"/>
  <c r="I33" i="1" s="1"/>
  <c r="O32" i="1"/>
  <c r="K32" i="1"/>
  <c r="L32" i="1" s="1"/>
  <c r="M32" i="1" s="1"/>
  <c r="I32" i="1" s="1"/>
  <c r="O31" i="1"/>
  <c r="K31" i="1"/>
  <c r="L31" i="1" s="1"/>
  <c r="M31" i="1" s="1"/>
  <c r="I31" i="1" s="1"/>
  <c r="O30" i="1"/>
  <c r="K30" i="1"/>
  <c r="L30" i="1" s="1"/>
  <c r="M30" i="1" s="1"/>
  <c r="I30" i="1" s="1"/>
  <c r="O29" i="1"/>
  <c r="K29" i="1"/>
  <c r="L29" i="1" s="1"/>
  <c r="M29" i="1" s="1"/>
  <c r="I29" i="1" s="1"/>
  <c r="O28" i="1"/>
  <c r="K28" i="1"/>
  <c r="L28" i="1" s="1"/>
  <c r="M28" i="1" s="1"/>
  <c r="I28" i="1" s="1"/>
  <c r="O27" i="1"/>
  <c r="K27" i="1"/>
  <c r="L27" i="1" s="1"/>
  <c r="M27" i="1" s="1"/>
  <c r="I27" i="1" s="1"/>
  <c r="O26" i="1"/>
  <c r="K26" i="1"/>
  <c r="L26" i="1" s="1"/>
  <c r="M26" i="1" s="1"/>
  <c r="I26" i="1" s="1"/>
  <c r="O25" i="1"/>
  <c r="K25" i="1"/>
  <c r="L25" i="1" s="1"/>
  <c r="M25" i="1" s="1"/>
  <c r="I25" i="1" s="1"/>
  <c r="O23" i="1"/>
  <c r="K23" i="1"/>
  <c r="L23" i="1" s="1"/>
  <c r="M23" i="1" s="1"/>
  <c r="I23" i="1" s="1"/>
  <c r="O22" i="1"/>
  <c r="K22" i="1"/>
  <c r="L22" i="1" s="1"/>
  <c r="M22" i="1" s="1"/>
  <c r="I22" i="1" s="1"/>
  <c r="O21" i="1"/>
  <c r="K21" i="1"/>
  <c r="L21" i="1" s="1"/>
  <c r="M21" i="1" s="1"/>
  <c r="I21" i="1" s="1"/>
  <c r="O20" i="1"/>
  <c r="K20" i="1"/>
  <c r="L20" i="1" s="1"/>
  <c r="M20" i="1" s="1"/>
  <c r="I20" i="1" s="1"/>
  <c r="O19" i="1"/>
  <c r="K19" i="1"/>
  <c r="L19" i="1" s="1"/>
  <c r="M19" i="1" s="1"/>
  <c r="I19" i="1" s="1"/>
  <c r="O18" i="1"/>
  <c r="K18" i="1"/>
  <c r="L18" i="1" s="1"/>
  <c r="M18" i="1" s="1"/>
  <c r="I18" i="1" s="1"/>
  <c r="O17" i="1"/>
  <c r="K17" i="1"/>
  <c r="L17" i="1" s="1"/>
  <c r="M17" i="1" s="1"/>
  <c r="I17" i="1" s="1"/>
  <c r="O16" i="1"/>
  <c r="K16" i="1"/>
  <c r="L16" i="1" s="1"/>
  <c r="M16" i="1" s="1"/>
  <c r="I16" i="1" s="1"/>
  <c r="O15" i="1"/>
  <c r="K15" i="1"/>
  <c r="L15" i="1" s="1"/>
  <c r="M15" i="1" s="1"/>
  <c r="I15" i="1" s="1"/>
  <c r="O14" i="1"/>
  <c r="K14" i="1"/>
  <c r="L14" i="1" s="1"/>
  <c r="M14" i="1" s="1"/>
  <c r="I14" i="1" s="1"/>
  <c r="O13" i="1"/>
  <c r="K13" i="1"/>
  <c r="L13" i="1" s="1"/>
  <c r="M13" i="1" s="1"/>
  <c r="I13" i="1" s="1"/>
  <c r="O12" i="1"/>
  <c r="K12" i="1"/>
  <c r="L12" i="1" s="1"/>
  <c r="M12" i="1" s="1"/>
  <c r="I12" i="1" s="1"/>
  <c r="O11" i="1"/>
  <c r="K11" i="1"/>
  <c r="L11" i="1" s="1"/>
  <c r="M11" i="1" s="1"/>
  <c r="I11" i="1" s="1"/>
  <c r="O10" i="1"/>
  <c r="K10" i="1"/>
  <c r="L10" i="1" s="1"/>
  <c r="M10" i="1" s="1"/>
  <c r="I10" i="1" s="1"/>
  <c r="M142" i="1" l="1"/>
  <c r="I149" i="1" s="1"/>
  <c r="M145" i="1"/>
  <c r="M146" i="1"/>
  <c r="M147" i="1"/>
  <c r="M150" i="1"/>
  <c r="M156" i="1"/>
  <c r="M160" i="1"/>
  <c r="M141" i="1"/>
  <c r="M178" i="1"/>
  <c r="M181" i="1"/>
  <c r="M188" i="1"/>
  <c r="M151" i="1"/>
  <c r="I151" i="1" s="1"/>
  <c r="M152" i="1"/>
  <c r="M153" i="1"/>
  <c r="M154" i="1"/>
  <c r="M155" i="1"/>
  <c r="M157" i="1"/>
  <c r="I156" i="1" s="1"/>
  <c r="M158" i="1"/>
  <c r="M159" i="1"/>
  <c r="I158" i="1" s="1"/>
  <c r="M161" i="1"/>
  <c r="M163" i="1"/>
  <c r="M164" i="1"/>
  <c r="M165" i="1"/>
  <c r="M166" i="1"/>
  <c r="M167" i="1"/>
  <c r="M168" i="1"/>
  <c r="M169" i="1"/>
  <c r="M170" i="1"/>
  <c r="M171" i="1"/>
  <c r="M185" i="1"/>
  <c r="M189" i="1"/>
  <c r="M191" i="1"/>
  <c r="M214" i="1"/>
  <c r="I119" i="1" s="1"/>
  <c r="M193" i="1"/>
  <c r="M216" i="1"/>
  <c r="I210" i="1" s="1"/>
  <c r="M195" i="1"/>
  <c r="M218" i="1"/>
  <c r="I174" i="1" s="1"/>
  <c r="M197" i="1"/>
  <c r="M199" i="1"/>
  <c r="I219" i="1" s="1"/>
  <c r="M201" i="1"/>
  <c r="I221" i="1" s="1"/>
  <c r="M203" i="1"/>
  <c r="I223" i="1" s="1"/>
  <c r="M205" i="1"/>
  <c r="M207" i="1"/>
  <c r="I136" i="1"/>
  <c r="M208" i="1"/>
  <c r="I144" i="1" s="1"/>
  <c r="I116" i="1"/>
  <c r="I117" i="1"/>
  <c r="I118" i="1"/>
  <c r="I121" i="1"/>
  <c r="M122" i="1"/>
  <c r="M123" i="1"/>
  <c r="I124" i="1" s="1"/>
  <c r="M124" i="1"/>
  <c r="M125" i="1"/>
  <c r="I126" i="1" s="1"/>
  <c r="M126" i="1"/>
  <c r="M128" i="1"/>
  <c r="I129" i="1"/>
  <c r="M130" i="1"/>
  <c r="I135" i="1" s="1"/>
  <c r="I131" i="1"/>
  <c r="M132" i="1"/>
  <c r="I133" i="1"/>
  <c r="M134" i="1"/>
  <c r="M135" i="1"/>
  <c r="I141" i="1" s="1"/>
  <c r="I142" i="1"/>
  <c r="M137" i="1"/>
  <c r="I143" i="1" s="1"/>
  <c r="M138" i="1"/>
  <c r="I145" i="1" s="1"/>
  <c r="M139" i="1"/>
  <c r="I146" i="1" s="1"/>
  <c r="I147" i="1"/>
  <c r="I148" i="1"/>
  <c r="I140" i="1"/>
  <c r="I173" i="1"/>
  <c r="I175" i="1"/>
  <c r="I177" i="1"/>
  <c r="M180" i="1"/>
  <c r="M182" i="1"/>
  <c r="M183" i="1"/>
  <c r="M184" i="1"/>
  <c r="M186" i="1"/>
  <c r="I205" i="1"/>
  <c r="I185" i="1"/>
  <c r="M190" i="1"/>
  <c r="M192" i="1"/>
  <c r="I192" i="1" s="1"/>
  <c r="M215" i="1"/>
  <c r="I171" i="1" s="1"/>
  <c r="M194" i="1"/>
  <c r="I194" i="1" s="1"/>
  <c r="M217" i="1"/>
  <c r="I179" i="1" s="1"/>
  <c r="M196" i="1"/>
  <c r="I196" i="1" s="1"/>
  <c r="M198" i="1"/>
  <c r="I218" i="1" s="1"/>
  <c r="M200" i="1"/>
  <c r="I220" i="1" s="1"/>
  <c r="M202" i="1"/>
  <c r="I222" i="1" s="1"/>
  <c r="M204" i="1"/>
  <c r="I224" i="1" s="1"/>
  <c r="M206" i="1"/>
  <c r="I226" i="1" s="1"/>
  <c r="I155" i="1"/>
  <c r="M209" i="1"/>
  <c r="M211" i="1"/>
  <c r="I161" i="1" s="1"/>
  <c r="I200" i="1" l="1"/>
  <c r="I198" i="1"/>
  <c r="I127" i="1"/>
  <c r="I207" i="1"/>
  <c r="I159" i="1"/>
  <c r="I176" i="1"/>
  <c r="I209" i="1"/>
  <c r="I217" i="1"/>
  <c r="I215" i="1"/>
  <c r="I211" i="1"/>
  <c r="I186" i="1"/>
  <c r="I157" i="1"/>
  <c r="I216" i="1"/>
  <c r="I193" i="1"/>
  <c r="I214" i="1"/>
  <c r="I212" i="1"/>
  <c r="I203" i="1"/>
  <c r="I195" i="1"/>
  <c r="I138" i="1"/>
  <c r="I137" i="1"/>
  <c r="I132" i="1"/>
  <c r="I128" i="1"/>
  <c r="I125" i="1"/>
  <c r="I123" i="1"/>
  <c r="I122" i="1"/>
  <c r="I206" i="1"/>
  <c r="I202" i="1"/>
  <c r="I189" i="1"/>
  <c r="I187" i="1"/>
  <c r="I183" i="1"/>
  <c r="I181" i="1"/>
  <c r="I178" i="1"/>
  <c r="I170" i="1"/>
  <c r="I168" i="1"/>
  <c r="I166" i="1"/>
  <c r="I164" i="1"/>
  <c r="I162" i="1"/>
  <c r="I153" i="1"/>
  <c r="I208" i="1"/>
  <c r="I201" i="1"/>
  <c r="I199" i="1"/>
  <c r="I197" i="1"/>
  <c r="I139" i="1"/>
  <c r="I134" i="1"/>
  <c r="I130" i="1"/>
  <c r="I225" i="1"/>
  <c r="I213" i="1"/>
  <c r="I190" i="1"/>
  <c r="I204" i="1"/>
  <c r="I191" i="1"/>
  <c r="I188" i="1"/>
  <c r="I184" i="1"/>
  <c r="I182" i="1"/>
  <c r="I180" i="1"/>
  <c r="I169" i="1"/>
  <c r="I167" i="1"/>
  <c r="I165" i="1"/>
  <c r="I163" i="1"/>
  <c r="I152" i="1"/>
  <c r="I160" i="1"/>
  <c r="I150" i="1"/>
  <c r="I154" i="1"/>
</calcChain>
</file>

<file path=xl/sharedStrings.xml><?xml version="1.0" encoding="utf-8"?>
<sst xmlns="http://schemas.openxmlformats.org/spreadsheetml/2006/main" count="2675" uniqueCount="757">
  <si>
    <t>Report Authors</t>
  </si>
  <si>
    <t>Last edit:</t>
  </si>
  <si>
    <t>First</t>
  </si>
  <si>
    <t>Last</t>
  </si>
  <si>
    <t>Author/Endorser</t>
  </si>
  <si>
    <t>Affiliation</t>
  </si>
  <si>
    <t>Marcelo</t>
  </si>
  <si>
    <t>Alvarez</t>
  </si>
  <si>
    <t>Author</t>
  </si>
  <si>
    <t>Peter</t>
  </si>
  <si>
    <t>Ashton</t>
  </si>
  <si>
    <t>UC Berkeley / LBNL / Kavli IPMU</t>
  </si>
  <si>
    <t>Jonathan</t>
  </si>
  <si>
    <t>Aumont</t>
  </si>
  <si>
    <t>IRAP</t>
  </si>
  <si>
    <t>Ranajoy</t>
  </si>
  <si>
    <t>Banerji</t>
  </si>
  <si>
    <t>Belen</t>
  </si>
  <si>
    <t>Barreiro</t>
  </si>
  <si>
    <t>James G.</t>
  </si>
  <si>
    <t>Bartlett</t>
  </si>
  <si>
    <t>APC - Université Paris Diderot/JPL - California Institute of Technology</t>
  </si>
  <si>
    <t>Soumen</t>
  </si>
  <si>
    <t>Basak</t>
  </si>
  <si>
    <t>Battaglia</t>
  </si>
  <si>
    <t>Boddy</t>
  </si>
  <si>
    <t>Matteo</t>
  </si>
  <si>
    <t>Bonato</t>
  </si>
  <si>
    <t>INAF-Istituto di Radioastronomia, and Italian ALMA Regional Centre, Via Gobetti 101, I-40129, Bologna, Italy</t>
  </si>
  <si>
    <t>Julian</t>
  </si>
  <si>
    <t>Borrill</t>
  </si>
  <si>
    <t>Boulanger</t>
  </si>
  <si>
    <t>Blakesley</t>
  </si>
  <si>
    <t>Burkhart</t>
  </si>
  <si>
    <t>Rutgers</t>
  </si>
  <si>
    <t>David</t>
  </si>
  <si>
    <t>Chuss</t>
  </si>
  <si>
    <t>Susan E.</t>
  </si>
  <si>
    <t>Clark</t>
  </si>
  <si>
    <t>Institute for Advanced Study</t>
  </si>
  <si>
    <t>Brendan</t>
  </si>
  <si>
    <t>Crill</t>
  </si>
  <si>
    <t>INAF-Osservatorio Astronomico di Padova, Italy</t>
  </si>
  <si>
    <t>Jacques</t>
  </si>
  <si>
    <t>Delabrouille</t>
  </si>
  <si>
    <t>Eleonora</t>
  </si>
  <si>
    <t>Di Valentino</t>
  </si>
  <si>
    <t>University of Manchester</t>
  </si>
  <si>
    <t>Joy</t>
  </si>
  <si>
    <t>Didier</t>
  </si>
  <si>
    <t>Olivier</t>
  </si>
  <si>
    <t>Josquin</t>
  </si>
  <si>
    <t>Errard</t>
  </si>
  <si>
    <t>Tom</t>
  </si>
  <si>
    <t>Essinger-Hileman</t>
  </si>
  <si>
    <t>NASA Goddard Space Flight Center</t>
  </si>
  <si>
    <t>Stephen</t>
  </si>
  <si>
    <t>Feeney</t>
  </si>
  <si>
    <t>Laura</t>
  </si>
  <si>
    <t>Fissel</t>
  </si>
  <si>
    <t>National Radio Astronomy Observatory</t>
  </si>
  <si>
    <t>Raphael</t>
  </si>
  <si>
    <t>Flauger</t>
  </si>
  <si>
    <t>UC San Diego</t>
  </si>
  <si>
    <t>Vera</t>
  </si>
  <si>
    <t>Gluscevic</t>
  </si>
  <si>
    <t>Kris</t>
  </si>
  <si>
    <t>Gorski</t>
  </si>
  <si>
    <t>Dan</t>
  </si>
  <si>
    <t>Green</t>
  </si>
  <si>
    <t>Brandon</t>
  </si>
  <si>
    <t>Hensley</t>
  </si>
  <si>
    <t>Diego</t>
  </si>
  <si>
    <t>Herranz</t>
  </si>
  <si>
    <t>Instituto de Física de Cantabria</t>
  </si>
  <si>
    <t>Colin</t>
  </si>
  <si>
    <t>Hill</t>
  </si>
  <si>
    <t>Eric</t>
  </si>
  <si>
    <t>Hivon</t>
  </si>
  <si>
    <t>Institut d'Astrophysique de Paris</t>
  </si>
  <si>
    <t>Johannes</t>
  </si>
  <si>
    <t>Hubmayr</t>
  </si>
  <si>
    <t>NIST</t>
  </si>
  <si>
    <t>Brad</t>
  </si>
  <si>
    <t>Johnson</t>
  </si>
  <si>
    <t>William</t>
  </si>
  <si>
    <t>Jones</t>
  </si>
  <si>
    <t>Princeton University</t>
  </si>
  <si>
    <t>Terry</t>
  </si>
  <si>
    <t>Knox</t>
  </si>
  <si>
    <t>Al</t>
  </si>
  <si>
    <t>Kogut</t>
  </si>
  <si>
    <t>Charles</t>
  </si>
  <si>
    <t>Lawrence</t>
  </si>
  <si>
    <t>Alex</t>
  </si>
  <si>
    <t>Lazarian</t>
  </si>
  <si>
    <t>Zack</t>
  </si>
  <si>
    <t>Li</t>
  </si>
  <si>
    <t>Mathew</t>
  </si>
  <si>
    <t>Madhavacheril</t>
  </si>
  <si>
    <t>Jean-Baptiste</t>
  </si>
  <si>
    <t>Melin</t>
  </si>
  <si>
    <t>Mattia</t>
  </si>
  <si>
    <t>Negrello</t>
  </si>
  <si>
    <t>Cardiff University School of Physics and Astronomy</t>
  </si>
  <si>
    <t>Giles</t>
  </si>
  <si>
    <t>Novak</t>
  </si>
  <si>
    <t>Northwestern University</t>
  </si>
  <si>
    <t>Roger</t>
  </si>
  <si>
    <t>O'Brient</t>
  </si>
  <si>
    <t>Jet Propulsion Laboratory, California Institute of Technology</t>
  </si>
  <si>
    <t>Chris</t>
  </si>
  <si>
    <t>Paine</t>
  </si>
  <si>
    <t>Tim</t>
  </si>
  <si>
    <t>Pearson</t>
  </si>
  <si>
    <t>Levon</t>
  </si>
  <si>
    <t>Pogosian</t>
  </si>
  <si>
    <t>Simon Fraser University</t>
  </si>
  <si>
    <t>Clem</t>
  </si>
  <si>
    <t>Pryke</t>
  </si>
  <si>
    <t>Mathieu</t>
  </si>
  <si>
    <t>Remazeilles</t>
  </si>
  <si>
    <t>Graca</t>
  </si>
  <si>
    <t>Rocha</t>
  </si>
  <si>
    <t>Marcel</t>
  </si>
  <si>
    <t>Schmittfull</t>
  </si>
  <si>
    <t>Ian</t>
  </si>
  <si>
    <t>Stephens</t>
  </si>
  <si>
    <t>Harvard-Smithsonian Center for Astrophysics</t>
  </si>
  <si>
    <t>Brian</t>
  </si>
  <si>
    <t>Sutin</t>
  </si>
  <si>
    <t>Maurizio</t>
  </si>
  <si>
    <t>Tomasi</t>
  </si>
  <si>
    <t>Università degli studi di Milano</t>
  </si>
  <si>
    <t>Amy</t>
  </si>
  <si>
    <t>Trangsrud</t>
  </si>
  <si>
    <t>Flavien</t>
  </si>
  <si>
    <t>Vansyngel</t>
  </si>
  <si>
    <t>Qi</t>
  </si>
  <si>
    <t>Wen</t>
  </si>
  <si>
    <t>Martin</t>
  </si>
  <si>
    <t>White</t>
  </si>
  <si>
    <t>Siyao</t>
  </si>
  <si>
    <t>Xu</t>
  </si>
  <si>
    <t>Karl</t>
  </si>
  <si>
    <t>Young</t>
  </si>
  <si>
    <t>Andrea</t>
  </si>
  <si>
    <t>Zonca</t>
  </si>
  <si>
    <t>Zeeshan</t>
  </si>
  <si>
    <t>Ahmed</t>
  </si>
  <si>
    <t>Endorse</t>
  </si>
  <si>
    <t>SLAC National Accelerator Laboratory</t>
  </si>
  <si>
    <t>Jason</t>
  </si>
  <si>
    <t>Austermann</t>
  </si>
  <si>
    <t>NIST-Boulder &amp; CU-Boulder</t>
  </si>
  <si>
    <t>Darcy</t>
  </si>
  <si>
    <t>Barron</t>
  </si>
  <si>
    <t>University of New Mexico</t>
  </si>
  <si>
    <t>Karim</t>
  </si>
  <si>
    <t>Benabed</t>
  </si>
  <si>
    <t>Federico</t>
  </si>
  <si>
    <t>Bianchini</t>
  </si>
  <si>
    <t>University of Melbourne</t>
  </si>
  <si>
    <t>Jamie</t>
  </si>
  <si>
    <t>Bock</t>
  </si>
  <si>
    <t>J. Richard</t>
  </si>
  <si>
    <t>Bond</t>
  </si>
  <si>
    <t>Canadian Institute for Theoretical Astrophysics, University of Toronto</t>
  </si>
  <si>
    <t>Xingang</t>
  </si>
  <si>
    <t>Chen</t>
  </si>
  <si>
    <t>Jens</t>
  </si>
  <si>
    <t>Chluba</t>
  </si>
  <si>
    <t>JBCA</t>
  </si>
  <si>
    <t>Francis-Yan</t>
  </si>
  <si>
    <t>Cyr-Racine</t>
  </si>
  <si>
    <t>Harvard University</t>
  </si>
  <si>
    <t>Tijmen</t>
  </si>
  <si>
    <t>de Haan</t>
  </si>
  <si>
    <t>LBNL</t>
  </si>
  <si>
    <t>Erik</t>
  </si>
  <si>
    <t>University of Chicago.</t>
  </si>
  <si>
    <t>Aurelien</t>
  </si>
  <si>
    <t>Fraisse</t>
  </si>
  <si>
    <t>Piacentini</t>
  </si>
  <si>
    <t>Francesco</t>
  </si>
  <si>
    <t>Sapienza, University of Rome, Department of Physics</t>
  </si>
  <si>
    <t>Bouchet</t>
  </si>
  <si>
    <t>Silvia</t>
  </si>
  <si>
    <t>Galli</t>
  </si>
  <si>
    <t>IAP</t>
  </si>
  <si>
    <t>Ken</t>
  </si>
  <si>
    <t>Ganga</t>
  </si>
  <si>
    <t>AstroParticle &amp; Cosmology Lab, Paris</t>
  </si>
  <si>
    <t>Tuhin</t>
  </si>
  <si>
    <t>Ghosh</t>
  </si>
  <si>
    <t>NISER Bhubaneswar</t>
  </si>
  <si>
    <t>Jon E.</t>
  </si>
  <si>
    <t>Gudmundsson</t>
  </si>
  <si>
    <t>Stockholm University</t>
  </si>
  <si>
    <t>Marc</t>
  </si>
  <si>
    <t>Kamionkowski</t>
  </si>
  <si>
    <t>Johns Hopkins University</t>
  </si>
  <si>
    <t>Reijo</t>
  </si>
  <si>
    <t>Keskitalo</t>
  </si>
  <si>
    <t>Lawrence Berkeley Lab</t>
  </si>
  <si>
    <t>Rishi</t>
  </si>
  <si>
    <t>Khatri</t>
  </si>
  <si>
    <t>Tata Institute of Fundamental Research, Mumbai, India</t>
  </si>
  <si>
    <t>Ely</t>
  </si>
  <si>
    <t>Kovetz</t>
  </si>
  <si>
    <t>Daniel</t>
  </si>
  <si>
    <t>Lenz</t>
  </si>
  <si>
    <t>NASA Jet Propulsion Laboratory/California Institute of Technology</t>
  </si>
  <si>
    <t>Marilena</t>
  </si>
  <si>
    <t>Loverde</t>
  </si>
  <si>
    <t>Stony Brook University</t>
  </si>
  <si>
    <t>Carlos</t>
  </si>
  <si>
    <t>Martins</t>
  </si>
  <si>
    <t>University of Porto</t>
  </si>
  <si>
    <t>Masi</t>
  </si>
  <si>
    <t>Sapienza University</t>
  </si>
  <si>
    <t>Lorenzo</t>
  </si>
  <si>
    <t>Moncelsi</t>
  </si>
  <si>
    <t>California Institute of Technology</t>
  </si>
  <si>
    <t>Pavel</t>
  </si>
  <si>
    <t>Motloch</t>
  </si>
  <si>
    <t>University of Toronto</t>
  </si>
  <si>
    <t>Tony</t>
  </si>
  <si>
    <t>Mroczkowski</t>
  </si>
  <si>
    <t>European Southern Observatory</t>
  </si>
  <si>
    <t>Naselsky</t>
  </si>
  <si>
    <t>Niels Bohr Institute, Denmark</t>
  </si>
  <si>
    <t>Nati</t>
  </si>
  <si>
    <t>University of Milano-Bicocca</t>
  </si>
  <si>
    <t>Elena</t>
  </si>
  <si>
    <t>Orlando</t>
  </si>
  <si>
    <t>Stanford University</t>
  </si>
  <si>
    <t>Giuseppe</t>
  </si>
  <si>
    <t>Puglisi</t>
  </si>
  <si>
    <t>Stanford</t>
  </si>
  <si>
    <t>Christian</t>
  </si>
  <si>
    <t>Reichardt</t>
  </si>
  <si>
    <t>Anirban</t>
  </si>
  <si>
    <t>Roy</t>
  </si>
  <si>
    <t>SISSA, Trieste</t>
  </si>
  <si>
    <t>Maria</t>
  </si>
  <si>
    <t>Salatino</t>
  </si>
  <si>
    <t>Stanford University &amp; KIPAC</t>
  </si>
  <si>
    <t>Sarah</t>
  </si>
  <si>
    <t>Shandera</t>
  </si>
  <si>
    <t>Pennsylvania State University</t>
  </si>
  <si>
    <t>An\v{z}e</t>
  </si>
  <si>
    <t>Slosar</t>
  </si>
  <si>
    <t>Physics Department, Brookhaven National Laboratory, Upton NY 11973</t>
  </si>
  <si>
    <t>Aritoki</t>
  </si>
  <si>
    <t>Suzuki</t>
  </si>
  <si>
    <t>Grant</t>
  </si>
  <si>
    <t>Teply</t>
  </si>
  <si>
    <t>UCSD</t>
  </si>
  <si>
    <t>Matthieu</t>
  </si>
  <si>
    <t>Tristram</t>
  </si>
  <si>
    <t>LAL - CNRS</t>
  </si>
  <si>
    <t>Scott</t>
  </si>
  <si>
    <t>Watson</t>
  </si>
  <si>
    <t>Syracuse</t>
  </si>
  <si>
    <t>Edward J.</t>
  </si>
  <si>
    <t>Wollack</t>
  </si>
  <si>
    <t xml:space="preserve">Note: </t>
  </si>
  <si>
    <t>Last synched with google survey:</t>
  </si>
  <si>
    <t>Last synched with report doc:</t>
  </si>
  <si>
    <t>Please update the relevant lines above if you add/remove/change names in this list.</t>
  </si>
  <si>
    <t>Yale University</t>
  </si>
  <si>
    <t>Dartmouth College</t>
  </si>
  <si>
    <t>Institute for Advanced Study/University of California, San Diego</t>
  </si>
  <si>
    <t>University of Cincinnati</t>
  </si>
  <si>
    <t>European Space Astronomy Centre</t>
  </si>
  <si>
    <t>Southern Methodist University</t>
  </si>
  <si>
    <t>NASA Goddard</t>
  </si>
  <si>
    <t>INFN - Pisa, Italy</t>
  </si>
  <si>
    <t>UW - Madison</t>
  </si>
  <si>
    <t>University of Illinois, Urbana-Champaign</t>
  </si>
  <si>
    <t>Benjamin</t>
  </si>
  <si>
    <t>Saliwanchik</t>
  </si>
  <si>
    <t>Robert</t>
  </si>
  <si>
    <t>Caldwell</t>
  </si>
  <si>
    <t>Wallisch</t>
  </si>
  <si>
    <t>Bischoff</t>
  </si>
  <si>
    <t>Marcos</t>
  </si>
  <si>
    <t>Joel</t>
  </si>
  <si>
    <t>Meyers</t>
  </si>
  <si>
    <t>Switzer</t>
  </si>
  <si>
    <t>Tartari</t>
  </si>
  <si>
    <t>Neelima</t>
  </si>
  <si>
    <t>Sehgal</t>
  </si>
  <si>
    <t>Timbie</t>
  </si>
  <si>
    <t>Jeffrey</t>
  </si>
  <si>
    <t>Filippini</t>
  </si>
  <si>
    <t>Length</t>
  </si>
  <si>
    <t>N_spaces</t>
  </si>
  <si>
    <t>_string</t>
  </si>
  <si>
    <t>Engelen</t>
  </si>
  <si>
    <t>Alexander van</t>
  </si>
  <si>
    <t>Zotti</t>
  </si>
  <si>
    <t>Gianfranco De</t>
  </si>
  <si>
    <t>Dor\'e</t>
  </si>
  <si>
    <t>Fran\c{c}ois</t>
  </si>
  <si>
    <t>L\'{o}pez-Caniego</t>
  </si>
  <si>
    <t>Lloyd</t>
  </si>
  <si>
    <t>Column goes to latex</t>
  </si>
  <si>
    <t>Douglas</t>
  </si>
  <si>
    <t>Shirokoff</t>
  </si>
  <si>
    <t>CfA/Harvard</t>
  </si>
  <si>
    <t>Racine</t>
  </si>
  <si>
    <t>Caterina</t>
  </si>
  <si>
    <t>Umilt\`{a}</t>
  </si>
  <si>
    <t>Instituto de Fisica de Cantabria (CSIC - UC)</t>
  </si>
  <si>
    <t>Florida State University</t>
  </si>
  <si>
    <t>Sunil</t>
  </si>
  <si>
    <t>Kevin M.</t>
  </si>
  <si>
    <t>Huffenberger</t>
  </si>
  <si>
    <t>Vielva</t>
  </si>
  <si>
    <t>Patricio</t>
  </si>
  <si>
    <t>Kimberly K.</t>
  </si>
  <si>
    <r>
      <t>Ren</t>
    </r>
    <r>
      <rPr>
        <b/>
        <sz val="11"/>
        <color rgb="FF008000"/>
        <rFont val="Courier New"/>
        <family val="3"/>
      </rPr>
      <t>\'</t>
    </r>
    <r>
      <rPr>
        <sz val="11"/>
        <color rgb="FF008000"/>
        <rFont val="Courier New"/>
        <family val="3"/>
      </rPr>
      <t>{e}</t>
    </r>
    <r>
      <rPr>
        <sz val="12"/>
        <color rgb="FF222222"/>
        <rFont val="Arial"/>
        <family val="2"/>
      </rPr>
      <t xml:space="preserve">e </t>
    </r>
  </si>
  <si>
    <t>Hlo\v{z}ek</t>
  </si>
  <si>
    <t>Department of Astronomy \&amp; Astrophysics and Dunlap Institute, University of Toronto</t>
  </si>
  <si>
    <t>UC Berkeley / LBNL</t>
  </si>
  <si>
    <t>University of Oslo</t>
  </si>
  <si>
    <t>School of Physics, Indian Institute of Science Education and Research Thiruvananthapuram, Maruthamala PO, Vithura, Thiruvananthapuram, 695551 Kerala, India</t>
  </si>
  <si>
    <t>Lawrence Berkeley National Laboratory, Berkeley, CA, USA , Space Sciences Laboratory, University of California, Berkeley, CA, USA</t>
  </si>
  <si>
    <t>Institut d’Astrophysique Spatiale, Orsay, France</t>
  </si>
  <si>
    <t>Villanova University</t>
  </si>
  <si>
    <t>University of Southern California</t>
  </si>
  <si>
    <t>Canadian Institute for Theoretical Astrophysics, University of Toronto, 60 St. George Street, Toronto, Canada</t>
  </si>
  <si>
    <t>Institut Lagrange, LPNHE, place Jussieu 4, 75005 Paris, France</t>
  </si>
  <si>
    <t>Flatiron Institute</t>
  </si>
  <si>
    <t>JPL</t>
  </si>
  <si>
    <t>University of California, Berkeley</t>
  </si>
  <si>
    <t>Institute for Advanced Study, Flatiron Institute</t>
  </si>
  <si>
    <t>UC Davis</t>
  </si>
  <si>
    <t>University of Wisconsin - Madison</t>
  </si>
  <si>
    <t>Department of Astrophysical Sciences, Princeton University</t>
  </si>
  <si>
    <t>CEA Saclay, DRF/Irfu/SPP, 91191 Gif-sur-Yvette Cedex, France</t>
  </si>
  <si>
    <t>Institute for Advanced Study, Princeton</t>
  </si>
  <si>
    <t>University of British Columbia, Canada</t>
  </si>
  <si>
    <t>Institut d’Astrophysique Spatiale, CNRS, Univ. Paris-Sud, Universite´ Paris-Saclay, Bat. 121, 91405 Orsay cedex, France</t>
  </si>
  <si>
    <t>San Diego Supercomputer Center, UC San Diego</t>
  </si>
  <si>
    <t>IAC (Tenerife, Spain)</t>
  </si>
  <si>
    <t>Louvain U.</t>
  </si>
  <si>
    <t>LPSC</t>
  </si>
  <si>
    <t>Universidad de Salamanca, Spain</t>
  </si>
  <si>
    <t>ICREA &amp; ICC UB</t>
  </si>
  <si>
    <t>Juan</t>
  </si>
  <si>
    <t>Macias-Perez</t>
  </si>
  <si>
    <t>Kerstin</t>
  </si>
  <si>
    <t>Kunze</t>
  </si>
  <si>
    <t>Licia</t>
  </si>
  <si>
    <t>Verde</t>
  </si>
  <si>
    <t>Jose-Alberto</t>
  </si>
  <si>
    <t>Rubino-Martin</t>
  </si>
  <si>
    <t>Ringeval</t>
  </si>
  <si>
    <t>12/20/2018, 9 am.</t>
  </si>
  <si>
    <t>Joelle</t>
  </si>
  <si>
    <t>Cooperrider</t>
  </si>
  <si>
    <t>Jeff</t>
  </si>
  <si>
    <t>Booth</t>
  </si>
  <si>
    <t>??? On EC currently ???</t>
  </si>
  <si>
    <t>Nick</t>
  </si>
  <si>
    <t>Email</t>
  </si>
  <si>
    <t>marcelo.alvarez@berkeley.edu</t>
  </si>
  <si>
    <t>nbatta@astro.princeton.edu</t>
  </si>
  <si>
    <t>Affil number</t>
  </si>
  <si>
    <t>Instituto de Física de Cantabria (CSIC-Universidad de Cantabria), Avda. de los Castros s/n, Santander, Spain </t>
  </si>
  <si>
    <t>Columbia University</t>
  </si>
  <si>
    <t>17,10</t>
  </si>
  <si>
    <t>33,23</t>
  </si>
  <si>
    <t>33,23,34</t>
  </si>
  <si>
    <t>Affil string to latex</t>
  </si>
  <si>
    <t>1,22</t>
  </si>
  <si>
    <t>Kapteyn Astronomical Institute</t>
  </si>
  <si>
    <t>Vincent Vennin</t>
  </si>
  <si>
    <t>APC paris</t>
  </si>
  <si>
    <t>I have been an active member of the CORE collaboration (in charge of making forecast for constraints on inflationary models and reheating kinematic parameters) and I would be happy to have the same kind of involvement in PICO.</t>
  </si>
  <si>
    <t>Ecole Normale Supérieure</t>
  </si>
  <si>
    <t>Institut D'Astrophysique De Paris</t>
  </si>
  <si>
    <t>IUCAA</t>
  </si>
  <si>
    <t>Carlo Burigana</t>
  </si>
  <si>
    <t>INAF</t>
  </si>
  <si>
    <t>Long term support to scientific studies to a CMB mission of this type. Contribution to some PICO specific topics (e.g. extragalactic sources, CIB, foregrounds, B-modes and cosmological reionization).</t>
  </si>
  <si>
    <t>Ecole Normale Superieure</t>
  </si>
  <si>
    <t>University of Ferrara and INFN</t>
  </si>
  <si>
    <t>CNRS (France)</t>
  </si>
  <si>
    <t>Nazzareno Mandolesi</t>
  </si>
  <si>
    <t>Physics Department - University of Ferrara</t>
  </si>
  <si>
    <t>To date PICO represents the best CMB proposal in the present panorama. As Planck LFI PI I would like to contribute to its selection making available the Planck Legacy and the lesson learnt.</t>
  </si>
  <si>
    <t>Laboratoire d'Astrophysique de Marseille</t>
  </si>
  <si>
    <t>Rien van de</t>
  </si>
  <si>
    <t>Weygaert</t>
  </si>
  <si>
    <t>Levrier</t>
  </si>
  <si>
    <t>Suvodip</t>
  </si>
  <si>
    <t>Mukherjee</t>
  </si>
  <si>
    <t>Tarun</t>
  </si>
  <si>
    <t>Souradeep</t>
  </si>
  <si>
    <t>Paolo</t>
  </si>
  <si>
    <t>Natoli</t>
  </si>
  <si>
    <t>Nicolas</t>
  </si>
  <si>
    <t>Ponthieu</t>
  </si>
  <si>
    <t>Guilaine</t>
  </si>
  <si>
    <t>Lagache</t>
  </si>
  <si>
    <t>Asking Shaul:</t>
  </si>
  <si>
    <t>University of Minnesota - Twin Cities</t>
  </si>
  <si>
    <t>Shaul</t>
  </si>
  <si>
    <t>Hanany</t>
  </si>
  <si>
    <t>jonathan.aumont@ias.u-psud.fr</t>
  </si>
  <si>
    <t>ranajoy.banerji@astro.uio.no</t>
  </si>
  <si>
    <t>barreiro@ifca.unican.es</t>
  </si>
  <si>
    <t>bartlett@apc.univ-paris7.fr</t>
  </si>
  <si>
    <t>sbasak@sissa.it</t>
  </si>
  <si>
    <t>jjb@astro.caltech.edu</t>
  </si>
  <si>
    <t>kboddy@jhu.edu</t>
  </si>
  <si>
    <t>bonateo@yahoo.it</t>
  </si>
  <si>
    <t>jdborrill@lbl.gov</t>
  </si>
  <si>
    <t>francois.boulanger@ias.u-psud.fr</t>
  </si>
  <si>
    <t>blakesley.burkhart@cfa.harvard.edu</t>
  </si>
  <si>
    <t>jens.chluba@manchester.ac.uk</t>
  </si>
  <si>
    <t>david.chuss@villanova.edu</t>
  </si>
  <si>
    <t>Joelle.T.Cooperrider@jpl.nasa.gov</t>
  </si>
  <si>
    <t>Brendan.P.Crill@jpl.nasa.gov</t>
  </si>
  <si>
    <t>jacques.delabrouille@gmail.com</t>
  </si>
  <si>
    <t>eleonora.divalentino@gmail.com</t>
  </si>
  <si>
    <t>didier.joy@gmail.com</t>
  </si>
  <si>
    <t>olivier.dore@caltech.edu</t>
  </si>
  <si>
    <t>engelen@cita.utoronto.ca</t>
  </si>
  <si>
    <t>josquin.errard@gmail.com</t>
  </si>
  <si>
    <t>thomas.m.essinger-hileman@nasa.gov</t>
  </si>
  <si>
    <t xml:space="preserve">sfeeney@flatironinstitute.org </t>
  </si>
  <si>
    <t>jpf@illinois.edu</t>
  </si>
  <si>
    <t>lfissel@nrao.edu</t>
  </si>
  <si>
    <t>flauger@physics.ucsd.edu</t>
  </si>
  <si>
    <t>verag@ias.edu</t>
  </si>
  <si>
    <t>krzysztof.m.gorski@jpl.nasa.gov</t>
  </si>
  <si>
    <t>drgreen@cita.utoronto.ca</t>
  </si>
  <si>
    <t>hanany@umn.edu</t>
  </si>
  <si>
    <t>brandon.s.hensley@gmail.com</t>
  </si>
  <si>
    <t>jcolin.hill@gmail.com</t>
  </si>
  <si>
    <t>hivon@iap.fr</t>
  </si>
  <si>
    <t>renee.hlozek@gmail.com</t>
  </si>
  <si>
    <t>hubmayr@nist.gov</t>
  </si>
  <si>
    <t>bradley.johnson@columbia.edu</t>
  </si>
  <si>
    <t>wcjones@princeton.edu</t>
  </si>
  <si>
    <t>tjj@astro.umn.edu</t>
  </si>
  <si>
    <t>lknox@ucdavis.edu</t>
  </si>
  <si>
    <t>alan.j.kogut@nasa.gov</t>
  </si>
  <si>
    <t>Charles.R.Lawrence@jpl.nasa.gov</t>
  </si>
  <si>
    <t>alazarian@facstaff.wisc.edu</t>
  </si>
  <si>
    <t>zq@princeton.edu</t>
  </si>
  <si>
    <t>jean-baptiste.melin@cea.fr</t>
  </si>
  <si>
    <t>NegrelloM@cardiff.ac.uk</t>
  </si>
  <si>
    <t>g-novak@northwestern.edu</t>
  </si>
  <si>
    <t>Roger.C.OBrient@jpl.nasa.gov</t>
  </si>
  <si>
    <t>Christopher.G.Paine@jpl.nasa.gov</t>
  </si>
  <si>
    <t>tjp@astro.caltech.edu</t>
  </si>
  <si>
    <t>levon@sfu.ca</t>
  </si>
  <si>
    <t>pryke@physics.umn.edu</t>
  </si>
  <si>
    <t>mathieu.remazeilles@manchester.ac.uk</t>
  </si>
  <si>
    <t>Graca.M.Rocha@jpl.nasa.gov</t>
  </si>
  <si>
    <t>mschmittfull@gmail.com</t>
  </si>
  <si>
    <t>dscott@phas.ubc.ca</t>
  </si>
  <si>
    <t>brian.m.sutin@jpl.nasa.gov</t>
  </si>
  <si>
    <t>maurizio.tomasi@unimi.it</t>
  </si>
  <si>
    <t>Amy.R.Trangsrud@jpl.nasa.gov</t>
  </si>
  <si>
    <t>wenxx181@umn.edu</t>
  </si>
  <si>
    <t>zonca@sdsc.edu</t>
  </si>
  <si>
    <t>kyoung@astro.umn.edu</t>
  </si>
  <si>
    <t>gianfranco.dezotti@oapd.inaf.it</t>
  </si>
  <si>
    <t>1/2/2019, 1 pm.</t>
  </si>
  <si>
    <t>APC, CNRS/IN2P3, 10, rue Alice Domon et L\'eonie Duquet, 75205 Paris Cedex 13, France,     DAP, CEA/lrfu, Centre d'Etudes de Saclay, 91191 Gif-sur-Yvette, France</t>
  </si>
  <si>
    <t>Golwala</t>
  </si>
  <si>
    <t>Christophe</t>
  </si>
  <si>
    <t>University of Oslo, Norway</t>
  </si>
  <si>
    <t>JBCA, University of Manchester</t>
  </si>
  <si>
    <t>IRAP, Universit\'e de Toulouse, France</t>
  </si>
  <si>
    <t>INAF-Istituto di Radioastronomia and Italian ALMA Regional Centre, Italy</t>
  </si>
  <si>
    <t>Canadian Institute for Theoretical Astrophysics, University of Toronto, Canada</t>
  </si>
  <si>
    <t>Center for Computational Astrophysics, Flatiron Institute</t>
  </si>
  <si>
    <t>University of California, San Diego</t>
  </si>
  <si>
    <t>National Institute of Standards and Technology</t>
  </si>
  <si>
    <t>University of California, Davis</t>
  </si>
  <si>
    <t>Department of Astronomy \&amp; Astrophysics and Dunlap Institute, University of Toronto, Canada</t>
  </si>
  <si>
    <t>Institut d'Astrophysique Spatiale, CNRS, Univ. Paris-Sud, Universit\'e Paris-Saclay, France</t>
  </si>
  <si>
    <t>Devlin</t>
  </si>
  <si>
    <t>University of Pennsylvania</t>
  </si>
  <si>
    <t>McMahon</t>
  </si>
  <si>
    <t>University of Michigan</t>
  </si>
  <si>
    <t>Strings not right!!  Don't include EC members not on author list.</t>
  </si>
  <si>
    <t>Instituto de F\'isica de Cantabria (CSIC-Universidad de Cantabria), Spain</t>
  </si>
  <si>
    <t>Universit\`a degli studi di Milano</t>
  </si>
  <si>
    <t>Ecole Normale Superieure, Paris, France</t>
  </si>
  <si>
    <t>Bennett</t>
  </si>
  <si>
    <t>Dodelson</t>
  </si>
  <si>
    <t>Page</t>
  </si>
  <si>
    <t>Carnegie Melon University</t>
  </si>
  <si>
    <t>%Scott</t>
  </si>
  <si>
    <t>%Charles</t>
  </si>
  <si>
    <t>%Lyman</t>
  </si>
  <si>
    <t>Lawrence Berkeley National Laboratory</t>
  </si>
  <si>
    <t>%Peter</t>
  </si>
  <si>
    <t>%Marcelo</t>
  </si>
  <si>
    <t>jeffmcm@umich.edu</t>
  </si>
  <si>
    <t>sc</t>
  </si>
  <si>
    <t>%Julian</t>
  </si>
  <si>
    <t>Space Sciences Laboratory, University of California, Berkeley</t>
  </si>
  <si>
    <t>%Jacques</t>
  </si>
  <si>
    <t>%James G.</t>
  </si>
  <si>
    <t>Kavli Institute for Particle Astrophysics and Cosmology</t>
  </si>
  <si>
    <t>%Giuseppe</t>
  </si>
  <si>
    <t>Emmanuel</t>
  </si>
  <si>
    <t>Artis</t>
  </si>
  <si>
    <t>Calum</t>
  </si>
  <si>
    <t>Murray</t>
  </si>
  <si>
    <t>emmanuel.artis@cea.fr</t>
  </si>
  <si>
    <t>calum.murray@apc.in2p3.fr</t>
  </si>
  <si>
    <t>giuse.puglisi@gmail.com</t>
  </si>
  <si>
    <t>PAshton@lbl.gov</t>
  </si>
  <si>
    <t>cbennett@jhu.edu</t>
  </si>
  <si>
    <t>jeffrey.t.booth@jpl.nasa.gov</t>
  </si>
  <si>
    <t>bouchet@iap.fr</t>
  </si>
  <si>
    <t>seclark@ias.edu</t>
  </si>
  <si>
    <t>devlin@physics.upenn.edu</t>
  </si>
  <si>
    <t>sdodelso@andrew.cmu.edu</t>
  </si>
  <si>
    <t>herranz@ifca.unican.es</t>
  </si>
  <si>
    <t>mathewm@astro.princeton.edu</t>
  </si>
  <si>
    <t>page@Princeton.edu</t>
  </si>
  <si>
    <t>ian.stephens@cfa.harvard.edu</t>
  </si>
  <si>
    <t>sxu93@wisc.edu</t>
  </si>
  <si>
    <t>Author, ec</t>
  </si>
  <si>
    <t>APC, Univ Paris Diderot, CNRS/IN2P3, CEA/lrfu, Obs de Paris, Sorbonne Paris Cit\'e, France</t>
  </si>
  <si>
    <t>University of Florida</t>
  </si>
  <si>
    <t>??</t>
  </si>
  <si>
    <t>Thiem</t>
  </si>
  <si>
    <t>Hoang</t>
  </si>
  <si>
    <t>thiemhoang@kasi.re.kr</t>
  </si>
  <si>
    <t>Korea Astronomy and Space Science Institute, Korea</t>
  </si>
  <si>
    <t>from Galactic science group</t>
  </si>
  <si>
    <t>Fermilab</t>
  </si>
  <si>
    <t>APC/Univ. Paris-Diderot/CNRS</t>
  </si>
  <si>
    <t>Arizona State University</t>
  </si>
  <si>
    <t>USC</t>
  </si>
  <si>
    <t>Physics Dept. - Univ of California, Santa Barbara</t>
  </si>
  <si>
    <t>Physics Department, Sapienza University of Rome</t>
  </si>
  <si>
    <t>University of Amsterdam</t>
  </si>
  <si>
    <t>School of Physics, University of Melbourne</t>
  </si>
  <si>
    <t>University of Chicago</t>
  </si>
  <si>
    <t>Cardiff University</t>
  </si>
  <si>
    <t>University of Oxford</t>
  </si>
  <si>
    <t>University of Illinois at Urbana Champaign</t>
  </si>
  <si>
    <t>Bradford</t>
  </si>
  <si>
    <t>Benson</t>
  </si>
  <si>
    <t>Amber</t>
  </si>
  <si>
    <t>Miller</t>
  </si>
  <si>
    <t>Philip</t>
  </si>
  <si>
    <t>Lubin</t>
  </si>
  <si>
    <t>Baumann</t>
  </si>
  <si>
    <t>Cora</t>
  </si>
  <si>
    <t>Dvorkin</t>
  </si>
  <si>
    <t>Nikhel</t>
  </si>
  <si>
    <t>Gupta</t>
  </si>
  <si>
    <t>Wandelt</t>
  </si>
  <si>
    <t>Alonso</t>
  </si>
  <si>
    <t>Maximilian</t>
  </si>
  <si>
    <t>Abitbol</t>
  </si>
  <si>
    <t>Riccardo</t>
  </si>
  <si>
    <t>Gualtieri</t>
  </si>
  <si>
    <t>Johanna</t>
  </si>
  <si>
    <t>Nagy</t>
  </si>
  <si>
    <t>Paolo de</t>
  </si>
  <si>
    <t>Bernardis</t>
  </si>
  <si>
    <t>Universit\'a Milano-Bicocca, Italy</t>
  </si>
  <si>
    <t>marcos.lopez.caniego@sciops.esa.int</t>
  </si>
  <si>
    <t>flavien.vansyngel@ias.u-psud.fr</t>
  </si>
  <si>
    <t>Bryan</t>
  </si>
  <si>
    <t>Sean</t>
  </si>
  <si>
    <t>Siavash</t>
  </si>
  <si>
    <t>Yasini</t>
  </si>
  <si>
    <t>Institute of Physics, University of Brasilia</t>
  </si>
  <si>
    <t>Ferreira</t>
  </si>
  <si>
    <t>Ivan Soares</t>
  </si>
  <si>
    <t>Vincent</t>
  </si>
  <si>
    <t>Vennin</t>
  </si>
  <si>
    <t>Carlo</t>
  </si>
  <si>
    <t>Burigana</t>
  </si>
  <si>
    <t>Nazzareno</t>
  </si>
  <si>
    <t>Mandolesi</t>
  </si>
  <si>
    <t>Karwan</t>
  </si>
  <si>
    <t>Rostem</t>
  </si>
  <si>
    <t>Goddard</t>
  </si>
  <si>
    <t>Institut s'astrophysique de Paris CNRS/SU</t>
  </si>
  <si>
    <t>Laboratoire de l'Accelerateur Lineaire, Orsay, France (IN2P3/CNRS)</t>
  </si>
  <si>
    <t>George</t>
  </si>
  <si>
    <t>Stein</t>
  </si>
  <si>
    <t>Sophie</t>
  </si>
  <si>
    <t>Henrot-Versill\'e</t>
  </si>
  <si>
    <t>%Jeff</t>
  </si>
  <si>
    <t>Rutgers University</t>
  </si>
  <si>
    <t>Cornell University</t>
  </si>
  <si>
    <t>nbatta@astro.cornell.edu</t>
  </si>
  <si>
    <t>Gianfranco</t>
  </si>
  <si>
    <t>De Zotti</t>
  </si>
  <si>
    <t>Alexander</t>
  </si>
  <si>
    <t>van Engelen</t>
  </si>
  <si>
    <t>Institut d'Astrophysique de Paris, CNRS and Sorbonne Universit\'e, France</t>
  </si>
  <si>
    <t>Kavli Institute for the Physics and Mathematics of the Universe (WPI)</t>
  </si>
  <si>
    <t>%J. Colin</t>
  </si>
  <si>
    <t>J. Colin</t>
  </si>
  <si>
    <t>Brendan P.</t>
  </si>
  <si>
    <t>IRFU, CEA, Universit\'e Paris-Saclay, France</t>
  </si>
  <si>
    <t>R. Belen</t>
  </si>
  <si>
    <t>San Diego Supercomputer Center, University of California, San Diego</t>
  </si>
  <si>
    <t>Christopher</t>
  </si>
  <si>
    <t>Bradley R.</t>
  </si>
  <si>
    <t>Michael</t>
  </si>
  <si>
    <t>Niemack</t>
  </si>
  <si>
    <t>Kisner</t>
  </si>
  <si>
    <t>Theodore</t>
  </si>
  <si>
    <t>%Mark</t>
  </si>
  <si>
    <t>School of Physics, Indian Institute of Science Education and Research Thiruvananthapuram, India</t>
  </si>
  <si>
    <t>sfeeney@flatironinstitute.org</t>
  </si>
  <si>
    <t xml:space="preserve">Ren\'{e}e </t>
  </si>
  <si>
    <t>%Olivier</t>
  </si>
  <si>
    <t>%Roger</t>
  </si>
  <si>
    <t>O'Brient      !!! JPL then Caltech!!!</t>
  </si>
  <si>
    <t>Dor\'e    !!! JPL then Caltech!!!</t>
  </si>
  <si>
    <t>%Jamie</t>
  </si>
  <si>
    <t>Bock   !!Caltech then JPL!!</t>
  </si>
  <si>
    <t>Marco</t>
  </si>
  <si>
    <t>Bersanelli</t>
  </si>
  <si>
    <t>Milan</t>
  </si>
  <si>
    <t>University of Cambridge</t>
  </si>
  <si>
    <t>Frolov</t>
  </si>
  <si>
    <t>P. Daniel</t>
  </si>
  <si>
    <t>Meerburg</t>
  </si>
  <si>
    <t>Andrei V.</t>
  </si>
  <si>
    <t>Suzanne</t>
  </si>
  <si>
    <t>Staggs</t>
  </si>
  <si>
    <t>Arthur</t>
  </si>
  <si>
    <t>Kosowsky</t>
  </si>
  <si>
    <t>Princeton University Physics Department</t>
  </si>
  <si>
    <t>Baccigalupi</t>
  </si>
  <si>
    <t>SISSA</t>
  </si>
  <si>
    <t>Mustafa A.</t>
  </si>
  <si>
    <t>Amin</t>
  </si>
  <si>
    <t>Rice University</t>
  </si>
  <si>
    <t>Ragnhild</t>
  </si>
  <si>
    <t>Aurlien</t>
  </si>
  <si>
    <t>ragnhild.aurlien@astro.uio.no</t>
  </si>
  <si>
    <t>Enrique</t>
  </si>
  <si>
    <t>Mart\'{i}nez-Gonz\'{a}lez</t>
  </si>
  <si>
    <t>IFCA Cantabria</t>
  </si>
  <si>
    <t>Rashid</t>
  </si>
  <si>
    <t>Sunyaev</t>
  </si>
  <si>
    <t>Joseph</t>
  </si>
  <si>
    <t>Mohr</t>
  </si>
  <si>
    <t>LMU-Munich Faculty of Physics</t>
  </si>
  <si>
    <t>Commander component separation work</t>
  </si>
  <si>
    <t>We are working on the Commander foreground analysis for PICO</t>
  </si>
  <si>
    <t>i.k.wehus@astro.uio.no</t>
  </si>
  <si>
    <t>Wehus</t>
  </si>
  <si>
    <t>Ingunn K.</t>
  </si>
  <si>
    <t>Eriksen</t>
  </si>
  <si>
    <t>Hans K.</t>
  </si>
  <si>
    <t>h.k.k.eriksen@astro.uio.no</t>
  </si>
  <si>
    <t>Shirron</t>
  </si>
  <si>
    <t>peter.shirron@nasa.gov</t>
  </si>
  <si>
    <t>2/5/2019, 4 pm.</t>
  </si>
  <si>
    <t>Tomotake</t>
  </si>
  <si>
    <t>Matsumura</t>
  </si>
  <si>
    <t>Sebastian</t>
  </si>
  <si>
    <t>Bocquet</t>
  </si>
  <si>
    <t>%Graca</t>
  </si>
  <si>
    <t>physics dept sapienza university rome</t>
  </si>
  <si>
    <t>University of Padua</t>
  </si>
  <si>
    <t>Maynooth University</t>
  </si>
  <si>
    <t>Sapienza University - Rome - Italy</t>
  </si>
  <si>
    <t>Max Planck Institute for Astrophysics</t>
  </si>
  <si>
    <t>CNRS/APC, France</t>
  </si>
  <si>
    <t>Chang-Goo</t>
  </si>
  <si>
    <t>Kim</t>
  </si>
  <si>
    <t>Peloso</t>
  </si>
  <si>
    <t>Darragh</t>
  </si>
  <si>
    <t>McCarthy</t>
  </si>
  <si>
    <t>Alessandro</t>
  </si>
  <si>
    <t>Melchiorri</t>
  </si>
  <si>
    <t>Giovanni</t>
  </si>
  <si>
    <t>Cabass</t>
  </si>
  <si>
    <t>Kent</t>
  </si>
  <si>
    <t>Irwin</t>
  </si>
  <si>
    <t>Stompor</t>
  </si>
  <si>
    <t>Radek</t>
  </si>
  <si>
    <t>Instituto de Fisica de Cantabria (CSIC-Universidad de Cantabria)</t>
  </si>
  <si>
    <t>Bilbao-Ahedo</t>
  </si>
  <si>
    <t>Sperello</t>
  </si>
  <si>
    <t>di Serego Alighieri</t>
  </si>
  <si>
    <t>final affil num</t>
  </si>
  <si>
    <t>Real order Affile number</t>
  </si>
  <si>
    <t>Affil, author order</t>
  </si>
  <si>
    <t>Affil number, affil order</t>
  </si>
  <si>
    <t>Unni</t>
  </si>
  <si>
    <t>Fuskeland</t>
  </si>
  <si>
    <t>unnif@astro.uio.no</t>
  </si>
  <si>
    <t>Krzysztof M.</t>
  </si>
  <si>
    <t xml:space="preserve">jrmeyers@smu.edu
</t>
  </si>
  <si>
    <t>Adam</t>
  </si>
  <si>
    <t>Anderson</t>
  </si>
  <si>
    <t>James</t>
  </si>
  <si>
    <t>Annis</t>
  </si>
  <si>
    <t>Ritoban</t>
  </si>
  <si>
    <t>Basu Thakur</t>
  </si>
  <si>
    <t>Elia</t>
  </si>
  <si>
    <t>Battistelli</t>
  </si>
  <si>
    <t>John</t>
  </si>
  <si>
    <t>Carlstrom</t>
  </si>
  <si>
    <t>de Bernardis</t>
  </si>
  <si>
    <t>C. Darren</t>
  </si>
  <si>
    <t>Dowell</t>
  </si>
  <si>
    <t>Chang</t>
  </si>
  <si>
    <t>Feng</t>
  </si>
  <si>
    <t>Nicholas</t>
  </si>
  <si>
    <t>Galitzki</t>
  </si>
  <si>
    <t>Nils</t>
  </si>
  <si>
    <t>Halverson</t>
  </si>
  <si>
    <t>Kyle</t>
  </si>
  <si>
    <t>Helson</t>
  </si>
  <si>
    <t>Marius</t>
  </si>
  <si>
    <t>Millea</t>
  </si>
  <si>
    <t>Bruce</t>
  </si>
  <si>
    <t>Partridge</t>
  </si>
  <si>
    <t>Michel</t>
  </si>
  <si>
    <t>Piat</t>
  </si>
  <si>
    <t>Giampaolo</t>
  </si>
  <si>
    <t>Pisano</t>
  </si>
  <si>
    <t>Matarrese</t>
  </si>
  <si>
    <t>Sabino</t>
  </si>
  <si>
    <t>Rien</t>
  </si>
  <si>
    <t>van de Weygaert</t>
  </si>
  <si>
    <t>Abigail</t>
  </si>
  <si>
    <t>Vieregg</t>
  </si>
  <si>
    <t>Jan</t>
  </si>
  <si>
    <t>Vrtilek</t>
  </si>
  <si>
    <t>Gensheng</t>
  </si>
  <si>
    <t>Wang</t>
  </si>
  <si>
    <t>Zhilei</t>
  </si>
  <si>
    <t>%Leave as not author  Mark</t>
  </si>
  <si>
    <t>%eave as not author  Jeff</t>
  </si>
  <si>
    <t>2/25/2019, 4 pm.</t>
  </si>
  <si>
    <t>%Susan E.</t>
  </si>
  <si>
    <t>Hubble Fellow</t>
  </si>
  <si>
    <t>Current Affiliation numbers don't match report!  Added 'Hubble Fellow' to Susan Clark by hand.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</si>
</sst>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color rgb="FF000000"/>
      <name val="Calibri"/>
      <family val="2"/>
      <charset val="128"/>
    </font>
    <font>
      <b/>
      <sz val="12"/>
      <color rgb="FFDC2300"/>
      <name val="Calibri"/>
      <family val="2"/>
      <charset val="128"/>
    </font>
    <font>
      <b/>
      <sz val="12"/>
      <color rgb="FF000000"/>
      <name val="Calibri"/>
      <family val="2"/>
      <charset val="128"/>
    </font>
    <font>
      <sz val="12"/>
      <color rgb="FF222222"/>
      <name val="Arial"/>
      <family val="2"/>
    </font>
    <font>
      <b/>
      <sz val="11"/>
      <color rgb="FF008000"/>
      <name val="Courier New"/>
      <family val="3"/>
    </font>
    <font>
      <sz val="11"/>
      <color rgb="FF008000"/>
      <name val="Courier New"/>
      <family val="3"/>
    </font>
    <font>
      <sz val="10"/>
      <color rgb="FF222222"/>
      <name val="Arial Unicode MS"/>
      <family val="2"/>
    </font>
    <font>
      <sz val="11"/>
      <color rgb="FF000000"/>
      <name val="Helvetica Neue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DC2300"/>
      <name val="Calibri"/>
      <family val="2"/>
    </font>
    <font>
      <sz val="11"/>
      <color rgb="FF000000"/>
      <name val="Helvetica Neue"/>
    </font>
    <font>
      <sz val="10"/>
      <color rgb="FF222222"/>
      <name val="Arimo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22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0" xfId="0" applyFont="1"/>
    <xf numFmtId="0" fontId="11" fillId="0" borderId="0" xfId="0" applyFont="1"/>
    <xf numFmtId="0" fontId="0" fillId="0" borderId="0" xfId="0" applyFont="1" applyAlignment="1"/>
    <xf numFmtId="0" fontId="10" fillId="0" borderId="0" xfId="0" applyFont="1"/>
    <xf numFmtId="0" fontId="0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Alignment="1"/>
    <xf numFmtId="0" fontId="12" fillId="0" borderId="0" xfId="0" applyFont="1" applyAlignment="1">
      <alignment vertical="center"/>
    </xf>
    <xf numFmtId="22" fontId="0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4"/>
  <sheetViews>
    <sheetView tabSelected="1" workbookViewId="0">
      <selection activeCell="D8" sqref="D8"/>
    </sheetView>
  </sheetViews>
  <sheetFormatPr defaultColWidth="11.25" defaultRowHeight="15.75"/>
  <cols>
    <col min="1" max="1" width="8.625" style="12" customWidth="1"/>
    <col min="2" max="2" width="22.125" style="12" customWidth="1"/>
    <col min="3" max="3" width="22.875" style="12" customWidth="1"/>
    <col min="4" max="4" width="27.625" style="12" customWidth="1"/>
    <col min="5" max="5" width="15.75" style="12" customWidth="1"/>
    <col min="6" max="6" width="7.5" style="12" customWidth="1"/>
    <col min="7" max="9" width="15.75" style="12" customWidth="1"/>
    <col min="10" max="10" width="38.375" style="12" customWidth="1"/>
    <col min="11" max="28" width="11.125" style="12" customWidth="1"/>
    <col min="29" max="29" width="8.875" style="12" customWidth="1"/>
    <col min="30" max="16384" width="11.25" style="12"/>
  </cols>
  <sheetData>
    <row r="1" spans="1:18">
      <c r="A1" s="12" t="s">
        <v>0</v>
      </c>
    </row>
    <row r="3" spans="1:18">
      <c r="A3" s="13" t="s">
        <v>1</v>
      </c>
      <c r="C3" s="14" t="s">
        <v>753</v>
      </c>
      <c r="D3" s="14"/>
    </row>
    <row r="4" spans="1:18">
      <c r="A4" s="13" t="s">
        <v>268</v>
      </c>
      <c r="C4" s="14" t="s">
        <v>753</v>
      </c>
      <c r="D4" s="8" t="s">
        <v>756</v>
      </c>
    </row>
    <row r="5" spans="1:18">
      <c r="A5" s="13" t="s">
        <v>269</v>
      </c>
      <c r="C5" s="14" t="s">
        <v>753</v>
      </c>
      <c r="D5" s="14"/>
    </row>
    <row r="6" spans="1:18">
      <c r="C6" s="14"/>
      <c r="D6" s="14"/>
    </row>
    <row r="7" spans="1:18">
      <c r="A7" s="15" t="s">
        <v>267</v>
      </c>
      <c r="B7" s="12" t="s">
        <v>270</v>
      </c>
      <c r="C7" s="14"/>
      <c r="D7" s="14"/>
      <c r="R7" s="12" t="s">
        <v>494</v>
      </c>
    </row>
    <row r="9" spans="1:18">
      <c r="B9" s="14" t="s">
        <v>2</v>
      </c>
      <c r="C9" s="12" t="s">
        <v>3</v>
      </c>
      <c r="D9" s="12" t="s">
        <v>368</v>
      </c>
      <c r="E9" s="12" t="s">
        <v>4</v>
      </c>
      <c r="F9" s="16" t="s">
        <v>702</v>
      </c>
      <c r="G9" s="16" t="s">
        <v>703</v>
      </c>
      <c r="H9" s="16" t="s">
        <v>704</v>
      </c>
      <c r="I9" s="16" t="s">
        <v>705</v>
      </c>
      <c r="J9" s="12" t="s">
        <v>5</v>
      </c>
      <c r="L9" s="12" t="s">
        <v>308</v>
      </c>
      <c r="N9" s="12" t="s">
        <v>297</v>
      </c>
      <c r="O9" s="12" t="s">
        <v>298</v>
      </c>
      <c r="P9" s="12" t="s">
        <v>299</v>
      </c>
      <c r="R9" s="12" t="s">
        <v>377</v>
      </c>
    </row>
    <row r="10" spans="1:18">
      <c r="B10" s="14" t="s">
        <v>503</v>
      </c>
      <c r="C10" s="14" t="s">
        <v>498</v>
      </c>
      <c r="D10" s="14" t="s">
        <v>524</v>
      </c>
      <c r="E10" s="12" t="s">
        <v>509</v>
      </c>
      <c r="F10" s="12">
        <v>2</v>
      </c>
      <c r="G10" s="16">
        <v>2</v>
      </c>
      <c r="H10" s="16">
        <v>2</v>
      </c>
      <c r="I10" s="12">
        <v>23</v>
      </c>
      <c r="J10" s="12" t="s">
        <v>201</v>
      </c>
      <c r="L10" s="12" t="str">
        <f t="shared" ref="L10:L109" si="0">CONCATENATE(B10," ",C10," $^{",F10,"}$",P10,"\\")</f>
        <v>%Charles Bennett $^{2}$                \\</v>
      </c>
      <c r="N10" s="12">
        <f t="shared" ref="N10:N109" si="1">LEN(B10)+LEN(C10)+1</f>
        <v>16</v>
      </c>
      <c r="O10" s="12">
        <f t="shared" ref="O10:O109" si="2">IF(N10&lt;30,(32-N10),3)</f>
        <v>16</v>
      </c>
      <c r="P10" s="12" t="str">
        <f t="shared" ref="P10:P109" si="3">REPT(" ",O10)</f>
        <v xml:space="preserve">                </v>
      </c>
      <c r="R10" s="12" t="str">
        <f t="shared" ref="R10:R109" si="4">CONCATENATE(F10,". ",J10,".  \\")</f>
        <v>2. Johns Hopkins University.  \\</v>
      </c>
    </row>
    <row r="11" spans="1:18">
      <c r="B11" s="14" t="s">
        <v>502</v>
      </c>
      <c r="C11" s="14" t="s">
        <v>499</v>
      </c>
      <c r="D11" s="14" t="s">
        <v>529</v>
      </c>
      <c r="E11" s="14" t="s">
        <v>509</v>
      </c>
      <c r="F11" s="12">
        <v>3</v>
      </c>
      <c r="G11" s="16">
        <v>3</v>
      </c>
      <c r="H11" s="16">
        <v>3</v>
      </c>
      <c r="I11" s="12">
        <v>5</v>
      </c>
      <c r="J11" s="14" t="s">
        <v>501</v>
      </c>
      <c r="L11" s="12" t="str">
        <f t="shared" si="0"/>
        <v>%Scott Dodelson $^{3}$                 \\</v>
      </c>
      <c r="N11" s="12">
        <f t="shared" si="1"/>
        <v>15</v>
      </c>
      <c r="O11" s="12">
        <f t="shared" si="2"/>
        <v>17</v>
      </c>
      <c r="P11" s="12" t="str">
        <f t="shared" si="3"/>
        <v xml:space="preserve">                 </v>
      </c>
      <c r="R11" s="12" t="str">
        <f t="shared" si="4"/>
        <v>3. Carnegie Melon University.  \\</v>
      </c>
    </row>
    <row r="12" spans="1:18">
      <c r="B12" s="14" t="s">
        <v>504</v>
      </c>
      <c r="C12" s="14" t="s">
        <v>500</v>
      </c>
      <c r="D12" s="14" t="s">
        <v>532</v>
      </c>
      <c r="E12" s="12" t="s">
        <v>509</v>
      </c>
      <c r="F12" s="12">
        <v>4</v>
      </c>
      <c r="G12" s="16">
        <v>4</v>
      </c>
      <c r="H12" s="16">
        <v>4</v>
      </c>
      <c r="I12" s="12">
        <v>31</v>
      </c>
      <c r="J12" s="12" t="s">
        <v>87</v>
      </c>
      <c r="L12" s="12" t="str">
        <f t="shared" si="0"/>
        <v>%Lyman Page $^{4}$                     \\</v>
      </c>
      <c r="N12" s="12">
        <f t="shared" si="1"/>
        <v>11</v>
      </c>
      <c r="O12" s="12">
        <f t="shared" si="2"/>
        <v>21</v>
      </c>
      <c r="P12" s="12" t="str">
        <f t="shared" si="3"/>
        <v xml:space="preserve">                     </v>
      </c>
      <c r="R12" s="12" t="str">
        <f t="shared" si="4"/>
        <v>4. Princeton University.  \\</v>
      </c>
    </row>
    <row r="13" spans="1:18">
      <c r="B13" s="14" t="s">
        <v>507</v>
      </c>
      <c r="C13" s="14" t="s">
        <v>7</v>
      </c>
      <c r="D13" s="14"/>
      <c r="E13" s="12" t="s">
        <v>8</v>
      </c>
      <c r="F13" s="12">
        <v>9</v>
      </c>
      <c r="G13" s="16">
        <v>10</v>
      </c>
      <c r="H13" s="16">
        <v>33</v>
      </c>
      <c r="I13" s="12">
        <v>26</v>
      </c>
      <c r="J13" s="12" t="s">
        <v>505</v>
      </c>
      <c r="L13" s="12" t="str">
        <f t="shared" si="0"/>
        <v>%Marcelo Alvarez $^{9}$                \\</v>
      </c>
      <c r="N13" s="12">
        <f t="shared" si="1"/>
        <v>16</v>
      </c>
      <c r="O13" s="12">
        <f t="shared" si="2"/>
        <v>16</v>
      </c>
      <c r="P13" s="12" t="str">
        <f t="shared" si="3"/>
        <v xml:space="preserve">                </v>
      </c>
      <c r="R13" s="12" t="str">
        <f t="shared" si="4"/>
        <v>9. Lawrence Berkeley National Laboratory.  \\</v>
      </c>
    </row>
    <row r="14" spans="1:18">
      <c r="B14" s="14" t="s">
        <v>6</v>
      </c>
      <c r="C14" s="14" t="s">
        <v>7</v>
      </c>
      <c r="D14" s="12" t="s">
        <v>369</v>
      </c>
      <c r="E14" s="12" t="s">
        <v>8</v>
      </c>
      <c r="F14" s="12">
        <v>16</v>
      </c>
      <c r="G14" s="16">
        <v>19</v>
      </c>
      <c r="H14" s="16">
        <v>34</v>
      </c>
      <c r="I14" s="12">
        <v>41</v>
      </c>
      <c r="J14" s="12" t="s">
        <v>337</v>
      </c>
      <c r="L14" s="12" t="str">
        <f t="shared" si="0"/>
        <v>Marcelo Alvarez $^{16}$                 \\</v>
      </c>
      <c r="N14" s="12">
        <f t="shared" si="1"/>
        <v>15</v>
      </c>
      <c r="O14" s="12">
        <f t="shared" si="2"/>
        <v>17</v>
      </c>
      <c r="P14" s="12" t="str">
        <f t="shared" si="3"/>
        <v xml:space="preserve">                 </v>
      </c>
      <c r="R14" s="12" t="str">
        <f t="shared" si="4"/>
        <v>16. University of California, Berkeley.  \\</v>
      </c>
    </row>
    <row r="15" spans="1:18">
      <c r="B15" s="14" t="s">
        <v>516</v>
      </c>
      <c r="C15" s="14" t="s">
        <v>517</v>
      </c>
      <c r="D15" s="14" t="s">
        <v>520</v>
      </c>
      <c r="E15" s="12" t="s">
        <v>8</v>
      </c>
      <c r="F15" s="12">
        <v>12</v>
      </c>
      <c r="G15" s="16">
        <v>15</v>
      </c>
      <c r="H15" s="16">
        <v>35</v>
      </c>
      <c r="I15" s="12">
        <v>20</v>
      </c>
      <c r="J15" s="12" t="s">
        <v>615</v>
      </c>
      <c r="L15" s="12" t="str">
        <f t="shared" si="0"/>
        <v>Emmanuel Artis $^{12}$                  \\</v>
      </c>
      <c r="N15" s="12">
        <f t="shared" si="1"/>
        <v>14</v>
      </c>
      <c r="O15" s="12">
        <f t="shared" si="2"/>
        <v>18</v>
      </c>
      <c r="P15" s="12" t="str">
        <f t="shared" si="3"/>
        <v xml:space="preserve">                  </v>
      </c>
      <c r="R15" s="12" t="str">
        <f t="shared" si="4"/>
        <v>12. IRFU, CEA, Universit\'e Paris-Saclay, France.  \\</v>
      </c>
    </row>
    <row r="16" spans="1:18">
      <c r="B16" s="12" t="s">
        <v>506</v>
      </c>
      <c r="C16" s="14" t="s">
        <v>10</v>
      </c>
      <c r="D16" s="14"/>
      <c r="E16" s="12" t="s">
        <v>8</v>
      </c>
      <c r="F16" s="12">
        <v>9</v>
      </c>
      <c r="G16" s="16">
        <v>10</v>
      </c>
      <c r="H16" s="16">
        <v>37</v>
      </c>
      <c r="I16" s="12">
        <v>26</v>
      </c>
      <c r="J16" s="12" t="s">
        <v>505</v>
      </c>
      <c r="L16" s="12" t="str">
        <f t="shared" si="0"/>
        <v>%Peter Ashton $^{9}$                   \\</v>
      </c>
      <c r="N16" s="12">
        <f t="shared" si="1"/>
        <v>13</v>
      </c>
      <c r="O16" s="12">
        <f t="shared" si="2"/>
        <v>19</v>
      </c>
      <c r="P16" s="12" t="str">
        <f t="shared" si="3"/>
        <v xml:space="preserve">                   </v>
      </c>
      <c r="R16" s="12" t="str">
        <f t="shared" si="4"/>
        <v>9. Lawrence Berkeley National Laboratory.  \\</v>
      </c>
    </row>
    <row r="17" spans="2:18">
      <c r="B17" s="14" t="s">
        <v>9</v>
      </c>
      <c r="C17" s="14" t="s">
        <v>10</v>
      </c>
      <c r="D17" s="14" t="s">
        <v>523</v>
      </c>
      <c r="E17" s="12" t="s">
        <v>8</v>
      </c>
      <c r="F17" s="12">
        <v>16</v>
      </c>
      <c r="G17" s="16">
        <v>19</v>
      </c>
      <c r="H17" s="16">
        <v>38</v>
      </c>
      <c r="I17" s="12">
        <v>41</v>
      </c>
      <c r="J17" s="12" t="s">
        <v>337</v>
      </c>
      <c r="L17" s="12" t="str">
        <f t="shared" si="0"/>
        <v>Peter Ashton $^{16}$                    \\</v>
      </c>
      <c r="N17" s="12">
        <f t="shared" si="1"/>
        <v>12</v>
      </c>
      <c r="O17" s="12">
        <f t="shared" si="2"/>
        <v>20</v>
      </c>
      <c r="P17" s="12" t="str">
        <f t="shared" si="3"/>
        <v xml:space="preserve">                    </v>
      </c>
      <c r="R17" s="12" t="str">
        <f t="shared" si="4"/>
        <v>16. University of California, Berkeley.  \\</v>
      </c>
    </row>
    <row r="18" spans="2:18">
      <c r="B18" s="14" t="s">
        <v>506</v>
      </c>
      <c r="C18" s="12" t="s">
        <v>10</v>
      </c>
      <c r="E18" s="12" t="s">
        <v>8</v>
      </c>
      <c r="F18" s="12">
        <v>24</v>
      </c>
      <c r="G18" s="16">
        <v>36</v>
      </c>
      <c r="H18" s="16">
        <v>36</v>
      </c>
      <c r="I18" s="12">
        <v>25</v>
      </c>
      <c r="J18" s="12" t="s">
        <v>611</v>
      </c>
      <c r="L18" s="12" t="str">
        <f t="shared" si="0"/>
        <v>%Peter Ashton $^{24}$                   \\</v>
      </c>
      <c r="N18" s="12">
        <f t="shared" si="1"/>
        <v>13</v>
      </c>
      <c r="O18" s="12">
        <f t="shared" si="2"/>
        <v>19</v>
      </c>
      <c r="P18" s="12" t="str">
        <f t="shared" si="3"/>
        <v xml:space="preserve">                   </v>
      </c>
      <c r="R18" s="12" t="str">
        <f t="shared" si="4"/>
        <v>24. Kavli Institute for the Physics and Mathematics of the Universe (WPI).  \\</v>
      </c>
    </row>
    <row r="19" spans="2:18">
      <c r="B19" s="14" t="s">
        <v>12</v>
      </c>
      <c r="C19" s="14" t="s">
        <v>13</v>
      </c>
      <c r="D19" s="12" t="s">
        <v>413</v>
      </c>
      <c r="E19" s="12" t="s">
        <v>8</v>
      </c>
      <c r="F19" s="12">
        <v>25</v>
      </c>
      <c r="G19" s="16">
        <v>39</v>
      </c>
      <c r="H19" s="16">
        <v>39</v>
      </c>
      <c r="I19" s="12">
        <v>19</v>
      </c>
      <c r="J19" s="12" t="s">
        <v>481</v>
      </c>
      <c r="L19" s="12" t="str">
        <f t="shared" si="0"/>
        <v>Jonathan Aumont $^{25}$                 \\</v>
      </c>
      <c r="N19" s="12">
        <f t="shared" si="1"/>
        <v>15</v>
      </c>
      <c r="O19" s="12">
        <f t="shared" si="2"/>
        <v>17</v>
      </c>
      <c r="P19" s="12" t="str">
        <f t="shared" si="3"/>
        <v xml:space="preserve">                 </v>
      </c>
      <c r="R19" s="12" t="str">
        <f t="shared" si="4"/>
        <v>25. IRAP, Universit\'e de Toulouse, France.  \\</v>
      </c>
    </row>
    <row r="20" spans="2:18">
      <c r="B20" s="14" t="s">
        <v>652</v>
      </c>
      <c r="C20" s="14" t="s">
        <v>653</v>
      </c>
      <c r="D20" s="12" t="s">
        <v>654</v>
      </c>
      <c r="E20" s="12" t="s">
        <v>8</v>
      </c>
      <c r="F20" s="12">
        <v>26</v>
      </c>
      <c r="G20" s="16">
        <v>40</v>
      </c>
      <c r="H20" s="16">
        <v>40</v>
      </c>
      <c r="I20" s="12">
        <v>49</v>
      </c>
      <c r="J20" s="12" t="s">
        <v>479</v>
      </c>
      <c r="L20" s="12" t="str">
        <f t="shared" si="0"/>
        <v>Ragnhild Aurlien $^{26}$                \\</v>
      </c>
      <c r="N20" s="12">
        <f t="shared" si="1"/>
        <v>16</v>
      </c>
      <c r="O20" s="12">
        <f t="shared" si="2"/>
        <v>16</v>
      </c>
      <c r="P20" s="12" t="str">
        <f t="shared" si="3"/>
        <v xml:space="preserve">                </v>
      </c>
      <c r="R20" s="12" t="str">
        <f t="shared" si="4"/>
        <v>26. University of Oslo, Norway.  \\</v>
      </c>
    </row>
    <row r="21" spans="2:18" ht="15.75" customHeight="1">
      <c r="B21" s="14" t="s">
        <v>15</v>
      </c>
      <c r="C21" s="14" t="s">
        <v>16</v>
      </c>
      <c r="D21" s="12" t="s">
        <v>414</v>
      </c>
      <c r="E21" s="12" t="s">
        <v>8</v>
      </c>
      <c r="F21" s="12">
        <v>26</v>
      </c>
      <c r="G21" s="16">
        <v>40</v>
      </c>
      <c r="H21" s="16">
        <v>41</v>
      </c>
      <c r="I21" s="12">
        <v>49</v>
      </c>
      <c r="J21" s="12" t="s">
        <v>479</v>
      </c>
      <c r="L21" s="12" t="str">
        <f t="shared" si="0"/>
        <v>Ranajoy Banerji $^{26}$                 \\</v>
      </c>
      <c r="N21" s="12">
        <f t="shared" si="1"/>
        <v>15</v>
      </c>
      <c r="O21" s="12">
        <f t="shared" si="2"/>
        <v>17</v>
      </c>
      <c r="P21" s="12" t="str">
        <f t="shared" si="3"/>
        <v xml:space="preserve">                 </v>
      </c>
      <c r="R21" s="12" t="str">
        <f t="shared" si="4"/>
        <v>26. University of Oslo, Norway.  \\</v>
      </c>
    </row>
    <row r="22" spans="2:18" ht="15.75" customHeight="1">
      <c r="B22" s="12" t="s">
        <v>616</v>
      </c>
      <c r="C22" s="12" t="s">
        <v>18</v>
      </c>
      <c r="D22" s="12" t="s">
        <v>415</v>
      </c>
      <c r="E22" s="12" t="s">
        <v>8</v>
      </c>
      <c r="F22" s="12">
        <v>27</v>
      </c>
      <c r="G22" s="16">
        <v>42</v>
      </c>
      <c r="H22" s="16">
        <v>42</v>
      </c>
      <c r="I22" s="12">
        <v>18</v>
      </c>
      <c r="J22" s="12" t="s">
        <v>495</v>
      </c>
      <c r="L22" s="12" t="str">
        <f t="shared" si="0"/>
        <v>R. Belen Barreiro $^{27}$               \\</v>
      </c>
      <c r="N22" s="12">
        <f t="shared" si="1"/>
        <v>17</v>
      </c>
      <c r="O22" s="12">
        <f t="shared" si="2"/>
        <v>15</v>
      </c>
      <c r="P22" s="12" t="str">
        <f t="shared" si="3"/>
        <v xml:space="preserve">               </v>
      </c>
      <c r="R22" s="12" t="str">
        <f t="shared" si="4"/>
        <v>27. Instituto de F\'isica de Cantabria (CSIC-Universidad de Cantabria), Spain.  \\</v>
      </c>
    </row>
    <row r="23" spans="2:18" ht="15.75" customHeight="1">
      <c r="B23" s="14" t="s">
        <v>19</v>
      </c>
      <c r="C23" s="12" t="s">
        <v>20</v>
      </c>
      <c r="D23" s="12" t="s">
        <v>416</v>
      </c>
      <c r="E23" s="12" t="s">
        <v>535</v>
      </c>
      <c r="F23" s="12">
        <v>5</v>
      </c>
      <c r="G23" s="16">
        <v>5</v>
      </c>
      <c r="H23" s="16">
        <v>5</v>
      </c>
      <c r="I23" s="12">
        <v>1</v>
      </c>
      <c r="J23" s="12" t="s">
        <v>536</v>
      </c>
      <c r="L23" s="12" t="str">
        <f t="shared" si="0"/>
        <v>James G. Bartlett $^{5}$               \\</v>
      </c>
      <c r="N23" s="12">
        <f t="shared" si="1"/>
        <v>17</v>
      </c>
      <c r="O23" s="12">
        <f t="shared" si="2"/>
        <v>15</v>
      </c>
      <c r="P23" s="12" t="str">
        <f t="shared" si="3"/>
        <v xml:space="preserve">               </v>
      </c>
      <c r="R23" s="12" t="str">
        <f t="shared" si="4"/>
        <v>5. APC, Univ Paris Diderot, CNRS/IN2P3, CEA/lrfu, Obs de Paris, Sorbonne Paris Cit\'e, France.  \\</v>
      </c>
    </row>
    <row r="24" spans="2:18" ht="15.75" customHeight="1">
      <c r="B24" s="12" t="s">
        <v>513</v>
      </c>
      <c r="C24" s="12" t="s">
        <v>20</v>
      </c>
      <c r="E24" s="12" t="s">
        <v>535</v>
      </c>
      <c r="F24" s="12">
        <v>6</v>
      </c>
      <c r="G24" s="16">
        <v>6</v>
      </c>
      <c r="H24" s="16">
        <v>6</v>
      </c>
      <c r="I24" s="12">
        <v>22</v>
      </c>
      <c r="J24" s="12" t="s">
        <v>110</v>
      </c>
      <c r="L24" s="12" t="str">
        <f t="shared" si="0"/>
        <v>%James G. Bartlett $^{6}$              \\</v>
      </c>
      <c r="N24" s="12">
        <f t="shared" si="1"/>
        <v>18</v>
      </c>
      <c r="O24" s="12">
        <f t="shared" si="2"/>
        <v>14</v>
      </c>
      <c r="P24" s="12" t="str">
        <f t="shared" si="3"/>
        <v xml:space="preserve">              </v>
      </c>
      <c r="R24" s="12" t="str">
        <f t="shared" si="4"/>
        <v>6. Jet Propulsion Laboratory, California Institute of Technology.  \\</v>
      </c>
    </row>
    <row r="25" spans="2:18" ht="15.75" customHeight="1">
      <c r="B25" s="14" t="s">
        <v>22</v>
      </c>
      <c r="C25" s="12" t="s">
        <v>23</v>
      </c>
      <c r="D25" s="11" t="s">
        <v>417</v>
      </c>
      <c r="E25" s="12" t="s">
        <v>8</v>
      </c>
      <c r="F25" s="12">
        <v>28</v>
      </c>
      <c r="G25" s="16">
        <v>43</v>
      </c>
      <c r="H25" s="16">
        <v>43</v>
      </c>
      <c r="I25" s="12">
        <v>34</v>
      </c>
      <c r="J25" s="12" t="s">
        <v>625</v>
      </c>
      <c r="L25" s="12" t="str">
        <f t="shared" si="0"/>
        <v>Soumen Basak $^{28}$                    \\</v>
      </c>
      <c r="N25" s="12">
        <f t="shared" si="1"/>
        <v>12</v>
      </c>
      <c r="O25" s="12">
        <f t="shared" si="2"/>
        <v>20</v>
      </c>
      <c r="P25" s="12" t="str">
        <f t="shared" si="3"/>
        <v xml:space="preserve">                    </v>
      </c>
      <c r="R25" s="12" t="str">
        <f t="shared" si="4"/>
        <v>28. School of Physics, Indian Institute of Science Education and Research Thiruvananthapuram, India.  \\</v>
      </c>
    </row>
    <row r="26" spans="2:18" ht="15.75" customHeight="1">
      <c r="B26" s="14" t="s">
        <v>367</v>
      </c>
      <c r="C26" s="14" t="s">
        <v>24</v>
      </c>
      <c r="D26" s="14" t="s">
        <v>605</v>
      </c>
      <c r="E26" s="12" t="s">
        <v>535</v>
      </c>
      <c r="F26" s="12">
        <v>7</v>
      </c>
      <c r="G26" s="16">
        <v>7</v>
      </c>
      <c r="H26" s="16">
        <v>7</v>
      </c>
      <c r="I26" s="12">
        <v>8</v>
      </c>
      <c r="J26" s="12" t="s">
        <v>604</v>
      </c>
      <c r="L26" s="12" t="str">
        <f t="shared" si="0"/>
        <v>Nick Battaglia $^{7}$                  \\</v>
      </c>
      <c r="N26" s="12">
        <f t="shared" si="1"/>
        <v>14</v>
      </c>
      <c r="O26" s="12">
        <f t="shared" si="2"/>
        <v>18</v>
      </c>
      <c r="P26" s="12" t="str">
        <f t="shared" si="3"/>
        <v xml:space="preserve">                  </v>
      </c>
      <c r="R26" s="12" t="str">
        <f t="shared" si="4"/>
        <v>7. Cornell University.  \\</v>
      </c>
    </row>
    <row r="27" spans="2:18" ht="15.75" customHeight="1">
      <c r="B27" s="14" t="s">
        <v>163</v>
      </c>
      <c r="C27" s="14" t="s">
        <v>164</v>
      </c>
      <c r="D27" s="14" t="s">
        <v>418</v>
      </c>
      <c r="E27" s="12" t="s">
        <v>535</v>
      </c>
      <c r="F27" s="12">
        <v>8</v>
      </c>
      <c r="G27" s="16">
        <v>8</v>
      </c>
      <c r="H27" s="16">
        <v>8</v>
      </c>
      <c r="I27" s="12">
        <v>2</v>
      </c>
      <c r="J27" s="12" t="s">
        <v>223</v>
      </c>
      <c r="L27" s="12" t="str">
        <f t="shared" si="0"/>
        <v>Jamie Bock $^{8}$                      \\</v>
      </c>
      <c r="N27" s="12">
        <f t="shared" si="1"/>
        <v>10</v>
      </c>
      <c r="O27" s="12">
        <f t="shared" si="2"/>
        <v>22</v>
      </c>
      <c r="P27" s="12" t="str">
        <f t="shared" si="3"/>
        <v xml:space="preserve">                      </v>
      </c>
      <c r="R27" s="12" t="str">
        <f t="shared" si="4"/>
        <v>8. California Institute of Technology.  \\</v>
      </c>
    </row>
    <row r="28" spans="2:18" ht="15.75" customHeight="1">
      <c r="B28" s="14" t="s">
        <v>632</v>
      </c>
      <c r="C28" s="14" t="s">
        <v>633</v>
      </c>
      <c r="D28" s="14"/>
      <c r="E28" s="12" t="s">
        <v>535</v>
      </c>
      <c r="F28" s="12">
        <v>6</v>
      </c>
      <c r="G28" s="16">
        <v>6</v>
      </c>
      <c r="H28" s="16">
        <v>9</v>
      </c>
      <c r="I28" s="12">
        <v>22</v>
      </c>
      <c r="J28" s="12" t="s">
        <v>110</v>
      </c>
      <c r="L28" s="12" t="str">
        <f t="shared" si="0"/>
        <v>%Jamie Bock   !!Caltech then JPL!! $^{6}$   \\</v>
      </c>
      <c r="N28" s="12">
        <f t="shared" si="1"/>
        <v>34</v>
      </c>
      <c r="O28" s="12">
        <f t="shared" si="2"/>
        <v>3</v>
      </c>
      <c r="P28" s="12" t="str">
        <f t="shared" si="3"/>
        <v xml:space="preserve">   </v>
      </c>
      <c r="R28" s="12" t="str">
        <f t="shared" si="4"/>
        <v>6. Jet Propulsion Laboratory, California Institute of Technology.  \\</v>
      </c>
    </row>
    <row r="29" spans="2:18" ht="15.75" customHeight="1">
      <c r="B29" s="14" t="s">
        <v>322</v>
      </c>
      <c r="C29" s="14" t="s">
        <v>25</v>
      </c>
      <c r="D29" s="14" t="s">
        <v>419</v>
      </c>
      <c r="E29" s="12" t="s">
        <v>8</v>
      </c>
      <c r="F29" s="12">
        <v>2</v>
      </c>
      <c r="G29" s="16">
        <v>2</v>
      </c>
      <c r="H29" s="16">
        <v>44</v>
      </c>
      <c r="I29" s="12">
        <v>23</v>
      </c>
      <c r="J29" s="14" t="s">
        <v>201</v>
      </c>
      <c r="L29" s="12" t="str">
        <f t="shared" si="0"/>
        <v>Kimberly K. Boddy $^{2}$               \\</v>
      </c>
      <c r="N29" s="12">
        <f t="shared" si="1"/>
        <v>17</v>
      </c>
      <c r="O29" s="12">
        <f t="shared" si="2"/>
        <v>15</v>
      </c>
      <c r="P29" s="12" t="str">
        <f t="shared" si="3"/>
        <v xml:space="preserve">               </v>
      </c>
      <c r="R29" s="12" t="str">
        <f t="shared" si="4"/>
        <v>2. Johns Hopkins University.  \\</v>
      </c>
    </row>
    <row r="30" spans="2:18" ht="15.75" customHeight="1">
      <c r="B30" s="12" t="s">
        <v>26</v>
      </c>
      <c r="C30" s="12" t="s">
        <v>27</v>
      </c>
      <c r="D30" s="12" t="s">
        <v>420</v>
      </c>
      <c r="E30" s="12" t="s">
        <v>8</v>
      </c>
      <c r="F30" s="12">
        <v>29</v>
      </c>
      <c r="G30" s="16">
        <v>45</v>
      </c>
      <c r="H30" s="16">
        <v>45</v>
      </c>
      <c r="I30" s="12">
        <v>13</v>
      </c>
      <c r="J30" s="12" t="s">
        <v>482</v>
      </c>
      <c r="L30" s="12" t="str">
        <f t="shared" si="0"/>
        <v>Matteo Bonato $^{29}$                   \\</v>
      </c>
      <c r="N30" s="12">
        <f t="shared" si="1"/>
        <v>13</v>
      </c>
      <c r="O30" s="12">
        <f t="shared" si="2"/>
        <v>19</v>
      </c>
      <c r="P30" s="12" t="str">
        <f t="shared" si="3"/>
        <v xml:space="preserve">                   </v>
      </c>
      <c r="R30" s="12" t="str">
        <f t="shared" si="4"/>
        <v>29. INAF-Istituto di Radioastronomia and Italian ALMA Regional Centre, Italy.  \\</v>
      </c>
    </row>
    <row r="31" spans="2:18" ht="15.75" customHeight="1">
      <c r="B31" s="12" t="s">
        <v>29</v>
      </c>
      <c r="C31" s="14" t="s">
        <v>30</v>
      </c>
      <c r="D31" s="14" t="s">
        <v>421</v>
      </c>
      <c r="E31" s="12" t="s">
        <v>535</v>
      </c>
      <c r="F31" s="12">
        <v>9</v>
      </c>
      <c r="G31" s="16">
        <v>10</v>
      </c>
      <c r="H31" s="16">
        <v>10</v>
      </c>
      <c r="I31" s="12">
        <v>26</v>
      </c>
      <c r="J31" s="12" t="s">
        <v>505</v>
      </c>
      <c r="L31" s="12" t="str">
        <f t="shared" si="0"/>
        <v>Julian Borrill $^{9}$                  \\</v>
      </c>
      <c r="N31" s="12">
        <f t="shared" si="1"/>
        <v>14</v>
      </c>
      <c r="O31" s="12">
        <f t="shared" si="2"/>
        <v>18</v>
      </c>
      <c r="P31" s="12" t="str">
        <f t="shared" si="3"/>
        <v xml:space="preserve">                  </v>
      </c>
      <c r="R31" s="12" t="str">
        <f t="shared" si="4"/>
        <v>9. Lawrence Berkeley National Laboratory.  \\</v>
      </c>
    </row>
    <row r="32" spans="2:18" ht="15.75" customHeight="1">
      <c r="B32" s="12" t="s">
        <v>510</v>
      </c>
      <c r="C32" s="14" t="s">
        <v>30</v>
      </c>
      <c r="D32" s="14"/>
      <c r="E32" s="12" t="s">
        <v>535</v>
      </c>
      <c r="F32" s="12">
        <v>10</v>
      </c>
      <c r="G32" s="16">
        <v>11</v>
      </c>
      <c r="H32" s="16">
        <v>11</v>
      </c>
      <c r="I32" s="12">
        <v>37</v>
      </c>
      <c r="J32" s="12" t="s">
        <v>511</v>
      </c>
      <c r="L32" s="12" t="str">
        <f t="shared" si="0"/>
        <v>%Julian Borrill $^{10}$                 \\</v>
      </c>
      <c r="N32" s="12">
        <f t="shared" si="1"/>
        <v>15</v>
      </c>
      <c r="O32" s="12">
        <f t="shared" si="2"/>
        <v>17</v>
      </c>
      <c r="P32" s="12" t="str">
        <f t="shared" si="3"/>
        <v xml:space="preserve">                 </v>
      </c>
      <c r="R32" s="12" t="str">
        <f t="shared" si="4"/>
        <v>10. Space Sciences Laboratory, University of California, Berkeley.  \\</v>
      </c>
    </row>
    <row r="33" spans="2:18" ht="15.75" customHeight="1">
      <c r="B33" s="12" t="s">
        <v>305</v>
      </c>
      <c r="C33" s="14" t="s">
        <v>186</v>
      </c>
      <c r="D33" s="14" t="s">
        <v>526</v>
      </c>
      <c r="E33" s="12" t="s">
        <v>8</v>
      </c>
      <c r="F33" s="12">
        <v>30</v>
      </c>
      <c r="G33" s="16">
        <v>46</v>
      </c>
      <c r="H33" s="16">
        <v>46</v>
      </c>
      <c r="I33" s="12">
        <v>15</v>
      </c>
      <c r="J33" s="12" t="s">
        <v>610</v>
      </c>
      <c r="L33" s="12" t="str">
        <f t="shared" si="0"/>
        <v>Fran\c{c}ois Bouchet $^{30}$            \\</v>
      </c>
      <c r="N33" s="12">
        <f t="shared" si="1"/>
        <v>20</v>
      </c>
      <c r="O33" s="12">
        <f t="shared" si="2"/>
        <v>12</v>
      </c>
      <c r="P33" s="12" t="str">
        <f t="shared" si="3"/>
        <v xml:space="preserve">            </v>
      </c>
      <c r="R33" s="12" t="str">
        <f t="shared" si="4"/>
        <v>30. Institut d'Astrophysique de Paris, CNRS and Sorbonne Universit\'e, France.  \\</v>
      </c>
    </row>
    <row r="34" spans="2:18" ht="15.75" customHeight="1">
      <c r="B34" s="12" t="s">
        <v>305</v>
      </c>
      <c r="C34" s="14" t="s">
        <v>31</v>
      </c>
      <c r="D34" s="12" t="s">
        <v>422</v>
      </c>
      <c r="E34" s="12" t="s">
        <v>8</v>
      </c>
      <c r="F34" s="12">
        <v>31</v>
      </c>
      <c r="G34" s="16">
        <v>47</v>
      </c>
      <c r="H34" s="16">
        <v>47</v>
      </c>
      <c r="I34" s="12">
        <v>10</v>
      </c>
      <c r="J34" s="12" t="s">
        <v>497</v>
      </c>
      <c r="L34" s="12" t="str">
        <f t="shared" si="0"/>
        <v>Fran\c{c}ois Boulanger $^{31}$          \\</v>
      </c>
      <c r="N34" s="12">
        <f t="shared" si="1"/>
        <v>22</v>
      </c>
      <c r="O34" s="12">
        <f t="shared" si="2"/>
        <v>10</v>
      </c>
      <c r="P34" s="12" t="str">
        <f t="shared" si="3"/>
        <v xml:space="preserve">          </v>
      </c>
      <c r="R34" s="12" t="str">
        <f t="shared" si="4"/>
        <v>31. Ecole Normale Superieure, Paris, France.  \\</v>
      </c>
    </row>
    <row r="35" spans="2:18" ht="15.75" customHeight="1">
      <c r="B35" s="12" t="s">
        <v>32</v>
      </c>
      <c r="C35" s="14" t="s">
        <v>33</v>
      </c>
      <c r="D35" s="14" t="s">
        <v>423</v>
      </c>
      <c r="E35" s="12" t="s">
        <v>8</v>
      </c>
      <c r="F35" s="12">
        <v>32</v>
      </c>
      <c r="G35" s="16">
        <v>48</v>
      </c>
      <c r="H35" s="16">
        <v>48</v>
      </c>
      <c r="I35" s="12">
        <v>32</v>
      </c>
      <c r="J35" s="12" t="s">
        <v>603</v>
      </c>
      <c r="L35" s="12" t="str">
        <f t="shared" si="0"/>
        <v>Blakesley Burkhart $^{32}$              \\</v>
      </c>
      <c r="N35" s="12">
        <f t="shared" si="1"/>
        <v>18</v>
      </c>
      <c r="O35" s="12">
        <f t="shared" si="2"/>
        <v>14</v>
      </c>
      <c r="P35" s="12" t="str">
        <f t="shared" si="3"/>
        <v xml:space="preserve">              </v>
      </c>
      <c r="R35" s="12" t="str">
        <f t="shared" si="4"/>
        <v>32. Rutgers University.  \\</v>
      </c>
    </row>
    <row r="36" spans="2:18" ht="15.75" customHeight="1">
      <c r="B36" s="14" t="s">
        <v>170</v>
      </c>
      <c r="C36" s="12" t="s">
        <v>171</v>
      </c>
      <c r="D36" s="12" t="s">
        <v>424</v>
      </c>
      <c r="E36" s="12" t="s">
        <v>8</v>
      </c>
      <c r="F36" s="12">
        <v>33</v>
      </c>
      <c r="G36" s="16">
        <v>49</v>
      </c>
      <c r="H36" s="16">
        <v>49</v>
      </c>
      <c r="I36" s="12">
        <v>21</v>
      </c>
      <c r="J36" s="12" t="s">
        <v>480</v>
      </c>
      <c r="L36" s="12" t="str">
        <f t="shared" si="0"/>
        <v>Jens Chluba $^{33}$                     \\</v>
      </c>
      <c r="N36" s="12">
        <f t="shared" si="1"/>
        <v>11</v>
      </c>
      <c r="O36" s="12">
        <f t="shared" si="2"/>
        <v>21</v>
      </c>
      <c r="P36" s="12" t="str">
        <f t="shared" si="3"/>
        <v xml:space="preserve">                     </v>
      </c>
      <c r="R36" s="12" t="str">
        <f t="shared" si="4"/>
        <v>33. JBCA, University of Manchester.  \\</v>
      </c>
    </row>
    <row r="37" spans="2:18" ht="15.75" customHeight="1">
      <c r="B37" s="14" t="s">
        <v>35</v>
      </c>
      <c r="C37" s="14" t="s">
        <v>36</v>
      </c>
      <c r="D37" s="14" t="s">
        <v>425</v>
      </c>
      <c r="E37" s="12" t="s">
        <v>535</v>
      </c>
      <c r="F37" s="12">
        <v>11</v>
      </c>
      <c r="G37" s="16">
        <v>12</v>
      </c>
      <c r="H37" s="16">
        <v>12</v>
      </c>
      <c r="I37" s="12">
        <v>53</v>
      </c>
      <c r="J37" s="12" t="s">
        <v>331</v>
      </c>
      <c r="L37" s="12" t="str">
        <f t="shared" si="0"/>
        <v>David Chuss $^{11}$                     \\</v>
      </c>
      <c r="N37" s="12">
        <f t="shared" si="1"/>
        <v>11</v>
      </c>
      <c r="O37" s="12">
        <f t="shared" si="2"/>
        <v>21</v>
      </c>
      <c r="P37" s="12" t="str">
        <f t="shared" si="3"/>
        <v xml:space="preserve">                     </v>
      </c>
      <c r="R37" s="12" t="str">
        <f t="shared" si="4"/>
        <v>11. Villanova University.  \\</v>
      </c>
    </row>
    <row r="38" spans="2:18" ht="15.75" customHeight="1">
      <c r="B38" s="12" t="s">
        <v>37</v>
      </c>
      <c r="C38" s="14" t="s">
        <v>38</v>
      </c>
      <c r="D38" s="14" t="s">
        <v>527</v>
      </c>
      <c r="E38" s="12" t="s">
        <v>8</v>
      </c>
      <c r="F38" s="12">
        <v>18</v>
      </c>
      <c r="G38" s="16">
        <v>21</v>
      </c>
      <c r="H38" s="16">
        <v>50</v>
      </c>
      <c r="I38" s="12">
        <v>17</v>
      </c>
      <c r="J38" s="12" t="s">
        <v>343</v>
      </c>
      <c r="L38" s="12" t="str">
        <f>CONCATENATE(B38," ",C38," $^{",F38,"}$",P38,"\\")</f>
        <v>Susan E. Clark $^{18}$                  \\</v>
      </c>
      <c r="N38" s="12">
        <f>LEN(B38)+LEN(C38)+1</f>
        <v>14</v>
      </c>
      <c r="O38" s="12">
        <f>IF(N38&lt;30,(32-N38),3)</f>
        <v>18</v>
      </c>
      <c r="P38" s="12" t="str">
        <f>REPT(" ",O38)</f>
        <v xml:space="preserve">                  </v>
      </c>
      <c r="R38" s="12" t="str">
        <f>CONCATENATE(F38,". ",J38,".  \\")</f>
        <v>18. Institute for Advanced Study, Princeton.  \\</v>
      </c>
    </row>
    <row r="39" spans="2:18">
      <c r="B39" s="12" t="s">
        <v>754</v>
      </c>
      <c r="C39" s="14" t="s">
        <v>38</v>
      </c>
      <c r="E39" s="12" t="s">
        <v>8</v>
      </c>
      <c r="J39" s="12" t="s">
        <v>755</v>
      </c>
    </row>
    <row r="40" spans="2:18" ht="15.75" customHeight="1">
      <c r="B40" s="14" t="s">
        <v>362</v>
      </c>
      <c r="C40" s="12" t="s">
        <v>363</v>
      </c>
      <c r="D40" s="12" t="s">
        <v>426</v>
      </c>
      <c r="E40" s="12" t="s">
        <v>8</v>
      </c>
      <c r="F40" s="12">
        <v>6</v>
      </c>
      <c r="G40" s="16">
        <v>6</v>
      </c>
      <c r="H40" s="16">
        <v>51</v>
      </c>
      <c r="I40" s="12">
        <v>22</v>
      </c>
      <c r="J40" s="12" t="s">
        <v>110</v>
      </c>
      <c r="L40" s="12" t="str">
        <f t="shared" si="0"/>
        <v>Joelle Cooperrider $^{6}$              \\</v>
      </c>
      <c r="N40" s="12">
        <f t="shared" si="1"/>
        <v>18</v>
      </c>
      <c r="O40" s="12">
        <f t="shared" si="2"/>
        <v>14</v>
      </c>
      <c r="P40" s="12" t="str">
        <f t="shared" si="3"/>
        <v xml:space="preserve">              </v>
      </c>
      <c r="R40" s="12" t="str">
        <f t="shared" si="4"/>
        <v>6. Jet Propulsion Laboratory, California Institute of Technology.  \\</v>
      </c>
    </row>
    <row r="41" spans="2:18" ht="15.75" customHeight="1">
      <c r="B41" s="14" t="s">
        <v>614</v>
      </c>
      <c r="C41" s="14" t="s">
        <v>41</v>
      </c>
      <c r="D41" s="11" t="s">
        <v>427</v>
      </c>
      <c r="E41" s="12" t="s">
        <v>535</v>
      </c>
      <c r="F41" s="12">
        <v>6</v>
      </c>
      <c r="G41" s="16">
        <v>6</v>
      </c>
      <c r="H41" s="16">
        <v>13</v>
      </c>
      <c r="I41" s="12">
        <v>22</v>
      </c>
      <c r="J41" s="12" t="s">
        <v>110</v>
      </c>
      <c r="L41" s="12" t="str">
        <f t="shared" si="0"/>
        <v>Brendan P. Crill $^{6}$                \\</v>
      </c>
      <c r="N41" s="12">
        <f t="shared" si="1"/>
        <v>16</v>
      </c>
      <c r="O41" s="12">
        <f t="shared" si="2"/>
        <v>16</v>
      </c>
      <c r="P41" s="12" t="str">
        <f t="shared" si="3"/>
        <v xml:space="preserve">                </v>
      </c>
      <c r="R41" s="12" t="str">
        <f t="shared" si="4"/>
        <v>6. Jet Propulsion Laboratory, California Institute of Technology.  \\</v>
      </c>
    </row>
    <row r="42" spans="2:18" ht="15.75" customHeight="1">
      <c r="B42" s="12" t="s">
        <v>606</v>
      </c>
      <c r="C42" s="12" t="s">
        <v>607</v>
      </c>
      <c r="D42" s="12" t="s">
        <v>474</v>
      </c>
      <c r="E42" s="12" t="s">
        <v>8</v>
      </c>
      <c r="F42" s="12">
        <v>34</v>
      </c>
      <c r="G42" s="16">
        <v>52</v>
      </c>
      <c r="H42" s="16">
        <v>52</v>
      </c>
      <c r="I42" s="12">
        <v>14</v>
      </c>
      <c r="J42" s="12" t="s">
        <v>42</v>
      </c>
      <c r="L42" s="12" t="str">
        <f t="shared" si="0"/>
        <v>Gianfranco De Zotti $^{34}$             \\</v>
      </c>
      <c r="N42" s="12">
        <f t="shared" si="1"/>
        <v>19</v>
      </c>
      <c r="O42" s="12">
        <f t="shared" si="2"/>
        <v>13</v>
      </c>
      <c r="P42" s="12" t="str">
        <f t="shared" si="3"/>
        <v xml:space="preserve">             </v>
      </c>
      <c r="R42" s="12" t="str">
        <f t="shared" si="4"/>
        <v>34. INAF-Osservatorio Astronomico di Padova, Italy.  \\</v>
      </c>
    </row>
    <row r="43" spans="2:18" ht="15.75" customHeight="1">
      <c r="B43" s="12" t="s">
        <v>43</v>
      </c>
      <c r="C43" s="14" t="s">
        <v>44</v>
      </c>
      <c r="D43" s="14" t="s">
        <v>428</v>
      </c>
      <c r="E43" s="12" t="s">
        <v>535</v>
      </c>
      <c r="F43" s="12">
        <v>5</v>
      </c>
      <c r="G43" s="16">
        <v>5</v>
      </c>
      <c r="H43" s="16">
        <v>14</v>
      </c>
      <c r="I43" s="12">
        <v>1</v>
      </c>
      <c r="J43" s="12" t="s">
        <v>536</v>
      </c>
      <c r="L43" s="12" t="str">
        <f t="shared" si="0"/>
        <v>Jacques Delabrouille $^{5}$            \\</v>
      </c>
      <c r="N43" s="12">
        <f t="shared" si="1"/>
        <v>20</v>
      </c>
      <c r="O43" s="12">
        <f t="shared" si="2"/>
        <v>12</v>
      </c>
      <c r="P43" s="12" t="str">
        <f t="shared" si="3"/>
        <v xml:space="preserve">            </v>
      </c>
      <c r="R43" s="12" t="str">
        <f t="shared" si="4"/>
        <v>5. APC, Univ Paris Diderot, CNRS/IN2P3, CEA/lrfu, Obs de Paris, Sorbonne Paris Cit\'e, France.  \\</v>
      </c>
    </row>
    <row r="44" spans="2:18" ht="15.75" customHeight="1">
      <c r="B44" s="14" t="s">
        <v>512</v>
      </c>
      <c r="C44" s="14" t="s">
        <v>44</v>
      </c>
      <c r="D44" s="14"/>
      <c r="E44" s="12" t="s">
        <v>535</v>
      </c>
      <c r="F44" s="12">
        <v>12</v>
      </c>
      <c r="G44" s="16">
        <v>15</v>
      </c>
      <c r="H44" s="16">
        <v>15</v>
      </c>
      <c r="I44" s="12">
        <v>20</v>
      </c>
      <c r="J44" s="12" t="s">
        <v>615</v>
      </c>
      <c r="L44" s="12" t="str">
        <f t="shared" si="0"/>
        <v>%Jacques Delabrouille $^{12}$           \\</v>
      </c>
      <c r="N44" s="12">
        <f t="shared" si="1"/>
        <v>21</v>
      </c>
      <c r="O44" s="12">
        <f t="shared" si="2"/>
        <v>11</v>
      </c>
      <c r="P44" s="12" t="str">
        <f t="shared" si="3"/>
        <v xml:space="preserve">           </v>
      </c>
      <c r="R44" s="12" t="str">
        <f t="shared" si="4"/>
        <v>12. IRFU, CEA, Universit\'e Paris-Saclay, France.  \\</v>
      </c>
    </row>
    <row r="45" spans="2:18" ht="15.75" customHeight="1">
      <c r="B45" s="16" t="s">
        <v>751</v>
      </c>
      <c r="C45" s="14" t="s">
        <v>490</v>
      </c>
      <c r="D45" s="14" t="s">
        <v>528</v>
      </c>
      <c r="E45" s="16" t="s">
        <v>535</v>
      </c>
      <c r="F45" s="12">
        <v>13</v>
      </c>
      <c r="G45" s="16">
        <v>16</v>
      </c>
      <c r="H45" s="16">
        <v>16</v>
      </c>
      <c r="I45" s="12">
        <v>50</v>
      </c>
      <c r="J45" s="12" t="s">
        <v>491</v>
      </c>
      <c r="L45" s="12" t="str">
        <f t="shared" si="0"/>
        <v>%Leave as not author  Mark Devlin $^{13}$   \\</v>
      </c>
      <c r="N45" s="12">
        <f t="shared" si="1"/>
        <v>33</v>
      </c>
      <c r="O45" s="12">
        <f t="shared" si="2"/>
        <v>3</v>
      </c>
      <c r="P45" s="12" t="str">
        <f t="shared" si="3"/>
        <v xml:space="preserve">   </v>
      </c>
      <c r="R45" s="12" t="str">
        <f t="shared" si="4"/>
        <v>13. University of Pennsylvania.  \\</v>
      </c>
    </row>
    <row r="46" spans="2:18" ht="15.75" customHeight="1">
      <c r="B46" s="14" t="s">
        <v>45</v>
      </c>
      <c r="C46" s="14" t="s">
        <v>46</v>
      </c>
      <c r="D46" s="12" t="s">
        <v>429</v>
      </c>
      <c r="E46" s="12" t="s">
        <v>8</v>
      </c>
      <c r="F46" s="12">
        <v>35</v>
      </c>
      <c r="G46" s="16">
        <v>53</v>
      </c>
      <c r="H46" s="16">
        <v>53</v>
      </c>
      <c r="I46" s="12">
        <v>46</v>
      </c>
      <c r="J46" s="12" t="s">
        <v>47</v>
      </c>
      <c r="L46" s="12" t="str">
        <f t="shared" si="0"/>
        <v>Eleonora Di Valentino $^{35}$           \\</v>
      </c>
      <c r="N46" s="12">
        <f t="shared" si="1"/>
        <v>21</v>
      </c>
      <c r="O46" s="12">
        <f t="shared" si="2"/>
        <v>11</v>
      </c>
      <c r="P46" s="12" t="str">
        <f t="shared" si="3"/>
        <v xml:space="preserve">           </v>
      </c>
      <c r="R46" s="12" t="str">
        <f t="shared" si="4"/>
        <v>35. University of Manchester.  \\</v>
      </c>
    </row>
    <row r="47" spans="2:18" ht="15.75" customHeight="1">
      <c r="B47" s="14" t="s">
        <v>48</v>
      </c>
      <c r="C47" s="14" t="s">
        <v>49</v>
      </c>
      <c r="D47" s="14" t="s">
        <v>430</v>
      </c>
      <c r="E47" s="12" t="s">
        <v>8</v>
      </c>
      <c r="F47" s="12">
        <v>36</v>
      </c>
      <c r="G47" s="16">
        <v>54</v>
      </c>
      <c r="H47" s="16">
        <v>54</v>
      </c>
      <c r="I47" s="12">
        <v>51</v>
      </c>
      <c r="J47" s="12" t="s">
        <v>332</v>
      </c>
      <c r="L47" s="12" t="str">
        <f t="shared" si="0"/>
        <v>Joy Didier $^{36}$                      \\</v>
      </c>
      <c r="N47" s="12">
        <f t="shared" si="1"/>
        <v>10</v>
      </c>
      <c r="O47" s="12">
        <f t="shared" si="2"/>
        <v>22</v>
      </c>
      <c r="P47" s="12" t="str">
        <f t="shared" si="3"/>
        <v xml:space="preserve">                      </v>
      </c>
      <c r="R47" s="12" t="str">
        <f t="shared" si="4"/>
        <v>36. University of Southern California.  \\</v>
      </c>
    </row>
    <row r="48" spans="2:18" ht="15.75" customHeight="1">
      <c r="B48" s="14" t="s">
        <v>50</v>
      </c>
      <c r="C48" s="14" t="s">
        <v>304</v>
      </c>
      <c r="D48" s="14" t="s">
        <v>431</v>
      </c>
      <c r="E48" s="12" t="s">
        <v>8</v>
      </c>
      <c r="F48" s="12">
        <v>6</v>
      </c>
      <c r="G48" s="16">
        <v>6</v>
      </c>
      <c r="H48" s="16">
        <v>55</v>
      </c>
      <c r="I48" s="12">
        <v>22</v>
      </c>
      <c r="J48" s="12" t="s">
        <v>110</v>
      </c>
      <c r="L48" s="12" t="str">
        <f t="shared" si="0"/>
        <v>Olivier Dor\'e $^{6}$                  \\</v>
      </c>
      <c r="N48" s="12">
        <f t="shared" si="1"/>
        <v>14</v>
      </c>
      <c r="O48" s="12">
        <f t="shared" si="2"/>
        <v>18</v>
      </c>
      <c r="P48" s="12" t="str">
        <f t="shared" si="3"/>
        <v xml:space="preserve">                  </v>
      </c>
      <c r="R48" s="12" t="str">
        <f t="shared" si="4"/>
        <v>6. Jet Propulsion Laboratory, California Institute of Technology.  \\</v>
      </c>
    </row>
    <row r="49" spans="2:18" ht="15.75" customHeight="1">
      <c r="B49" s="14" t="s">
        <v>628</v>
      </c>
      <c r="C49" s="14" t="s">
        <v>631</v>
      </c>
      <c r="D49" s="14"/>
      <c r="E49" s="12" t="s">
        <v>8</v>
      </c>
      <c r="F49" s="12">
        <v>8</v>
      </c>
      <c r="G49" s="16">
        <v>8</v>
      </c>
      <c r="H49" s="16">
        <v>56</v>
      </c>
      <c r="I49" s="12">
        <v>2</v>
      </c>
      <c r="J49" s="12" t="s">
        <v>223</v>
      </c>
      <c r="L49" s="12" t="str">
        <f t="shared" si="0"/>
        <v>%Olivier Dor\'e    !!! JPL then Caltech!!! $^{8}$   \\</v>
      </c>
      <c r="N49" s="12">
        <f t="shared" si="1"/>
        <v>42</v>
      </c>
      <c r="O49" s="12">
        <f t="shared" si="2"/>
        <v>3</v>
      </c>
      <c r="P49" s="12" t="str">
        <f t="shared" si="3"/>
        <v xml:space="preserve">   </v>
      </c>
      <c r="R49" s="12" t="str">
        <f t="shared" si="4"/>
        <v>8. California Institute of Technology.  \\</v>
      </c>
    </row>
    <row r="50" spans="2:18" ht="15.75" customHeight="1">
      <c r="B50" s="14" t="s">
        <v>669</v>
      </c>
      <c r="C50" s="14" t="s">
        <v>668</v>
      </c>
      <c r="D50" s="14" t="s">
        <v>670</v>
      </c>
      <c r="E50" s="12" t="s">
        <v>8</v>
      </c>
      <c r="F50" s="12">
        <v>26</v>
      </c>
      <c r="G50" s="16">
        <v>40</v>
      </c>
      <c r="H50" s="16">
        <v>57</v>
      </c>
      <c r="I50" s="12">
        <v>49</v>
      </c>
      <c r="J50" s="12" t="s">
        <v>479</v>
      </c>
      <c r="L50" s="12" t="str">
        <f t="shared" si="0"/>
        <v>Hans K. Eriksen $^{26}$                 \\</v>
      </c>
      <c r="N50" s="12">
        <f t="shared" si="1"/>
        <v>15</v>
      </c>
      <c r="O50" s="12">
        <f t="shared" si="2"/>
        <v>17</v>
      </c>
      <c r="P50" s="12" t="str">
        <f t="shared" si="3"/>
        <v xml:space="preserve">                 </v>
      </c>
      <c r="R50" s="12" t="str">
        <f t="shared" si="4"/>
        <v>26. University of Oslo, Norway.  \\</v>
      </c>
    </row>
    <row r="51" spans="2:18" ht="15.75" customHeight="1">
      <c r="B51" s="12" t="s">
        <v>51</v>
      </c>
      <c r="C51" s="14" t="s">
        <v>52</v>
      </c>
      <c r="D51" s="14" t="s">
        <v>433</v>
      </c>
      <c r="E51" s="12" t="s">
        <v>8</v>
      </c>
      <c r="F51" s="12">
        <v>5</v>
      </c>
      <c r="G51" s="16">
        <v>5</v>
      </c>
      <c r="H51" s="16">
        <v>58</v>
      </c>
      <c r="I51" s="12">
        <v>1</v>
      </c>
      <c r="J51" s="12" t="s">
        <v>536</v>
      </c>
      <c r="L51" s="12" t="str">
        <f t="shared" si="0"/>
        <v>Josquin Errard $^{5}$                  \\</v>
      </c>
      <c r="N51" s="12">
        <f t="shared" si="1"/>
        <v>14</v>
      </c>
      <c r="O51" s="12">
        <f t="shared" si="2"/>
        <v>18</v>
      </c>
      <c r="P51" s="12" t="str">
        <f t="shared" si="3"/>
        <v xml:space="preserve">                  </v>
      </c>
      <c r="R51" s="12" t="str">
        <f t="shared" si="4"/>
        <v>5. APC, Univ Paris Diderot, CNRS/IN2P3, CEA/lrfu, Obs de Paris, Sorbonne Paris Cit\'e, France.  \\</v>
      </c>
    </row>
    <row r="52" spans="2:18" ht="15.75" customHeight="1">
      <c r="B52" s="12" t="s">
        <v>53</v>
      </c>
      <c r="C52" s="14" t="s">
        <v>54</v>
      </c>
      <c r="D52" s="14" t="s">
        <v>434</v>
      </c>
      <c r="E52" s="12" t="s">
        <v>8</v>
      </c>
      <c r="F52" s="12">
        <v>21</v>
      </c>
      <c r="G52" s="16">
        <v>25</v>
      </c>
      <c r="H52" s="16">
        <v>59</v>
      </c>
      <c r="I52" s="12">
        <v>27</v>
      </c>
      <c r="J52" s="12" t="s">
        <v>55</v>
      </c>
      <c r="L52" s="12" t="str">
        <f t="shared" si="0"/>
        <v>Tom Essinger-Hileman $^{21}$            \\</v>
      </c>
      <c r="N52" s="12">
        <f t="shared" si="1"/>
        <v>20</v>
      </c>
      <c r="O52" s="12">
        <f t="shared" si="2"/>
        <v>12</v>
      </c>
      <c r="P52" s="12" t="str">
        <f t="shared" si="3"/>
        <v xml:space="preserve">            </v>
      </c>
      <c r="R52" s="12" t="str">
        <f t="shared" si="4"/>
        <v>21. NASA Goddard Space Flight Center.  \\</v>
      </c>
    </row>
    <row r="53" spans="2:18" ht="15.75" customHeight="1">
      <c r="B53" s="14" t="s">
        <v>56</v>
      </c>
      <c r="C53" s="14" t="s">
        <v>57</v>
      </c>
      <c r="D53" s="14" t="s">
        <v>626</v>
      </c>
      <c r="E53" s="12" t="s">
        <v>8</v>
      </c>
      <c r="F53" s="12">
        <v>17</v>
      </c>
      <c r="G53" s="16">
        <v>20</v>
      </c>
      <c r="H53" s="16">
        <v>60</v>
      </c>
      <c r="I53" s="12">
        <v>6</v>
      </c>
      <c r="J53" s="12" t="s">
        <v>484</v>
      </c>
      <c r="L53" s="12" t="str">
        <f t="shared" si="0"/>
        <v>Stephen Feeney $^{17}$                  \\</v>
      </c>
      <c r="N53" s="12">
        <f t="shared" si="1"/>
        <v>14</v>
      </c>
      <c r="O53" s="12">
        <f t="shared" si="2"/>
        <v>18</v>
      </c>
      <c r="P53" s="12" t="str">
        <f t="shared" si="3"/>
        <v xml:space="preserve">                  </v>
      </c>
      <c r="R53" s="12" t="str">
        <f t="shared" si="4"/>
        <v>17. Center for Computational Astrophysics, Flatiron Institute.  \\</v>
      </c>
    </row>
    <row r="54" spans="2:18" ht="15.75" customHeight="1">
      <c r="B54" s="12" t="s">
        <v>295</v>
      </c>
      <c r="C54" s="12" t="s">
        <v>296</v>
      </c>
      <c r="D54" s="12" t="s">
        <v>436</v>
      </c>
      <c r="E54" s="12" t="s">
        <v>8</v>
      </c>
      <c r="F54" s="12">
        <v>37</v>
      </c>
      <c r="G54" s="16">
        <v>61</v>
      </c>
      <c r="H54" s="16">
        <v>61</v>
      </c>
      <c r="I54" s="12">
        <v>45</v>
      </c>
      <c r="J54" s="12" t="s">
        <v>280</v>
      </c>
      <c r="L54" s="12" t="str">
        <f t="shared" si="0"/>
        <v>Jeffrey Filippini $^{37}$               \\</v>
      </c>
      <c r="N54" s="12">
        <f t="shared" si="1"/>
        <v>17</v>
      </c>
      <c r="O54" s="12">
        <f t="shared" si="2"/>
        <v>15</v>
      </c>
      <c r="P54" s="12" t="str">
        <f t="shared" si="3"/>
        <v xml:space="preserve">               </v>
      </c>
      <c r="R54" s="12" t="str">
        <f t="shared" si="4"/>
        <v>37. University of Illinois, Urbana-Champaign.  \\</v>
      </c>
    </row>
    <row r="55" spans="2:18" ht="15.75" customHeight="1">
      <c r="B55" s="14" t="s">
        <v>58</v>
      </c>
      <c r="C55" s="14" t="s">
        <v>59</v>
      </c>
      <c r="D55" s="14" t="s">
        <v>437</v>
      </c>
      <c r="E55" s="12" t="s">
        <v>535</v>
      </c>
      <c r="F55" s="12">
        <v>14</v>
      </c>
      <c r="G55" s="16">
        <v>17</v>
      </c>
      <c r="H55" s="16">
        <v>17</v>
      </c>
      <c r="I55" s="12">
        <v>29</v>
      </c>
      <c r="J55" s="12" t="s">
        <v>60</v>
      </c>
      <c r="L55" s="12" t="str">
        <f t="shared" si="0"/>
        <v>Laura Fissel $^{14}$                    \\</v>
      </c>
      <c r="N55" s="12">
        <f t="shared" si="1"/>
        <v>12</v>
      </c>
      <c r="O55" s="12">
        <f t="shared" si="2"/>
        <v>20</v>
      </c>
      <c r="P55" s="12" t="str">
        <f t="shared" si="3"/>
        <v xml:space="preserve">                    </v>
      </c>
      <c r="R55" s="12" t="str">
        <f t="shared" si="4"/>
        <v>14. National Radio Astronomy Observatory.  \\</v>
      </c>
    </row>
    <row r="56" spans="2:18" ht="15.75" customHeight="1">
      <c r="B56" s="12" t="s">
        <v>61</v>
      </c>
      <c r="C56" s="12" t="s">
        <v>62</v>
      </c>
      <c r="D56" s="12" t="s">
        <v>438</v>
      </c>
      <c r="E56" s="12" t="s">
        <v>535</v>
      </c>
      <c r="F56" s="12">
        <v>15</v>
      </c>
      <c r="G56" s="16">
        <v>18</v>
      </c>
      <c r="H56" s="16">
        <v>18</v>
      </c>
      <c r="I56" s="12">
        <v>43</v>
      </c>
      <c r="J56" s="12" t="s">
        <v>485</v>
      </c>
      <c r="L56" s="12" t="str">
        <f t="shared" si="0"/>
        <v>Raphael Flauger $^{15}$                 \\</v>
      </c>
      <c r="N56" s="12">
        <f t="shared" si="1"/>
        <v>15</v>
      </c>
      <c r="O56" s="12">
        <f t="shared" si="2"/>
        <v>17</v>
      </c>
      <c r="P56" s="12" t="str">
        <f t="shared" si="3"/>
        <v xml:space="preserve">                 </v>
      </c>
      <c r="R56" s="12" t="str">
        <f t="shared" si="4"/>
        <v>15. University of California, San Diego.  \\</v>
      </c>
    </row>
    <row r="57" spans="2:18" ht="15.75" customHeight="1">
      <c r="B57" s="14" t="s">
        <v>706</v>
      </c>
      <c r="C57" s="14" t="s">
        <v>707</v>
      </c>
      <c r="D57" s="14" t="s">
        <v>708</v>
      </c>
      <c r="E57" s="12" t="s">
        <v>8</v>
      </c>
      <c r="F57" s="12">
        <v>26</v>
      </c>
      <c r="G57" s="16">
        <v>40</v>
      </c>
      <c r="H57" s="16">
        <v>62</v>
      </c>
      <c r="I57" s="12">
        <v>49</v>
      </c>
      <c r="J57" s="12" t="s">
        <v>479</v>
      </c>
      <c r="L57" s="12" t="str">
        <f t="shared" si="0"/>
        <v>Unni Fuskeland $^{26}$                  \\</v>
      </c>
      <c r="N57" s="12">
        <f t="shared" si="1"/>
        <v>14</v>
      </c>
      <c r="O57" s="12">
        <f t="shared" si="2"/>
        <v>18</v>
      </c>
      <c r="P57" s="12" t="str">
        <f t="shared" si="3"/>
        <v xml:space="preserve">                  </v>
      </c>
      <c r="R57" s="12" t="str">
        <f t="shared" si="4"/>
        <v>26. University of Oslo, Norway.  \\</v>
      </c>
    </row>
    <row r="58" spans="2:18" ht="15.75" customHeight="1">
      <c r="B58" s="14" t="s">
        <v>64</v>
      </c>
      <c r="C58" s="12" t="s">
        <v>65</v>
      </c>
      <c r="D58" s="12" t="s">
        <v>439</v>
      </c>
      <c r="E58" s="12" t="s">
        <v>8</v>
      </c>
      <c r="F58" s="12">
        <v>38</v>
      </c>
      <c r="G58" s="16">
        <v>63</v>
      </c>
      <c r="H58" s="16">
        <v>63</v>
      </c>
      <c r="I58" s="12">
        <v>44</v>
      </c>
      <c r="J58" s="12" t="s">
        <v>537</v>
      </c>
      <c r="L58" s="12" t="str">
        <f t="shared" si="0"/>
        <v>Vera Gluscevic $^{38}$                  \\</v>
      </c>
      <c r="N58" s="12">
        <f t="shared" si="1"/>
        <v>14</v>
      </c>
      <c r="O58" s="12">
        <f t="shared" si="2"/>
        <v>18</v>
      </c>
      <c r="P58" s="12" t="str">
        <f t="shared" si="3"/>
        <v xml:space="preserve">                  </v>
      </c>
      <c r="R58" s="12" t="str">
        <f t="shared" si="4"/>
        <v>38. University of Florida.  \\</v>
      </c>
    </row>
    <row r="59" spans="2:18" ht="15.75" customHeight="1">
      <c r="B59" s="12" t="s">
        <v>709</v>
      </c>
      <c r="C59" s="12" t="s">
        <v>67</v>
      </c>
      <c r="D59" s="12" t="s">
        <v>440</v>
      </c>
      <c r="E59" s="12" t="s">
        <v>8</v>
      </c>
      <c r="F59" s="12">
        <v>6</v>
      </c>
      <c r="G59" s="16">
        <v>6</v>
      </c>
      <c r="H59" s="16">
        <v>64</v>
      </c>
      <c r="I59" s="12">
        <v>22</v>
      </c>
      <c r="J59" s="12" t="s">
        <v>110</v>
      </c>
      <c r="L59" s="12" t="str">
        <f t="shared" si="0"/>
        <v>Krzysztof M. Gorski $^{6}$             \\</v>
      </c>
      <c r="N59" s="12">
        <f t="shared" si="1"/>
        <v>19</v>
      </c>
      <c r="O59" s="12">
        <f t="shared" si="2"/>
        <v>13</v>
      </c>
      <c r="P59" s="12" t="str">
        <f t="shared" si="3"/>
        <v xml:space="preserve">             </v>
      </c>
      <c r="R59" s="12" t="str">
        <f t="shared" si="4"/>
        <v>6. Jet Propulsion Laboratory, California Institute of Technology.  \\</v>
      </c>
    </row>
    <row r="60" spans="2:18" ht="15.75" customHeight="1">
      <c r="B60" s="14" t="s">
        <v>68</v>
      </c>
      <c r="C60" s="14" t="s">
        <v>69</v>
      </c>
      <c r="D60" s="14" t="s">
        <v>441</v>
      </c>
      <c r="E60" s="12" t="s">
        <v>535</v>
      </c>
      <c r="F60" s="12">
        <v>16</v>
      </c>
      <c r="G60" s="16">
        <v>19</v>
      </c>
      <c r="H60" s="16">
        <v>19</v>
      </c>
      <c r="I60" s="12">
        <v>41</v>
      </c>
      <c r="J60" s="12" t="s">
        <v>337</v>
      </c>
      <c r="L60" s="12" t="str">
        <f t="shared" si="0"/>
        <v>Dan Green $^{16}$                       \\</v>
      </c>
      <c r="N60" s="12">
        <f t="shared" si="1"/>
        <v>9</v>
      </c>
      <c r="O60" s="12">
        <f t="shared" si="2"/>
        <v>23</v>
      </c>
      <c r="P60" s="12" t="str">
        <f t="shared" si="3"/>
        <v xml:space="preserve">                       </v>
      </c>
      <c r="R60" s="12" t="str">
        <f t="shared" si="4"/>
        <v>16. University of California, Berkeley.  \\</v>
      </c>
    </row>
    <row r="61" spans="2:18" ht="15.75" customHeight="1">
      <c r="B61" s="12" t="s">
        <v>411</v>
      </c>
      <c r="C61" s="12" t="s">
        <v>412</v>
      </c>
      <c r="D61" s="12" t="s">
        <v>442</v>
      </c>
      <c r="E61" s="12" t="s">
        <v>535</v>
      </c>
      <c r="F61" s="16">
        <v>1</v>
      </c>
      <c r="G61" s="16">
        <v>1</v>
      </c>
      <c r="H61" s="16">
        <v>1</v>
      </c>
      <c r="I61" s="12">
        <v>48</v>
      </c>
      <c r="J61" s="12" t="s">
        <v>410</v>
      </c>
      <c r="L61" s="12" t="str">
        <f t="shared" si="0"/>
        <v>Shaul Hanany $^{1}$                    \\</v>
      </c>
      <c r="N61" s="12">
        <f t="shared" si="1"/>
        <v>12</v>
      </c>
      <c r="O61" s="12">
        <f t="shared" si="2"/>
        <v>20</v>
      </c>
      <c r="P61" s="12" t="str">
        <f t="shared" si="3"/>
        <v xml:space="preserve">                    </v>
      </c>
      <c r="R61" s="12" t="str">
        <f t="shared" si="4"/>
        <v>1. University of Minnesota - Twin Cities.  \\</v>
      </c>
    </row>
    <row r="62" spans="2:18" ht="15.75" customHeight="1">
      <c r="B62" s="12" t="s">
        <v>70</v>
      </c>
      <c r="C62" s="14" t="s">
        <v>71</v>
      </c>
      <c r="D62" s="14" t="s">
        <v>443</v>
      </c>
      <c r="E62" s="12" t="s">
        <v>8</v>
      </c>
      <c r="F62" s="12">
        <v>4</v>
      </c>
      <c r="G62" s="16">
        <v>4</v>
      </c>
      <c r="H62" s="16">
        <v>65</v>
      </c>
      <c r="I62" s="12">
        <v>31</v>
      </c>
      <c r="J62" s="12" t="s">
        <v>87</v>
      </c>
      <c r="L62" s="12" t="str">
        <f t="shared" si="0"/>
        <v>Brandon Hensley $^{4}$                 \\</v>
      </c>
      <c r="N62" s="12">
        <f t="shared" si="1"/>
        <v>15</v>
      </c>
      <c r="O62" s="12">
        <f t="shared" si="2"/>
        <v>17</v>
      </c>
      <c r="P62" s="12" t="str">
        <f t="shared" si="3"/>
        <v xml:space="preserve">                 </v>
      </c>
      <c r="R62" s="12" t="str">
        <f t="shared" si="4"/>
        <v>4. Princeton University.  \\</v>
      </c>
    </row>
    <row r="63" spans="2:18" ht="15.75" customHeight="1">
      <c r="B63" s="12" t="s">
        <v>72</v>
      </c>
      <c r="C63" s="14" t="s">
        <v>73</v>
      </c>
      <c r="D63" s="14" t="s">
        <v>530</v>
      </c>
      <c r="E63" s="12" t="s">
        <v>8</v>
      </c>
      <c r="F63" s="12">
        <v>27</v>
      </c>
      <c r="G63" s="16">
        <v>42</v>
      </c>
      <c r="H63" s="16">
        <v>66</v>
      </c>
      <c r="I63" s="12">
        <v>18</v>
      </c>
      <c r="J63" s="12" t="s">
        <v>495</v>
      </c>
      <c r="L63" s="12" t="str">
        <f t="shared" si="0"/>
        <v>Diego Herranz $^{27}$                   \\</v>
      </c>
      <c r="N63" s="12">
        <f t="shared" si="1"/>
        <v>13</v>
      </c>
      <c r="O63" s="12">
        <f t="shared" si="2"/>
        <v>19</v>
      </c>
      <c r="P63" s="12" t="str">
        <f t="shared" si="3"/>
        <v xml:space="preserve">                   </v>
      </c>
      <c r="R63" s="12" t="str">
        <f t="shared" si="4"/>
        <v>27. Instituto de F\'isica de Cantabria (CSIC-Universidad de Cantabria), Spain.  \\</v>
      </c>
    </row>
    <row r="64" spans="2:18" ht="15.75" customHeight="1">
      <c r="B64" s="12" t="s">
        <v>613</v>
      </c>
      <c r="C64" s="14" t="s">
        <v>76</v>
      </c>
      <c r="D64" s="14" t="s">
        <v>444</v>
      </c>
      <c r="E64" s="12" t="s">
        <v>535</v>
      </c>
      <c r="F64" s="12">
        <v>17</v>
      </c>
      <c r="G64" s="16">
        <v>20</v>
      </c>
      <c r="H64" s="16">
        <v>20</v>
      </c>
      <c r="I64" s="12">
        <v>6</v>
      </c>
      <c r="J64" s="12" t="s">
        <v>484</v>
      </c>
      <c r="L64" s="12" t="str">
        <f t="shared" si="0"/>
        <v>J. Colin Hill $^{17}$                   \\</v>
      </c>
      <c r="N64" s="12">
        <f t="shared" si="1"/>
        <v>13</v>
      </c>
      <c r="O64" s="12">
        <f t="shared" si="2"/>
        <v>19</v>
      </c>
      <c r="P64" s="12" t="str">
        <f t="shared" si="3"/>
        <v xml:space="preserve">                   </v>
      </c>
      <c r="R64" s="12" t="str">
        <f t="shared" si="4"/>
        <v>17. Center for Computational Astrophysics, Flatiron Institute.  \\</v>
      </c>
    </row>
    <row r="65" spans="2:18" ht="15.75" customHeight="1">
      <c r="B65" s="12" t="s">
        <v>612</v>
      </c>
      <c r="C65" s="14" t="s">
        <v>76</v>
      </c>
      <c r="D65" s="14"/>
      <c r="E65" s="12" t="s">
        <v>535</v>
      </c>
      <c r="F65" s="12">
        <v>18</v>
      </c>
      <c r="G65" s="16">
        <v>21</v>
      </c>
      <c r="H65" s="16">
        <v>21</v>
      </c>
      <c r="I65" s="12">
        <v>17</v>
      </c>
      <c r="J65" s="12" t="s">
        <v>343</v>
      </c>
      <c r="L65" s="12" t="str">
        <f t="shared" si="0"/>
        <v>%J. Colin Hill $^{18}$                  \\</v>
      </c>
      <c r="N65" s="12">
        <f t="shared" si="1"/>
        <v>14</v>
      </c>
      <c r="O65" s="12">
        <f t="shared" si="2"/>
        <v>18</v>
      </c>
      <c r="P65" s="12" t="str">
        <f t="shared" si="3"/>
        <v xml:space="preserve">                  </v>
      </c>
      <c r="R65" s="12" t="str">
        <f t="shared" si="4"/>
        <v>18. Institute for Advanced Study, Princeton.  \\</v>
      </c>
    </row>
    <row r="66" spans="2:18" ht="15.75" customHeight="1">
      <c r="B66" s="12" t="s">
        <v>77</v>
      </c>
      <c r="C66" s="12" t="s">
        <v>78</v>
      </c>
      <c r="D66" s="12" t="s">
        <v>445</v>
      </c>
      <c r="E66" s="12" t="s">
        <v>8</v>
      </c>
      <c r="F66" s="12">
        <v>30</v>
      </c>
      <c r="G66" s="16">
        <v>46</v>
      </c>
      <c r="H66" s="16">
        <v>67</v>
      </c>
      <c r="I66" s="12">
        <v>15</v>
      </c>
      <c r="J66" s="12" t="s">
        <v>610</v>
      </c>
      <c r="L66" s="12" t="str">
        <f t="shared" si="0"/>
        <v>Eric Hivon $^{30}$                      \\</v>
      </c>
      <c r="N66" s="12">
        <f t="shared" si="1"/>
        <v>10</v>
      </c>
      <c r="O66" s="12">
        <f t="shared" si="2"/>
        <v>22</v>
      </c>
      <c r="P66" s="12" t="str">
        <f t="shared" si="3"/>
        <v xml:space="preserve">                      </v>
      </c>
      <c r="R66" s="12" t="str">
        <f t="shared" si="4"/>
        <v>30. Institut d'Astrophysique de Paris, CNRS and Sorbonne Universit\'e, France.  \\</v>
      </c>
    </row>
    <row r="67" spans="2:18" ht="15.75" customHeight="1">
      <c r="B67" s="14" t="s">
        <v>627</v>
      </c>
      <c r="C67" s="14" t="s">
        <v>324</v>
      </c>
      <c r="D67" s="14" t="s">
        <v>446</v>
      </c>
      <c r="E67" s="12" t="s">
        <v>8</v>
      </c>
      <c r="F67" s="12">
        <v>39</v>
      </c>
      <c r="G67" s="16">
        <v>68</v>
      </c>
      <c r="H67" s="16">
        <v>68</v>
      </c>
      <c r="I67" s="12">
        <v>9</v>
      </c>
      <c r="J67" s="12" t="s">
        <v>488</v>
      </c>
      <c r="L67" s="12" t="str">
        <f t="shared" si="0"/>
        <v>Ren\'{e}e  Hlo\v{z}ek $^{39}$           \\</v>
      </c>
      <c r="N67" s="12">
        <f t="shared" si="1"/>
        <v>21</v>
      </c>
      <c r="O67" s="12">
        <f t="shared" si="2"/>
        <v>11</v>
      </c>
      <c r="P67" s="12" t="str">
        <f t="shared" si="3"/>
        <v xml:space="preserve">           </v>
      </c>
      <c r="R67" s="12" t="str">
        <f t="shared" si="4"/>
        <v>39. Department of Astronomy \&amp; Astrophysics and Dunlap Institute, University of Toronto, Canada.  \\</v>
      </c>
    </row>
    <row r="68" spans="2:18" ht="15.75" customHeight="1">
      <c r="B68" s="14" t="s">
        <v>80</v>
      </c>
      <c r="C68" s="14" t="s">
        <v>81</v>
      </c>
      <c r="D68" s="12" t="s">
        <v>447</v>
      </c>
      <c r="E68" s="12" t="s">
        <v>535</v>
      </c>
      <c r="F68" s="12">
        <v>19</v>
      </c>
      <c r="G68" s="16">
        <v>22</v>
      </c>
      <c r="H68" s="16">
        <v>22</v>
      </c>
      <c r="I68" s="12">
        <v>28</v>
      </c>
      <c r="J68" s="12" t="s">
        <v>486</v>
      </c>
      <c r="L68" s="12" t="str">
        <f t="shared" si="0"/>
        <v>Johannes Hubmayr $^{19}$                \\</v>
      </c>
      <c r="N68" s="12">
        <f t="shared" si="1"/>
        <v>16</v>
      </c>
      <c r="O68" s="12">
        <f t="shared" si="2"/>
        <v>16</v>
      </c>
      <c r="P68" s="12" t="str">
        <f t="shared" si="3"/>
        <v xml:space="preserve">                </v>
      </c>
      <c r="R68" s="12" t="str">
        <f t="shared" si="4"/>
        <v>19. National Institute of Standards and Technology.  \\</v>
      </c>
    </row>
    <row r="69" spans="2:18" ht="15.75" customHeight="1">
      <c r="B69" s="14" t="s">
        <v>619</v>
      </c>
      <c r="C69" s="14" t="s">
        <v>84</v>
      </c>
      <c r="D69" s="14" t="s">
        <v>448</v>
      </c>
      <c r="E69" s="12" t="s">
        <v>8</v>
      </c>
      <c r="F69" s="12">
        <v>40</v>
      </c>
      <c r="G69" s="16">
        <v>69</v>
      </c>
      <c r="H69" s="16">
        <v>69</v>
      </c>
      <c r="I69" s="12">
        <v>7</v>
      </c>
      <c r="J69" s="12" t="s">
        <v>373</v>
      </c>
      <c r="L69" s="12" t="str">
        <f t="shared" si="0"/>
        <v>Bradley R. Johnson $^{40}$              \\</v>
      </c>
      <c r="N69" s="12">
        <f t="shared" si="1"/>
        <v>18</v>
      </c>
      <c r="O69" s="12">
        <f t="shared" si="2"/>
        <v>14</v>
      </c>
      <c r="P69" s="12" t="str">
        <f t="shared" si="3"/>
        <v xml:space="preserve">              </v>
      </c>
      <c r="R69" s="12" t="str">
        <f t="shared" si="4"/>
        <v>40. Columbia University.  \\</v>
      </c>
    </row>
    <row r="70" spans="2:18" ht="15.75" customHeight="1">
      <c r="B70" s="12" t="s">
        <v>85</v>
      </c>
      <c r="C70" s="14" t="s">
        <v>86</v>
      </c>
      <c r="D70" s="14" t="s">
        <v>449</v>
      </c>
      <c r="E70" s="12" t="s">
        <v>535</v>
      </c>
      <c r="F70" s="12">
        <v>4</v>
      </c>
      <c r="G70" s="16">
        <v>4</v>
      </c>
      <c r="H70" s="16">
        <v>23</v>
      </c>
      <c r="I70" s="12">
        <v>31</v>
      </c>
      <c r="J70" s="12" t="s">
        <v>87</v>
      </c>
      <c r="L70" s="12" t="str">
        <f t="shared" si="0"/>
        <v>William Jones $^{4}$                   \\</v>
      </c>
      <c r="N70" s="12">
        <f t="shared" si="1"/>
        <v>13</v>
      </c>
      <c r="O70" s="12">
        <f t="shared" si="2"/>
        <v>19</v>
      </c>
      <c r="P70" s="12" t="str">
        <f t="shared" si="3"/>
        <v xml:space="preserve">                   </v>
      </c>
      <c r="R70" s="12" t="str">
        <f t="shared" si="4"/>
        <v>4. Princeton University.  \\</v>
      </c>
    </row>
    <row r="71" spans="2:18" ht="15.75" customHeight="1">
      <c r="B71" s="12" t="s">
        <v>88</v>
      </c>
      <c r="C71" s="14" t="s">
        <v>86</v>
      </c>
      <c r="D71" s="14" t="s">
        <v>450</v>
      </c>
      <c r="E71" s="12" t="s">
        <v>8</v>
      </c>
      <c r="F71" s="12">
        <v>1</v>
      </c>
      <c r="G71" s="16">
        <v>1</v>
      </c>
      <c r="H71" s="16">
        <v>70</v>
      </c>
      <c r="I71" s="12">
        <v>48</v>
      </c>
      <c r="J71" s="12" t="s">
        <v>410</v>
      </c>
      <c r="L71" s="12" t="str">
        <f t="shared" si="0"/>
        <v>Terry Jones $^{1}$                     \\</v>
      </c>
      <c r="N71" s="12">
        <f t="shared" si="1"/>
        <v>11</v>
      </c>
      <c r="O71" s="12">
        <f t="shared" si="2"/>
        <v>21</v>
      </c>
      <c r="P71" s="12" t="str">
        <f t="shared" si="3"/>
        <v xml:space="preserve">                     </v>
      </c>
      <c r="R71" s="12" t="str">
        <f t="shared" si="4"/>
        <v>1. University of Minnesota - Twin Cities.  \\</v>
      </c>
    </row>
    <row r="72" spans="2:18" ht="15.75" customHeight="1">
      <c r="B72" s="14" t="s">
        <v>307</v>
      </c>
      <c r="C72" s="14" t="s">
        <v>89</v>
      </c>
      <c r="D72" s="14" t="s">
        <v>451</v>
      </c>
      <c r="E72" s="12" t="s">
        <v>535</v>
      </c>
      <c r="F72" s="12">
        <v>20</v>
      </c>
      <c r="G72" s="16">
        <v>24</v>
      </c>
      <c r="H72" s="16">
        <v>24</v>
      </c>
      <c r="I72" s="12">
        <v>42</v>
      </c>
      <c r="J72" s="12" t="s">
        <v>487</v>
      </c>
      <c r="L72" s="12" t="str">
        <f t="shared" si="0"/>
        <v>Lloyd Knox $^{20}$                      \\</v>
      </c>
      <c r="N72" s="12">
        <f t="shared" si="1"/>
        <v>10</v>
      </c>
      <c r="O72" s="12">
        <f t="shared" si="2"/>
        <v>22</v>
      </c>
      <c r="P72" s="12" t="str">
        <f t="shared" si="3"/>
        <v xml:space="preserve">                      </v>
      </c>
      <c r="R72" s="12" t="str">
        <f t="shared" si="4"/>
        <v>20. University of California, Davis.  \\</v>
      </c>
    </row>
    <row r="73" spans="2:18" ht="15.75" customHeight="1">
      <c r="B73" s="12" t="s">
        <v>90</v>
      </c>
      <c r="C73" s="14" t="s">
        <v>91</v>
      </c>
      <c r="D73" s="14" t="s">
        <v>452</v>
      </c>
      <c r="E73" s="12" t="s">
        <v>535</v>
      </c>
      <c r="F73" s="12">
        <v>21</v>
      </c>
      <c r="G73" s="16">
        <v>25</v>
      </c>
      <c r="H73" s="16">
        <v>25</v>
      </c>
      <c r="I73" s="12">
        <v>27</v>
      </c>
      <c r="J73" s="12" t="s">
        <v>55</v>
      </c>
      <c r="L73" s="12" t="str">
        <f t="shared" si="0"/>
        <v>Al Kogut $^{21}$                        \\</v>
      </c>
      <c r="N73" s="12">
        <f t="shared" si="1"/>
        <v>8</v>
      </c>
      <c r="O73" s="12">
        <f t="shared" si="2"/>
        <v>24</v>
      </c>
      <c r="P73" s="12" t="str">
        <f t="shared" si="3"/>
        <v xml:space="preserve">                        </v>
      </c>
      <c r="R73" s="12" t="str">
        <f t="shared" si="4"/>
        <v>21. NASA Goddard Space Flight Center.  \\</v>
      </c>
    </row>
    <row r="74" spans="2:18" ht="15.75" customHeight="1">
      <c r="B74" s="14" t="s">
        <v>287</v>
      </c>
      <c r="C74" s="14" t="s">
        <v>306</v>
      </c>
      <c r="D74" s="14" t="s">
        <v>578</v>
      </c>
      <c r="E74" s="12" t="s">
        <v>8</v>
      </c>
      <c r="F74" s="12">
        <v>41</v>
      </c>
      <c r="G74" s="16">
        <v>71</v>
      </c>
      <c r="H74" s="16">
        <v>71</v>
      </c>
      <c r="I74" s="12">
        <v>11</v>
      </c>
      <c r="J74" s="12" t="s">
        <v>275</v>
      </c>
      <c r="L74" s="12" t="str">
        <f t="shared" si="0"/>
        <v>Marcos L\'{o}pez-Caniego $^{41}$        \\</v>
      </c>
      <c r="N74" s="12">
        <f t="shared" si="1"/>
        <v>24</v>
      </c>
      <c r="O74" s="12">
        <f t="shared" si="2"/>
        <v>8</v>
      </c>
      <c r="P74" s="12" t="str">
        <f t="shared" si="3"/>
        <v xml:space="preserve">        </v>
      </c>
      <c r="R74" s="12" t="str">
        <f t="shared" si="4"/>
        <v>41. European Space Astronomy Centre.  \\</v>
      </c>
    </row>
    <row r="75" spans="2:18" ht="15.75" customHeight="1">
      <c r="B75" s="14" t="s">
        <v>92</v>
      </c>
      <c r="C75" s="12" t="s">
        <v>93</v>
      </c>
      <c r="D75" s="12" t="s">
        <v>453</v>
      </c>
      <c r="E75" s="12" t="s">
        <v>535</v>
      </c>
      <c r="F75" s="12">
        <v>6</v>
      </c>
      <c r="G75" s="16">
        <v>6</v>
      </c>
      <c r="H75" s="16">
        <v>26</v>
      </c>
      <c r="I75" s="12">
        <v>22</v>
      </c>
      <c r="J75" s="12" t="s">
        <v>110</v>
      </c>
      <c r="L75" s="12" t="str">
        <f t="shared" si="0"/>
        <v>Charles Lawrence $^{6}$                \\</v>
      </c>
      <c r="N75" s="12">
        <f t="shared" si="1"/>
        <v>16</v>
      </c>
      <c r="O75" s="12">
        <f t="shared" si="2"/>
        <v>16</v>
      </c>
      <c r="P75" s="12" t="str">
        <f t="shared" si="3"/>
        <v xml:space="preserve">                </v>
      </c>
      <c r="R75" s="12" t="str">
        <f t="shared" si="4"/>
        <v>6. Jet Propulsion Laboratory, California Institute of Technology.  \\</v>
      </c>
    </row>
    <row r="76" spans="2:18" ht="15.75" customHeight="1">
      <c r="B76" s="14" t="s">
        <v>94</v>
      </c>
      <c r="C76" s="12" t="s">
        <v>95</v>
      </c>
      <c r="D76" s="12" t="s">
        <v>454</v>
      </c>
      <c r="E76" s="12" t="s">
        <v>8</v>
      </c>
      <c r="F76" s="12">
        <v>42</v>
      </c>
      <c r="G76" s="16">
        <v>72</v>
      </c>
      <c r="H76" s="16">
        <v>72</v>
      </c>
      <c r="I76" s="12">
        <v>52</v>
      </c>
      <c r="J76" s="12" t="s">
        <v>340</v>
      </c>
      <c r="L76" s="12" t="str">
        <f t="shared" si="0"/>
        <v>Alex Lazarian $^{42}$                   \\</v>
      </c>
      <c r="N76" s="12">
        <f t="shared" si="1"/>
        <v>13</v>
      </c>
      <c r="O76" s="12">
        <f t="shared" si="2"/>
        <v>19</v>
      </c>
      <c r="P76" s="12" t="str">
        <f t="shared" si="3"/>
        <v xml:space="preserve">                   </v>
      </c>
      <c r="R76" s="12" t="str">
        <f t="shared" si="4"/>
        <v>42. University of Wisconsin - Madison.  \\</v>
      </c>
    </row>
    <row r="77" spans="2:18" ht="15.75" customHeight="1">
      <c r="B77" s="12" t="s">
        <v>96</v>
      </c>
      <c r="C77" s="14" t="s">
        <v>97</v>
      </c>
      <c r="D77" s="14" t="s">
        <v>455</v>
      </c>
      <c r="E77" s="12" t="s">
        <v>8</v>
      </c>
      <c r="F77" s="12">
        <v>4</v>
      </c>
      <c r="G77" s="16">
        <v>4</v>
      </c>
      <c r="H77" s="16">
        <v>73</v>
      </c>
      <c r="I77" s="12">
        <v>31</v>
      </c>
      <c r="J77" s="12" t="s">
        <v>87</v>
      </c>
      <c r="L77" s="12" t="str">
        <f t="shared" si="0"/>
        <v>Zack Li $^{4}$                         \\</v>
      </c>
      <c r="N77" s="12">
        <f t="shared" si="1"/>
        <v>7</v>
      </c>
      <c r="O77" s="12">
        <f t="shared" si="2"/>
        <v>25</v>
      </c>
      <c r="P77" s="12" t="str">
        <f t="shared" si="3"/>
        <v xml:space="preserve">                         </v>
      </c>
      <c r="R77" s="12" t="str">
        <f t="shared" si="4"/>
        <v>4. Princeton University.  \\</v>
      </c>
    </row>
    <row r="78" spans="2:18" ht="15.75" customHeight="1">
      <c r="B78" s="14" t="s">
        <v>98</v>
      </c>
      <c r="C78" s="14" t="s">
        <v>99</v>
      </c>
      <c r="D78" s="14" t="s">
        <v>531</v>
      </c>
      <c r="E78" s="12" t="s">
        <v>8</v>
      </c>
      <c r="F78" s="12">
        <v>4</v>
      </c>
      <c r="G78" s="16">
        <v>4</v>
      </c>
      <c r="H78" s="16">
        <v>74</v>
      </c>
      <c r="I78" s="12">
        <v>31</v>
      </c>
      <c r="J78" s="12" t="s">
        <v>87</v>
      </c>
      <c r="L78" s="12" t="str">
        <f t="shared" si="0"/>
        <v>Mathew Madhavacheril $^{4}$            \\</v>
      </c>
      <c r="N78" s="12">
        <f t="shared" si="1"/>
        <v>20</v>
      </c>
      <c r="O78" s="12">
        <f t="shared" si="2"/>
        <v>12</v>
      </c>
      <c r="P78" s="12" t="str">
        <f t="shared" si="3"/>
        <v xml:space="preserve">            </v>
      </c>
      <c r="R78" s="12" t="str">
        <f t="shared" si="4"/>
        <v>4. Princeton University.  \\</v>
      </c>
    </row>
    <row r="79" spans="2:18" ht="15.75" customHeight="1">
      <c r="B79" s="16" t="s">
        <v>752</v>
      </c>
      <c r="C79" s="12" t="s">
        <v>492</v>
      </c>
      <c r="D79" s="12" t="s">
        <v>508</v>
      </c>
      <c r="E79" s="16" t="s">
        <v>535</v>
      </c>
      <c r="F79" s="12">
        <v>22</v>
      </c>
      <c r="G79" s="16">
        <v>27</v>
      </c>
      <c r="H79" s="16">
        <v>27</v>
      </c>
      <c r="I79" s="12">
        <v>47</v>
      </c>
      <c r="J79" s="12" t="s">
        <v>493</v>
      </c>
      <c r="L79" s="12" t="str">
        <f t="shared" si="0"/>
        <v>%eave as not author  Jeff McMahon $^{22}$   \\</v>
      </c>
      <c r="N79" s="12">
        <f t="shared" si="1"/>
        <v>33</v>
      </c>
      <c r="O79" s="12">
        <f t="shared" si="2"/>
        <v>3</v>
      </c>
      <c r="P79" s="12" t="str">
        <f t="shared" si="3"/>
        <v xml:space="preserve">   </v>
      </c>
      <c r="R79" s="12" t="str">
        <f t="shared" si="4"/>
        <v>22. University of Michigan.  \\</v>
      </c>
    </row>
    <row r="80" spans="2:18" ht="15.75" customHeight="1">
      <c r="B80" s="12" t="s">
        <v>100</v>
      </c>
      <c r="C80" s="14" t="s">
        <v>101</v>
      </c>
      <c r="D80" s="14" t="s">
        <v>456</v>
      </c>
      <c r="E80" s="12" t="s">
        <v>8</v>
      </c>
      <c r="F80" s="12">
        <v>12</v>
      </c>
      <c r="G80" s="16">
        <v>15</v>
      </c>
      <c r="H80" s="16">
        <v>75</v>
      </c>
      <c r="I80" s="12">
        <v>20</v>
      </c>
      <c r="J80" s="12" t="s">
        <v>615</v>
      </c>
      <c r="L80" s="12" t="str">
        <f t="shared" si="0"/>
        <v>Jean-Baptiste Melin $^{12}$             \\</v>
      </c>
      <c r="N80" s="12">
        <f t="shared" si="1"/>
        <v>19</v>
      </c>
      <c r="O80" s="12">
        <f t="shared" si="2"/>
        <v>13</v>
      </c>
      <c r="P80" s="12" t="str">
        <f t="shared" si="3"/>
        <v xml:space="preserve">             </v>
      </c>
      <c r="R80" s="12" t="str">
        <f t="shared" si="4"/>
        <v>12. IRFU, CEA, Universit\'e Paris-Saclay, France.  \\</v>
      </c>
    </row>
    <row r="81" spans="2:18" ht="15.75" customHeight="1">
      <c r="B81" s="14" t="s">
        <v>288</v>
      </c>
      <c r="C81" s="12" t="s">
        <v>289</v>
      </c>
      <c r="D81" s="12" t="s">
        <v>710</v>
      </c>
      <c r="E81" s="12" t="s">
        <v>8</v>
      </c>
      <c r="F81" s="12">
        <v>43</v>
      </c>
      <c r="G81" s="16">
        <v>76</v>
      </c>
      <c r="H81" s="16">
        <v>76</v>
      </c>
      <c r="I81" s="12">
        <v>36</v>
      </c>
      <c r="J81" s="12" t="s">
        <v>276</v>
      </c>
      <c r="L81" s="12" t="str">
        <f t="shared" si="0"/>
        <v>Joel Meyers $^{43}$                     \\</v>
      </c>
      <c r="N81" s="12">
        <f t="shared" si="1"/>
        <v>11</v>
      </c>
      <c r="O81" s="12">
        <f t="shared" si="2"/>
        <v>21</v>
      </c>
      <c r="P81" s="12" t="str">
        <f t="shared" si="3"/>
        <v xml:space="preserve">                     </v>
      </c>
      <c r="R81" s="12" t="str">
        <f t="shared" si="4"/>
        <v>43. Southern Methodist University.  \\</v>
      </c>
    </row>
    <row r="82" spans="2:18" ht="15.75" customHeight="1">
      <c r="B82" s="14" t="s">
        <v>518</v>
      </c>
      <c r="C82" s="12" t="s">
        <v>519</v>
      </c>
      <c r="D82" s="12" t="s">
        <v>521</v>
      </c>
      <c r="E82" s="12" t="s">
        <v>8</v>
      </c>
      <c r="F82" s="12">
        <v>5</v>
      </c>
      <c r="G82" s="16">
        <v>5</v>
      </c>
      <c r="H82" s="16">
        <v>77</v>
      </c>
      <c r="I82" s="12">
        <v>1</v>
      </c>
      <c r="J82" s="12" t="s">
        <v>536</v>
      </c>
      <c r="L82" s="12" t="str">
        <f t="shared" si="0"/>
        <v>Calum Murray $^{5}$                    \\</v>
      </c>
      <c r="N82" s="12">
        <f t="shared" si="1"/>
        <v>12</v>
      </c>
      <c r="O82" s="12">
        <f t="shared" si="2"/>
        <v>20</v>
      </c>
      <c r="P82" s="12" t="str">
        <f t="shared" si="3"/>
        <v xml:space="preserve">                    </v>
      </c>
      <c r="R82" s="12" t="str">
        <f t="shared" si="4"/>
        <v>5. APC, Univ Paris Diderot, CNRS/IN2P3, CEA/lrfu, Obs de Paris, Sorbonne Paris Cit\'e, France.  \\</v>
      </c>
    </row>
    <row r="83" spans="2:18" ht="15.75" customHeight="1">
      <c r="B83" s="14" t="s">
        <v>102</v>
      </c>
      <c r="C83" s="14" t="s">
        <v>103</v>
      </c>
      <c r="D83" s="14" t="s">
        <v>457</v>
      </c>
      <c r="E83" s="12" t="s">
        <v>8</v>
      </c>
      <c r="F83" s="12">
        <v>44</v>
      </c>
      <c r="G83" s="16">
        <v>78</v>
      </c>
      <c r="H83" s="16">
        <v>78</v>
      </c>
      <c r="I83" s="12">
        <v>4</v>
      </c>
      <c r="J83" s="14" t="s">
        <v>104</v>
      </c>
      <c r="L83" s="12" t="str">
        <f t="shared" si="0"/>
        <v>Mattia Negrello $^{44}$                 \\</v>
      </c>
      <c r="N83" s="12">
        <f t="shared" si="1"/>
        <v>15</v>
      </c>
      <c r="O83" s="12">
        <f t="shared" si="2"/>
        <v>17</v>
      </c>
      <c r="P83" s="12" t="str">
        <f t="shared" si="3"/>
        <v xml:space="preserve">                 </v>
      </c>
      <c r="R83" s="12" t="str">
        <f t="shared" si="4"/>
        <v>44. Cardiff University School of Physics and Astronomy.  \\</v>
      </c>
    </row>
    <row r="84" spans="2:18" ht="15.75" customHeight="1">
      <c r="B84" s="14" t="s">
        <v>105</v>
      </c>
      <c r="C84" s="14" t="s">
        <v>106</v>
      </c>
      <c r="D84" s="14" t="s">
        <v>458</v>
      </c>
      <c r="E84" s="12" t="s">
        <v>8</v>
      </c>
      <c r="F84" s="12">
        <v>45</v>
      </c>
      <c r="G84" s="16">
        <v>79</v>
      </c>
      <c r="H84" s="16">
        <v>79</v>
      </c>
      <c r="I84" s="12">
        <v>30</v>
      </c>
      <c r="J84" s="14" t="s">
        <v>107</v>
      </c>
      <c r="L84" s="12" t="str">
        <f t="shared" si="0"/>
        <v>Giles Novak $^{45}$                     \\</v>
      </c>
      <c r="N84" s="12">
        <f t="shared" si="1"/>
        <v>11</v>
      </c>
      <c r="O84" s="12">
        <f t="shared" si="2"/>
        <v>21</v>
      </c>
      <c r="P84" s="12" t="str">
        <f t="shared" si="3"/>
        <v xml:space="preserve">                     </v>
      </c>
      <c r="R84" s="12" t="str">
        <f t="shared" si="4"/>
        <v>45. Northwestern University.  \\</v>
      </c>
    </row>
    <row r="85" spans="2:18" ht="15.75" customHeight="1">
      <c r="B85" s="14" t="s">
        <v>108</v>
      </c>
      <c r="C85" s="14" t="s">
        <v>109</v>
      </c>
      <c r="D85" s="11" t="s">
        <v>459</v>
      </c>
      <c r="E85" s="12" t="s">
        <v>8</v>
      </c>
      <c r="F85" s="12">
        <v>6</v>
      </c>
      <c r="G85" s="16">
        <v>6</v>
      </c>
      <c r="H85" s="16">
        <v>80</v>
      </c>
      <c r="I85" s="12">
        <v>22</v>
      </c>
      <c r="J85" s="12" t="s">
        <v>110</v>
      </c>
      <c r="L85" s="12" t="str">
        <f t="shared" si="0"/>
        <v>Roger O'Brient $^{6}$                  \\</v>
      </c>
      <c r="N85" s="12">
        <f t="shared" si="1"/>
        <v>14</v>
      </c>
      <c r="O85" s="12">
        <f t="shared" si="2"/>
        <v>18</v>
      </c>
      <c r="P85" s="12" t="str">
        <f t="shared" si="3"/>
        <v xml:space="preserve">                  </v>
      </c>
      <c r="R85" s="12" t="str">
        <f t="shared" si="4"/>
        <v>6. Jet Propulsion Laboratory, California Institute of Technology.  \\</v>
      </c>
    </row>
    <row r="86" spans="2:18" ht="15.75" customHeight="1">
      <c r="B86" s="14" t="s">
        <v>629</v>
      </c>
      <c r="C86" s="14" t="s">
        <v>630</v>
      </c>
      <c r="D86" s="11"/>
      <c r="E86" s="12" t="s">
        <v>8</v>
      </c>
      <c r="F86" s="12">
        <v>8</v>
      </c>
      <c r="G86" s="16">
        <v>8</v>
      </c>
      <c r="H86" s="16">
        <v>81</v>
      </c>
      <c r="I86" s="12">
        <v>2</v>
      </c>
      <c r="J86" s="12" t="s">
        <v>223</v>
      </c>
      <c r="L86" s="12" t="str">
        <f t="shared" si="0"/>
        <v>%Roger O'Brient      !!! JPL then Caltech!!! $^{8}$   \\</v>
      </c>
      <c r="N86" s="12">
        <f t="shared" si="1"/>
        <v>44</v>
      </c>
      <c r="O86" s="12">
        <f t="shared" si="2"/>
        <v>3</v>
      </c>
      <c r="P86" s="12" t="str">
        <f t="shared" si="3"/>
        <v xml:space="preserve">   </v>
      </c>
      <c r="R86" s="12" t="str">
        <f t="shared" si="4"/>
        <v>8. California Institute of Technology.  \\</v>
      </c>
    </row>
    <row r="87" spans="2:18" ht="15.75" customHeight="1">
      <c r="B87" s="12" t="s">
        <v>618</v>
      </c>
      <c r="C87" s="14" t="s">
        <v>112</v>
      </c>
      <c r="D87" s="14" t="s">
        <v>460</v>
      </c>
      <c r="E87" s="12" t="s">
        <v>8</v>
      </c>
      <c r="F87" s="12">
        <v>6</v>
      </c>
      <c r="G87" s="16">
        <v>6</v>
      </c>
      <c r="H87" s="16">
        <v>82</v>
      </c>
      <c r="I87" s="12">
        <v>22</v>
      </c>
      <c r="J87" s="12" t="s">
        <v>110</v>
      </c>
      <c r="L87" s="12" t="str">
        <f t="shared" si="0"/>
        <v>Christopher Paine $^{6}$               \\</v>
      </c>
      <c r="N87" s="12">
        <f t="shared" si="1"/>
        <v>17</v>
      </c>
      <c r="O87" s="12">
        <f t="shared" si="2"/>
        <v>15</v>
      </c>
      <c r="P87" s="12" t="str">
        <f t="shared" si="3"/>
        <v xml:space="preserve">               </v>
      </c>
      <c r="R87" s="12" t="str">
        <f t="shared" si="4"/>
        <v>6. Jet Propulsion Laboratory, California Institute of Technology.  \\</v>
      </c>
    </row>
    <row r="88" spans="2:18" ht="15.75" customHeight="1">
      <c r="B88" s="14" t="s">
        <v>113</v>
      </c>
      <c r="C88" s="14" t="s">
        <v>114</v>
      </c>
      <c r="D88" s="14" t="s">
        <v>461</v>
      </c>
      <c r="E88" s="12" t="s">
        <v>535</v>
      </c>
      <c r="F88" s="12">
        <v>8</v>
      </c>
      <c r="G88" s="16">
        <v>8</v>
      </c>
      <c r="H88" s="16">
        <v>28</v>
      </c>
      <c r="I88" s="12">
        <v>2</v>
      </c>
      <c r="J88" s="12" t="s">
        <v>223</v>
      </c>
      <c r="L88" s="12" t="str">
        <f t="shared" si="0"/>
        <v>Tim Pearson $^{8}$                     \\</v>
      </c>
      <c r="N88" s="12">
        <f t="shared" si="1"/>
        <v>11</v>
      </c>
      <c r="O88" s="12">
        <f t="shared" si="2"/>
        <v>21</v>
      </c>
      <c r="P88" s="12" t="str">
        <f t="shared" si="3"/>
        <v xml:space="preserve">                     </v>
      </c>
      <c r="R88" s="12" t="str">
        <f t="shared" si="4"/>
        <v>8. California Institute of Technology.  \\</v>
      </c>
    </row>
    <row r="89" spans="2:18" ht="15.75" customHeight="1">
      <c r="B89" s="12" t="s">
        <v>115</v>
      </c>
      <c r="C89" s="14" t="s">
        <v>116</v>
      </c>
      <c r="D89" s="14" t="s">
        <v>462</v>
      </c>
      <c r="E89" s="12" t="s">
        <v>8</v>
      </c>
      <c r="F89" s="12">
        <v>46</v>
      </c>
      <c r="G89" s="16">
        <v>83</v>
      </c>
      <c r="H89" s="16">
        <v>83</v>
      </c>
      <c r="I89" s="12">
        <v>35</v>
      </c>
      <c r="J89" s="12" t="s">
        <v>117</v>
      </c>
      <c r="L89" s="12" t="str">
        <f t="shared" si="0"/>
        <v>Levon Pogosian $^{46}$                  \\</v>
      </c>
      <c r="N89" s="12">
        <f t="shared" si="1"/>
        <v>14</v>
      </c>
      <c r="O89" s="12">
        <f t="shared" si="2"/>
        <v>18</v>
      </c>
      <c r="P89" s="12" t="str">
        <f t="shared" si="3"/>
        <v xml:space="preserve">                  </v>
      </c>
      <c r="R89" s="12" t="str">
        <f t="shared" si="4"/>
        <v>46. Simon Fraser University.  \\</v>
      </c>
    </row>
    <row r="90" spans="2:18" ht="15.75" customHeight="1">
      <c r="B90" s="12" t="s">
        <v>118</v>
      </c>
      <c r="C90" s="14" t="s">
        <v>119</v>
      </c>
      <c r="D90" s="14" t="s">
        <v>463</v>
      </c>
      <c r="E90" s="12" t="s">
        <v>535</v>
      </c>
      <c r="F90" s="12">
        <v>1</v>
      </c>
      <c r="G90" s="16">
        <v>1</v>
      </c>
      <c r="H90" s="16">
        <v>29</v>
      </c>
      <c r="I90" s="12">
        <v>48</v>
      </c>
      <c r="J90" s="12" t="s">
        <v>410</v>
      </c>
      <c r="L90" s="12" t="str">
        <f t="shared" si="0"/>
        <v>Clem Pryke $^{1}$                      \\</v>
      </c>
      <c r="N90" s="12">
        <f t="shared" si="1"/>
        <v>10</v>
      </c>
      <c r="O90" s="12">
        <f t="shared" si="2"/>
        <v>22</v>
      </c>
      <c r="P90" s="12" t="str">
        <f t="shared" si="3"/>
        <v xml:space="preserve">                      </v>
      </c>
      <c r="R90" s="12" t="str">
        <f t="shared" si="4"/>
        <v>1. University of Minnesota - Twin Cities.  \\</v>
      </c>
    </row>
    <row r="91" spans="2:18" ht="15.75" customHeight="1">
      <c r="B91" s="14" t="s">
        <v>515</v>
      </c>
      <c r="C91" s="14" t="s">
        <v>238</v>
      </c>
      <c r="D91" s="14"/>
      <c r="E91" s="12" t="s">
        <v>8</v>
      </c>
      <c r="F91" s="12">
        <v>47</v>
      </c>
      <c r="G91" s="16">
        <v>84</v>
      </c>
      <c r="H91" s="16">
        <v>84</v>
      </c>
      <c r="I91" s="12">
        <v>24</v>
      </c>
      <c r="J91" s="12" t="s">
        <v>514</v>
      </c>
      <c r="L91" s="12" t="str">
        <f t="shared" si="0"/>
        <v>%Giuseppe Puglisi $^{47}$               \\</v>
      </c>
      <c r="N91" s="12">
        <f t="shared" si="1"/>
        <v>17</v>
      </c>
      <c r="O91" s="12">
        <f t="shared" si="2"/>
        <v>15</v>
      </c>
      <c r="P91" s="12" t="str">
        <f t="shared" si="3"/>
        <v xml:space="preserve">               </v>
      </c>
      <c r="R91" s="12" t="str">
        <f t="shared" si="4"/>
        <v>47. Kavli Institute for Particle Astrophysics and Cosmology.  \\</v>
      </c>
    </row>
    <row r="92" spans="2:18" ht="15.75" customHeight="1">
      <c r="B92" s="12" t="s">
        <v>237</v>
      </c>
      <c r="C92" s="14" t="s">
        <v>238</v>
      </c>
      <c r="D92" s="14" t="s">
        <v>522</v>
      </c>
      <c r="E92" s="12" t="s">
        <v>8</v>
      </c>
      <c r="F92" s="12">
        <v>48</v>
      </c>
      <c r="G92" s="16">
        <v>85</v>
      </c>
      <c r="H92" s="16">
        <v>85</v>
      </c>
      <c r="I92" s="12">
        <v>38</v>
      </c>
      <c r="J92" s="12" t="s">
        <v>236</v>
      </c>
      <c r="L92" s="12" t="str">
        <f t="shared" si="0"/>
        <v>Giuseppe Puglisi $^{48}$                \\</v>
      </c>
      <c r="N92" s="12">
        <f t="shared" si="1"/>
        <v>16</v>
      </c>
      <c r="O92" s="12">
        <f t="shared" si="2"/>
        <v>16</v>
      </c>
      <c r="P92" s="12" t="str">
        <f t="shared" si="3"/>
        <v xml:space="preserve">                </v>
      </c>
      <c r="R92" s="12" t="str">
        <f t="shared" si="4"/>
        <v>48. Stanford University.  \\</v>
      </c>
    </row>
    <row r="93" spans="2:18" ht="15.75" customHeight="1">
      <c r="B93" s="14" t="s">
        <v>120</v>
      </c>
      <c r="C93" s="14" t="s">
        <v>121</v>
      </c>
      <c r="D93" s="14" t="s">
        <v>464</v>
      </c>
      <c r="E93" s="12" t="s">
        <v>8</v>
      </c>
      <c r="F93" s="12">
        <v>33</v>
      </c>
      <c r="G93" s="16">
        <v>49</v>
      </c>
      <c r="H93" s="16">
        <v>86</v>
      </c>
      <c r="I93" s="12">
        <v>21</v>
      </c>
      <c r="J93" s="12" t="s">
        <v>480</v>
      </c>
      <c r="L93" s="12" t="str">
        <f t="shared" si="0"/>
        <v>Mathieu Remazeilles $^{33}$             \\</v>
      </c>
      <c r="N93" s="12">
        <f t="shared" si="1"/>
        <v>19</v>
      </c>
      <c r="O93" s="12">
        <f t="shared" si="2"/>
        <v>13</v>
      </c>
      <c r="P93" s="12" t="str">
        <f t="shared" si="3"/>
        <v xml:space="preserve">             </v>
      </c>
      <c r="R93" s="12" t="str">
        <f t="shared" si="4"/>
        <v>33. JBCA, University of Manchester.  \\</v>
      </c>
    </row>
    <row r="94" spans="2:18" ht="15.75" customHeight="1">
      <c r="B94" s="12" t="s">
        <v>122</v>
      </c>
      <c r="C94" s="14" t="s">
        <v>123</v>
      </c>
      <c r="D94" s="14" t="s">
        <v>465</v>
      </c>
      <c r="E94" s="12" t="s">
        <v>8</v>
      </c>
      <c r="F94" s="12">
        <v>6</v>
      </c>
      <c r="G94" s="16">
        <v>6</v>
      </c>
      <c r="H94" s="16">
        <v>88</v>
      </c>
      <c r="I94" s="12">
        <v>22</v>
      </c>
      <c r="J94" s="12" t="s">
        <v>110</v>
      </c>
      <c r="L94" s="12" t="str">
        <f t="shared" si="0"/>
        <v>Graca Rocha $^{6}$                     \\</v>
      </c>
      <c r="N94" s="12">
        <f t="shared" si="1"/>
        <v>11</v>
      </c>
      <c r="O94" s="12">
        <f t="shared" si="2"/>
        <v>21</v>
      </c>
      <c r="P94" s="12" t="str">
        <f t="shared" si="3"/>
        <v xml:space="preserve">                     </v>
      </c>
      <c r="R94" s="12" t="str">
        <f t="shared" si="4"/>
        <v>6. Jet Propulsion Laboratory, California Institute of Technology.  \\</v>
      </c>
    </row>
    <row r="95" spans="2:18" ht="15.75" customHeight="1">
      <c r="B95" s="12" t="s">
        <v>678</v>
      </c>
      <c r="C95" s="14" t="s">
        <v>123</v>
      </c>
      <c r="D95" s="14"/>
      <c r="E95" s="12" t="s">
        <v>8</v>
      </c>
      <c r="F95" s="12">
        <v>8</v>
      </c>
      <c r="G95" s="16">
        <v>8</v>
      </c>
      <c r="H95" s="16">
        <v>87</v>
      </c>
      <c r="I95" s="12">
        <v>2</v>
      </c>
      <c r="J95" s="12" t="s">
        <v>223</v>
      </c>
      <c r="L95" s="12" t="str">
        <f t="shared" si="0"/>
        <v>%Graca Rocha $^{8}$                    \\</v>
      </c>
      <c r="N95" s="12">
        <f t="shared" si="1"/>
        <v>12</v>
      </c>
      <c r="O95" s="12">
        <f t="shared" si="2"/>
        <v>20</v>
      </c>
      <c r="P95" s="12" t="str">
        <f t="shared" si="3"/>
        <v xml:space="preserve">                    </v>
      </c>
      <c r="R95" s="12" t="str">
        <f t="shared" si="4"/>
        <v>8. California Institute of Technology.  \\</v>
      </c>
    </row>
    <row r="96" spans="2:18" ht="15.75" customHeight="1">
      <c r="B96" s="14" t="s">
        <v>124</v>
      </c>
      <c r="C96" s="14" t="s">
        <v>125</v>
      </c>
      <c r="D96" s="14" t="s">
        <v>466</v>
      </c>
      <c r="E96" s="12" t="s">
        <v>535</v>
      </c>
      <c r="F96" s="12">
        <v>18</v>
      </c>
      <c r="G96" s="16">
        <v>21</v>
      </c>
      <c r="H96" s="16">
        <v>30</v>
      </c>
      <c r="I96" s="12">
        <v>17</v>
      </c>
      <c r="J96" s="12" t="s">
        <v>343</v>
      </c>
      <c r="L96" s="12" t="str">
        <f t="shared" si="0"/>
        <v>Marcel Schmittfull $^{18}$              \\</v>
      </c>
      <c r="N96" s="12">
        <f t="shared" si="1"/>
        <v>18</v>
      </c>
      <c r="O96" s="12">
        <f t="shared" si="2"/>
        <v>14</v>
      </c>
      <c r="P96" s="12" t="str">
        <f t="shared" si="3"/>
        <v xml:space="preserve">              </v>
      </c>
      <c r="R96" s="12" t="str">
        <f t="shared" si="4"/>
        <v>18. Institute for Advanced Study, Princeton.  \\</v>
      </c>
    </row>
    <row r="97" spans="2:28" ht="15.75" customHeight="1">
      <c r="B97" s="12" t="s">
        <v>309</v>
      </c>
      <c r="C97" s="14" t="s">
        <v>262</v>
      </c>
      <c r="D97" s="14" t="s">
        <v>467</v>
      </c>
      <c r="E97" s="12" t="s">
        <v>8</v>
      </c>
      <c r="F97" s="12">
        <v>49</v>
      </c>
      <c r="G97" s="16">
        <v>89</v>
      </c>
      <c r="H97" s="16">
        <v>89</v>
      </c>
      <c r="I97" s="12">
        <v>40</v>
      </c>
      <c r="J97" s="12" t="s">
        <v>344</v>
      </c>
      <c r="L97" s="12" t="str">
        <f t="shared" si="0"/>
        <v>Douglas Scott $^{49}$                   \\</v>
      </c>
      <c r="N97" s="12">
        <f t="shared" si="1"/>
        <v>13</v>
      </c>
      <c r="O97" s="12">
        <f t="shared" si="2"/>
        <v>19</v>
      </c>
      <c r="P97" s="12" t="str">
        <f t="shared" si="3"/>
        <v xml:space="preserve">                   </v>
      </c>
      <c r="R97" s="12" t="str">
        <f t="shared" si="4"/>
        <v>49. University of British Columbia, Canada.  \\</v>
      </c>
    </row>
    <row r="98" spans="2:28" ht="15.75" customHeight="1">
      <c r="B98" s="14" t="s">
        <v>9</v>
      </c>
      <c r="C98" s="14" t="s">
        <v>671</v>
      </c>
      <c r="D98" s="12" t="s">
        <v>672</v>
      </c>
      <c r="E98" s="12" t="s">
        <v>8</v>
      </c>
      <c r="F98" s="12">
        <v>21</v>
      </c>
      <c r="G98" s="16">
        <v>25</v>
      </c>
      <c r="H98" s="16">
        <v>90</v>
      </c>
      <c r="I98" s="12">
        <v>27</v>
      </c>
      <c r="J98" s="12" t="s">
        <v>55</v>
      </c>
      <c r="L98" s="12" t="str">
        <f t="shared" si="0"/>
        <v>Peter Shirron $^{21}$                   \\</v>
      </c>
      <c r="N98" s="12">
        <f t="shared" si="1"/>
        <v>13</v>
      </c>
      <c r="O98" s="12">
        <f t="shared" si="2"/>
        <v>19</v>
      </c>
      <c r="P98" s="12" t="str">
        <f t="shared" si="3"/>
        <v xml:space="preserve">                   </v>
      </c>
      <c r="R98" s="12" t="str">
        <f t="shared" si="4"/>
        <v>21. NASA Goddard Space Flight Center.  \\</v>
      </c>
    </row>
    <row r="99" spans="2:28" ht="15.75" customHeight="1">
      <c r="B99" s="12" t="s">
        <v>126</v>
      </c>
      <c r="C99" s="12" t="s">
        <v>127</v>
      </c>
      <c r="D99" s="12" t="s">
        <v>533</v>
      </c>
      <c r="E99" s="12" t="s">
        <v>8</v>
      </c>
      <c r="F99" s="12">
        <v>50</v>
      </c>
      <c r="G99" s="16">
        <v>91</v>
      </c>
      <c r="H99" s="16">
        <v>91</v>
      </c>
      <c r="I99" s="12">
        <v>12</v>
      </c>
      <c r="J99" s="12" t="s">
        <v>128</v>
      </c>
      <c r="L99" s="12" t="str">
        <f t="shared" si="0"/>
        <v>Ian Stephens $^{50}$                    \\</v>
      </c>
      <c r="N99" s="12">
        <f t="shared" si="1"/>
        <v>12</v>
      </c>
      <c r="O99" s="12">
        <f t="shared" si="2"/>
        <v>20</v>
      </c>
      <c r="P99" s="12" t="str">
        <f t="shared" si="3"/>
        <v xml:space="preserve">                    </v>
      </c>
      <c r="R99" s="12" t="str">
        <f t="shared" si="4"/>
        <v>50. Harvard-Smithsonian Center for Astrophysics.  \\</v>
      </c>
    </row>
    <row r="100" spans="2:28" ht="15.75" customHeight="1">
      <c r="B100" s="14" t="s">
        <v>129</v>
      </c>
      <c r="C100" s="14" t="s">
        <v>130</v>
      </c>
      <c r="D100" s="14" t="s">
        <v>468</v>
      </c>
      <c r="E100" s="12" t="s">
        <v>8</v>
      </c>
      <c r="F100" s="12">
        <v>6</v>
      </c>
      <c r="G100" s="16">
        <v>6</v>
      </c>
      <c r="H100" s="16">
        <v>92</v>
      </c>
      <c r="I100" s="12">
        <v>22</v>
      </c>
      <c r="J100" s="12" t="s">
        <v>110</v>
      </c>
      <c r="L100" s="12" t="str">
        <f t="shared" si="0"/>
        <v>Brian Sutin $^{6}$                     \\</v>
      </c>
      <c r="N100" s="12">
        <f t="shared" si="1"/>
        <v>11</v>
      </c>
      <c r="O100" s="12">
        <f t="shared" si="2"/>
        <v>21</v>
      </c>
      <c r="P100" s="12" t="str">
        <f t="shared" si="3"/>
        <v xml:space="preserve">                     </v>
      </c>
      <c r="R100" s="12" t="str">
        <f t="shared" si="4"/>
        <v>6. Jet Propulsion Laboratory, California Institute of Technology.  \\</v>
      </c>
    </row>
    <row r="101" spans="2:28" ht="15.75" customHeight="1">
      <c r="B101" s="12" t="s">
        <v>131</v>
      </c>
      <c r="C101" s="12" t="s">
        <v>132</v>
      </c>
      <c r="D101" s="12" t="s">
        <v>469</v>
      </c>
      <c r="E101" s="12" t="s">
        <v>8</v>
      </c>
      <c r="F101" s="12">
        <v>51</v>
      </c>
      <c r="G101" s="16">
        <v>93</v>
      </c>
      <c r="H101" s="16">
        <v>93</v>
      </c>
      <c r="I101" s="12">
        <v>39</v>
      </c>
      <c r="J101" s="12" t="s">
        <v>496</v>
      </c>
      <c r="L101" s="12" t="str">
        <f t="shared" si="0"/>
        <v>Maurizio Tomasi $^{51}$                 \\</v>
      </c>
      <c r="N101" s="12">
        <f t="shared" si="1"/>
        <v>15</v>
      </c>
      <c r="O101" s="12">
        <f t="shared" si="2"/>
        <v>17</v>
      </c>
      <c r="P101" s="12" t="str">
        <f t="shared" si="3"/>
        <v xml:space="preserve">                 </v>
      </c>
      <c r="R101" s="12" t="str">
        <f t="shared" si="4"/>
        <v>51. Universit\`a degli studi di Milano.  \\</v>
      </c>
    </row>
    <row r="102" spans="2:28" ht="15.75" customHeight="1">
      <c r="B102" s="14" t="s">
        <v>134</v>
      </c>
      <c r="C102" s="12" t="s">
        <v>135</v>
      </c>
      <c r="D102" s="12" t="s">
        <v>470</v>
      </c>
      <c r="E102" s="12" t="s">
        <v>535</v>
      </c>
      <c r="F102" s="12">
        <v>6</v>
      </c>
      <c r="G102" s="16">
        <v>6</v>
      </c>
      <c r="H102" s="16">
        <v>31</v>
      </c>
      <c r="I102" s="12">
        <v>22</v>
      </c>
      <c r="J102" s="12" t="s">
        <v>110</v>
      </c>
      <c r="L102" s="12" t="str">
        <f t="shared" si="0"/>
        <v>Amy Trangsrud $^{6}$                   \\</v>
      </c>
      <c r="N102" s="12">
        <f t="shared" si="1"/>
        <v>13</v>
      </c>
      <c r="O102" s="12">
        <f t="shared" si="2"/>
        <v>19</v>
      </c>
      <c r="P102" s="12" t="str">
        <f t="shared" si="3"/>
        <v xml:space="preserve">                   </v>
      </c>
      <c r="R102" s="12" t="str">
        <f t="shared" si="4"/>
        <v>6. Jet Propulsion Laboratory, California Institute of Technology.  \\</v>
      </c>
    </row>
    <row r="103" spans="2:28" ht="15.75" customHeight="1">
      <c r="B103" s="14" t="s">
        <v>608</v>
      </c>
      <c r="C103" s="12" t="s">
        <v>609</v>
      </c>
      <c r="D103" s="12" t="s">
        <v>432</v>
      </c>
      <c r="E103" s="12" t="s">
        <v>535</v>
      </c>
      <c r="F103" s="12">
        <v>23</v>
      </c>
      <c r="G103" s="16">
        <v>32</v>
      </c>
      <c r="H103" s="16">
        <v>32</v>
      </c>
      <c r="I103" s="12">
        <v>3</v>
      </c>
      <c r="J103" s="12" t="s">
        <v>483</v>
      </c>
      <c r="L103" s="12" t="str">
        <f t="shared" si="0"/>
        <v>Alexander van Engelen $^{23}$           \\</v>
      </c>
      <c r="N103" s="12">
        <f t="shared" si="1"/>
        <v>21</v>
      </c>
      <c r="O103" s="12">
        <f t="shared" si="2"/>
        <v>11</v>
      </c>
      <c r="P103" s="12" t="str">
        <f t="shared" si="3"/>
        <v xml:space="preserve">           </v>
      </c>
      <c r="R103" s="12" t="str">
        <f t="shared" si="4"/>
        <v>23. Canadian Institute for Theoretical Astrophysics, University of Toronto, Canada.  \\</v>
      </c>
    </row>
    <row r="104" spans="2:28" ht="15.75" customHeight="1">
      <c r="B104" s="14" t="s">
        <v>136</v>
      </c>
      <c r="C104" s="12" t="s">
        <v>137</v>
      </c>
      <c r="D104" s="12" t="s">
        <v>579</v>
      </c>
      <c r="E104" s="12" t="s">
        <v>8</v>
      </c>
      <c r="F104" s="12">
        <v>52</v>
      </c>
      <c r="G104" s="16">
        <v>94</v>
      </c>
      <c r="H104" s="16">
        <v>94</v>
      </c>
      <c r="I104" s="12">
        <v>16</v>
      </c>
      <c r="J104" s="12" t="s">
        <v>489</v>
      </c>
      <c r="L104" s="12" t="str">
        <f t="shared" si="0"/>
        <v>Flavien Vansyngel $^{52}$               \\</v>
      </c>
      <c r="N104" s="12">
        <f t="shared" si="1"/>
        <v>17</v>
      </c>
      <c r="O104" s="12">
        <f t="shared" si="2"/>
        <v>15</v>
      </c>
      <c r="P104" s="12" t="str">
        <f t="shared" si="3"/>
        <v xml:space="preserve">               </v>
      </c>
      <c r="R104" s="12" t="str">
        <f t="shared" si="4"/>
        <v>52. Institut d'Astrophysique Spatiale, CNRS, Univ. Paris-Sud, Universit\'e Paris-Saclay, France.  \\</v>
      </c>
    </row>
    <row r="105" spans="2:28" ht="15.75" customHeight="1">
      <c r="B105" s="14" t="s">
        <v>667</v>
      </c>
      <c r="C105" s="14" t="s">
        <v>666</v>
      </c>
      <c r="D105" s="14" t="s">
        <v>665</v>
      </c>
      <c r="E105" s="12" t="s">
        <v>8</v>
      </c>
      <c r="F105" s="12">
        <v>26</v>
      </c>
      <c r="G105" s="16">
        <v>40</v>
      </c>
      <c r="H105" s="16">
        <v>95</v>
      </c>
      <c r="I105" s="12">
        <v>49</v>
      </c>
      <c r="J105" s="12" t="s">
        <v>479</v>
      </c>
      <c r="L105" s="12" t="str">
        <f t="shared" si="0"/>
        <v>Ingunn K. Wehus $^{26}$                 \\</v>
      </c>
      <c r="N105" s="12">
        <f t="shared" si="1"/>
        <v>15</v>
      </c>
      <c r="O105" s="12">
        <f t="shared" si="2"/>
        <v>17</v>
      </c>
      <c r="P105" s="12" t="str">
        <f t="shared" si="3"/>
        <v xml:space="preserve">                 </v>
      </c>
      <c r="R105" s="12" t="str">
        <f t="shared" si="4"/>
        <v>26. University of Oslo, Norway.  \\</v>
      </c>
    </row>
    <row r="106" spans="2:28" ht="15.75" customHeight="1">
      <c r="B106" s="14" t="s">
        <v>138</v>
      </c>
      <c r="C106" s="14" t="s">
        <v>139</v>
      </c>
      <c r="D106" s="14" t="s">
        <v>471</v>
      </c>
      <c r="E106" s="12" t="s">
        <v>8</v>
      </c>
      <c r="F106" s="12">
        <v>1</v>
      </c>
      <c r="G106" s="16">
        <v>1</v>
      </c>
      <c r="H106" s="16">
        <v>96</v>
      </c>
      <c r="I106" s="12">
        <v>48</v>
      </c>
      <c r="J106" s="12" t="s">
        <v>410</v>
      </c>
      <c r="L106" s="12" t="str">
        <f t="shared" si="0"/>
        <v>Qi Wen $^{1}$                          \\</v>
      </c>
      <c r="N106" s="12">
        <f t="shared" si="1"/>
        <v>6</v>
      </c>
      <c r="O106" s="12">
        <f t="shared" si="2"/>
        <v>26</v>
      </c>
      <c r="P106" s="12" t="str">
        <f t="shared" si="3"/>
        <v xml:space="preserve">                          </v>
      </c>
      <c r="R106" s="12" t="str">
        <f t="shared" si="4"/>
        <v>1. University of Minnesota - Twin Cities.  \\</v>
      </c>
      <c r="AB106" s="12" t="s">
        <v>663</v>
      </c>
    </row>
    <row r="107" spans="2:28" ht="15.75" customHeight="1">
      <c r="B107" s="14" t="s">
        <v>142</v>
      </c>
      <c r="C107" s="14" t="s">
        <v>143</v>
      </c>
      <c r="D107" s="14" t="s">
        <v>534</v>
      </c>
      <c r="E107" s="12" t="s">
        <v>8</v>
      </c>
      <c r="F107" s="12">
        <v>42</v>
      </c>
      <c r="G107" s="16">
        <v>72</v>
      </c>
      <c r="H107" s="16">
        <v>97</v>
      </c>
      <c r="I107" s="12">
        <v>52</v>
      </c>
      <c r="J107" s="12" t="s">
        <v>340</v>
      </c>
      <c r="L107" s="12" t="str">
        <f t="shared" si="0"/>
        <v>Siyao Xu $^{42}$                        \\</v>
      </c>
      <c r="N107" s="12">
        <f t="shared" si="1"/>
        <v>8</v>
      </c>
      <c r="O107" s="12">
        <f t="shared" si="2"/>
        <v>24</v>
      </c>
      <c r="P107" s="12" t="str">
        <f t="shared" si="3"/>
        <v xml:space="preserve">                        </v>
      </c>
      <c r="R107" s="12" t="str">
        <f t="shared" si="4"/>
        <v>42. University of Wisconsin - Madison.  \\</v>
      </c>
      <c r="AB107" s="12" t="s">
        <v>664</v>
      </c>
    </row>
    <row r="108" spans="2:28" ht="15.75" customHeight="1">
      <c r="B108" s="12" t="s">
        <v>144</v>
      </c>
      <c r="C108" s="14" t="s">
        <v>145</v>
      </c>
      <c r="D108" s="14" t="s">
        <v>473</v>
      </c>
      <c r="E108" s="12" t="s">
        <v>8</v>
      </c>
      <c r="F108" s="12">
        <v>1</v>
      </c>
      <c r="G108" s="16">
        <v>1</v>
      </c>
      <c r="H108" s="16">
        <v>98</v>
      </c>
      <c r="I108" s="12">
        <v>48</v>
      </c>
      <c r="J108" s="12" t="s">
        <v>410</v>
      </c>
      <c r="L108" s="12" t="str">
        <f t="shared" si="0"/>
        <v>Karl Young $^{1}$                      \\</v>
      </c>
      <c r="N108" s="12">
        <f t="shared" si="1"/>
        <v>10</v>
      </c>
      <c r="O108" s="12">
        <f t="shared" si="2"/>
        <v>22</v>
      </c>
      <c r="P108" s="12" t="str">
        <f t="shared" si="3"/>
        <v xml:space="preserve">                      </v>
      </c>
      <c r="R108" s="12" t="str">
        <f t="shared" si="4"/>
        <v>1. University of Minnesota - Twin Cities.  \\</v>
      </c>
    </row>
    <row r="109" spans="2:28" ht="15.75" customHeight="1">
      <c r="B109" s="14" t="s">
        <v>146</v>
      </c>
      <c r="C109" s="12" t="s">
        <v>147</v>
      </c>
      <c r="D109" s="12" t="s">
        <v>472</v>
      </c>
      <c r="E109" s="12" t="s">
        <v>8</v>
      </c>
      <c r="F109" s="12">
        <v>53</v>
      </c>
      <c r="G109" s="16">
        <v>99</v>
      </c>
      <c r="H109" s="16">
        <v>99</v>
      </c>
      <c r="I109" s="12">
        <v>33</v>
      </c>
      <c r="J109" s="12" t="s">
        <v>617</v>
      </c>
      <c r="L109" s="12" t="str">
        <f t="shared" si="0"/>
        <v>Andrea Zonca $^{53}$                    \\</v>
      </c>
      <c r="N109" s="12">
        <f t="shared" si="1"/>
        <v>12</v>
      </c>
      <c r="O109" s="12">
        <f t="shared" si="2"/>
        <v>20</v>
      </c>
      <c r="P109" s="12" t="str">
        <f t="shared" si="3"/>
        <v xml:space="preserve">                    </v>
      </c>
      <c r="R109" s="12" t="str">
        <f t="shared" si="4"/>
        <v>53. San Diego Supercomputer Center, University of California, San Diego.  \\</v>
      </c>
    </row>
    <row r="110" spans="2:28" ht="15.75" customHeight="1">
      <c r="B110" s="14"/>
      <c r="C110" s="14"/>
    </row>
    <row r="111" spans="2:28" ht="15.75" customHeight="1">
      <c r="B111" s="14"/>
      <c r="C111" s="14"/>
      <c r="D111" s="14"/>
    </row>
    <row r="112" spans="2:28" ht="15.75" customHeight="1">
      <c r="B112" s="14"/>
      <c r="C112" s="14"/>
    </row>
    <row r="113" spans="2:20" ht="15.75" customHeight="1">
      <c r="B113" s="14"/>
      <c r="C113" s="14"/>
    </row>
    <row r="114" spans="2:20" ht="15.75" customHeight="1">
      <c r="B114" s="14"/>
      <c r="C114" s="14"/>
      <c r="D114" s="14"/>
      <c r="E114" s="14"/>
      <c r="F114" s="14"/>
    </row>
    <row r="115" spans="2:20" ht="15.75" customHeight="1">
      <c r="B115" s="14"/>
      <c r="C115" s="14"/>
      <c r="D115" s="14"/>
    </row>
    <row r="116" spans="2:20" ht="15.75" customHeight="1">
      <c r="B116" s="14"/>
      <c r="C116" s="14"/>
      <c r="D116" s="14"/>
    </row>
    <row r="117" spans="2:20" ht="15.75" customHeight="1">
      <c r="B117" s="14" t="s">
        <v>569</v>
      </c>
      <c r="C117" s="14" t="s">
        <v>570</v>
      </c>
      <c r="D117" s="14"/>
      <c r="E117" s="14" t="s">
        <v>150</v>
      </c>
      <c r="F117" s="14"/>
      <c r="J117" s="14" t="s">
        <v>554</v>
      </c>
      <c r="L117" s="12" t="str">
        <f t="shared" ref="L117:L247" si="5">CONCATENATE(B117," ",C117,P117,"\\")</f>
        <v>Maximilian Abitbol              \\</v>
      </c>
      <c r="N117" s="12">
        <f t="shared" ref="N117:N247" si="6">LEN(B117)+LEN(C117)+1</f>
        <v>18</v>
      </c>
      <c r="O117" s="12">
        <f t="shared" ref="O117:O247" si="7">IF(N117&lt;30,(32-N117),3)</f>
        <v>14</v>
      </c>
      <c r="P117" s="12" t="str">
        <f t="shared" ref="P117:P247" si="8">REPT(" ",O117)</f>
        <v xml:space="preserve">              </v>
      </c>
      <c r="S117" s="12">
        <f>I14+1</f>
        <v>42</v>
      </c>
      <c r="T117" s="12">
        <f t="shared" ref="T117:T118" si="9">S117-2</f>
        <v>40</v>
      </c>
    </row>
    <row r="118" spans="2:20" ht="15.75" customHeight="1">
      <c r="B118" s="14" t="s">
        <v>148</v>
      </c>
      <c r="C118" s="14" t="s">
        <v>149</v>
      </c>
      <c r="D118" s="14"/>
      <c r="E118" s="14" t="s">
        <v>150</v>
      </c>
      <c r="F118" s="14"/>
      <c r="J118" s="14" t="s">
        <v>151</v>
      </c>
      <c r="L118" s="12" t="str">
        <f t="shared" si="5"/>
        <v>Zeeshan Ahmed                   \\</v>
      </c>
      <c r="N118" s="12">
        <f t="shared" si="6"/>
        <v>13</v>
      </c>
      <c r="O118" s="12">
        <f t="shared" si="7"/>
        <v>19</v>
      </c>
      <c r="P118" s="12" t="str">
        <f t="shared" si="8"/>
        <v xml:space="preserve">                   </v>
      </c>
      <c r="S118" s="12">
        <f>I15+1</f>
        <v>21</v>
      </c>
      <c r="T118" s="12">
        <f t="shared" si="9"/>
        <v>19</v>
      </c>
    </row>
    <row r="119" spans="2:20" ht="15.75" customHeight="1">
      <c r="B119" s="14" t="s">
        <v>35</v>
      </c>
      <c r="C119" s="14" t="s">
        <v>568</v>
      </c>
      <c r="D119" s="14"/>
      <c r="E119" s="14" t="s">
        <v>150</v>
      </c>
      <c r="F119" s="14"/>
      <c r="J119" s="14" t="s">
        <v>553</v>
      </c>
      <c r="L119" s="12" t="str">
        <f t="shared" si="5"/>
        <v>David Alonso                    \\</v>
      </c>
      <c r="N119" s="12">
        <f t="shared" si="6"/>
        <v>12</v>
      </c>
      <c r="O119" s="12">
        <f t="shared" si="7"/>
        <v>20</v>
      </c>
      <c r="P119" s="12" t="str">
        <f t="shared" si="8"/>
        <v xml:space="preserve">                    </v>
      </c>
      <c r="S119" s="12">
        <f>I16+1</f>
        <v>27</v>
      </c>
    </row>
    <row r="120" spans="2:20" ht="15.75" customHeight="1">
      <c r="B120" s="10" t="s">
        <v>649</v>
      </c>
      <c r="C120" s="14" t="s">
        <v>650</v>
      </c>
      <c r="D120" s="14"/>
      <c r="E120" s="14" t="s">
        <v>150</v>
      </c>
      <c r="F120" s="14"/>
      <c r="J120" s="14" t="s">
        <v>651</v>
      </c>
      <c r="L120" s="12" t="str">
        <f t="shared" si="5"/>
        <v>Mustafa A. Amin                 \\</v>
      </c>
      <c r="N120" s="12">
        <f t="shared" si="6"/>
        <v>15</v>
      </c>
      <c r="O120" s="12">
        <f t="shared" si="7"/>
        <v>17</v>
      </c>
      <c r="P120" s="12" t="str">
        <f t="shared" si="8"/>
        <v xml:space="preserve">                 </v>
      </c>
      <c r="S120" s="12">
        <f>I17+1</f>
        <v>42</v>
      </c>
      <c r="T120" s="12">
        <f t="shared" ref="T120:T128" si="10">S120-2</f>
        <v>40</v>
      </c>
    </row>
    <row r="121" spans="2:20" ht="15.75" customHeight="1">
      <c r="B121" s="14" t="s">
        <v>711</v>
      </c>
      <c r="C121" s="14" t="s">
        <v>712</v>
      </c>
      <c r="D121" s="14"/>
      <c r="E121" s="14" t="s">
        <v>150</v>
      </c>
      <c r="F121" s="14"/>
      <c r="L121" s="12" t="str">
        <f t="shared" si="5"/>
        <v>Adam Anderson                   \\</v>
      </c>
      <c r="N121" s="12">
        <f t="shared" si="6"/>
        <v>13</v>
      </c>
      <c r="O121" s="12">
        <f t="shared" si="7"/>
        <v>19</v>
      </c>
      <c r="P121" s="12" t="str">
        <f t="shared" si="8"/>
        <v xml:space="preserve">                   </v>
      </c>
      <c r="S121" s="12">
        <f>I18+1</f>
        <v>26</v>
      </c>
      <c r="T121" s="12">
        <f t="shared" si="10"/>
        <v>24</v>
      </c>
    </row>
    <row r="122" spans="2:20" ht="15.75" customHeight="1">
      <c r="B122" s="14" t="s">
        <v>713</v>
      </c>
      <c r="C122" s="14" t="s">
        <v>714</v>
      </c>
      <c r="D122" s="14"/>
      <c r="E122" s="14" t="s">
        <v>150</v>
      </c>
      <c r="F122" s="14"/>
      <c r="J122" s="14"/>
      <c r="L122" s="12" t="str">
        <f t="shared" si="5"/>
        <v>James Annis                     \\</v>
      </c>
      <c r="N122" s="12">
        <f t="shared" si="6"/>
        <v>11</v>
      </c>
      <c r="O122" s="12">
        <f t="shared" si="7"/>
        <v>21</v>
      </c>
      <c r="P122" s="12" t="str">
        <f t="shared" si="8"/>
        <v xml:space="preserve">                     </v>
      </c>
      <c r="S122" s="12">
        <f>I19+1</f>
        <v>20</v>
      </c>
      <c r="T122" s="12">
        <f t="shared" si="10"/>
        <v>18</v>
      </c>
    </row>
    <row r="123" spans="2:20" ht="15.75" customHeight="1">
      <c r="B123" s="12" t="s">
        <v>152</v>
      </c>
      <c r="C123" s="14" t="s">
        <v>153</v>
      </c>
      <c r="D123" s="14"/>
      <c r="E123" s="12" t="s">
        <v>150</v>
      </c>
      <c r="J123" s="12" t="s">
        <v>154</v>
      </c>
      <c r="L123" s="12" t="str">
        <f t="shared" si="5"/>
        <v>Jason Austermann                \\</v>
      </c>
      <c r="N123" s="12">
        <f t="shared" si="6"/>
        <v>16</v>
      </c>
      <c r="O123" s="12">
        <f t="shared" si="7"/>
        <v>16</v>
      </c>
      <c r="P123" s="12" t="str">
        <f t="shared" si="8"/>
        <v xml:space="preserve">                </v>
      </c>
      <c r="S123" s="12">
        <f>I20+1</f>
        <v>50</v>
      </c>
      <c r="T123" s="12">
        <f t="shared" si="10"/>
        <v>48</v>
      </c>
    </row>
    <row r="124" spans="2:20" ht="15.75" customHeight="1">
      <c r="B124" s="14" t="s">
        <v>589</v>
      </c>
      <c r="C124" s="14" t="s">
        <v>647</v>
      </c>
      <c r="D124" s="14"/>
      <c r="E124" s="14" t="s">
        <v>150</v>
      </c>
      <c r="F124" s="14"/>
      <c r="J124" s="14" t="s">
        <v>648</v>
      </c>
      <c r="L124" s="12" t="str">
        <f t="shared" si="5"/>
        <v>Carlo Baccigalupi               \\</v>
      </c>
      <c r="N124" s="12">
        <f t="shared" si="6"/>
        <v>17</v>
      </c>
      <c r="O124" s="12">
        <f t="shared" si="7"/>
        <v>15</v>
      </c>
      <c r="P124" s="12" t="str">
        <f t="shared" si="8"/>
        <v xml:space="preserve">               </v>
      </c>
      <c r="S124" s="12">
        <f>I21+1</f>
        <v>50</v>
      </c>
      <c r="T124" s="12">
        <f t="shared" si="10"/>
        <v>48</v>
      </c>
    </row>
    <row r="125" spans="2:20" ht="15.75" customHeight="1">
      <c r="B125" s="12" t="s">
        <v>155</v>
      </c>
      <c r="C125" s="14" t="s">
        <v>156</v>
      </c>
      <c r="D125" s="14"/>
      <c r="E125" s="12" t="s">
        <v>150</v>
      </c>
      <c r="J125" s="12" t="s">
        <v>157</v>
      </c>
      <c r="L125" s="12" t="str">
        <f t="shared" si="5"/>
        <v>Darcy Barron                    \\</v>
      </c>
      <c r="N125" s="12">
        <f t="shared" si="6"/>
        <v>12</v>
      </c>
      <c r="O125" s="12">
        <f t="shared" si="7"/>
        <v>20</v>
      </c>
      <c r="P125" s="12" t="str">
        <f t="shared" si="8"/>
        <v xml:space="preserve">                    </v>
      </c>
      <c r="S125" s="12">
        <f>I22+1</f>
        <v>19</v>
      </c>
      <c r="T125" s="12">
        <f t="shared" si="10"/>
        <v>17</v>
      </c>
    </row>
    <row r="126" spans="2:20" ht="15.75" customHeight="1">
      <c r="B126" s="14" t="s">
        <v>715</v>
      </c>
      <c r="C126" s="14" t="s">
        <v>716</v>
      </c>
      <c r="D126" s="14"/>
      <c r="E126" s="14" t="s">
        <v>150</v>
      </c>
      <c r="F126" s="14"/>
      <c r="L126" s="12" t="str">
        <f t="shared" si="5"/>
        <v>Ritoban Basu Thakur             \\</v>
      </c>
      <c r="N126" s="12">
        <f t="shared" si="6"/>
        <v>19</v>
      </c>
      <c r="O126" s="12">
        <f t="shared" si="7"/>
        <v>13</v>
      </c>
      <c r="P126" s="12" t="str">
        <f t="shared" si="8"/>
        <v xml:space="preserve">             </v>
      </c>
      <c r="S126" s="12">
        <f>I23+1</f>
        <v>2</v>
      </c>
      <c r="T126" s="12">
        <f t="shared" si="10"/>
        <v>0</v>
      </c>
    </row>
    <row r="127" spans="2:20" ht="15.75" customHeight="1">
      <c r="B127" s="14" t="s">
        <v>717</v>
      </c>
      <c r="C127" s="14" t="s">
        <v>718</v>
      </c>
      <c r="D127" s="14"/>
      <c r="E127" s="14" t="s">
        <v>150</v>
      </c>
      <c r="F127" s="14"/>
      <c r="L127" s="12" t="str">
        <f t="shared" si="5"/>
        <v>Elia Battistelli                \\</v>
      </c>
      <c r="N127" s="12">
        <f t="shared" si="6"/>
        <v>16</v>
      </c>
      <c r="O127" s="12">
        <f t="shared" si="7"/>
        <v>16</v>
      </c>
      <c r="P127" s="12" t="str">
        <f t="shared" si="8"/>
        <v xml:space="preserve">                </v>
      </c>
      <c r="S127" s="12">
        <f>I25+1</f>
        <v>35</v>
      </c>
      <c r="T127" s="12">
        <f t="shared" si="10"/>
        <v>33</v>
      </c>
    </row>
    <row r="128" spans="2:20" ht="15.75" customHeight="1">
      <c r="B128" s="14" t="s">
        <v>210</v>
      </c>
      <c r="C128" s="14" t="s">
        <v>562</v>
      </c>
      <c r="D128" s="14"/>
      <c r="E128" s="14" t="s">
        <v>150</v>
      </c>
      <c r="F128" s="14"/>
      <c r="J128" s="14" t="s">
        <v>550</v>
      </c>
      <c r="L128" s="12" t="str">
        <f t="shared" si="5"/>
        <v>Daniel Baumann                  \\</v>
      </c>
      <c r="N128" s="12">
        <f t="shared" si="6"/>
        <v>14</v>
      </c>
      <c r="O128" s="12">
        <f t="shared" si="7"/>
        <v>18</v>
      </c>
      <c r="P128" s="12" t="str">
        <f t="shared" si="8"/>
        <v xml:space="preserve">                  </v>
      </c>
      <c r="S128" s="12">
        <f>I26+1</f>
        <v>9</v>
      </c>
      <c r="T128" s="12">
        <f t="shared" si="10"/>
        <v>7</v>
      </c>
    </row>
    <row r="129" spans="2:20" ht="15.75" customHeight="1">
      <c r="B129" s="14" t="s">
        <v>158</v>
      </c>
      <c r="C129" s="14" t="s">
        <v>159</v>
      </c>
      <c r="D129" s="14"/>
      <c r="E129" s="14" t="s">
        <v>150</v>
      </c>
      <c r="F129" s="14"/>
      <c r="J129" s="14" t="s">
        <v>596</v>
      </c>
      <c r="L129" s="12" t="str">
        <f t="shared" si="5"/>
        <v>Karim Benabed                   \\</v>
      </c>
      <c r="N129" s="12">
        <f t="shared" si="6"/>
        <v>13</v>
      </c>
      <c r="O129" s="12">
        <f t="shared" si="7"/>
        <v>19</v>
      </c>
      <c r="P129" s="12" t="str">
        <f t="shared" si="8"/>
        <v xml:space="preserve">                   </v>
      </c>
      <c r="S129" s="12">
        <f>I27+1</f>
        <v>3</v>
      </c>
    </row>
    <row r="130" spans="2:20" ht="15.75" customHeight="1">
      <c r="B130" s="14" t="s">
        <v>556</v>
      </c>
      <c r="C130" s="14" t="s">
        <v>557</v>
      </c>
      <c r="D130" s="14"/>
      <c r="E130" s="14" t="s">
        <v>150</v>
      </c>
      <c r="F130" s="14"/>
      <c r="J130" s="14" t="s">
        <v>544</v>
      </c>
      <c r="L130" s="12" t="str">
        <f t="shared" si="5"/>
        <v>Bradford Benson                 \\</v>
      </c>
      <c r="N130" s="12">
        <f t="shared" si="6"/>
        <v>15</v>
      </c>
      <c r="O130" s="12">
        <f t="shared" si="7"/>
        <v>17</v>
      </c>
      <c r="P130" s="12" t="str">
        <f t="shared" si="8"/>
        <v xml:space="preserve">                 </v>
      </c>
      <c r="S130" s="12">
        <f>I28+1</f>
        <v>23</v>
      </c>
      <c r="T130" s="12">
        <f t="shared" ref="T130:T137" si="11">S130-2</f>
        <v>21</v>
      </c>
    </row>
    <row r="131" spans="2:20" ht="15.75" customHeight="1">
      <c r="B131" s="14" t="s">
        <v>575</v>
      </c>
      <c r="C131" s="14" t="s">
        <v>576</v>
      </c>
      <c r="D131" s="14"/>
      <c r="E131" s="14" t="s">
        <v>150</v>
      </c>
      <c r="F131" s="14"/>
      <c r="J131" s="14" t="s">
        <v>549</v>
      </c>
      <c r="L131" s="12" t="str">
        <f t="shared" si="5"/>
        <v>Paolo de Bernardis              \\</v>
      </c>
      <c r="N131" s="12">
        <f t="shared" si="6"/>
        <v>18</v>
      </c>
      <c r="O131" s="12">
        <f t="shared" si="7"/>
        <v>14</v>
      </c>
      <c r="P131" s="12" t="str">
        <f t="shared" si="8"/>
        <v xml:space="preserve">              </v>
      </c>
      <c r="S131" s="12">
        <f>I29+1</f>
        <v>24</v>
      </c>
      <c r="T131" s="12">
        <f t="shared" si="11"/>
        <v>22</v>
      </c>
    </row>
    <row r="132" spans="2:20" ht="15.75" customHeight="1">
      <c r="B132" s="14" t="s">
        <v>634</v>
      </c>
      <c r="C132" s="14" t="s">
        <v>635</v>
      </c>
      <c r="D132" s="14"/>
      <c r="E132" s="14" t="s">
        <v>150</v>
      </c>
      <c r="F132" s="14"/>
      <c r="J132" s="14" t="s">
        <v>636</v>
      </c>
      <c r="L132" s="12" t="str">
        <f t="shared" si="5"/>
        <v>Marco Bersanelli                \\</v>
      </c>
      <c r="N132" s="12">
        <f t="shared" si="6"/>
        <v>16</v>
      </c>
      <c r="O132" s="12">
        <f t="shared" si="7"/>
        <v>16</v>
      </c>
      <c r="P132" s="12" t="str">
        <f t="shared" si="8"/>
        <v xml:space="preserve">                </v>
      </c>
      <c r="S132" s="12">
        <f>I30+1</f>
        <v>14</v>
      </c>
      <c r="T132" s="12">
        <f t="shared" si="11"/>
        <v>12</v>
      </c>
    </row>
    <row r="133" spans="2:20" ht="15.75" customHeight="1">
      <c r="B133" s="12" t="s">
        <v>160</v>
      </c>
      <c r="C133" s="12" t="s">
        <v>161</v>
      </c>
      <c r="E133" s="12" t="s">
        <v>150</v>
      </c>
      <c r="J133" s="12" t="s">
        <v>162</v>
      </c>
      <c r="L133" s="12" t="str">
        <f t="shared" si="5"/>
        <v>Federico Bianchini              \\</v>
      </c>
      <c r="N133" s="12">
        <f t="shared" si="6"/>
        <v>18</v>
      </c>
      <c r="O133" s="12">
        <f t="shared" si="7"/>
        <v>14</v>
      </c>
      <c r="P133" s="12" t="str">
        <f t="shared" si="8"/>
        <v xml:space="preserve">              </v>
      </c>
      <c r="S133" s="12">
        <f>I31+1</f>
        <v>27</v>
      </c>
      <c r="T133" s="12">
        <f t="shared" si="11"/>
        <v>25</v>
      </c>
    </row>
    <row r="134" spans="2:20" ht="15.75" customHeight="1">
      <c r="B134" s="14" t="s">
        <v>210</v>
      </c>
      <c r="C134" s="14" t="s">
        <v>699</v>
      </c>
      <c r="D134" s="14"/>
      <c r="E134" s="14" t="s">
        <v>150</v>
      </c>
      <c r="F134" s="14"/>
      <c r="J134" s="14" t="s">
        <v>698</v>
      </c>
      <c r="L134" s="12" t="str">
        <f t="shared" si="5"/>
        <v>Daniel Bilbao-Ahedo             \\</v>
      </c>
      <c r="N134" s="12">
        <f t="shared" si="6"/>
        <v>19</v>
      </c>
      <c r="O134" s="12">
        <f t="shared" si="7"/>
        <v>13</v>
      </c>
      <c r="P134" s="12" t="str">
        <f t="shared" si="8"/>
        <v xml:space="preserve">             </v>
      </c>
      <c r="S134" s="12">
        <f>I32+1</f>
        <v>38</v>
      </c>
      <c r="T134" s="12">
        <f t="shared" si="11"/>
        <v>36</v>
      </c>
    </row>
    <row r="135" spans="2:20" ht="15.75" customHeight="1">
      <c r="B135" s="14" t="s">
        <v>75</v>
      </c>
      <c r="C135" s="14" t="s">
        <v>286</v>
      </c>
      <c r="D135" s="14"/>
      <c r="E135" s="12" t="s">
        <v>150</v>
      </c>
      <c r="J135" s="12" t="s">
        <v>274</v>
      </c>
      <c r="L135" s="12" t="str">
        <f t="shared" si="5"/>
        <v>Colin Bischoff                  \\</v>
      </c>
      <c r="N135" s="12">
        <f t="shared" si="6"/>
        <v>14</v>
      </c>
      <c r="O135" s="12">
        <f t="shared" si="7"/>
        <v>18</v>
      </c>
      <c r="P135" s="12" t="str">
        <f t="shared" si="8"/>
        <v xml:space="preserve">                  </v>
      </c>
      <c r="S135" s="12">
        <f>I33+1</f>
        <v>16</v>
      </c>
      <c r="T135" s="12">
        <f t="shared" si="11"/>
        <v>14</v>
      </c>
    </row>
    <row r="136" spans="2:20" ht="15.75" customHeight="1">
      <c r="B136" s="14" t="s">
        <v>676</v>
      </c>
      <c r="C136" s="14" t="s">
        <v>677</v>
      </c>
      <c r="D136" s="14"/>
      <c r="E136" s="14" t="s">
        <v>150</v>
      </c>
      <c r="F136" s="14"/>
      <c r="L136" s="12" t="str">
        <f t="shared" si="5"/>
        <v>Sebastian Bocquet               \\</v>
      </c>
      <c r="N136" s="12">
        <f t="shared" si="6"/>
        <v>17</v>
      </c>
      <c r="O136" s="12">
        <f t="shared" si="7"/>
        <v>15</v>
      </c>
      <c r="P136" s="12" t="str">
        <f t="shared" si="8"/>
        <v xml:space="preserve">               </v>
      </c>
      <c r="S136" s="12">
        <f>I34+1</f>
        <v>11</v>
      </c>
      <c r="T136" s="12">
        <f t="shared" si="11"/>
        <v>9</v>
      </c>
    </row>
    <row r="137" spans="2:20" ht="15.75" customHeight="1">
      <c r="B137" s="14" t="s">
        <v>165</v>
      </c>
      <c r="C137" s="14" t="s">
        <v>166</v>
      </c>
      <c r="D137" s="14"/>
      <c r="E137" s="14" t="s">
        <v>150</v>
      </c>
      <c r="F137" s="14"/>
      <c r="J137" s="14" t="s">
        <v>167</v>
      </c>
      <c r="L137" s="12" t="str">
        <f t="shared" si="5"/>
        <v>J. Richard Bond                 \\</v>
      </c>
      <c r="N137" s="12">
        <f t="shared" si="6"/>
        <v>15</v>
      </c>
      <c r="O137" s="12">
        <f t="shared" si="7"/>
        <v>17</v>
      </c>
      <c r="P137" s="12" t="str">
        <f t="shared" si="8"/>
        <v xml:space="preserve">                 </v>
      </c>
      <c r="S137" s="12">
        <f>I35+1</f>
        <v>33</v>
      </c>
      <c r="T137" s="12">
        <f t="shared" si="11"/>
        <v>31</v>
      </c>
    </row>
    <row r="138" spans="2:20" ht="15.75" customHeight="1">
      <c r="B138" s="12" t="s">
        <v>364</v>
      </c>
      <c r="C138" s="14" t="s">
        <v>365</v>
      </c>
      <c r="D138" s="14" t="s">
        <v>525</v>
      </c>
      <c r="E138" s="14" t="s">
        <v>150</v>
      </c>
      <c r="F138" s="14"/>
      <c r="J138" s="12" t="s">
        <v>110</v>
      </c>
      <c r="L138" s="12" t="str">
        <f t="shared" si="5"/>
        <v>Jeff Booth                      \\</v>
      </c>
      <c r="N138" s="12">
        <f t="shared" si="6"/>
        <v>10</v>
      </c>
      <c r="O138" s="12">
        <f t="shared" si="7"/>
        <v>22</v>
      </c>
      <c r="P138" s="12" t="str">
        <f t="shared" si="8"/>
        <v xml:space="preserve">                      </v>
      </c>
      <c r="S138" s="12">
        <f>I36+1</f>
        <v>22</v>
      </c>
    </row>
    <row r="139" spans="2:20" ht="15.75" customHeight="1">
      <c r="B139" s="14" t="s">
        <v>581</v>
      </c>
      <c r="C139" s="14" t="s">
        <v>580</v>
      </c>
      <c r="D139" s="14"/>
      <c r="E139" s="14" t="s">
        <v>150</v>
      </c>
      <c r="F139" s="14"/>
      <c r="J139" s="14" t="s">
        <v>546</v>
      </c>
      <c r="L139" s="12" t="str">
        <f t="shared" si="5"/>
        <v>Sean Bryan                      \\</v>
      </c>
      <c r="N139" s="12">
        <f t="shared" si="6"/>
        <v>10</v>
      </c>
      <c r="O139" s="12">
        <f t="shared" si="7"/>
        <v>22</v>
      </c>
      <c r="P139" s="12" t="str">
        <f t="shared" si="8"/>
        <v xml:space="preserve">                      </v>
      </c>
      <c r="S139" s="12">
        <f>I37+1</f>
        <v>54</v>
      </c>
      <c r="T139" s="12">
        <f t="shared" ref="T139:T140" si="12">S139-2</f>
        <v>52</v>
      </c>
    </row>
    <row r="140" spans="2:20" ht="15.75" customHeight="1">
      <c r="B140" s="14" t="s">
        <v>589</v>
      </c>
      <c r="C140" s="14" t="s">
        <v>590</v>
      </c>
      <c r="D140" s="14"/>
      <c r="E140" s="14" t="s">
        <v>150</v>
      </c>
      <c r="F140" s="14"/>
      <c r="I140" s="12" t="s">
        <v>388</v>
      </c>
      <c r="J140" s="14" t="s">
        <v>387</v>
      </c>
      <c r="L140" s="12" t="str">
        <f t="shared" si="5"/>
        <v>Carlo Burigana                  \\</v>
      </c>
      <c r="N140" s="12">
        <f t="shared" si="6"/>
        <v>14</v>
      </c>
      <c r="O140" s="12">
        <f t="shared" si="7"/>
        <v>18</v>
      </c>
      <c r="P140" s="12" t="str">
        <f t="shared" si="8"/>
        <v xml:space="preserve">                  </v>
      </c>
      <c r="S140" s="12">
        <f>I38+1</f>
        <v>18</v>
      </c>
      <c r="T140" s="12">
        <f t="shared" si="12"/>
        <v>16</v>
      </c>
    </row>
    <row r="141" spans="2:20" ht="15.75" customHeight="1">
      <c r="B141" s="17" t="s">
        <v>692</v>
      </c>
      <c r="C141" s="14" t="s">
        <v>693</v>
      </c>
      <c r="D141" s="14"/>
      <c r="E141" s="12" t="s">
        <v>150</v>
      </c>
      <c r="J141" s="14" t="s">
        <v>683</v>
      </c>
      <c r="L141" s="12" t="str">
        <f t="shared" si="5"/>
        <v>Giovanni Cabass                 \\</v>
      </c>
      <c r="N141" s="12">
        <f t="shared" si="6"/>
        <v>15</v>
      </c>
      <c r="O141" s="12">
        <f t="shared" si="7"/>
        <v>17</v>
      </c>
      <c r="P141" s="12" t="str">
        <f t="shared" si="8"/>
        <v xml:space="preserve">                 </v>
      </c>
    </row>
    <row r="142" spans="2:20" ht="15.75" customHeight="1">
      <c r="B142" s="14" t="s">
        <v>283</v>
      </c>
      <c r="C142" s="14" t="s">
        <v>284</v>
      </c>
      <c r="D142" s="14"/>
      <c r="E142" s="12" t="s">
        <v>150</v>
      </c>
      <c r="J142" s="12" t="s">
        <v>272</v>
      </c>
      <c r="L142" s="12" t="str">
        <f t="shared" si="5"/>
        <v>Robert Caldwell                 \\</v>
      </c>
      <c r="N142" s="12">
        <f t="shared" si="6"/>
        <v>15</v>
      </c>
      <c r="O142" s="12">
        <f t="shared" si="7"/>
        <v>17</v>
      </c>
      <c r="P142" s="12" t="str">
        <f t="shared" si="8"/>
        <v xml:space="preserve">                 </v>
      </c>
      <c r="S142" s="12">
        <f t="shared" ref="S142:S145" si="13">I42+1</f>
        <v>15</v>
      </c>
      <c r="T142" s="12">
        <f t="shared" ref="T142:T144" si="14">S142-2</f>
        <v>13</v>
      </c>
    </row>
    <row r="143" spans="2:20" ht="15.75" customHeight="1">
      <c r="B143" s="14" t="s">
        <v>719</v>
      </c>
      <c r="C143" s="14" t="s">
        <v>720</v>
      </c>
      <c r="D143" s="14"/>
      <c r="E143" s="14" t="s">
        <v>150</v>
      </c>
      <c r="F143" s="14"/>
      <c r="L143" s="12" t="str">
        <f t="shared" si="5"/>
        <v>John Carlstrom                  \\</v>
      </c>
      <c r="N143" s="12">
        <f t="shared" si="6"/>
        <v>14</v>
      </c>
      <c r="O143" s="12">
        <f t="shared" si="7"/>
        <v>18</v>
      </c>
      <c r="P143" s="12" t="str">
        <f t="shared" si="8"/>
        <v xml:space="preserve">                  </v>
      </c>
      <c r="S143" s="12">
        <f t="shared" si="13"/>
        <v>2</v>
      </c>
      <c r="T143" s="12">
        <f t="shared" si="14"/>
        <v>0</v>
      </c>
    </row>
    <row r="144" spans="2:20" ht="15.75" customHeight="1">
      <c r="B144" s="12" t="s">
        <v>168</v>
      </c>
      <c r="C144" s="12" t="s">
        <v>169</v>
      </c>
      <c r="E144" s="12" t="s">
        <v>150</v>
      </c>
      <c r="J144" s="12" t="s">
        <v>128</v>
      </c>
      <c r="L144" s="12" t="str">
        <f t="shared" si="5"/>
        <v>Xingang Chen                    \\</v>
      </c>
      <c r="N144" s="12">
        <f t="shared" si="6"/>
        <v>12</v>
      </c>
      <c r="O144" s="12">
        <f t="shared" si="7"/>
        <v>20</v>
      </c>
      <c r="P144" s="12" t="str">
        <f t="shared" si="8"/>
        <v xml:space="preserve">                    </v>
      </c>
      <c r="S144" s="12">
        <f t="shared" si="13"/>
        <v>21</v>
      </c>
      <c r="T144" s="12">
        <f t="shared" si="14"/>
        <v>19</v>
      </c>
    </row>
    <row r="145" spans="2:20" ht="15.75" customHeight="1">
      <c r="B145" s="12" t="s">
        <v>173</v>
      </c>
      <c r="C145" s="14" t="s">
        <v>174</v>
      </c>
      <c r="D145" s="14"/>
      <c r="E145" s="12" t="s">
        <v>150</v>
      </c>
      <c r="J145" s="12" t="s">
        <v>175</v>
      </c>
      <c r="L145" s="12" t="str">
        <f t="shared" si="5"/>
        <v>Francis-Yan Cyr-Racine          \\</v>
      </c>
      <c r="N145" s="12">
        <f t="shared" si="6"/>
        <v>22</v>
      </c>
      <c r="O145" s="12">
        <f t="shared" si="7"/>
        <v>10</v>
      </c>
      <c r="P145" s="12" t="str">
        <f t="shared" si="8"/>
        <v xml:space="preserve">          </v>
      </c>
      <c r="S145" s="12">
        <f t="shared" si="13"/>
        <v>51</v>
      </c>
    </row>
    <row r="146" spans="2:20" ht="15.75" customHeight="1">
      <c r="B146" s="14" t="s">
        <v>403</v>
      </c>
      <c r="C146" s="14" t="s">
        <v>721</v>
      </c>
      <c r="D146" s="14"/>
      <c r="E146" s="14" t="s">
        <v>150</v>
      </c>
      <c r="F146" s="14"/>
      <c r="L146" s="12" t="str">
        <f t="shared" si="5"/>
        <v>Paolo de Bernardis              \\</v>
      </c>
      <c r="N146" s="12">
        <f t="shared" si="6"/>
        <v>18</v>
      </c>
      <c r="O146" s="12">
        <f t="shared" si="7"/>
        <v>14</v>
      </c>
      <c r="P146" s="12" t="str">
        <f t="shared" si="8"/>
        <v xml:space="preserve">              </v>
      </c>
      <c r="S146" s="12">
        <f t="shared" ref="S146:S159" si="15">I47+1</f>
        <v>52</v>
      </c>
      <c r="T146" s="12">
        <f t="shared" ref="T146:T148" si="16">S146-2</f>
        <v>50</v>
      </c>
    </row>
    <row r="147" spans="2:20" ht="15.75" customHeight="1">
      <c r="B147" s="14" t="s">
        <v>176</v>
      </c>
      <c r="C147" s="14" t="s">
        <v>177</v>
      </c>
      <c r="D147" s="14"/>
      <c r="E147" s="14" t="s">
        <v>150</v>
      </c>
      <c r="F147" s="14"/>
      <c r="J147" s="14" t="s">
        <v>178</v>
      </c>
      <c r="L147" s="12" t="str">
        <f t="shared" si="5"/>
        <v>Tijmen de Haan                  \\</v>
      </c>
      <c r="N147" s="12">
        <f t="shared" si="6"/>
        <v>14</v>
      </c>
      <c r="O147" s="12">
        <f t="shared" si="7"/>
        <v>18</v>
      </c>
      <c r="P147" s="12" t="str">
        <f t="shared" si="8"/>
        <v xml:space="preserve">                  </v>
      </c>
      <c r="S147" s="12">
        <f t="shared" si="15"/>
        <v>23</v>
      </c>
      <c r="T147" s="12">
        <f t="shared" si="16"/>
        <v>21</v>
      </c>
    </row>
    <row r="148" spans="2:20" ht="15.75" customHeight="1">
      <c r="B148" s="14" t="s">
        <v>722</v>
      </c>
      <c r="C148" s="14" t="s">
        <v>723</v>
      </c>
      <c r="D148" s="14"/>
      <c r="E148" s="14" t="s">
        <v>150</v>
      </c>
      <c r="F148" s="14"/>
      <c r="L148" s="12" t="str">
        <f t="shared" si="5"/>
        <v>C. Darren Dowell                \\</v>
      </c>
      <c r="N148" s="12">
        <f t="shared" si="6"/>
        <v>16</v>
      </c>
      <c r="O148" s="12">
        <f t="shared" si="7"/>
        <v>16</v>
      </c>
      <c r="P148" s="12" t="str">
        <f t="shared" si="8"/>
        <v xml:space="preserve">                </v>
      </c>
      <c r="S148" s="12">
        <f t="shared" si="15"/>
        <v>3</v>
      </c>
      <c r="T148" s="12">
        <f t="shared" si="16"/>
        <v>1</v>
      </c>
    </row>
    <row r="149" spans="2:20" ht="15.75" customHeight="1">
      <c r="B149" s="14" t="s">
        <v>563</v>
      </c>
      <c r="C149" s="14" t="s">
        <v>564</v>
      </c>
      <c r="D149" s="14"/>
      <c r="E149" s="14" t="s">
        <v>150</v>
      </c>
      <c r="F149" s="14"/>
      <c r="J149" s="14" t="s">
        <v>175</v>
      </c>
      <c r="L149" s="12" t="str">
        <f t="shared" si="5"/>
        <v>Cora Dvorkin                    \\</v>
      </c>
      <c r="N149" s="12">
        <f t="shared" si="6"/>
        <v>12</v>
      </c>
      <c r="O149" s="12">
        <f t="shared" si="7"/>
        <v>20</v>
      </c>
      <c r="P149" s="12" t="str">
        <f t="shared" si="8"/>
        <v xml:space="preserve">                    </v>
      </c>
      <c r="S149" s="12">
        <f t="shared" si="15"/>
        <v>50</v>
      </c>
    </row>
    <row r="150" spans="2:20" ht="15.75" customHeight="1">
      <c r="B150" s="14" t="s">
        <v>724</v>
      </c>
      <c r="C150" s="14" t="s">
        <v>725</v>
      </c>
      <c r="D150" s="14"/>
      <c r="E150" s="14" t="s">
        <v>150</v>
      </c>
      <c r="F150" s="14"/>
      <c r="L150" s="12" t="str">
        <f t="shared" si="5"/>
        <v>Chang Feng                      \\</v>
      </c>
      <c r="N150" s="12">
        <f t="shared" si="6"/>
        <v>10</v>
      </c>
      <c r="O150" s="12">
        <f t="shared" si="7"/>
        <v>22</v>
      </c>
      <c r="P150" s="12" t="str">
        <f t="shared" si="8"/>
        <v xml:space="preserve">                      </v>
      </c>
      <c r="S150" s="12">
        <f t="shared" si="15"/>
        <v>2</v>
      </c>
      <c r="T150" s="12">
        <f t="shared" ref="T150:T174" si="17">S150-2</f>
        <v>0</v>
      </c>
    </row>
    <row r="151" spans="2:20" ht="15.75" customHeight="1">
      <c r="B151" s="12" t="s">
        <v>586</v>
      </c>
      <c r="C151" s="14" t="s">
        <v>585</v>
      </c>
      <c r="D151" s="14"/>
      <c r="E151" s="14" t="s">
        <v>150</v>
      </c>
      <c r="F151" s="14"/>
      <c r="J151" s="14" t="s">
        <v>584</v>
      </c>
      <c r="L151" s="12" t="str">
        <f t="shared" si="5"/>
        <v>Ivan Soares Ferreira            \\</v>
      </c>
      <c r="N151" s="12">
        <f t="shared" si="6"/>
        <v>20</v>
      </c>
      <c r="O151" s="12">
        <f t="shared" si="7"/>
        <v>12</v>
      </c>
      <c r="P151" s="12" t="str">
        <f t="shared" si="8"/>
        <v xml:space="preserve">            </v>
      </c>
      <c r="S151" s="12">
        <f t="shared" si="15"/>
        <v>28</v>
      </c>
      <c r="T151" s="12">
        <f t="shared" si="17"/>
        <v>26</v>
      </c>
    </row>
    <row r="152" spans="2:20" ht="15.75" customHeight="1">
      <c r="B152" s="12" t="s">
        <v>181</v>
      </c>
      <c r="C152" s="14" t="s">
        <v>182</v>
      </c>
      <c r="D152" s="14"/>
      <c r="E152" s="12" t="s">
        <v>150</v>
      </c>
      <c r="J152" s="12" t="s">
        <v>87</v>
      </c>
      <c r="L152" s="12" t="str">
        <f t="shared" si="5"/>
        <v>Aurelien Fraisse                \\</v>
      </c>
      <c r="N152" s="12">
        <f t="shared" si="6"/>
        <v>16</v>
      </c>
      <c r="O152" s="12">
        <f t="shared" si="7"/>
        <v>16</v>
      </c>
      <c r="P152" s="12" t="str">
        <f t="shared" si="8"/>
        <v xml:space="preserve">                </v>
      </c>
      <c r="S152" s="12">
        <f t="shared" si="15"/>
        <v>7</v>
      </c>
      <c r="T152" s="12">
        <f t="shared" si="17"/>
        <v>5</v>
      </c>
    </row>
    <row r="153" spans="2:20" ht="15.75" customHeight="1">
      <c r="B153" s="14" t="s">
        <v>641</v>
      </c>
      <c r="C153" s="14" t="s">
        <v>638</v>
      </c>
      <c r="D153" s="14"/>
      <c r="E153" s="14" t="s">
        <v>150</v>
      </c>
      <c r="F153" s="14"/>
      <c r="J153" s="14" t="s">
        <v>117</v>
      </c>
      <c r="L153" s="12" t="str">
        <f t="shared" si="5"/>
        <v>Andrei V. Frolov                \\</v>
      </c>
      <c r="N153" s="12">
        <f t="shared" si="6"/>
        <v>16</v>
      </c>
      <c r="O153" s="12">
        <f t="shared" si="7"/>
        <v>16</v>
      </c>
      <c r="P153" s="12" t="str">
        <f t="shared" si="8"/>
        <v xml:space="preserve">                </v>
      </c>
      <c r="S153" s="12">
        <f t="shared" si="15"/>
        <v>46</v>
      </c>
      <c r="T153" s="12">
        <f t="shared" si="17"/>
        <v>44</v>
      </c>
    </row>
    <row r="154" spans="2:20" ht="15.75" customHeight="1">
      <c r="B154" s="14" t="s">
        <v>726</v>
      </c>
      <c r="C154" s="14" t="s">
        <v>727</v>
      </c>
      <c r="D154" s="14"/>
      <c r="E154" s="14" t="s">
        <v>150</v>
      </c>
      <c r="F154" s="14"/>
      <c r="L154" s="12" t="str">
        <f t="shared" si="5"/>
        <v>Nicholas Galitzki               \\</v>
      </c>
      <c r="N154" s="12">
        <f t="shared" si="6"/>
        <v>17</v>
      </c>
      <c r="O154" s="12">
        <f t="shared" si="7"/>
        <v>15</v>
      </c>
      <c r="P154" s="12" t="str">
        <f t="shared" si="8"/>
        <v xml:space="preserve">               </v>
      </c>
      <c r="S154" s="12">
        <f t="shared" si="15"/>
        <v>30</v>
      </c>
      <c r="T154" s="12">
        <f t="shared" si="17"/>
        <v>28</v>
      </c>
    </row>
    <row r="155" spans="2:20" ht="15.75" customHeight="1">
      <c r="B155" s="12" t="s">
        <v>187</v>
      </c>
      <c r="C155" s="14" t="s">
        <v>188</v>
      </c>
      <c r="D155" s="14"/>
      <c r="E155" s="12" t="s">
        <v>150</v>
      </c>
      <c r="J155" s="12" t="s">
        <v>189</v>
      </c>
      <c r="L155" s="12" t="str">
        <f t="shared" si="5"/>
        <v>Silvia Galli                    \\</v>
      </c>
      <c r="N155" s="12">
        <f t="shared" si="6"/>
        <v>12</v>
      </c>
      <c r="O155" s="12">
        <f t="shared" si="7"/>
        <v>20</v>
      </c>
      <c r="P155" s="12" t="str">
        <f t="shared" si="8"/>
        <v xml:space="preserve">                    </v>
      </c>
      <c r="S155" s="12">
        <f t="shared" si="15"/>
        <v>44</v>
      </c>
      <c r="T155" s="12">
        <f t="shared" si="17"/>
        <v>42</v>
      </c>
    </row>
    <row r="156" spans="2:20" ht="15.75" customHeight="1">
      <c r="B156" s="14" t="s">
        <v>190</v>
      </c>
      <c r="C156" s="14" t="s">
        <v>191</v>
      </c>
      <c r="D156" s="14"/>
      <c r="E156" s="14" t="s">
        <v>150</v>
      </c>
      <c r="F156" s="14"/>
      <c r="J156" s="14" t="s">
        <v>545</v>
      </c>
      <c r="L156" s="12" t="str">
        <f t="shared" si="5"/>
        <v>Ken Ganga                       \\</v>
      </c>
      <c r="N156" s="12">
        <f t="shared" si="6"/>
        <v>9</v>
      </c>
      <c r="O156" s="12">
        <f t="shared" si="7"/>
        <v>23</v>
      </c>
      <c r="P156" s="12" t="str">
        <f t="shared" si="8"/>
        <v xml:space="preserve">                       </v>
      </c>
      <c r="S156" s="12">
        <f t="shared" si="15"/>
        <v>50</v>
      </c>
      <c r="T156" s="12">
        <f t="shared" si="17"/>
        <v>48</v>
      </c>
    </row>
    <row r="157" spans="2:20" ht="15.75" customHeight="1">
      <c r="B157" s="14" t="s">
        <v>193</v>
      </c>
      <c r="C157" s="14" t="s">
        <v>194</v>
      </c>
      <c r="D157" s="14"/>
      <c r="E157" s="12" t="s">
        <v>150</v>
      </c>
      <c r="J157" s="14" t="s">
        <v>195</v>
      </c>
      <c r="L157" s="12" t="str">
        <f t="shared" si="5"/>
        <v>Tuhin Ghosh                     \\</v>
      </c>
      <c r="N157" s="12">
        <f t="shared" si="6"/>
        <v>11</v>
      </c>
      <c r="O157" s="12">
        <f t="shared" si="7"/>
        <v>21</v>
      </c>
      <c r="P157" s="12" t="str">
        <f t="shared" si="8"/>
        <v xml:space="preserve">                     </v>
      </c>
      <c r="S157" s="12">
        <f t="shared" si="15"/>
        <v>45</v>
      </c>
      <c r="T157" s="12">
        <f t="shared" si="17"/>
        <v>43</v>
      </c>
    </row>
    <row r="158" spans="2:20" ht="15.75" customHeight="1">
      <c r="B158" s="14" t="s">
        <v>317</v>
      </c>
      <c r="C158" s="14" t="s">
        <v>477</v>
      </c>
      <c r="D158" s="14"/>
      <c r="E158" s="14" t="s">
        <v>150</v>
      </c>
      <c r="F158" s="14"/>
      <c r="J158" s="14" t="s">
        <v>223</v>
      </c>
      <c r="L158" s="12" t="str">
        <f t="shared" si="5"/>
        <v>Sunil Golwala                   \\</v>
      </c>
      <c r="N158" s="12">
        <f t="shared" si="6"/>
        <v>13</v>
      </c>
      <c r="O158" s="12">
        <f t="shared" si="7"/>
        <v>19</v>
      </c>
      <c r="P158" s="12" t="str">
        <f t="shared" si="8"/>
        <v xml:space="preserve">                   </v>
      </c>
      <c r="S158" s="12">
        <f t="shared" si="15"/>
        <v>23</v>
      </c>
      <c r="T158" s="12">
        <f t="shared" si="17"/>
        <v>21</v>
      </c>
    </row>
    <row r="159" spans="2:20" ht="15.75" customHeight="1">
      <c r="B159" s="12" t="s">
        <v>571</v>
      </c>
      <c r="C159" s="12" t="s">
        <v>572</v>
      </c>
      <c r="E159" s="12" t="s">
        <v>150</v>
      </c>
      <c r="J159" s="12" t="s">
        <v>555</v>
      </c>
      <c r="L159" s="12" t="str">
        <f t="shared" si="5"/>
        <v>Riccardo Gualtieri              \\</v>
      </c>
      <c r="N159" s="12">
        <f t="shared" si="6"/>
        <v>18</v>
      </c>
      <c r="O159" s="12">
        <f t="shared" si="7"/>
        <v>14</v>
      </c>
      <c r="P159" s="12" t="str">
        <f t="shared" si="8"/>
        <v xml:space="preserve">              </v>
      </c>
      <c r="S159" s="12">
        <f t="shared" si="15"/>
        <v>42</v>
      </c>
      <c r="T159" s="12">
        <f t="shared" si="17"/>
        <v>40</v>
      </c>
    </row>
    <row r="160" spans="2:20" ht="15.75" customHeight="1">
      <c r="B160" s="14" t="s">
        <v>196</v>
      </c>
      <c r="C160" s="14" t="s">
        <v>197</v>
      </c>
      <c r="D160" s="14"/>
      <c r="E160" s="14" t="s">
        <v>150</v>
      </c>
      <c r="F160" s="14"/>
      <c r="J160" s="14" t="s">
        <v>198</v>
      </c>
      <c r="L160" s="12" t="str">
        <f t="shared" si="5"/>
        <v>Jon E. Gudmundsson              \\</v>
      </c>
      <c r="N160" s="12">
        <f t="shared" si="6"/>
        <v>18</v>
      </c>
      <c r="O160" s="12">
        <f t="shared" si="7"/>
        <v>14</v>
      </c>
      <c r="P160" s="12" t="str">
        <f t="shared" si="8"/>
        <v xml:space="preserve">              </v>
      </c>
      <c r="S160" s="12">
        <f t="shared" ref="S160:S174" si="18">I62+1</f>
        <v>32</v>
      </c>
      <c r="T160" s="12">
        <f t="shared" si="17"/>
        <v>30</v>
      </c>
    </row>
    <row r="161" spans="2:20" ht="15.75" customHeight="1">
      <c r="B161" s="14" t="s">
        <v>565</v>
      </c>
      <c r="C161" s="14" t="s">
        <v>566</v>
      </c>
      <c r="D161" s="14"/>
      <c r="E161" s="14" t="s">
        <v>150</v>
      </c>
      <c r="F161" s="14"/>
      <c r="J161" s="14" t="s">
        <v>551</v>
      </c>
      <c r="L161" s="12" t="str">
        <f t="shared" si="5"/>
        <v>Nikhel Gupta                    \\</v>
      </c>
      <c r="N161" s="12">
        <f t="shared" si="6"/>
        <v>12</v>
      </c>
      <c r="O161" s="12">
        <f t="shared" si="7"/>
        <v>20</v>
      </c>
      <c r="P161" s="12" t="str">
        <f t="shared" si="8"/>
        <v xml:space="preserve">                    </v>
      </c>
      <c r="S161" s="12">
        <f t="shared" si="18"/>
        <v>19</v>
      </c>
      <c r="T161" s="12">
        <f t="shared" si="17"/>
        <v>17</v>
      </c>
    </row>
    <row r="162" spans="2:20" ht="15.75" customHeight="1">
      <c r="B162" s="14" t="s">
        <v>728</v>
      </c>
      <c r="C162" s="14" t="s">
        <v>729</v>
      </c>
      <c r="D162" s="14"/>
      <c r="E162" s="14" t="s">
        <v>150</v>
      </c>
      <c r="F162" s="14"/>
      <c r="L162" s="12" t="str">
        <f t="shared" si="5"/>
        <v>Nils Halverson                  \\</v>
      </c>
      <c r="N162" s="12">
        <f t="shared" si="6"/>
        <v>14</v>
      </c>
      <c r="O162" s="12">
        <f t="shared" si="7"/>
        <v>18</v>
      </c>
      <c r="P162" s="12" t="str">
        <f t="shared" si="8"/>
        <v xml:space="preserve">                  </v>
      </c>
      <c r="S162" s="12">
        <f t="shared" si="18"/>
        <v>7</v>
      </c>
      <c r="T162" s="12">
        <f t="shared" si="17"/>
        <v>5</v>
      </c>
    </row>
    <row r="163" spans="2:20" ht="15.75" customHeight="1">
      <c r="B163" s="14" t="s">
        <v>730</v>
      </c>
      <c r="C163" s="14" t="s">
        <v>731</v>
      </c>
      <c r="D163" s="14"/>
      <c r="E163" s="14" t="s">
        <v>150</v>
      </c>
      <c r="F163" s="14"/>
      <c r="L163" s="12" t="str">
        <f t="shared" si="5"/>
        <v>Kyle Helson                     \\</v>
      </c>
      <c r="N163" s="12">
        <f t="shared" si="6"/>
        <v>11</v>
      </c>
      <c r="O163" s="12">
        <f t="shared" si="7"/>
        <v>21</v>
      </c>
      <c r="P163" s="12" t="str">
        <f t="shared" si="8"/>
        <v xml:space="preserve">                     </v>
      </c>
      <c r="S163" s="12">
        <f t="shared" si="18"/>
        <v>18</v>
      </c>
      <c r="T163" s="12">
        <f t="shared" si="17"/>
        <v>16</v>
      </c>
    </row>
    <row r="164" spans="2:20" ht="15.75" customHeight="1">
      <c r="B164" s="14" t="s">
        <v>600</v>
      </c>
      <c r="C164" s="14" t="s">
        <v>601</v>
      </c>
      <c r="D164" s="14"/>
      <c r="E164" s="14" t="s">
        <v>150</v>
      </c>
      <c r="F164" s="14"/>
      <c r="J164" s="12" t="s">
        <v>597</v>
      </c>
      <c r="L164" s="12" t="str">
        <f t="shared" si="5"/>
        <v>Sophie Henrot-Versill\'e        \\</v>
      </c>
      <c r="N164" s="12">
        <f t="shared" si="6"/>
        <v>24</v>
      </c>
      <c r="O164" s="12">
        <f t="shared" si="7"/>
        <v>8</v>
      </c>
      <c r="P164" s="12" t="str">
        <f t="shared" si="8"/>
        <v xml:space="preserve">        </v>
      </c>
      <c r="S164" s="12">
        <f t="shared" si="18"/>
        <v>16</v>
      </c>
      <c r="T164" s="12">
        <f t="shared" si="17"/>
        <v>14</v>
      </c>
    </row>
    <row r="165" spans="2:20" ht="15.75" customHeight="1">
      <c r="B165" s="14" t="s">
        <v>539</v>
      </c>
      <c r="C165" s="14" t="s">
        <v>540</v>
      </c>
      <c r="D165" s="14" t="s">
        <v>541</v>
      </c>
      <c r="E165" s="12" t="s">
        <v>543</v>
      </c>
      <c r="J165" s="14" t="s">
        <v>542</v>
      </c>
      <c r="L165" s="12" t="str">
        <f t="shared" si="5"/>
        <v>Thiem Hoang                     \\</v>
      </c>
      <c r="N165" s="12">
        <f t="shared" si="6"/>
        <v>11</v>
      </c>
      <c r="O165" s="12">
        <f t="shared" si="7"/>
        <v>21</v>
      </c>
      <c r="P165" s="12" t="str">
        <f t="shared" si="8"/>
        <v xml:space="preserve">                     </v>
      </c>
      <c r="S165" s="12">
        <f t="shared" si="18"/>
        <v>10</v>
      </c>
      <c r="T165" s="12">
        <f t="shared" si="17"/>
        <v>8</v>
      </c>
    </row>
    <row r="166" spans="2:20" ht="15.75" customHeight="1">
      <c r="B166" s="14" t="s">
        <v>318</v>
      </c>
      <c r="C166" s="14" t="s">
        <v>319</v>
      </c>
      <c r="D166" s="14"/>
      <c r="E166" s="14" t="s">
        <v>150</v>
      </c>
      <c r="F166" s="14"/>
      <c r="J166" s="14" t="s">
        <v>316</v>
      </c>
      <c r="L166" s="12" t="str">
        <f t="shared" si="5"/>
        <v>Kevin M. Huffenberger           \\</v>
      </c>
      <c r="N166" s="12">
        <f t="shared" si="6"/>
        <v>21</v>
      </c>
      <c r="O166" s="12">
        <f t="shared" si="7"/>
        <v>11</v>
      </c>
      <c r="P166" s="12" t="str">
        <f t="shared" si="8"/>
        <v xml:space="preserve">           </v>
      </c>
      <c r="S166" s="12">
        <f t="shared" si="18"/>
        <v>29</v>
      </c>
      <c r="T166" s="12">
        <f t="shared" si="17"/>
        <v>27</v>
      </c>
    </row>
    <row r="167" spans="2:20" ht="15.75" customHeight="1">
      <c r="B167" s="14" t="s">
        <v>694</v>
      </c>
      <c r="C167" s="14" t="s">
        <v>695</v>
      </c>
      <c r="D167" s="14"/>
      <c r="E167" s="12" t="s">
        <v>150</v>
      </c>
      <c r="J167" s="12" t="s">
        <v>236</v>
      </c>
      <c r="L167" s="12" t="str">
        <f t="shared" si="5"/>
        <v>Kent Irwin                      \\</v>
      </c>
      <c r="N167" s="12">
        <f t="shared" si="6"/>
        <v>10</v>
      </c>
      <c r="O167" s="12">
        <f t="shared" si="7"/>
        <v>22</v>
      </c>
      <c r="P167" s="12" t="str">
        <f t="shared" si="8"/>
        <v xml:space="preserve">                      </v>
      </c>
      <c r="S167" s="12">
        <f t="shared" si="18"/>
        <v>8</v>
      </c>
      <c r="T167" s="12">
        <f t="shared" si="17"/>
        <v>6</v>
      </c>
    </row>
    <row r="168" spans="2:20" ht="15.75" customHeight="1">
      <c r="B168" s="12" t="s">
        <v>199</v>
      </c>
      <c r="C168" s="14" t="s">
        <v>200</v>
      </c>
      <c r="D168" s="14"/>
      <c r="E168" s="12" t="s">
        <v>150</v>
      </c>
      <c r="J168" s="12" t="s">
        <v>201</v>
      </c>
      <c r="L168" s="12" t="str">
        <f t="shared" si="5"/>
        <v>Marc Kamionkowski               \\</v>
      </c>
      <c r="N168" s="12">
        <f t="shared" si="6"/>
        <v>17</v>
      </c>
      <c r="O168" s="12">
        <f t="shared" si="7"/>
        <v>15</v>
      </c>
      <c r="P168" s="12" t="str">
        <f t="shared" si="8"/>
        <v xml:space="preserve">               </v>
      </c>
      <c r="S168" s="12">
        <f t="shared" si="18"/>
        <v>32</v>
      </c>
      <c r="T168" s="12">
        <f t="shared" si="17"/>
        <v>30</v>
      </c>
    </row>
    <row r="169" spans="2:20" ht="15.75" customHeight="1">
      <c r="B169" s="12" t="s">
        <v>202</v>
      </c>
      <c r="C169" s="14" t="s">
        <v>203</v>
      </c>
      <c r="D169" s="14"/>
      <c r="E169" s="12" t="s">
        <v>150</v>
      </c>
      <c r="J169" s="12" t="s">
        <v>204</v>
      </c>
      <c r="L169" s="12" t="str">
        <f t="shared" si="5"/>
        <v>Reijo Keskitalo                 \\</v>
      </c>
      <c r="N169" s="12">
        <f t="shared" si="6"/>
        <v>15</v>
      </c>
      <c r="O169" s="12">
        <f t="shared" si="7"/>
        <v>17</v>
      </c>
      <c r="P169" s="12" t="str">
        <f t="shared" si="8"/>
        <v xml:space="preserve">                 </v>
      </c>
      <c r="S169" s="12">
        <f t="shared" si="18"/>
        <v>49</v>
      </c>
      <c r="T169" s="12">
        <f t="shared" si="17"/>
        <v>47</v>
      </c>
    </row>
    <row r="170" spans="2:20" ht="15.75" customHeight="1">
      <c r="B170" s="14" t="s">
        <v>205</v>
      </c>
      <c r="C170" s="14" t="s">
        <v>206</v>
      </c>
      <c r="D170" s="14"/>
      <c r="E170" s="14" t="s">
        <v>150</v>
      </c>
      <c r="F170" s="14"/>
      <c r="J170" s="14" t="s">
        <v>207</v>
      </c>
      <c r="L170" s="12" t="str">
        <f t="shared" si="5"/>
        <v>Rishi Khatri                    \\</v>
      </c>
      <c r="N170" s="12">
        <f t="shared" si="6"/>
        <v>12</v>
      </c>
      <c r="O170" s="12">
        <f t="shared" si="7"/>
        <v>20</v>
      </c>
      <c r="P170" s="12" t="str">
        <f t="shared" si="8"/>
        <v xml:space="preserve">                    </v>
      </c>
      <c r="S170" s="12">
        <f t="shared" si="18"/>
        <v>43</v>
      </c>
      <c r="T170" s="12">
        <f t="shared" si="17"/>
        <v>41</v>
      </c>
    </row>
    <row r="171" spans="2:20" ht="15.75" customHeight="1">
      <c r="B171" s="14" t="s">
        <v>685</v>
      </c>
      <c r="C171" s="14" t="s">
        <v>686</v>
      </c>
      <c r="D171" s="14"/>
      <c r="E171" s="14" t="s">
        <v>150</v>
      </c>
      <c r="F171" s="14"/>
      <c r="J171" s="14" t="s">
        <v>87</v>
      </c>
      <c r="L171" s="12" t="str">
        <f t="shared" si="5"/>
        <v>Chang-Goo Kim                   \\</v>
      </c>
      <c r="N171" s="12">
        <f t="shared" si="6"/>
        <v>13</v>
      </c>
      <c r="O171" s="12">
        <f t="shared" si="7"/>
        <v>19</v>
      </c>
      <c r="P171" s="12" t="str">
        <f t="shared" si="8"/>
        <v xml:space="preserve">                   </v>
      </c>
      <c r="S171" s="12">
        <f t="shared" si="18"/>
        <v>28</v>
      </c>
      <c r="T171" s="12">
        <f t="shared" si="17"/>
        <v>26</v>
      </c>
    </row>
    <row r="172" spans="2:20" ht="15.75" customHeight="1">
      <c r="B172" s="14" t="s">
        <v>623</v>
      </c>
      <c r="C172" s="14" t="s">
        <v>622</v>
      </c>
      <c r="D172" s="14"/>
      <c r="E172" s="12" t="s">
        <v>150</v>
      </c>
      <c r="J172" s="12" t="s">
        <v>505</v>
      </c>
      <c r="L172" s="12" t="str">
        <f t="shared" si="5"/>
        <v>Theodore Kisner                 \\</v>
      </c>
      <c r="N172" s="12">
        <f t="shared" si="6"/>
        <v>15</v>
      </c>
      <c r="O172" s="12">
        <f t="shared" si="7"/>
        <v>17</v>
      </c>
      <c r="P172" s="12" t="str">
        <f t="shared" si="8"/>
        <v xml:space="preserve">                 </v>
      </c>
      <c r="S172" s="12">
        <f t="shared" si="18"/>
        <v>12</v>
      </c>
      <c r="T172" s="12">
        <f t="shared" si="17"/>
        <v>10</v>
      </c>
    </row>
    <row r="173" spans="2:20" ht="15.75" customHeight="1">
      <c r="B173" s="14" t="s">
        <v>644</v>
      </c>
      <c r="C173" s="14" t="s">
        <v>645</v>
      </c>
      <c r="D173" s="14"/>
      <c r="E173" s="14" t="s">
        <v>150</v>
      </c>
      <c r="F173" s="14"/>
      <c r="J173" s="14"/>
      <c r="L173" s="12" t="str">
        <f t="shared" si="5"/>
        <v>Arthur Kosowsky                 \\</v>
      </c>
      <c r="N173" s="12">
        <f t="shared" si="6"/>
        <v>15</v>
      </c>
      <c r="O173" s="12">
        <f t="shared" si="7"/>
        <v>17</v>
      </c>
      <c r="P173" s="12" t="str">
        <f t="shared" si="8"/>
        <v xml:space="preserve">                 </v>
      </c>
      <c r="S173" s="12">
        <f t="shared" si="18"/>
        <v>23</v>
      </c>
      <c r="T173" s="12">
        <f t="shared" si="17"/>
        <v>21</v>
      </c>
    </row>
    <row r="174" spans="2:20" ht="15.75" customHeight="1">
      <c r="B174" s="14" t="s">
        <v>208</v>
      </c>
      <c r="C174" s="14" t="s">
        <v>209</v>
      </c>
      <c r="D174" s="14"/>
      <c r="E174" s="14" t="s">
        <v>150</v>
      </c>
      <c r="F174" s="14"/>
      <c r="J174" s="14" t="s">
        <v>201</v>
      </c>
      <c r="L174" s="12" t="str">
        <f t="shared" si="5"/>
        <v>Ely Kovetz                      \\</v>
      </c>
      <c r="N174" s="12">
        <f t="shared" si="6"/>
        <v>10</v>
      </c>
      <c r="O174" s="12">
        <f t="shared" si="7"/>
        <v>22</v>
      </c>
      <c r="P174" s="12" t="str">
        <f t="shared" si="8"/>
        <v xml:space="preserve">                      </v>
      </c>
      <c r="S174" s="12">
        <f t="shared" si="18"/>
        <v>53</v>
      </c>
      <c r="T174" s="12">
        <f t="shared" si="17"/>
        <v>51</v>
      </c>
    </row>
    <row r="175" spans="2:20" ht="15.75" customHeight="1">
      <c r="B175" s="12" t="s">
        <v>354</v>
      </c>
      <c r="C175" s="14" t="s">
        <v>355</v>
      </c>
      <c r="D175" s="14"/>
      <c r="E175" s="12" t="s">
        <v>150</v>
      </c>
      <c r="J175" s="12" t="s">
        <v>350</v>
      </c>
      <c r="L175" s="12" t="str">
        <f t="shared" si="5"/>
        <v>Kerstin Kunze                   \\</v>
      </c>
      <c r="N175" s="12">
        <f t="shared" si="6"/>
        <v>13</v>
      </c>
      <c r="O175" s="12">
        <f t="shared" si="7"/>
        <v>19</v>
      </c>
      <c r="P175" s="12" t="str">
        <f t="shared" si="8"/>
        <v xml:space="preserve">                   </v>
      </c>
    </row>
    <row r="176" spans="2:20" ht="15.75" customHeight="1">
      <c r="B176" s="18" t="s">
        <v>407</v>
      </c>
      <c r="C176" s="14" t="s">
        <v>408</v>
      </c>
      <c r="D176" s="14"/>
      <c r="E176" s="14" t="s">
        <v>150</v>
      </c>
      <c r="F176" s="14"/>
      <c r="J176" s="14" t="s">
        <v>395</v>
      </c>
      <c r="L176" s="12" t="str">
        <f t="shared" si="5"/>
        <v>Guilaine Lagache                \\</v>
      </c>
      <c r="N176" s="12">
        <f t="shared" si="6"/>
        <v>16</v>
      </c>
      <c r="O176" s="12">
        <f t="shared" si="7"/>
        <v>16</v>
      </c>
      <c r="P176" s="12" t="str">
        <f t="shared" si="8"/>
        <v xml:space="preserve">                </v>
      </c>
      <c r="S176" s="12">
        <f t="shared" ref="S176:S178" si="19">I78+1</f>
        <v>32</v>
      </c>
      <c r="T176" s="12">
        <f t="shared" ref="T176:T182" si="20">S176-2</f>
        <v>30</v>
      </c>
    </row>
    <row r="177" spans="2:20" ht="15.75" customHeight="1">
      <c r="B177" s="12" t="s">
        <v>210</v>
      </c>
      <c r="C177" s="12" t="s">
        <v>211</v>
      </c>
      <c r="E177" s="12" t="s">
        <v>150</v>
      </c>
      <c r="J177" s="12" t="s">
        <v>212</v>
      </c>
      <c r="L177" s="12" t="str">
        <f t="shared" si="5"/>
        <v>Daniel Lenz                     \\</v>
      </c>
      <c r="N177" s="12">
        <f t="shared" si="6"/>
        <v>11</v>
      </c>
      <c r="O177" s="12">
        <f t="shared" si="7"/>
        <v>21</v>
      </c>
      <c r="P177" s="12" t="str">
        <f t="shared" si="8"/>
        <v xml:space="preserve">                     </v>
      </c>
      <c r="S177" s="12">
        <f t="shared" si="19"/>
        <v>48</v>
      </c>
      <c r="T177" s="12">
        <f t="shared" si="20"/>
        <v>46</v>
      </c>
    </row>
    <row r="178" spans="2:20" ht="15.75" customHeight="1">
      <c r="B178" s="14" t="s">
        <v>305</v>
      </c>
      <c r="C178" s="14" t="s">
        <v>398</v>
      </c>
      <c r="D178" s="14"/>
      <c r="E178" s="14" t="s">
        <v>150</v>
      </c>
      <c r="F178" s="14"/>
      <c r="J178" s="14" t="s">
        <v>383</v>
      </c>
      <c r="L178" s="12" t="str">
        <f t="shared" si="5"/>
        <v>Fran\c{c}ois Levrier            \\</v>
      </c>
      <c r="N178" s="12">
        <f t="shared" si="6"/>
        <v>20</v>
      </c>
      <c r="O178" s="12">
        <f t="shared" si="7"/>
        <v>12</v>
      </c>
      <c r="P178" s="12" t="str">
        <f t="shared" si="8"/>
        <v xml:space="preserve">            </v>
      </c>
      <c r="S178" s="12">
        <f t="shared" si="19"/>
        <v>21</v>
      </c>
      <c r="T178" s="12">
        <f t="shared" si="20"/>
        <v>19</v>
      </c>
    </row>
    <row r="179" spans="2:20" ht="15.75" customHeight="1">
      <c r="B179" s="14" t="s">
        <v>213</v>
      </c>
      <c r="C179" s="14" t="s">
        <v>214</v>
      </c>
      <c r="D179" s="14"/>
      <c r="E179" s="12" t="s">
        <v>150</v>
      </c>
      <c r="J179" s="12" t="s">
        <v>215</v>
      </c>
      <c r="L179" s="12" t="str">
        <f t="shared" si="5"/>
        <v>Marilena Loverde                \\</v>
      </c>
      <c r="N179" s="12">
        <f t="shared" si="6"/>
        <v>16</v>
      </c>
      <c r="O179" s="12">
        <f t="shared" si="7"/>
        <v>16</v>
      </c>
      <c r="P179" s="12" t="str">
        <f t="shared" si="8"/>
        <v xml:space="preserve">                </v>
      </c>
      <c r="S179" s="12" t="e">
        <f>#REF!+1</f>
        <v>#REF!</v>
      </c>
      <c r="T179" s="12" t="e">
        <f t="shared" si="20"/>
        <v>#REF!</v>
      </c>
    </row>
    <row r="180" spans="2:20" ht="15.75" customHeight="1">
      <c r="B180" s="14" t="s">
        <v>560</v>
      </c>
      <c r="C180" s="14" t="s">
        <v>561</v>
      </c>
      <c r="D180" s="14"/>
      <c r="E180" s="14" t="s">
        <v>150</v>
      </c>
      <c r="F180" s="14"/>
      <c r="L180" s="12" t="str">
        <f t="shared" si="5"/>
        <v>Philip Lubin                    \\</v>
      </c>
      <c r="N180" s="12">
        <f t="shared" si="6"/>
        <v>12</v>
      </c>
      <c r="O180" s="12">
        <f t="shared" si="7"/>
        <v>20</v>
      </c>
      <c r="P180" s="12" t="str">
        <f t="shared" si="8"/>
        <v xml:space="preserve">                    </v>
      </c>
      <c r="S180" s="12">
        <f t="shared" ref="S180:S183" si="21">I83+1</f>
        <v>5</v>
      </c>
      <c r="T180" s="12">
        <f t="shared" si="20"/>
        <v>3</v>
      </c>
    </row>
    <row r="181" spans="2:20" ht="15.75" customHeight="1">
      <c r="B181" s="12" t="s">
        <v>352</v>
      </c>
      <c r="C181" s="14" t="s">
        <v>353</v>
      </c>
      <c r="D181" s="14"/>
      <c r="E181" s="12" t="s">
        <v>150</v>
      </c>
      <c r="J181" s="12" t="s">
        <v>349</v>
      </c>
      <c r="L181" s="12" t="str">
        <f t="shared" si="5"/>
        <v>Juan Macias-Perez               \\</v>
      </c>
      <c r="N181" s="12">
        <f t="shared" si="6"/>
        <v>17</v>
      </c>
      <c r="O181" s="12">
        <f t="shared" si="7"/>
        <v>15</v>
      </c>
      <c r="P181" s="12" t="str">
        <f t="shared" si="8"/>
        <v xml:space="preserve">               </v>
      </c>
      <c r="S181" s="12">
        <f t="shared" si="21"/>
        <v>31</v>
      </c>
      <c r="T181" s="12">
        <f t="shared" si="20"/>
        <v>29</v>
      </c>
    </row>
    <row r="182" spans="2:20" ht="15.75" customHeight="1">
      <c r="B182" s="12" t="s">
        <v>591</v>
      </c>
      <c r="C182" s="12" t="s">
        <v>592</v>
      </c>
      <c r="E182" s="12" t="s">
        <v>150</v>
      </c>
      <c r="I182" s="12" t="s">
        <v>394</v>
      </c>
      <c r="J182" s="12" t="s">
        <v>393</v>
      </c>
      <c r="L182" s="12" t="str">
        <f t="shared" si="5"/>
        <v>Nazzareno Mandolesi             \\</v>
      </c>
      <c r="N182" s="12">
        <f t="shared" si="6"/>
        <v>19</v>
      </c>
      <c r="O182" s="12">
        <f t="shared" si="7"/>
        <v>13</v>
      </c>
      <c r="P182" s="12" t="str">
        <f t="shared" si="8"/>
        <v xml:space="preserve">             </v>
      </c>
      <c r="S182" s="12">
        <f t="shared" si="21"/>
        <v>23</v>
      </c>
      <c r="T182" s="12">
        <f t="shared" si="20"/>
        <v>21</v>
      </c>
    </row>
    <row r="183" spans="2:20" ht="15.75" customHeight="1">
      <c r="B183" s="14" t="s">
        <v>655</v>
      </c>
      <c r="C183" s="14" t="s">
        <v>656</v>
      </c>
      <c r="D183" s="14"/>
      <c r="E183" s="14" t="s">
        <v>150</v>
      </c>
      <c r="F183" s="14"/>
      <c r="J183" s="14" t="s">
        <v>657</v>
      </c>
      <c r="L183" s="12" t="str">
        <f t="shared" si="5"/>
        <v>Enrique Mart\'{i}nez-Gonz\'{a}lez   \\</v>
      </c>
      <c r="N183" s="12">
        <f t="shared" si="6"/>
        <v>33</v>
      </c>
      <c r="O183" s="12">
        <f t="shared" si="7"/>
        <v>3</v>
      </c>
      <c r="P183" s="12" t="str">
        <f t="shared" si="8"/>
        <v xml:space="preserve">   </v>
      </c>
      <c r="S183" s="12">
        <f t="shared" si="21"/>
        <v>3</v>
      </c>
    </row>
    <row r="184" spans="2:20" ht="15.75" customHeight="1">
      <c r="B184" s="14" t="s">
        <v>216</v>
      </c>
      <c r="C184" s="14" t="s">
        <v>217</v>
      </c>
      <c r="D184" s="14"/>
      <c r="E184" s="12" t="s">
        <v>150</v>
      </c>
      <c r="J184" s="12" t="s">
        <v>218</v>
      </c>
      <c r="L184" s="12" t="str">
        <f t="shared" si="5"/>
        <v>Carlos Martins                  \\</v>
      </c>
      <c r="N184" s="12">
        <f t="shared" si="6"/>
        <v>14</v>
      </c>
      <c r="O184" s="12">
        <f t="shared" si="7"/>
        <v>18</v>
      </c>
      <c r="P184" s="12" t="str">
        <f t="shared" si="8"/>
        <v xml:space="preserve">                  </v>
      </c>
    </row>
    <row r="185" spans="2:20" ht="15.75" customHeight="1">
      <c r="B185" s="14" t="s">
        <v>187</v>
      </c>
      <c r="C185" s="14" t="s">
        <v>219</v>
      </c>
      <c r="D185" s="14"/>
      <c r="E185" s="14" t="s">
        <v>150</v>
      </c>
      <c r="F185" s="14"/>
      <c r="J185" s="14" t="s">
        <v>679</v>
      </c>
      <c r="L185" s="12" t="str">
        <f t="shared" si="5"/>
        <v>Silvia Masi                     \\</v>
      </c>
      <c r="N185" s="12">
        <f t="shared" si="6"/>
        <v>11</v>
      </c>
      <c r="O185" s="12">
        <f t="shared" si="7"/>
        <v>21</v>
      </c>
      <c r="P185" s="12" t="str">
        <f t="shared" si="8"/>
        <v xml:space="preserve">                     </v>
      </c>
    </row>
    <row r="186" spans="2:20" ht="15.75" customHeight="1">
      <c r="B186" s="14" t="s">
        <v>674</v>
      </c>
      <c r="C186" s="14" t="s">
        <v>675</v>
      </c>
      <c r="D186" s="14"/>
      <c r="E186" s="14" t="s">
        <v>150</v>
      </c>
      <c r="F186" s="14"/>
      <c r="L186" s="12" t="str">
        <f t="shared" si="5"/>
        <v>Tomotake Matsumura              \\</v>
      </c>
      <c r="N186" s="12">
        <f t="shared" si="6"/>
        <v>18</v>
      </c>
      <c r="O186" s="12">
        <f t="shared" si="7"/>
        <v>14</v>
      </c>
      <c r="P186" s="12" t="str">
        <f t="shared" si="8"/>
        <v xml:space="preserve">              </v>
      </c>
    </row>
    <row r="187" spans="2:20" ht="15.75" customHeight="1">
      <c r="B187" s="14" t="s">
        <v>688</v>
      </c>
      <c r="C187" s="14" t="s">
        <v>689</v>
      </c>
      <c r="D187" s="14"/>
      <c r="E187" s="14" t="s">
        <v>150</v>
      </c>
      <c r="F187" s="14"/>
      <c r="J187" s="14" t="s">
        <v>681</v>
      </c>
      <c r="L187" s="12" t="str">
        <f t="shared" si="5"/>
        <v>Darragh McCarthy                \\</v>
      </c>
      <c r="N187" s="12">
        <f t="shared" si="6"/>
        <v>16</v>
      </c>
      <c r="O187" s="12">
        <f t="shared" si="7"/>
        <v>16</v>
      </c>
      <c r="P187" s="12" t="str">
        <f t="shared" si="8"/>
        <v xml:space="preserve">                </v>
      </c>
    </row>
    <row r="188" spans="2:20" ht="15.75" customHeight="1">
      <c r="B188" s="14" t="s">
        <v>639</v>
      </c>
      <c r="C188" s="14" t="s">
        <v>640</v>
      </c>
      <c r="D188" s="14"/>
      <c r="E188" s="14" t="s">
        <v>150</v>
      </c>
      <c r="F188" s="14"/>
      <c r="J188" s="14" t="s">
        <v>637</v>
      </c>
      <c r="L188" s="12" t="str">
        <f t="shared" si="5"/>
        <v>P. Daniel Meerburg              \\</v>
      </c>
      <c r="N188" s="12">
        <f t="shared" si="6"/>
        <v>18</v>
      </c>
      <c r="O188" s="12">
        <f t="shared" si="7"/>
        <v>14</v>
      </c>
      <c r="P188" s="12" t="str">
        <f t="shared" si="8"/>
        <v xml:space="preserve">              </v>
      </c>
    </row>
    <row r="189" spans="2:20" ht="15.75" customHeight="1">
      <c r="B189" s="14" t="s">
        <v>690</v>
      </c>
      <c r="C189" s="14" t="s">
        <v>691</v>
      </c>
      <c r="D189" s="14"/>
      <c r="E189" s="12" t="s">
        <v>150</v>
      </c>
      <c r="J189" s="14" t="s">
        <v>682</v>
      </c>
      <c r="L189" s="12" t="str">
        <f t="shared" si="5"/>
        <v>Alessandro Melchiorri           \\</v>
      </c>
      <c r="N189" s="12">
        <f t="shared" si="6"/>
        <v>21</v>
      </c>
      <c r="O189" s="12">
        <f t="shared" si="7"/>
        <v>11</v>
      </c>
      <c r="P189" s="12" t="str">
        <f t="shared" si="8"/>
        <v xml:space="preserve">           </v>
      </c>
    </row>
    <row r="190" spans="2:20" ht="15.75" customHeight="1">
      <c r="B190" s="14" t="s">
        <v>732</v>
      </c>
      <c r="C190" s="14" t="s">
        <v>733</v>
      </c>
      <c r="D190" s="14"/>
      <c r="E190" s="14" t="s">
        <v>150</v>
      </c>
      <c r="F190" s="14"/>
      <c r="J190" s="14"/>
      <c r="L190" s="12" t="str">
        <f t="shared" si="5"/>
        <v>Marius Millea                   \\</v>
      </c>
      <c r="N190" s="12">
        <f t="shared" si="6"/>
        <v>13</v>
      </c>
      <c r="O190" s="12">
        <f t="shared" si="7"/>
        <v>19</v>
      </c>
      <c r="P190" s="12" t="str">
        <f t="shared" si="8"/>
        <v xml:space="preserve">                   </v>
      </c>
    </row>
    <row r="191" spans="2:20" ht="15.75" customHeight="1">
      <c r="B191" s="12" t="s">
        <v>558</v>
      </c>
      <c r="C191" s="14" t="s">
        <v>559</v>
      </c>
      <c r="D191" s="14"/>
      <c r="E191" s="12" t="s">
        <v>150</v>
      </c>
      <c r="J191" s="12" t="s">
        <v>547</v>
      </c>
      <c r="L191" s="12" t="str">
        <f t="shared" si="5"/>
        <v>Amber Miller                    \\</v>
      </c>
      <c r="N191" s="12">
        <f t="shared" si="6"/>
        <v>12</v>
      </c>
      <c r="O191" s="12">
        <f t="shared" si="7"/>
        <v>20</v>
      </c>
      <c r="P191" s="12" t="str">
        <f t="shared" si="8"/>
        <v xml:space="preserve">                    </v>
      </c>
    </row>
    <row r="192" spans="2:20" ht="15.75" customHeight="1">
      <c r="B192" s="14" t="s">
        <v>660</v>
      </c>
      <c r="C192" s="14" t="s">
        <v>661</v>
      </c>
      <c r="D192" s="14"/>
      <c r="E192" s="14" t="s">
        <v>150</v>
      </c>
      <c r="F192" s="14"/>
      <c r="J192" s="12" t="s">
        <v>662</v>
      </c>
      <c r="L192" s="12" t="str">
        <f t="shared" si="5"/>
        <v>Joseph Mohr                     \\</v>
      </c>
      <c r="N192" s="12">
        <f t="shared" si="6"/>
        <v>11</v>
      </c>
      <c r="O192" s="12">
        <f t="shared" si="7"/>
        <v>21</v>
      </c>
      <c r="P192" s="12" t="str">
        <f t="shared" si="8"/>
        <v xml:space="preserve">                     </v>
      </c>
    </row>
    <row r="193" spans="2:16" ht="15.75" customHeight="1">
      <c r="B193" s="12" t="s">
        <v>221</v>
      </c>
      <c r="C193" s="14" t="s">
        <v>222</v>
      </c>
      <c r="D193" s="14"/>
      <c r="E193" s="12" t="s">
        <v>150</v>
      </c>
      <c r="J193" s="12" t="s">
        <v>223</v>
      </c>
      <c r="L193" s="12" t="str">
        <f t="shared" si="5"/>
        <v>Lorenzo Moncelsi                \\</v>
      </c>
      <c r="N193" s="12">
        <f t="shared" si="6"/>
        <v>16</v>
      </c>
      <c r="O193" s="12">
        <f t="shared" si="7"/>
        <v>16</v>
      </c>
      <c r="P193" s="12" t="str">
        <f t="shared" si="8"/>
        <v xml:space="preserve">                </v>
      </c>
    </row>
    <row r="194" spans="2:16" ht="15.75" customHeight="1">
      <c r="B194" s="12" t="s">
        <v>224</v>
      </c>
      <c r="C194" s="14" t="s">
        <v>225</v>
      </c>
      <c r="D194" s="14"/>
      <c r="E194" s="12" t="s">
        <v>150</v>
      </c>
      <c r="J194" s="12" t="s">
        <v>226</v>
      </c>
      <c r="L194" s="12" t="str">
        <f t="shared" si="5"/>
        <v>Pavel Motloch                   \\</v>
      </c>
      <c r="N194" s="12">
        <f t="shared" si="6"/>
        <v>13</v>
      </c>
      <c r="O194" s="12">
        <f t="shared" si="7"/>
        <v>19</v>
      </c>
      <c r="P194" s="12" t="str">
        <f t="shared" si="8"/>
        <v xml:space="preserve">                   </v>
      </c>
    </row>
    <row r="195" spans="2:16" ht="15.75" customHeight="1">
      <c r="B195" s="14" t="s">
        <v>227</v>
      </c>
      <c r="C195" s="14" t="s">
        <v>228</v>
      </c>
      <c r="D195" s="14"/>
      <c r="E195" s="14" t="s">
        <v>150</v>
      </c>
      <c r="F195" s="14"/>
      <c r="L195" s="12" t="str">
        <f t="shared" si="5"/>
        <v>Tony Mroczkowski                \\</v>
      </c>
      <c r="N195" s="12">
        <f t="shared" si="6"/>
        <v>16</v>
      </c>
      <c r="O195" s="12">
        <f t="shared" si="7"/>
        <v>16</v>
      </c>
      <c r="P195" s="12" t="str">
        <f t="shared" si="8"/>
        <v xml:space="preserve">                </v>
      </c>
    </row>
    <row r="196" spans="2:16" ht="15.75" customHeight="1">
      <c r="B196" s="14" t="s">
        <v>399</v>
      </c>
      <c r="C196" s="14" t="s">
        <v>400</v>
      </c>
      <c r="D196" s="14"/>
      <c r="E196" s="14" t="s">
        <v>150</v>
      </c>
      <c r="F196" s="14"/>
      <c r="J196" s="14" t="s">
        <v>384</v>
      </c>
      <c r="L196" s="12" t="str">
        <f t="shared" si="5"/>
        <v>Suvodip Mukherjee               \\</v>
      </c>
      <c r="N196" s="12">
        <f t="shared" si="6"/>
        <v>17</v>
      </c>
      <c r="O196" s="12">
        <f t="shared" si="7"/>
        <v>15</v>
      </c>
      <c r="P196" s="12" t="str">
        <f t="shared" si="8"/>
        <v xml:space="preserve">               </v>
      </c>
    </row>
    <row r="197" spans="2:16" ht="15.75" customHeight="1">
      <c r="B197" s="12" t="s">
        <v>573</v>
      </c>
      <c r="C197" s="12" t="s">
        <v>574</v>
      </c>
      <c r="E197" s="12" t="s">
        <v>150</v>
      </c>
      <c r="J197" s="12" t="s">
        <v>226</v>
      </c>
      <c r="L197" s="12" t="str">
        <f t="shared" si="5"/>
        <v>Johanna Nagy                    \\</v>
      </c>
      <c r="N197" s="12">
        <f t="shared" si="6"/>
        <v>12</v>
      </c>
      <c r="O197" s="12">
        <f t="shared" si="7"/>
        <v>20</v>
      </c>
      <c r="P197" s="12" t="str">
        <f t="shared" si="8"/>
        <v xml:space="preserve">                    </v>
      </c>
    </row>
    <row r="198" spans="2:16" ht="15.75" customHeight="1">
      <c r="B198" s="14" t="s">
        <v>224</v>
      </c>
      <c r="C198" s="14" t="s">
        <v>230</v>
      </c>
      <c r="D198" s="14"/>
      <c r="E198" s="14" t="s">
        <v>150</v>
      </c>
      <c r="F198" s="14"/>
      <c r="J198" s="14" t="s">
        <v>231</v>
      </c>
      <c r="L198" s="12" t="str">
        <f t="shared" si="5"/>
        <v>Pavel Naselsky                  \\</v>
      </c>
      <c r="N198" s="12">
        <f t="shared" si="6"/>
        <v>14</v>
      </c>
      <c r="O198" s="12">
        <f t="shared" si="7"/>
        <v>18</v>
      </c>
      <c r="P198" s="12" t="str">
        <f t="shared" si="8"/>
        <v xml:space="preserve">                  </v>
      </c>
    </row>
    <row r="199" spans="2:16" ht="15.75" customHeight="1">
      <c r="B199" s="14" t="s">
        <v>160</v>
      </c>
      <c r="C199" s="14" t="s">
        <v>232</v>
      </c>
      <c r="D199" s="14"/>
      <c r="E199" s="14" t="s">
        <v>150</v>
      </c>
      <c r="F199" s="14"/>
      <c r="J199" s="14" t="s">
        <v>577</v>
      </c>
      <c r="L199" s="12" t="str">
        <f t="shared" si="5"/>
        <v>Federico Nati                   \\</v>
      </c>
      <c r="N199" s="12">
        <f t="shared" si="6"/>
        <v>13</v>
      </c>
      <c r="O199" s="12">
        <f t="shared" si="7"/>
        <v>19</v>
      </c>
      <c r="P199" s="12" t="str">
        <f t="shared" si="8"/>
        <v xml:space="preserve">                   </v>
      </c>
    </row>
    <row r="200" spans="2:16" ht="15.75" customHeight="1">
      <c r="B200" s="12" t="s">
        <v>403</v>
      </c>
      <c r="C200" s="12" t="s">
        <v>404</v>
      </c>
      <c r="E200" s="12" t="s">
        <v>150</v>
      </c>
      <c r="J200" s="12" t="s">
        <v>390</v>
      </c>
      <c r="L200" s="12" t="str">
        <f t="shared" si="5"/>
        <v>Paolo Natoli                    \\</v>
      </c>
      <c r="N200" s="12">
        <f t="shared" si="6"/>
        <v>12</v>
      </c>
      <c r="O200" s="12">
        <f t="shared" si="7"/>
        <v>20</v>
      </c>
      <c r="P200" s="12" t="str">
        <f t="shared" si="8"/>
        <v xml:space="preserve">                    </v>
      </c>
    </row>
    <row r="201" spans="2:16" ht="15.75" customHeight="1">
      <c r="B201" s="14" t="s">
        <v>620</v>
      </c>
      <c r="C201" s="12" t="s">
        <v>621</v>
      </c>
      <c r="E201" s="12" t="s">
        <v>150</v>
      </c>
      <c r="J201" s="12" t="s">
        <v>604</v>
      </c>
      <c r="L201" s="12" t="str">
        <f t="shared" si="5"/>
        <v>Michael Niemack                 \\</v>
      </c>
      <c r="N201" s="12">
        <f t="shared" si="6"/>
        <v>15</v>
      </c>
      <c r="O201" s="12">
        <f t="shared" si="7"/>
        <v>17</v>
      </c>
      <c r="P201" s="12" t="str">
        <f t="shared" si="8"/>
        <v xml:space="preserve">                 </v>
      </c>
    </row>
    <row r="202" spans="2:16" ht="15.75" customHeight="1">
      <c r="B202" s="14" t="s">
        <v>234</v>
      </c>
      <c r="C202" s="14" t="s">
        <v>235</v>
      </c>
      <c r="D202" s="14"/>
      <c r="E202" s="14" t="s">
        <v>150</v>
      </c>
      <c r="F202" s="14"/>
      <c r="J202" s="14" t="s">
        <v>236</v>
      </c>
      <c r="L202" s="12" t="str">
        <f t="shared" si="5"/>
        <v>Elena Orlando                   \\</v>
      </c>
      <c r="N202" s="12">
        <f t="shared" si="6"/>
        <v>13</v>
      </c>
      <c r="O202" s="12">
        <f t="shared" si="7"/>
        <v>19</v>
      </c>
      <c r="P202" s="12" t="str">
        <f t="shared" si="8"/>
        <v xml:space="preserve">                   </v>
      </c>
    </row>
    <row r="203" spans="2:16" ht="15.75" customHeight="1">
      <c r="B203" s="14" t="s">
        <v>734</v>
      </c>
      <c r="C203" s="14" t="s">
        <v>735</v>
      </c>
      <c r="D203" s="14"/>
      <c r="E203" s="14" t="s">
        <v>150</v>
      </c>
      <c r="F203" s="14"/>
      <c r="J203" s="14"/>
      <c r="L203" s="12" t="str">
        <f t="shared" si="5"/>
        <v>Bruce Partridge                 \\</v>
      </c>
      <c r="N203" s="12">
        <f t="shared" si="6"/>
        <v>15</v>
      </c>
      <c r="O203" s="12">
        <f t="shared" si="7"/>
        <v>17</v>
      </c>
      <c r="P203" s="12" t="str">
        <f t="shared" si="8"/>
        <v xml:space="preserve">                 </v>
      </c>
    </row>
    <row r="204" spans="2:16" ht="15.75" customHeight="1">
      <c r="B204" s="14" t="s">
        <v>634</v>
      </c>
      <c r="C204" s="14" t="s">
        <v>687</v>
      </c>
      <c r="D204" s="14"/>
      <c r="E204" s="14" t="s">
        <v>150</v>
      </c>
      <c r="F204" s="14"/>
      <c r="J204" s="14" t="s">
        <v>680</v>
      </c>
      <c r="L204" s="12" t="str">
        <f t="shared" si="5"/>
        <v>Marco Peloso                    \\</v>
      </c>
      <c r="N204" s="12">
        <f t="shared" si="6"/>
        <v>12</v>
      </c>
      <c r="O204" s="12">
        <f t="shared" si="7"/>
        <v>20</v>
      </c>
      <c r="P204" s="12" t="str">
        <f t="shared" si="8"/>
        <v xml:space="preserve">                    </v>
      </c>
    </row>
    <row r="205" spans="2:16" ht="15.75" customHeight="1">
      <c r="B205" s="12" t="s">
        <v>184</v>
      </c>
      <c r="C205" s="14" t="s">
        <v>183</v>
      </c>
      <c r="D205" s="14"/>
      <c r="E205" s="12" t="s">
        <v>150</v>
      </c>
      <c r="J205" s="12" t="s">
        <v>185</v>
      </c>
      <c r="L205" s="12" t="str">
        <f t="shared" si="5"/>
        <v>Francesco Piacentini            \\</v>
      </c>
      <c r="N205" s="12">
        <f t="shared" si="6"/>
        <v>20</v>
      </c>
      <c r="O205" s="12">
        <f t="shared" si="7"/>
        <v>12</v>
      </c>
      <c r="P205" s="12" t="str">
        <f t="shared" si="8"/>
        <v xml:space="preserve">            </v>
      </c>
    </row>
    <row r="206" spans="2:16" ht="15.75" customHeight="1">
      <c r="B206" s="14" t="s">
        <v>736</v>
      </c>
      <c r="C206" s="14" t="s">
        <v>737</v>
      </c>
      <c r="D206" s="14"/>
      <c r="E206" s="14" t="s">
        <v>150</v>
      </c>
      <c r="F206" s="14"/>
      <c r="L206" s="12" t="str">
        <f t="shared" si="5"/>
        <v>Michel Piat                     \\</v>
      </c>
      <c r="N206" s="12">
        <f t="shared" si="6"/>
        <v>11</v>
      </c>
      <c r="O206" s="12">
        <f t="shared" si="7"/>
        <v>21</v>
      </c>
      <c r="P206" s="12" t="str">
        <f t="shared" si="8"/>
        <v xml:space="preserve">                     </v>
      </c>
    </row>
    <row r="207" spans="2:16" ht="15.75" customHeight="1">
      <c r="B207" s="14" t="s">
        <v>738</v>
      </c>
      <c r="C207" s="14" t="s">
        <v>739</v>
      </c>
      <c r="D207" s="14"/>
      <c r="E207" s="14" t="s">
        <v>150</v>
      </c>
      <c r="F207" s="14"/>
      <c r="L207" s="12" t="str">
        <f t="shared" si="5"/>
        <v>Giampaolo Pisano                \\</v>
      </c>
      <c r="N207" s="12">
        <f t="shared" si="6"/>
        <v>16</v>
      </c>
      <c r="O207" s="12">
        <f t="shared" si="7"/>
        <v>16</v>
      </c>
      <c r="P207" s="12" t="str">
        <f t="shared" si="8"/>
        <v xml:space="preserve">                </v>
      </c>
    </row>
    <row r="208" spans="2:16" ht="15.75" customHeight="1">
      <c r="B208" s="14" t="s">
        <v>405</v>
      </c>
      <c r="C208" s="14" t="s">
        <v>406</v>
      </c>
      <c r="D208" s="14"/>
      <c r="E208" s="12" t="s">
        <v>150</v>
      </c>
      <c r="J208" s="12" t="s">
        <v>391</v>
      </c>
      <c r="L208" s="12" t="str">
        <f t="shared" si="5"/>
        <v>Nicolas Ponthieu                \\</v>
      </c>
      <c r="N208" s="12">
        <f t="shared" si="6"/>
        <v>16</v>
      </c>
      <c r="O208" s="12">
        <f t="shared" si="7"/>
        <v>16</v>
      </c>
      <c r="P208" s="12" t="str">
        <f t="shared" si="8"/>
        <v xml:space="preserve">                </v>
      </c>
    </row>
    <row r="209" spans="2:16" ht="15.75" customHeight="1">
      <c r="B209" s="12" t="s">
        <v>237</v>
      </c>
      <c r="C209" s="12" t="s">
        <v>238</v>
      </c>
      <c r="E209" s="12" t="s">
        <v>150</v>
      </c>
      <c r="J209" s="12" t="s">
        <v>239</v>
      </c>
      <c r="L209" s="12" t="str">
        <f t="shared" si="5"/>
        <v>Giuseppe Puglisi                \\</v>
      </c>
      <c r="N209" s="12">
        <f t="shared" si="6"/>
        <v>16</v>
      </c>
      <c r="O209" s="12">
        <f t="shared" si="7"/>
        <v>16</v>
      </c>
      <c r="P209" s="12" t="str">
        <f t="shared" si="8"/>
        <v xml:space="preserve">                </v>
      </c>
    </row>
    <row r="210" spans="2:16" ht="15.75" customHeight="1">
      <c r="B210" s="14" t="s">
        <v>281</v>
      </c>
      <c r="C210" s="14" t="s">
        <v>312</v>
      </c>
      <c r="D210" s="14"/>
      <c r="E210" s="12" t="s">
        <v>150</v>
      </c>
      <c r="J210" s="12" t="s">
        <v>311</v>
      </c>
      <c r="L210" s="12" t="str">
        <f t="shared" si="5"/>
        <v>Benjamin Racine                 \\</v>
      </c>
      <c r="N210" s="12">
        <f t="shared" si="6"/>
        <v>15</v>
      </c>
      <c r="O210" s="12">
        <f t="shared" si="7"/>
        <v>17</v>
      </c>
      <c r="P210" s="12" t="str">
        <f t="shared" si="8"/>
        <v xml:space="preserve">                 </v>
      </c>
    </row>
    <row r="211" spans="2:16" ht="15.75" customHeight="1">
      <c r="B211" s="14" t="s">
        <v>240</v>
      </c>
      <c r="C211" s="14" t="s">
        <v>241</v>
      </c>
      <c r="D211" s="14"/>
      <c r="E211" s="14" t="s">
        <v>150</v>
      </c>
      <c r="F211" s="14"/>
      <c r="J211" s="14" t="s">
        <v>162</v>
      </c>
      <c r="L211" s="12" t="str">
        <f t="shared" si="5"/>
        <v>Christian Reichardt             \\</v>
      </c>
      <c r="N211" s="12">
        <f t="shared" si="6"/>
        <v>19</v>
      </c>
      <c r="O211" s="12">
        <f t="shared" si="7"/>
        <v>13</v>
      </c>
      <c r="P211" s="12" t="str">
        <f t="shared" si="8"/>
        <v xml:space="preserve">             </v>
      </c>
    </row>
    <row r="212" spans="2:16" ht="15.75" customHeight="1">
      <c r="B212" s="12" t="s">
        <v>478</v>
      </c>
      <c r="C212" s="14" t="s">
        <v>360</v>
      </c>
      <c r="D212" s="14"/>
      <c r="E212" s="12" t="s">
        <v>150</v>
      </c>
      <c r="J212" s="12" t="s">
        <v>348</v>
      </c>
      <c r="L212" s="12" t="str">
        <f t="shared" si="5"/>
        <v>Christophe Ringeval             \\</v>
      </c>
      <c r="N212" s="12">
        <f t="shared" si="6"/>
        <v>19</v>
      </c>
      <c r="O212" s="12">
        <f t="shared" si="7"/>
        <v>13</v>
      </c>
      <c r="P212" s="12" t="str">
        <f t="shared" si="8"/>
        <v xml:space="preserve">             </v>
      </c>
    </row>
    <row r="213" spans="2:16" ht="15.75" customHeight="1">
      <c r="B213" s="14" t="s">
        <v>593</v>
      </c>
      <c r="C213" s="14" t="s">
        <v>594</v>
      </c>
      <c r="D213" s="14"/>
      <c r="E213" s="12" t="s">
        <v>150</v>
      </c>
      <c r="J213" s="12" t="s">
        <v>595</v>
      </c>
      <c r="L213" s="12" t="str">
        <f t="shared" si="5"/>
        <v>Karwan Rostem                   \\</v>
      </c>
      <c r="N213" s="12">
        <f t="shared" si="6"/>
        <v>13</v>
      </c>
      <c r="O213" s="12">
        <f t="shared" si="7"/>
        <v>19</v>
      </c>
      <c r="P213" s="12" t="str">
        <f t="shared" si="8"/>
        <v xml:space="preserve">                   </v>
      </c>
    </row>
    <row r="214" spans="2:16" ht="15.75" customHeight="1">
      <c r="B214" s="12" t="s">
        <v>242</v>
      </c>
      <c r="C214" s="14" t="s">
        <v>243</v>
      </c>
      <c r="D214" s="14"/>
      <c r="E214" s="12" t="s">
        <v>150</v>
      </c>
      <c r="J214" s="12" t="s">
        <v>244</v>
      </c>
      <c r="L214" s="12" t="str">
        <f t="shared" si="5"/>
        <v>Anirban Roy                     \\</v>
      </c>
      <c r="N214" s="12">
        <f t="shared" si="6"/>
        <v>11</v>
      </c>
      <c r="O214" s="12">
        <f t="shared" si="7"/>
        <v>21</v>
      </c>
      <c r="P214" s="12" t="str">
        <f t="shared" si="8"/>
        <v xml:space="preserve">                     </v>
      </c>
    </row>
    <row r="215" spans="2:16" ht="15.75" customHeight="1">
      <c r="B215" s="14" t="s">
        <v>358</v>
      </c>
      <c r="C215" s="14" t="s">
        <v>359</v>
      </c>
      <c r="D215" s="14"/>
      <c r="E215" s="12" t="s">
        <v>150</v>
      </c>
      <c r="J215" s="12" t="s">
        <v>347</v>
      </c>
      <c r="L215" s="12" t="str">
        <f t="shared" si="5"/>
        <v>Jose-Alberto Rubino-Martin      \\</v>
      </c>
      <c r="N215" s="12">
        <f t="shared" si="6"/>
        <v>26</v>
      </c>
      <c r="O215" s="12">
        <f t="shared" si="7"/>
        <v>6</v>
      </c>
      <c r="P215" s="12" t="str">
        <f t="shared" si="8"/>
        <v xml:space="preserve">      </v>
      </c>
    </row>
    <row r="216" spans="2:16" ht="15.75" customHeight="1">
      <c r="B216" s="14" t="s">
        <v>740</v>
      </c>
      <c r="C216" s="14" t="s">
        <v>741</v>
      </c>
      <c r="D216" s="14"/>
      <c r="E216" s="14" t="s">
        <v>150</v>
      </c>
      <c r="F216" s="14"/>
      <c r="L216" s="12" t="str">
        <f t="shared" si="5"/>
        <v>Matarrese Sabino                \\</v>
      </c>
      <c r="N216" s="12">
        <f t="shared" si="6"/>
        <v>16</v>
      </c>
      <c r="O216" s="12">
        <f t="shared" si="7"/>
        <v>16</v>
      </c>
      <c r="P216" s="12" t="str">
        <f t="shared" si="8"/>
        <v xml:space="preserve">                </v>
      </c>
    </row>
    <row r="217" spans="2:16" ht="15.75" customHeight="1">
      <c r="B217" s="14" t="s">
        <v>245</v>
      </c>
      <c r="C217" s="14" t="s">
        <v>246</v>
      </c>
      <c r="D217" s="14"/>
      <c r="E217" s="12" t="s">
        <v>150</v>
      </c>
      <c r="J217" s="12" t="s">
        <v>247</v>
      </c>
      <c r="L217" s="12" t="str">
        <f t="shared" si="5"/>
        <v>Maria Salatino                  \\</v>
      </c>
      <c r="N217" s="12">
        <f t="shared" si="6"/>
        <v>14</v>
      </c>
      <c r="O217" s="12">
        <f t="shared" si="7"/>
        <v>18</v>
      </c>
      <c r="P217" s="12" t="str">
        <f t="shared" si="8"/>
        <v xml:space="preserve">                  </v>
      </c>
    </row>
    <row r="218" spans="2:16" ht="15.75" customHeight="1">
      <c r="B218" s="12" t="s">
        <v>281</v>
      </c>
      <c r="C218" s="14" t="s">
        <v>282</v>
      </c>
      <c r="D218" s="14"/>
      <c r="E218" s="12" t="s">
        <v>150</v>
      </c>
      <c r="J218" s="12" t="s">
        <v>271</v>
      </c>
      <c r="L218" s="12" t="str">
        <f t="shared" si="5"/>
        <v>Benjamin Saliwanchik            \\</v>
      </c>
      <c r="N218" s="12">
        <f t="shared" si="6"/>
        <v>20</v>
      </c>
      <c r="O218" s="12">
        <f t="shared" si="7"/>
        <v>12</v>
      </c>
      <c r="P218" s="12" t="str">
        <f t="shared" si="8"/>
        <v xml:space="preserve">            </v>
      </c>
    </row>
    <row r="219" spans="2:16" ht="15.75" customHeight="1">
      <c r="B219" s="14" t="s">
        <v>292</v>
      </c>
      <c r="C219" s="14" t="s">
        <v>293</v>
      </c>
      <c r="D219" s="14"/>
      <c r="E219" s="14" t="s">
        <v>150</v>
      </c>
      <c r="F219" s="14"/>
      <c r="J219" s="14" t="s">
        <v>215</v>
      </c>
      <c r="L219" s="12" t="str">
        <f t="shared" si="5"/>
        <v>Neelima Sehgal                  \\</v>
      </c>
      <c r="N219" s="12">
        <f t="shared" si="6"/>
        <v>14</v>
      </c>
      <c r="O219" s="12">
        <f t="shared" si="7"/>
        <v>18</v>
      </c>
      <c r="P219" s="12" t="str">
        <f t="shared" si="8"/>
        <v xml:space="preserve">                  </v>
      </c>
    </row>
    <row r="220" spans="2:16" ht="15.75" customHeight="1">
      <c r="B220" s="12" t="s">
        <v>248</v>
      </c>
      <c r="C220" s="14" t="s">
        <v>249</v>
      </c>
      <c r="D220" s="14"/>
      <c r="E220" s="12" t="s">
        <v>150</v>
      </c>
      <c r="J220" s="12" t="s">
        <v>250</v>
      </c>
      <c r="L220" s="12" t="str">
        <f t="shared" si="5"/>
        <v>Sarah Shandera                  \\</v>
      </c>
      <c r="N220" s="12">
        <f t="shared" si="6"/>
        <v>14</v>
      </c>
      <c r="O220" s="12">
        <f t="shared" si="7"/>
        <v>18</v>
      </c>
      <c r="P220" s="12" t="str">
        <f t="shared" si="8"/>
        <v xml:space="preserve">                  </v>
      </c>
    </row>
    <row r="221" spans="2:16" ht="15.75" customHeight="1">
      <c r="B221" s="14" t="s">
        <v>179</v>
      </c>
      <c r="C221" s="14" t="s">
        <v>310</v>
      </c>
      <c r="D221" s="14"/>
      <c r="E221" s="14" t="s">
        <v>150</v>
      </c>
      <c r="F221" s="14"/>
      <c r="J221" s="14" t="s">
        <v>552</v>
      </c>
      <c r="L221" s="12" t="str">
        <f t="shared" si="5"/>
        <v>Erik Shirokoff                  \\</v>
      </c>
      <c r="N221" s="12">
        <f t="shared" si="6"/>
        <v>14</v>
      </c>
      <c r="O221" s="12">
        <f t="shared" si="7"/>
        <v>18</v>
      </c>
      <c r="P221" s="12" t="str">
        <f t="shared" si="8"/>
        <v xml:space="preserve">                  </v>
      </c>
    </row>
    <row r="222" spans="2:16" ht="15.75" customHeight="1">
      <c r="B222" s="14" t="s">
        <v>251</v>
      </c>
      <c r="C222" s="14" t="s">
        <v>252</v>
      </c>
      <c r="D222" s="14"/>
      <c r="E222" s="14" t="s">
        <v>150</v>
      </c>
      <c r="F222" s="14"/>
      <c r="J222" s="14" t="s">
        <v>253</v>
      </c>
      <c r="L222" s="12" t="str">
        <f t="shared" si="5"/>
        <v>An\v{z}e Slosar                 \\</v>
      </c>
      <c r="N222" s="12">
        <f t="shared" si="6"/>
        <v>15</v>
      </c>
      <c r="O222" s="12">
        <f t="shared" si="7"/>
        <v>17</v>
      </c>
      <c r="P222" s="12" t="str">
        <f t="shared" si="8"/>
        <v xml:space="preserve">                 </v>
      </c>
    </row>
    <row r="223" spans="2:16" ht="15.75" customHeight="1">
      <c r="B223" s="12" t="s">
        <v>401</v>
      </c>
      <c r="C223" s="14" t="s">
        <v>402</v>
      </c>
      <c r="D223" s="14"/>
      <c r="E223" s="12" t="s">
        <v>150</v>
      </c>
      <c r="J223" s="12" t="s">
        <v>385</v>
      </c>
      <c r="L223" s="12" t="str">
        <f t="shared" si="5"/>
        <v>Tarun Souradeep                 \\</v>
      </c>
      <c r="N223" s="12">
        <f t="shared" si="6"/>
        <v>15</v>
      </c>
      <c r="O223" s="12">
        <f t="shared" si="7"/>
        <v>17</v>
      </c>
      <c r="P223" s="12" t="str">
        <f t="shared" si="8"/>
        <v xml:space="preserve">                 </v>
      </c>
    </row>
    <row r="224" spans="2:16" ht="15.75" customHeight="1">
      <c r="B224" s="14" t="s">
        <v>642</v>
      </c>
      <c r="C224" s="14" t="s">
        <v>643</v>
      </c>
      <c r="D224" s="14"/>
      <c r="E224" s="14" t="s">
        <v>150</v>
      </c>
      <c r="F224" s="14"/>
      <c r="J224" s="14" t="s">
        <v>646</v>
      </c>
      <c r="L224" s="12" t="str">
        <f t="shared" si="5"/>
        <v>Suzanne Staggs                  \\</v>
      </c>
      <c r="N224" s="12">
        <f t="shared" si="6"/>
        <v>14</v>
      </c>
      <c r="O224" s="12">
        <f t="shared" si="7"/>
        <v>18</v>
      </c>
      <c r="P224" s="12" t="str">
        <f t="shared" si="8"/>
        <v xml:space="preserve">                  </v>
      </c>
    </row>
    <row r="225" spans="2:16" ht="15.75" customHeight="1">
      <c r="B225" s="14" t="s">
        <v>598</v>
      </c>
      <c r="C225" s="14" t="s">
        <v>599</v>
      </c>
      <c r="D225" s="14"/>
      <c r="E225" s="12" t="s">
        <v>150</v>
      </c>
      <c r="J225" s="12" t="s">
        <v>483</v>
      </c>
      <c r="L225" s="12" t="str">
        <f t="shared" si="5"/>
        <v>George Stein                    \\</v>
      </c>
      <c r="N225" s="12">
        <f t="shared" si="6"/>
        <v>12</v>
      </c>
      <c r="O225" s="12">
        <f t="shared" si="7"/>
        <v>20</v>
      </c>
      <c r="P225" s="12" t="str">
        <f t="shared" si="8"/>
        <v xml:space="preserve">                    </v>
      </c>
    </row>
    <row r="226" spans="2:16" ht="15.75" customHeight="1">
      <c r="B226" s="14" t="s">
        <v>697</v>
      </c>
      <c r="C226" s="14" t="s">
        <v>696</v>
      </c>
      <c r="D226" s="14"/>
      <c r="E226" s="14" t="s">
        <v>150</v>
      </c>
      <c r="F226" s="14"/>
      <c r="J226" s="12" t="s">
        <v>684</v>
      </c>
      <c r="L226" s="12" t="str">
        <f t="shared" si="5"/>
        <v>Radek Stompor                   \\</v>
      </c>
      <c r="N226" s="12">
        <f t="shared" si="6"/>
        <v>13</v>
      </c>
      <c r="O226" s="12">
        <f t="shared" si="7"/>
        <v>19</v>
      </c>
      <c r="P226" s="12" t="str">
        <f t="shared" si="8"/>
        <v xml:space="preserve">                   </v>
      </c>
    </row>
    <row r="227" spans="2:16" ht="15.75" customHeight="1">
      <c r="B227" s="14" t="s">
        <v>658</v>
      </c>
      <c r="C227" s="14" t="s">
        <v>659</v>
      </c>
      <c r="D227" s="14"/>
      <c r="E227" s="14" t="s">
        <v>150</v>
      </c>
      <c r="F227" s="14"/>
      <c r="L227" s="12" t="str">
        <f t="shared" si="5"/>
        <v>Rashid Sunyaev                  \\</v>
      </c>
      <c r="N227" s="12">
        <f t="shared" si="6"/>
        <v>14</v>
      </c>
      <c r="O227" s="12">
        <f t="shared" si="7"/>
        <v>18</v>
      </c>
      <c r="P227" s="12" t="str">
        <f t="shared" si="8"/>
        <v xml:space="preserve">                  </v>
      </c>
    </row>
    <row r="228" spans="2:16" ht="15.75" customHeight="1">
      <c r="B228" s="14" t="s">
        <v>254</v>
      </c>
      <c r="C228" s="14" t="s">
        <v>255</v>
      </c>
      <c r="D228" s="14"/>
      <c r="E228" s="12" t="s">
        <v>150</v>
      </c>
      <c r="J228" s="12" t="s">
        <v>178</v>
      </c>
      <c r="L228" s="12" t="str">
        <f t="shared" si="5"/>
        <v>Aritoki Suzuki                  \\</v>
      </c>
      <c r="N228" s="12">
        <f t="shared" si="6"/>
        <v>14</v>
      </c>
      <c r="O228" s="12">
        <f t="shared" si="7"/>
        <v>18</v>
      </c>
      <c r="P228" s="12" t="str">
        <f t="shared" si="8"/>
        <v xml:space="preserve">                  </v>
      </c>
    </row>
    <row r="229" spans="2:16" ht="15.75" customHeight="1">
      <c r="B229" s="12" t="s">
        <v>77</v>
      </c>
      <c r="C229" s="14" t="s">
        <v>290</v>
      </c>
      <c r="D229" s="14"/>
      <c r="E229" s="12" t="s">
        <v>150</v>
      </c>
      <c r="J229" s="12" t="s">
        <v>277</v>
      </c>
      <c r="L229" s="12" t="str">
        <f t="shared" si="5"/>
        <v>Eric Switzer                    \\</v>
      </c>
      <c r="N229" s="12">
        <f t="shared" si="6"/>
        <v>12</v>
      </c>
      <c r="O229" s="12">
        <f t="shared" si="7"/>
        <v>20</v>
      </c>
      <c r="P229" s="12" t="str">
        <f t="shared" si="8"/>
        <v xml:space="preserve">                    </v>
      </c>
    </row>
    <row r="230" spans="2:16" ht="15.75" customHeight="1">
      <c r="B230" s="14" t="s">
        <v>146</v>
      </c>
      <c r="C230" s="14" t="s">
        <v>291</v>
      </c>
      <c r="D230" s="14"/>
      <c r="E230" s="12" t="s">
        <v>150</v>
      </c>
      <c r="J230" s="12" t="s">
        <v>278</v>
      </c>
      <c r="L230" s="12" t="str">
        <f t="shared" si="5"/>
        <v>Andrea Tartari                  \\</v>
      </c>
      <c r="N230" s="12">
        <f t="shared" si="6"/>
        <v>14</v>
      </c>
      <c r="O230" s="12">
        <f t="shared" si="7"/>
        <v>18</v>
      </c>
      <c r="P230" s="12" t="str">
        <f t="shared" si="8"/>
        <v xml:space="preserve">                  </v>
      </c>
    </row>
    <row r="231" spans="2:16" ht="15.75" customHeight="1">
      <c r="B231" s="14" t="s">
        <v>256</v>
      </c>
      <c r="C231" s="16" t="s">
        <v>257</v>
      </c>
      <c r="E231" s="14" t="s">
        <v>150</v>
      </c>
      <c r="F231" s="14"/>
      <c r="L231" s="12" t="str">
        <f t="shared" si="5"/>
        <v>Grant Teply                     \\</v>
      </c>
      <c r="N231" s="12">
        <f t="shared" si="6"/>
        <v>11</v>
      </c>
      <c r="O231" s="12">
        <f t="shared" si="7"/>
        <v>21</v>
      </c>
      <c r="P231" s="12" t="str">
        <f t="shared" si="8"/>
        <v xml:space="preserve">                     </v>
      </c>
    </row>
    <row r="232" spans="2:16" ht="15.75" customHeight="1">
      <c r="B232" s="14" t="s">
        <v>9</v>
      </c>
      <c r="C232" s="14" t="s">
        <v>294</v>
      </c>
      <c r="D232" s="14"/>
      <c r="E232" s="14" t="s">
        <v>150</v>
      </c>
      <c r="F232" s="14"/>
      <c r="L232" s="12" t="str">
        <f t="shared" si="5"/>
        <v>Peter Timbie                    \\</v>
      </c>
      <c r="N232" s="12">
        <f t="shared" si="6"/>
        <v>12</v>
      </c>
      <c r="O232" s="12">
        <f t="shared" si="7"/>
        <v>20</v>
      </c>
      <c r="P232" s="12" t="str">
        <f t="shared" si="8"/>
        <v xml:space="preserve">                    </v>
      </c>
    </row>
    <row r="233" spans="2:16" ht="15.75" customHeight="1">
      <c r="B233" s="18" t="s">
        <v>259</v>
      </c>
      <c r="C233" s="14" t="s">
        <v>260</v>
      </c>
      <c r="D233" s="14"/>
      <c r="E233" s="14" t="s">
        <v>150</v>
      </c>
      <c r="F233" s="14"/>
      <c r="J233" s="14" t="s">
        <v>261</v>
      </c>
      <c r="L233" s="12" t="str">
        <f t="shared" si="5"/>
        <v>Matthieu Tristram               \\</v>
      </c>
      <c r="N233" s="12">
        <f t="shared" si="6"/>
        <v>17</v>
      </c>
      <c r="O233" s="12">
        <f t="shared" si="7"/>
        <v>15</v>
      </c>
      <c r="P233" s="12" t="str">
        <f t="shared" si="8"/>
        <v xml:space="preserve">               </v>
      </c>
    </row>
    <row r="234" spans="2:16" ht="15.75" customHeight="1">
      <c r="B234" s="14" t="s">
        <v>313</v>
      </c>
      <c r="C234" s="14" t="s">
        <v>314</v>
      </c>
      <c r="D234" s="14"/>
      <c r="E234" s="12" t="s">
        <v>150</v>
      </c>
      <c r="J234" s="12" t="s">
        <v>274</v>
      </c>
      <c r="L234" s="12" t="str">
        <f t="shared" si="5"/>
        <v>Caterina Umilt\`{a}             \\</v>
      </c>
      <c r="N234" s="12">
        <f t="shared" si="6"/>
        <v>19</v>
      </c>
      <c r="O234" s="12">
        <f t="shared" si="7"/>
        <v>13</v>
      </c>
      <c r="P234" s="12" t="str">
        <f t="shared" si="8"/>
        <v xml:space="preserve">             </v>
      </c>
    </row>
    <row r="235" spans="2:16" ht="15.75" customHeight="1">
      <c r="B235" s="16" t="s">
        <v>742</v>
      </c>
      <c r="C235" s="14" t="s">
        <v>743</v>
      </c>
      <c r="D235" s="14"/>
      <c r="E235" s="12" t="s">
        <v>150</v>
      </c>
      <c r="I235" s="12" t="s">
        <v>382</v>
      </c>
      <c r="J235" s="14" t="s">
        <v>381</v>
      </c>
      <c r="L235" s="12" t="str">
        <f t="shared" si="5"/>
        <v>Rien van de Weygaert            \\</v>
      </c>
      <c r="N235" s="12">
        <f t="shared" si="6"/>
        <v>20</v>
      </c>
      <c r="O235" s="12">
        <f t="shared" si="7"/>
        <v>12</v>
      </c>
      <c r="P235" s="12" t="str">
        <f t="shared" si="8"/>
        <v xml:space="preserve">            </v>
      </c>
    </row>
    <row r="236" spans="2:16" ht="15.75" customHeight="1">
      <c r="B236" s="14" t="s">
        <v>587</v>
      </c>
      <c r="C236" s="14" t="s">
        <v>588</v>
      </c>
      <c r="D236" s="14"/>
      <c r="E236" s="12" t="s">
        <v>150</v>
      </c>
      <c r="J236" s="12" t="s">
        <v>351</v>
      </c>
      <c r="L236" s="12" t="str">
        <f t="shared" si="5"/>
        <v>Vincent Vennin                  \\</v>
      </c>
      <c r="N236" s="12">
        <f t="shared" si="6"/>
        <v>14</v>
      </c>
      <c r="O236" s="12">
        <f t="shared" si="7"/>
        <v>18</v>
      </c>
      <c r="P236" s="12" t="str">
        <f t="shared" si="8"/>
        <v xml:space="preserve">                  </v>
      </c>
    </row>
    <row r="237" spans="2:16" ht="15.75" customHeight="1">
      <c r="B237" s="14" t="s">
        <v>356</v>
      </c>
      <c r="C237" s="14" t="s">
        <v>357</v>
      </c>
      <c r="D237" s="14"/>
      <c r="E237" s="14" t="s">
        <v>150</v>
      </c>
      <c r="F237" s="14"/>
      <c r="J237" s="14" t="s">
        <v>315</v>
      </c>
      <c r="L237" s="12" t="str">
        <f t="shared" si="5"/>
        <v>Licia Verde                     \\</v>
      </c>
      <c r="N237" s="12">
        <f t="shared" si="6"/>
        <v>11</v>
      </c>
      <c r="O237" s="12">
        <f t="shared" si="7"/>
        <v>21</v>
      </c>
      <c r="P237" s="12" t="str">
        <f t="shared" si="8"/>
        <v xml:space="preserve">                     </v>
      </c>
    </row>
    <row r="238" spans="2:16" ht="15.75" customHeight="1">
      <c r="B238" s="14" t="s">
        <v>321</v>
      </c>
      <c r="C238" s="14" t="s">
        <v>320</v>
      </c>
      <c r="D238" s="14"/>
      <c r="E238" s="14" t="s">
        <v>150</v>
      </c>
      <c r="F238" s="14"/>
      <c r="J238" s="14"/>
      <c r="L238" s="12" t="str">
        <f t="shared" si="5"/>
        <v>Patricio Vielva                 \\</v>
      </c>
      <c r="N238" s="12">
        <f t="shared" si="6"/>
        <v>15</v>
      </c>
      <c r="O238" s="12">
        <f t="shared" si="7"/>
        <v>17</v>
      </c>
      <c r="P238" s="12" t="str">
        <f t="shared" si="8"/>
        <v xml:space="preserve">                 </v>
      </c>
    </row>
    <row r="239" spans="2:16" ht="15.75" customHeight="1">
      <c r="B239" s="14" t="s">
        <v>744</v>
      </c>
      <c r="C239" s="14" t="s">
        <v>745</v>
      </c>
      <c r="D239" s="14"/>
      <c r="E239" s="14" t="s">
        <v>150</v>
      </c>
      <c r="F239" s="14"/>
      <c r="J239" s="14"/>
      <c r="L239" s="12" t="str">
        <f t="shared" si="5"/>
        <v>Abigail Vieregg                 \\</v>
      </c>
      <c r="N239" s="12">
        <f t="shared" si="6"/>
        <v>15</v>
      </c>
      <c r="O239" s="12">
        <f t="shared" si="7"/>
        <v>17</v>
      </c>
      <c r="P239" s="12" t="str">
        <f t="shared" si="8"/>
        <v xml:space="preserve">                 </v>
      </c>
    </row>
    <row r="240" spans="2:16" ht="15.75" customHeight="1">
      <c r="B240" s="14" t="s">
        <v>746</v>
      </c>
      <c r="C240" s="14" t="s">
        <v>747</v>
      </c>
      <c r="D240" s="14"/>
      <c r="E240" s="12" t="s">
        <v>150</v>
      </c>
      <c r="J240" s="12" t="s">
        <v>273</v>
      </c>
      <c r="L240" s="12" t="str">
        <f t="shared" si="5"/>
        <v>Jan Vrtilek                     \\</v>
      </c>
      <c r="N240" s="12">
        <f t="shared" si="6"/>
        <v>11</v>
      </c>
      <c r="O240" s="12">
        <f t="shared" si="7"/>
        <v>21</v>
      </c>
      <c r="P240" s="12" t="str">
        <f t="shared" si="8"/>
        <v xml:space="preserve">                     </v>
      </c>
    </row>
    <row r="241" spans="2:16" ht="15.75" customHeight="1">
      <c r="B241" s="12" t="s">
        <v>281</v>
      </c>
      <c r="C241" s="14" t="s">
        <v>285</v>
      </c>
      <c r="D241" s="14"/>
      <c r="E241" s="14" t="s">
        <v>150</v>
      </c>
      <c r="F241" s="14"/>
      <c r="J241" s="14" t="s">
        <v>79</v>
      </c>
      <c r="L241" s="12" t="str">
        <f t="shared" si="5"/>
        <v>Benjamin Wallisch               \\</v>
      </c>
      <c r="N241" s="12">
        <f t="shared" si="6"/>
        <v>17</v>
      </c>
      <c r="O241" s="12">
        <f t="shared" si="7"/>
        <v>15</v>
      </c>
      <c r="P241" s="12" t="str">
        <f t="shared" si="8"/>
        <v xml:space="preserve">               </v>
      </c>
    </row>
    <row r="242" spans="2:16" ht="15.75" customHeight="1">
      <c r="B242" s="18" t="s">
        <v>281</v>
      </c>
      <c r="C242" s="14" t="s">
        <v>567</v>
      </c>
      <c r="D242" s="14"/>
      <c r="E242" s="14" t="s">
        <v>150</v>
      </c>
      <c r="F242" s="14"/>
      <c r="L242" s="12" t="str">
        <f t="shared" si="5"/>
        <v>Benjamin Wandelt                \\</v>
      </c>
      <c r="N242" s="12">
        <f t="shared" si="6"/>
        <v>16</v>
      </c>
      <c r="O242" s="12">
        <f t="shared" si="7"/>
        <v>16</v>
      </c>
      <c r="P242" s="12" t="str">
        <f t="shared" si="8"/>
        <v xml:space="preserve">                </v>
      </c>
    </row>
    <row r="243" spans="2:16" ht="15.75" customHeight="1">
      <c r="B243" s="14" t="s">
        <v>748</v>
      </c>
      <c r="C243" s="14" t="s">
        <v>749</v>
      </c>
      <c r="D243" s="14"/>
      <c r="E243" s="12" t="s">
        <v>150</v>
      </c>
      <c r="J243" s="12" t="s">
        <v>264</v>
      </c>
      <c r="L243" s="12" t="str">
        <f t="shared" si="5"/>
        <v>Gensheng Wang                   \\</v>
      </c>
      <c r="N243" s="12">
        <f t="shared" si="6"/>
        <v>13</v>
      </c>
      <c r="O243" s="12">
        <f t="shared" si="7"/>
        <v>19</v>
      </c>
      <c r="P243" s="12" t="str">
        <f t="shared" si="8"/>
        <v xml:space="preserve">                   </v>
      </c>
    </row>
    <row r="244" spans="2:16" ht="15.75" customHeight="1">
      <c r="B244" s="12" t="s">
        <v>262</v>
      </c>
      <c r="C244" s="14" t="s">
        <v>263</v>
      </c>
      <c r="E244" s="14" t="s">
        <v>150</v>
      </c>
      <c r="F244" s="14"/>
      <c r="J244" s="14" t="s">
        <v>379</v>
      </c>
      <c r="L244" s="12" t="str">
        <f t="shared" si="5"/>
        <v>Scott Watson                    \\</v>
      </c>
      <c r="N244" s="12">
        <f t="shared" si="6"/>
        <v>12</v>
      </c>
      <c r="O244" s="12">
        <f t="shared" si="7"/>
        <v>20</v>
      </c>
      <c r="P244" s="12" t="str">
        <f t="shared" si="8"/>
        <v xml:space="preserve">                    </v>
      </c>
    </row>
    <row r="245" spans="2:16" ht="18.75" customHeight="1">
      <c r="B245" s="12" t="s">
        <v>265</v>
      </c>
      <c r="C245" s="14" t="s">
        <v>266</v>
      </c>
      <c r="D245" s="14"/>
      <c r="E245" s="14" t="s">
        <v>150</v>
      </c>
      <c r="F245" s="14"/>
      <c r="J245" s="14" t="s">
        <v>55</v>
      </c>
      <c r="L245" s="12" t="str">
        <f t="shared" si="5"/>
        <v>Edward J. Wollack               \\</v>
      </c>
      <c r="N245" s="12">
        <f t="shared" si="6"/>
        <v>17</v>
      </c>
      <c r="O245" s="12">
        <f t="shared" si="7"/>
        <v>15</v>
      </c>
      <c r="P245" s="12" t="str">
        <f t="shared" si="8"/>
        <v xml:space="preserve">               </v>
      </c>
    </row>
    <row r="246" spans="2:16" ht="18.75" customHeight="1">
      <c r="B246" s="16" t="s">
        <v>750</v>
      </c>
      <c r="C246" s="14" t="s">
        <v>143</v>
      </c>
      <c r="D246" s="14"/>
      <c r="E246" s="14" t="s">
        <v>150</v>
      </c>
      <c r="F246" s="14"/>
      <c r="L246" s="12" t="str">
        <f t="shared" si="5"/>
        <v>Zhilei Xu                       \\</v>
      </c>
      <c r="N246" s="12">
        <f t="shared" si="6"/>
        <v>9</v>
      </c>
      <c r="O246" s="12">
        <f t="shared" si="7"/>
        <v>23</v>
      </c>
      <c r="P246" s="12" t="str">
        <f t="shared" si="8"/>
        <v xml:space="preserve">                       </v>
      </c>
    </row>
    <row r="247" spans="2:16" ht="18.75" customHeight="1">
      <c r="B247" s="14" t="s">
        <v>582</v>
      </c>
      <c r="C247" s="14" t="s">
        <v>583</v>
      </c>
      <c r="D247" s="14"/>
      <c r="E247" s="14" t="s">
        <v>150</v>
      </c>
      <c r="F247" s="14"/>
      <c r="J247" s="12" t="s">
        <v>547</v>
      </c>
      <c r="L247" s="12" t="str">
        <f t="shared" si="5"/>
        <v>Siavash Yasini                  \\</v>
      </c>
      <c r="N247" s="12">
        <f t="shared" si="6"/>
        <v>14</v>
      </c>
      <c r="O247" s="12">
        <f t="shared" si="7"/>
        <v>18</v>
      </c>
      <c r="P247" s="12" t="str">
        <f t="shared" si="8"/>
        <v xml:space="preserve">                  </v>
      </c>
    </row>
    <row r="248" spans="2:16" ht="18.75" customHeight="1">
      <c r="B248" s="14"/>
      <c r="C248" s="14"/>
      <c r="D248" s="14"/>
      <c r="E248" s="14"/>
      <c r="F248" s="14"/>
    </row>
    <row r="249" spans="2:16" ht="18.75" customHeight="1">
      <c r="B249" s="14"/>
      <c r="C249" s="14"/>
      <c r="D249" s="14"/>
      <c r="E249" s="14"/>
      <c r="F249" s="14"/>
      <c r="J249" s="14"/>
    </row>
    <row r="250" spans="2:16" ht="18.75" customHeight="1">
      <c r="B250" s="14"/>
      <c r="C250" s="14"/>
      <c r="D250" s="14"/>
    </row>
    <row r="251" spans="2:16" ht="18.75" customHeight="1">
      <c r="B251" s="14"/>
      <c r="C251" s="14"/>
      <c r="D251" s="14"/>
    </row>
    <row r="252" spans="2:16" ht="18.75" customHeight="1">
      <c r="B252" s="14"/>
      <c r="C252" s="14"/>
      <c r="D252" s="14"/>
    </row>
    <row r="253" spans="2:16" ht="18.75" customHeight="1">
      <c r="B253" s="14"/>
      <c r="C253" s="14"/>
      <c r="D253" s="14"/>
    </row>
    <row r="254" spans="2:16" ht="18.75" customHeight="1">
      <c r="B254" s="14"/>
      <c r="C254" s="14"/>
      <c r="D254" s="14"/>
    </row>
    <row r="255" spans="2:16" ht="18.75" customHeight="1">
      <c r="B255" s="14"/>
      <c r="C255" s="14"/>
      <c r="D255" s="14"/>
    </row>
    <row r="256" spans="2:16" ht="18.75" customHeight="1">
      <c r="B256" s="14"/>
      <c r="C256" s="14"/>
      <c r="D256" s="14"/>
    </row>
    <row r="257" spans="2:18" ht="18.75" customHeight="1">
      <c r="B257" s="14"/>
      <c r="C257" s="14"/>
      <c r="D257" s="14"/>
    </row>
    <row r="258" spans="2:18" ht="18.75" customHeight="1">
      <c r="B258" s="14"/>
      <c r="C258" s="14"/>
      <c r="D258" s="14"/>
    </row>
    <row r="259" spans="2:18" ht="18.75" customHeight="1">
      <c r="B259" s="14"/>
      <c r="C259" s="14"/>
      <c r="D259" s="14"/>
    </row>
    <row r="260" spans="2:18" ht="18.75" customHeight="1">
      <c r="B260" s="14"/>
      <c r="C260" s="14"/>
      <c r="D260" s="14"/>
    </row>
    <row r="261" spans="2:18" ht="18.75" customHeight="1">
      <c r="B261" s="14"/>
      <c r="C261" s="14"/>
      <c r="D261" s="14"/>
    </row>
    <row r="262" spans="2:18" ht="18.75" customHeight="1">
      <c r="B262" s="14"/>
      <c r="C262" s="14"/>
      <c r="D262" s="14"/>
    </row>
    <row r="263" spans="2:18" ht="15.75" customHeight="1">
      <c r="B263" s="14" t="s">
        <v>140</v>
      </c>
      <c r="C263" s="12" t="s">
        <v>141</v>
      </c>
      <c r="E263" s="12" t="s">
        <v>150</v>
      </c>
      <c r="L263" s="12" t="str">
        <f>CONCATENATE(B263," ",C263,P263,"\\")</f>
        <v>Martin White                    \\</v>
      </c>
      <c r="N263" s="12">
        <f>LEN(B263)+LEN(C263)+1</f>
        <v>12</v>
      </c>
      <c r="O263" s="12">
        <f>IF(N263&lt;30,(32-N263),3)</f>
        <v>20</v>
      </c>
      <c r="P263" s="12" t="str">
        <f t="shared" ref="P263:P267" si="22">REPT(" ",O263)</f>
        <v xml:space="preserve">                    </v>
      </c>
    </row>
    <row r="264" spans="2:18" ht="15.75" customHeight="1">
      <c r="B264" s="14"/>
      <c r="C264" s="14"/>
      <c r="D264" s="14"/>
      <c r="P264" s="12" t="str">
        <f t="shared" si="22"/>
        <v/>
      </c>
    </row>
    <row r="265" spans="2:18" ht="15.75" customHeight="1">
      <c r="B265" s="14"/>
      <c r="C265" s="14"/>
      <c r="D265" s="14"/>
      <c r="P265" s="12" t="str">
        <f t="shared" si="22"/>
        <v/>
      </c>
    </row>
    <row r="266" spans="2:18" ht="15.75" customHeight="1">
      <c r="B266" s="14"/>
      <c r="C266" s="14"/>
      <c r="D266" s="14"/>
      <c r="P266" s="12" t="str">
        <f t="shared" si="22"/>
        <v/>
      </c>
    </row>
    <row r="267" spans="2:18" ht="15.75" customHeight="1">
      <c r="B267" s="14"/>
      <c r="C267" s="14"/>
      <c r="D267" s="14"/>
      <c r="P267" s="12" t="str">
        <f t="shared" si="22"/>
        <v/>
      </c>
    </row>
    <row r="268" spans="2:18" ht="15.75" customHeight="1">
      <c r="B268" s="14"/>
      <c r="C268" s="14"/>
      <c r="D268" s="14"/>
    </row>
    <row r="269" spans="2:18" ht="15.75" customHeight="1">
      <c r="B269" s="14"/>
      <c r="C269" s="14"/>
      <c r="D269" s="14"/>
      <c r="P269" s="12" t="str">
        <f t="shared" ref="P269:P273" si="23">REPT(" ",O269)</f>
        <v/>
      </c>
    </row>
    <row r="270" spans="2:18" ht="15.75" customHeight="1">
      <c r="B270" s="14"/>
      <c r="C270" s="14"/>
      <c r="D270" s="14"/>
      <c r="P270" s="12" t="str">
        <f t="shared" si="23"/>
        <v/>
      </c>
    </row>
    <row r="271" spans="2:18" ht="15.75" customHeight="1">
      <c r="B271" s="12" t="s">
        <v>364</v>
      </c>
      <c r="C271" s="14" t="s">
        <v>365</v>
      </c>
      <c r="D271" s="14" t="s">
        <v>525</v>
      </c>
      <c r="E271" s="12" t="s">
        <v>366</v>
      </c>
      <c r="I271" s="12">
        <v>22</v>
      </c>
      <c r="J271" s="12" t="s">
        <v>110</v>
      </c>
      <c r="L271" s="12" t="str">
        <f>CONCATENATE(B271," ",C271," $^{",I271,"}$",P271,"\\")</f>
        <v>Jeff Booth $^{22}$                      \\</v>
      </c>
      <c r="N271" s="12">
        <f>LEN(B271)+LEN(C271)+1</f>
        <v>10</v>
      </c>
      <c r="O271" s="12">
        <f>IF(N271&lt;30,(32-N271),3)</f>
        <v>22</v>
      </c>
      <c r="P271" s="12" t="str">
        <f t="shared" si="23"/>
        <v xml:space="preserve">                      </v>
      </c>
      <c r="R271" s="12" t="str">
        <f>CONCATENATE(I271,". ",J271,".  \\")</f>
        <v>22. Jet Propulsion Laboratory, California Institute of Technology.  \\</v>
      </c>
    </row>
    <row r="272" spans="2:18" ht="15.75" customHeight="1">
      <c r="B272" s="14"/>
      <c r="C272" s="14"/>
      <c r="D272" s="14"/>
      <c r="P272" s="12" t="str">
        <f t="shared" si="23"/>
        <v/>
      </c>
    </row>
    <row r="273" spans="2:16" ht="15.75" customHeight="1">
      <c r="B273" s="14"/>
      <c r="C273" s="14"/>
      <c r="D273" s="14"/>
      <c r="P273" s="12" t="str">
        <f t="shared" si="23"/>
        <v/>
      </c>
    </row>
    <row r="274" spans="2:16" ht="15.75" customHeight="1">
      <c r="B274" s="14"/>
      <c r="C274" s="14"/>
      <c r="D274" s="14"/>
    </row>
    <row r="275" spans="2:16" ht="15.75" customHeight="1">
      <c r="B275" s="14"/>
      <c r="C275" s="14"/>
      <c r="D275" s="14"/>
    </row>
    <row r="276" spans="2:16" ht="15.75" customHeight="1">
      <c r="B276" s="14" t="s">
        <v>210</v>
      </c>
      <c r="C276" s="14" t="s">
        <v>699</v>
      </c>
      <c r="D276" s="14"/>
      <c r="E276" s="14" t="s">
        <v>150</v>
      </c>
      <c r="F276" s="14"/>
      <c r="J276" s="14" t="s">
        <v>698</v>
      </c>
    </row>
    <row r="277" spans="2:16" ht="15.75" customHeight="1">
      <c r="B277" s="14" t="s">
        <v>176</v>
      </c>
      <c r="C277" s="14" t="s">
        <v>177</v>
      </c>
      <c r="D277" s="14"/>
      <c r="E277" s="14" t="s">
        <v>150</v>
      </c>
      <c r="F277" s="14"/>
      <c r="J277" s="14" t="s">
        <v>178</v>
      </c>
    </row>
    <row r="278" spans="2:16" ht="15.75" customHeight="1">
      <c r="B278" s="14"/>
      <c r="C278" s="14"/>
      <c r="D278" s="14"/>
    </row>
    <row r="279" spans="2:16" ht="15.75" customHeight="1">
      <c r="B279" s="14"/>
      <c r="C279" s="14"/>
      <c r="D279" s="14"/>
    </row>
    <row r="280" spans="2:16" ht="15.75" customHeight="1">
      <c r="B280" s="14"/>
      <c r="C280" s="14"/>
      <c r="D280" s="14"/>
    </row>
    <row r="281" spans="2:16" ht="15.75" customHeight="1">
      <c r="B281" s="14"/>
      <c r="C281" s="14"/>
      <c r="D281" s="14"/>
    </row>
    <row r="282" spans="2:16" ht="15.75" customHeight="1">
      <c r="B282" s="14"/>
      <c r="C282" s="14"/>
      <c r="D282" s="14"/>
    </row>
    <row r="283" spans="2:16" ht="15.75" customHeight="1">
      <c r="B283" s="14"/>
      <c r="C283" s="14"/>
      <c r="D283" s="14"/>
    </row>
    <row r="284" spans="2:16" ht="15.75" customHeight="1">
      <c r="B284" s="14"/>
      <c r="C284" s="14"/>
      <c r="D284" s="14"/>
    </row>
    <row r="285" spans="2:16" ht="15.75" customHeight="1">
      <c r="B285" s="14"/>
      <c r="C285" s="14"/>
      <c r="D285" s="14"/>
    </row>
    <row r="286" spans="2:16" ht="15.75" customHeight="1">
      <c r="B286" s="14"/>
      <c r="C286" s="14"/>
      <c r="D286" s="14"/>
    </row>
    <row r="287" spans="2:16" ht="15.75" customHeight="1">
      <c r="B287" s="14"/>
      <c r="C287" s="14"/>
      <c r="D287" s="14"/>
    </row>
    <row r="288" spans="2:16" ht="15.75" customHeight="1">
      <c r="B288" s="14"/>
      <c r="C288" s="14"/>
      <c r="D288" s="14"/>
    </row>
    <row r="289" spans="2:4" ht="15.75" customHeight="1">
      <c r="B289" s="14"/>
    </row>
    <row r="290" spans="2:4" ht="15.75" customHeight="1">
      <c r="B290" s="14"/>
    </row>
    <row r="291" spans="2:4" ht="15.75" customHeight="1">
      <c r="B291" s="14"/>
    </row>
    <row r="292" spans="2:4" ht="15.75" customHeight="1">
      <c r="B292" s="14"/>
    </row>
    <row r="293" spans="2:4" ht="15.75" customHeight="1">
      <c r="B293" s="14"/>
    </row>
    <row r="294" spans="2:4" ht="15.75" customHeight="1">
      <c r="B294" s="14"/>
    </row>
    <row r="295" spans="2:4" ht="15.75" customHeight="1">
      <c r="B295" s="14"/>
    </row>
    <row r="296" spans="2:4" ht="15.75" customHeight="1">
      <c r="B296" s="14"/>
    </row>
    <row r="297" spans="2:4" ht="15.75" customHeight="1">
      <c r="B297" s="14"/>
      <c r="C297" s="14"/>
      <c r="D297" s="14"/>
    </row>
    <row r="298" spans="2:4" ht="15.75" customHeight="1">
      <c r="B298" s="14"/>
      <c r="C298" s="14"/>
      <c r="D298" s="14"/>
    </row>
    <row r="299" spans="2:4" ht="15.75" customHeight="1">
      <c r="B299" s="14"/>
      <c r="C299" s="14"/>
      <c r="D299" s="14"/>
    </row>
    <row r="300" spans="2:4" ht="15.75" customHeight="1">
      <c r="B300" s="14"/>
      <c r="C300" s="14"/>
      <c r="D300" s="14"/>
    </row>
    <row r="301" spans="2:4" ht="15.75" customHeight="1">
      <c r="B301" s="14"/>
      <c r="C301" s="14"/>
      <c r="D301" s="14"/>
    </row>
    <row r="302" spans="2:4" ht="15.75" customHeight="1">
      <c r="B302" s="14"/>
      <c r="C302" s="14"/>
      <c r="D302" s="14"/>
    </row>
    <row r="303" spans="2:4" ht="15.75" customHeight="1">
      <c r="B303" s="14"/>
      <c r="C303" s="14"/>
      <c r="D303" s="14"/>
    </row>
    <row r="304" spans="2:4" ht="15.75" customHeight="1">
      <c r="B304" s="14"/>
      <c r="C304" s="14"/>
      <c r="D304" s="14"/>
    </row>
    <row r="305" spans="2:4" ht="15.75" customHeight="1">
      <c r="B305" s="14"/>
      <c r="C305" s="14"/>
      <c r="D305" s="14"/>
    </row>
    <row r="306" spans="2:4" ht="15.75" customHeight="1">
      <c r="B306" s="14"/>
      <c r="C306" s="14"/>
      <c r="D306" s="14"/>
    </row>
    <row r="307" spans="2:4" ht="15.75" customHeight="1">
      <c r="B307" s="14"/>
      <c r="C307" s="14"/>
      <c r="D307" s="14"/>
    </row>
    <row r="308" spans="2:4" ht="15.75" customHeight="1">
      <c r="B308" s="14"/>
      <c r="C308" s="14"/>
      <c r="D308" s="14"/>
    </row>
    <row r="309" spans="2:4" ht="15.75" customHeight="1">
      <c r="B309" s="14"/>
      <c r="C309" s="14"/>
      <c r="D309" s="14"/>
    </row>
    <row r="310" spans="2:4" ht="15.75" customHeight="1">
      <c r="B310" s="14"/>
      <c r="C310" s="14"/>
      <c r="D310" s="14"/>
    </row>
    <row r="311" spans="2:4" ht="15.75" customHeight="1">
      <c r="B311" s="14"/>
      <c r="C311" s="14"/>
      <c r="D311" s="14"/>
    </row>
    <row r="312" spans="2:4" ht="15.75" customHeight="1">
      <c r="B312" s="14"/>
      <c r="C312" s="14"/>
      <c r="D312" s="14"/>
    </row>
    <row r="313" spans="2:4" ht="15.75" customHeight="1">
      <c r="B313" s="14"/>
      <c r="C313" s="14"/>
      <c r="D313" s="14"/>
    </row>
    <row r="314" spans="2:4" ht="15.75" customHeight="1">
      <c r="B314" s="14"/>
      <c r="C314" s="14"/>
      <c r="D314" s="14"/>
    </row>
    <row r="315" spans="2:4" ht="15.75" customHeight="1">
      <c r="B315" s="14"/>
      <c r="C315" s="14"/>
      <c r="D315" s="14"/>
    </row>
    <row r="316" spans="2:4" ht="15.75" customHeight="1">
      <c r="B316" s="14"/>
      <c r="C316" s="14"/>
      <c r="D316" s="14"/>
    </row>
    <row r="317" spans="2:4" ht="15.75" customHeight="1">
      <c r="B317" s="14"/>
      <c r="C317" s="14"/>
      <c r="D317" s="14"/>
    </row>
    <row r="318" spans="2:4" ht="15.75" customHeight="1">
      <c r="B318" s="14"/>
      <c r="C318" s="14"/>
      <c r="D318" s="14"/>
    </row>
    <row r="319" spans="2:4" ht="15.75" customHeight="1">
      <c r="B319" s="14"/>
      <c r="C319" s="14"/>
      <c r="D319" s="14"/>
    </row>
    <row r="320" spans="2:4" ht="15.75" customHeight="1">
      <c r="B320" s="14"/>
      <c r="C320" s="14"/>
      <c r="D320" s="14"/>
    </row>
    <row r="321" spans="2:4" ht="15.75" customHeight="1">
      <c r="B321" s="14"/>
      <c r="C321" s="14"/>
      <c r="D321" s="14"/>
    </row>
    <row r="322" spans="2:4" ht="15.75" customHeight="1">
      <c r="B322" s="14"/>
      <c r="C322" s="14"/>
      <c r="D322" s="14"/>
    </row>
    <row r="323" spans="2:4" ht="15.75" customHeight="1">
      <c r="B323" s="14"/>
      <c r="C323" s="14"/>
      <c r="D323" s="14"/>
    </row>
    <row r="324" spans="2:4" ht="15.75" customHeight="1">
      <c r="B324" s="14"/>
      <c r="C324" s="14"/>
      <c r="D324" s="14"/>
    </row>
    <row r="325" spans="2:4" ht="15.75" customHeight="1">
      <c r="B325" s="14"/>
      <c r="C325" s="14"/>
      <c r="D325" s="14"/>
    </row>
    <row r="326" spans="2:4" ht="15.75" customHeight="1">
      <c r="B326" s="14"/>
      <c r="C326" s="14"/>
      <c r="D326" s="14"/>
    </row>
    <row r="327" spans="2:4" ht="15.75" customHeight="1">
      <c r="B327" s="14"/>
      <c r="C327" s="14"/>
      <c r="D327" s="14"/>
    </row>
    <row r="328" spans="2:4" ht="15.75" customHeight="1">
      <c r="B328" s="14"/>
      <c r="C328" s="14"/>
      <c r="D328" s="14"/>
    </row>
    <row r="329" spans="2:4" ht="15.75" customHeight="1">
      <c r="B329" s="14"/>
      <c r="C329" s="14"/>
      <c r="D329" s="14"/>
    </row>
    <row r="330" spans="2:4" ht="15.75" customHeight="1">
      <c r="B330" s="14"/>
      <c r="C330" s="14"/>
      <c r="D330" s="14"/>
    </row>
    <row r="331" spans="2:4" ht="15.75" customHeight="1">
      <c r="B331" s="14"/>
      <c r="C331" s="14"/>
      <c r="D331" s="14"/>
    </row>
    <row r="332" spans="2:4" ht="15.75" customHeight="1">
      <c r="B332" s="14"/>
      <c r="C332" s="14"/>
      <c r="D332" s="14"/>
    </row>
    <row r="333" spans="2:4" ht="15.75" customHeight="1">
      <c r="B333" s="14"/>
      <c r="C333" s="14"/>
      <c r="D333" s="14"/>
    </row>
    <row r="334" spans="2:4" ht="15.75" customHeight="1">
      <c r="B334" s="14"/>
      <c r="C334" s="14"/>
      <c r="D334" s="14"/>
    </row>
    <row r="335" spans="2:4" ht="15.75" customHeight="1">
      <c r="B335" s="14"/>
      <c r="C335" s="14"/>
      <c r="D335" s="14"/>
    </row>
    <row r="336" spans="2:4" ht="15.75" customHeight="1">
      <c r="B336" s="14"/>
      <c r="C336" s="14"/>
      <c r="D336" s="14"/>
    </row>
    <row r="337" spans="2:4" ht="15.75" customHeight="1">
      <c r="B337" s="14"/>
      <c r="C337" s="14"/>
      <c r="D337" s="14"/>
    </row>
    <row r="338" spans="2:4" ht="15.75" customHeight="1">
      <c r="B338" s="14"/>
      <c r="C338" s="14"/>
      <c r="D338" s="14"/>
    </row>
    <row r="339" spans="2:4" ht="15.75" customHeight="1">
      <c r="B339" s="14"/>
      <c r="C339" s="14"/>
      <c r="D339" s="14"/>
    </row>
    <row r="340" spans="2:4" ht="15.75" customHeight="1">
      <c r="B340" s="14"/>
      <c r="C340" s="14"/>
      <c r="D340" s="14"/>
    </row>
    <row r="341" spans="2:4" ht="15.75" customHeight="1">
      <c r="B341" s="14"/>
      <c r="C341" s="14"/>
      <c r="D341" s="14"/>
    </row>
    <row r="342" spans="2:4" ht="15.75" customHeight="1">
      <c r="B342" s="14"/>
      <c r="C342" s="14"/>
      <c r="D342" s="14"/>
    </row>
    <row r="343" spans="2:4" ht="15.75" customHeight="1">
      <c r="B343" s="14"/>
      <c r="C343" s="14"/>
      <c r="D343" s="14"/>
    </row>
    <row r="344" spans="2:4" ht="15.75" customHeight="1">
      <c r="B344" s="14"/>
      <c r="C344" s="14"/>
      <c r="D344" s="14"/>
    </row>
    <row r="345" spans="2:4" ht="15.75" customHeight="1">
      <c r="B345" s="14"/>
      <c r="C345" s="14"/>
      <c r="D345" s="14"/>
    </row>
    <row r="346" spans="2:4" ht="15.75" customHeight="1">
      <c r="B346" s="14"/>
      <c r="C346" s="14"/>
      <c r="D346" s="14"/>
    </row>
    <row r="347" spans="2:4" ht="15.75" customHeight="1">
      <c r="B347" s="14"/>
      <c r="C347" s="14"/>
      <c r="D347" s="14"/>
    </row>
    <row r="348" spans="2:4" ht="15.75" customHeight="1">
      <c r="B348" s="14"/>
      <c r="C348" s="14"/>
      <c r="D348" s="14"/>
    </row>
    <row r="349" spans="2:4" ht="15.75" customHeight="1">
      <c r="B349" s="14"/>
      <c r="C349" s="14"/>
      <c r="D349" s="14"/>
    </row>
    <row r="350" spans="2:4" ht="15.75" customHeight="1">
      <c r="B350" s="14"/>
      <c r="C350" s="14"/>
      <c r="D350" s="14"/>
    </row>
    <row r="351" spans="2:4" ht="15.75" customHeight="1">
      <c r="B351" s="14"/>
      <c r="C351" s="14"/>
      <c r="D351" s="14"/>
    </row>
    <row r="352" spans="2:4" ht="15.75" customHeight="1">
      <c r="B352" s="14"/>
      <c r="C352" s="14"/>
      <c r="D352" s="14"/>
    </row>
    <row r="353" spans="2:4" ht="15.75" customHeight="1">
      <c r="B353" s="14"/>
      <c r="C353" s="14"/>
      <c r="D353" s="14"/>
    </row>
    <row r="354" spans="2:4" ht="15.75" customHeight="1">
      <c r="B354" s="14"/>
      <c r="C354" s="14"/>
      <c r="D354" s="14"/>
    </row>
    <row r="355" spans="2:4" ht="15.75" customHeight="1">
      <c r="B355" s="14"/>
      <c r="C355" s="14"/>
      <c r="D355" s="14"/>
    </row>
    <row r="356" spans="2:4" ht="15.75" customHeight="1">
      <c r="B356" s="14"/>
      <c r="C356" s="14"/>
      <c r="D356" s="14"/>
    </row>
    <row r="357" spans="2:4" ht="15.75" customHeight="1">
      <c r="B357" s="14"/>
      <c r="C357" s="14"/>
      <c r="D357" s="14"/>
    </row>
    <row r="358" spans="2:4" ht="15.75" customHeight="1">
      <c r="B358" s="14"/>
      <c r="C358" s="14"/>
      <c r="D358" s="14"/>
    </row>
    <row r="359" spans="2:4" ht="15.75" customHeight="1">
      <c r="B359" s="14"/>
      <c r="C359" s="14"/>
      <c r="D359" s="14"/>
    </row>
    <row r="360" spans="2:4" ht="15.75" customHeight="1">
      <c r="B360" s="14"/>
      <c r="C360" s="14"/>
      <c r="D360" s="14"/>
    </row>
    <row r="361" spans="2:4" ht="15.75" customHeight="1">
      <c r="B361" s="14"/>
      <c r="C361" s="14"/>
      <c r="D361" s="14"/>
    </row>
    <row r="362" spans="2:4" ht="15.75" customHeight="1">
      <c r="B362" s="14"/>
      <c r="C362" s="14"/>
      <c r="D362" s="14"/>
    </row>
    <row r="363" spans="2:4" ht="15.75" customHeight="1">
      <c r="B363" s="14"/>
      <c r="C363" s="14"/>
      <c r="D363" s="14"/>
    </row>
    <row r="364" spans="2:4" ht="15.75" customHeight="1">
      <c r="B364" s="14"/>
      <c r="C364" s="14"/>
      <c r="D364" s="14"/>
    </row>
    <row r="365" spans="2:4" ht="15.75" customHeight="1">
      <c r="B365" s="14"/>
      <c r="C365" s="14"/>
      <c r="D365" s="14"/>
    </row>
    <row r="366" spans="2:4" ht="15.75" customHeight="1">
      <c r="B366" s="14"/>
      <c r="C366" s="14"/>
      <c r="D366" s="14"/>
    </row>
    <row r="367" spans="2:4" ht="15.75" customHeight="1">
      <c r="B367" s="14"/>
      <c r="C367" s="14"/>
      <c r="D367" s="14"/>
    </row>
    <row r="368" spans="2:4" ht="15.75" customHeight="1">
      <c r="B368" s="14"/>
      <c r="C368" s="14"/>
      <c r="D368" s="14"/>
    </row>
    <row r="369" spans="2:4" ht="15.75" customHeight="1">
      <c r="B369" s="14"/>
      <c r="C369" s="14"/>
      <c r="D369" s="14"/>
    </row>
    <row r="370" spans="2:4" ht="15.75" customHeight="1">
      <c r="B370" s="14"/>
      <c r="C370" s="14"/>
      <c r="D370" s="14"/>
    </row>
    <row r="371" spans="2:4" ht="15.75" customHeight="1">
      <c r="B371" s="14"/>
      <c r="C371" s="14"/>
      <c r="D371" s="14"/>
    </row>
    <row r="372" spans="2:4" ht="15.75" customHeight="1">
      <c r="B372" s="14"/>
      <c r="C372" s="14"/>
      <c r="D372" s="14"/>
    </row>
    <row r="373" spans="2:4" ht="15.75" customHeight="1">
      <c r="B373" s="14"/>
      <c r="C373" s="14"/>
      <c r="D373" s="14"/>
    </row>
    <row r="374" spans="2:4" ht="15.75" customHeight="1">
      <c r="B374" s="14"/>
      <c r="C374" s="14"/>
      <c r="D374" s="14"/>
    </row>
    <row r="375" spans="2:4" ht="15.75" customHeight="1">
      <c r="B375" s="14"/>
      <c r="C375" s="14"/>
      <c r="D375" s="14"/>
    </row>
    <row r="376" spans="2:4" ht="15.75" customHeight="1">
      <c r="B376" s="14"/>
      <c r="C376" s="14"/>
      <c r="D376" s="14"/>
    </row>
    <row r="377" spans="2:4" ht="15.75" customHeight="1">
      <c r="B377" s="14"/>
      <c r="C377" s="14"/>
      <c r="D377" s="14"/>
    </row>
    <row r="378" spans="2:4" ht="15.75" customHeight="1">
      <c r="B378" s="14"/>
      <c r="C378" s="14"/>
      <c r="D378" s="14"/>
    </row>
    <row r="379" spans="2:4" ht="15.75" customHeight="1">
      <c r="B379" s="14"/>
      <c r="C379" s="14"/>
      <c r="D379" s="14"/>
    </row>
    <row r="380" spans="2:4" ht="15.75" customHeight="1">
      <c r="B380" s="14"/>
      <c r="C380" s="14"/>
      <c r="D380" s="14"/>
    </row>
    <row r="381" spans="2:4" ht="15.75" customHeight="1">
      <c r="B381" s="14"/>
      <c r="C381" s="14"/>
      <c r="D381" s="14"/>
    </row>
    <row r="382" spans="2:4" ht="15.75" customHeight="1">
      <c r="B382" s="14"/>
      <c r="C382" s="14"/>
      <c r="D382" s="14"/>
    </row>
    <row r="383" spans="2:4" ht="15.75" customHeight="1">
      <c r="B383" s="14"/>
      <c r="C383" s="14"/>
      <c r="D383" s="14"/>
    </row>
    <row r="384" spans="2:4" ht="15.75" customHeight="1">
      <c r="B384" s="14"/>
      <c r="C384" s="14"/>
      <c r="D384" s="14"/>
    </row>
    <row r="385" spans="2:4" ht="15.75" customHeight="1">
      <c r="B385" s="14"/>
      <c r="C385" s="14"/>
      <c r="D385" s="14"/>
    </row>
    <row r="386" spans="2:4" ht="15.75" customHeight="1">
      <c r="B386" s="14"/>
      <c r="C386" s="14"/>
      <c r="D386" s="14"/>
    </row>
    <row r="387" spans="2:4" ht="15.75" customHeight="1">
      <c r="B387" s="14"/>
      <c r="C387" s="14"/>
      <c r="D387" s="14"/>
    </row>
    <row r="388" spans="2:4" ht="15.75" customHeight="1">
      <c r="B388" s="14"/>
      <c r="C388" s="14"/>
      <c r="D388" s="14"/>
    </row>
    <row r="389" spans="2:4" ht="15.75" customHeight="1">
      <c r="B389" s="14"/>
      <c r="C389" s="14"/>
      <c r="D389" s="14"/>
    </row>
    <row r="390" spans="2:4" ht="15.75" customHeight="1">
      <c r="B390" s="14"/>
      <c r="C390" s="14"/>
      <c r="D390" s="14"/>
    </row>
    <row r="391" spans="2:4" ht="15.75" customHeight="1">
      <c r="B391" s="14"/>
      <c r="C391" s="14"/>
      <c r="D391" s="14"/>
    </row>
    <row r="392" spans="2:4" ht="15.75" customHeight="1">
      <c r="B392" s="14"/>
      <c r="C392" s="14"/>
      <c r="D392" s="14"/>
    </row>
    <row r="393" spans="2:4" ht="15.75" customHeight="1">
      <c r="B393" s="14"/>
      <c r="C393" s="14"/>
      <c r="D393" s="14"/>
    </row>
    <row r="394" spans="2:4" ht="15.75" customHeight="1">
      <c r="B394" s="14"/>
      <c r="C394" s="14"/>
      <c r="D394" s="14"/>
    </row>
    <row r="395" spans="2:4" ht="15.75" customHeight="1">
      <c r="B395" s="14"/>
      <c r="C395" s="14"/>
      <c r="D395" s="14"/>
    </row>
    <row r="396" spans="2:4" ht="15.75" customHeight="1">
      <c r="B396" s="14"/>
      <c r="C396" s="14"/>
      <c r="D396" s="14"/>
    </row>
    <row r="397" spans="2:4" ht="15.75" customHeight="1">
      <c r="B397" s="14"/>
      <c r="C397" s="14"/>
      <c r="D397" s="14"/>
    </row>
    <row r="398" spans="2:4" ht="15.75" customHeight="1">
      <c r="B398" s="14"/>
      <c r="C398" s="14"/>
      <c r="D398" s="14"/>
    </row>
    <row r="399" spans="2:4" ht="15.75" customHeight="1">
      <c r="B399" s="14"/>
      <c r="C399" s="14"/>
      <c r="D399" s="14"/>
    </row>
    <row r="400" spans="2:4" ht="15.75" customHeight="1">
      <c r="B400" s="14"/>
      <c r="C400" s="14"/>
      <c r="D400" s="14"/>
    </row>
    <row r="401" spans="2:4" ht="15.75" customHeight="1">
      <c r="B401" s="14"/>
      <c r="C401" s="14"/>
      <c r="D401" s="14"/>
    </row>
    <row r="402" spans="2:4" ht="15.75" customHeight="1">
      <c r="B402" s="14"/>
      <c r="C402" s="14"/>
      <c r="D402" s="14"/>
    </row>
    <row r="403" spans="2:4" ht="15.75" customHeight="1">
      <c r="B403" s="14"/>
      <c r="C403" s="14"/>
      <c r="D403" s="14"/>
    </row>
    <row r="404" spans="2:4" ht="15.75" customHeight="1">
      <c r="B404" s="14"/>
      <c r="C404" s="14"/>
      <c r="D404" s="14"/>
    </row>
    <row r="405" spans="2:4" ht="15.75" customHeight="1">
      <c r="B405" s="14"/>
      <c r="C405" s="14"/>
      <c r="D405" s="14"/>
    </row>
    <row r="406" spans="2:4" ht="15.75" customHeight="1">
      <c r="B406" s="14"/>
      <c r="C406" s="14"/>
      <c r="D406" s="14"/>
    </row>
    <row r="407" spans="2:4" ht="15.75" customHeight="1">
      <c r="B407" s="14"/>
      <c r="C407" s="14"/>
      <c r="D407" s="14"/>
    </row>
    <row r="408" spans="2:4" ht="15.75" customHeight="1">
      <c r="B408" s="14"/>
      <c r="C408" s="14"/>
      <c r="D408" s="14"/>
    </row>
    <row r="409" spans="2:4" ht="15.75" customHeight="1">
      <c r="B409" s="14"/>
      <c r="C409" s="14"/>
      <c r="D409" s="14"/>
    </row>
    <row r="410" spans="2:4" ht="15.75" customHeight="1">
      <c r="B410" s="14"/>
      <c r="C410" s="14"/>
      <c r="D410" s="14"/>
    </row>
    <row r="411" spans="2:4" ht="15.75" customHeight="1">
      <c r="B411" s="14"/>
      <c r="C411" s="14"/>
      <c r="D411" s="14"/>
    </row>
    <row r="412" spans="2:4" ht="15.75" customHeight="1">
      <c r="B412" s="14"/>
      <c r="C412" s="14"/>
      <c r="D412" s="14"/>
    </row>
    <row r="413" spans="2:4" ht="15.75" customHeight="1">
      <c r="B413" s="14"/>
      <c r="C413" s="14"/>
      <c r="D413" s="14"/>
    </row>
    <row r="414" spans="2:4" ht="15.75" customHeight="1">
      <c r="B414" s="14"/>
      <c r="C414" s="14"/>
      <c r="D414" s="14"/>
    </row>
    <row r="415" spans="2:4" ht="15.75" customHeight="1">
      <c r="B415" s="14"/>
      <c r="C415" s="14"/>
      <c r="D415" s="14"/>
    </row>
    <row r="416" spans="2:4" ht="15.75" customHeight="1">
      <c r="B416" s="14"/>
      <c r="C416" s="14"/>
      <c r="D416" s="14"/>
    </row>
    <row r="417" spans="2:4" ht="15.75" customHeight="1">
      <c r="B417" s="14"/>
      <c r="C417" s="14"/>
      <c r="D417" s="14"/>
    </row>
    <row r="418" spans="2:4" ht="15.75" customHeight="1">
      <c r="B418" s="14"/>
      <c r="C418" s="14"/>
      <c r="D418" s="14"/>
    </row>
    <row r="419" spans="2:4" ht="15.75" customHeight="1">
      <c r="B419" s="14"/>
      <c r="C419" s="14"/>
      <c r="D419" s="14"/>
    </row>
    <row r="420" spans="2:4" ht="15.75" customHeight="1">
      <c r="B420" s="14"/>
      <c r="C420" s="14"/>
      <c r="D420" s="14"/>
    </row>
    <row r="421" spans="2:4" ht="15.75" customHeight="1">
      <c r="B421" s="14"/>
      <c r="C421" s="14"/>
      <c r="D421" s="14"/>
    </row>
    <row r="422" spans="2:4" ht="15.75" customHeight="1">
      <c r="B422" s="14"/>
      <c r="C422" s="14"/>
      <c r="D422" s="14"/>
    </row>
    <row r="423" spans="2:4" ht="15.75" customHeight="1">
      <c r="B423" s="14"/>
      <c r="C423" s="14"/>
      <c r="D423" s="14"/>
    </row>
    <row r="424" spans="2:4" ht="15.75" customHeight="1">
      <c r="B424" s="14"/>
      <c r="C424" s="14"/>
      <c r="D424" s="14"/>
    </row>
    <row r="425" spans="2:4" ht="15.75" customHeight="1">
      <c r="B425" s="14"/>
      <c r="C425" s="14"/>
      <c r="D425" s="14"/>
    </row>
    <row r="426" spans="2:4" ht="15.75" customHeight="1">
      <c r="B426" s="14"/>
      <c r="C426" s="14"/>
      <c r="D426" s="14"/>
    </row>
    <row r="427" spans="2:4" ht="15.75" customHeight="1">
      <c r="B427" s="14"/>
      <c r="C427" s="14"/>
      <c r="D427" s="14"/>
    </row>
    <row r="428" spans="2:4" ht="15.75" customHeight="1">
      <c r="B428" s="14"/>
      <c r="C428" s="14"/>
      <c r="D428" s="14"/>
    </row>
    <row r="429" spans="2:4" ht="15.75" customHeight="1">
      <c r="B429" s="14"/>
      <c r="C429" s="14"/>
      <c r="D429" s="14"/>
    </row>
    <row r="430" spans="2:4" ht="15.75" customHeight="1">
      <c r="B430" s="14"/>
      <c r="C430" s="14"/>
      <c r="D430" s="14"/>
    </row>
    <row r="431" spans="2:4" ht="15.75" customHeight="1">
      <c r="B431" s="14"/>
      <c r="C431" s="14"/>
      <c r="D431" s="14"/>
    </row>
    <row r="432" spans="2:4" ht="15.75" customHeight="1">
      <c r="B432" s="14"/>
      <c r="C432" s="14"/>
      <c r="D432" s="14"/>
    </row>
    <row r="433" spans="2:4" ht="15.75" customHeight="1">
      <c r="B433" s="14"/>
      <c r="C433" s="14"/>
      <c r="D433" s="14"/>
    </row>
    <row r="434" spans="2:4" ht="15.75" customHeight="1">
      <c r="B434" s="14"/>
      <c r="C434" s="14"/>
      <c r="D434" s="14"/>
    </row>
    <row r="435" spans="2:4" ht="15.75" customHeight="1">
      <c r="B435" s="14"/>
      <c r="C435" s="14"/>
      <c r="D435" s="14"/>
    </row>
    <row r="436" spans="2:4" ht="15.75" customHeight="1">
      <c r="B436" s="14"/>
      <c r="C436" s="14"/>
      <c r="D436" s="14"/>
    </row>
    <row r="437" spans="2:4" ht="15.75" customHeight="1">
      <c r="B437" s="14"/>
      <c r="C437" s="14"/>
      <c r="D437" s="14"/>
    </row>
    <row r="438" spans="2:4" ht="15.75" customHeight="1">
      <c r="B438" s="14"/>
      <c r="C438" s="14"/>
      <c r="D438" s="14"/>
    </row>
    <row r="439" spans="2:4" ht="15.75" customHeight="1">
      <c r="B439" s="14"/>
      <c r="C439" s="14"/>
      <c r="D439" s="14"/>
    </row>
    <row r="440" spans="2:4" ht="15.75" customHeight="1">
      <c r="B440" s="14"/>
      <c r="C440" s="14"/>
      <c r="D440" s="14"/>
    </row>
    <row r="441" spans="2:4" ht="15.75" customHeight="1">
      <c r="B441" s="14"/>
      <c r="C441" s="14"/>
      <c r="D441" s="14"/>
    </row>
    <row r="442" spans="2:4" ht="15.75" customHeight="1">
      <c r="B442" s="14"/>
      <c r="C442" s="14"/>
      <c r="D442" s="14"/>
    </row>
    <row r="443" spans="2:4" ht="15.75" customHeight="1">
      <c r="B443" s="14"/>
      <c r="C443" s="14"/>
      <c r="D443" s="14"/>
    </row>
    <row r="444" spans="2:4" ht="15.75" customHeight="1">
      <c r="B444" s="14"/>
      <c r="C444" s="14"/>
      <c r="D444" s="14"/>
    </row>
    <row r="445" spans="2:4" ht="15.75" customHeight="1">
      <c r="B445" s="14"/>
      <c r="C445" s="14"/>
      <c r="D445" s="14"/>
    </row>
    <row r="446" spans="2:4" ht="15.75" customHeight="1">
      <c r="B446" s="14"/>
      <c r="C446" s="14"/>
      <c r="D446" s="14"/>
    </row>
    <row r="447" spans="2:4" ht="15.75" customHeight="1">
      <c r="B447" s="14"/>
      <c r="C447" s="14"/>
      <c r="D447" s="14"/>
    </row>
    <row r="448" spans="2:4" ht="15.75" customHeight="1">
      <c r="B448" s="14"/>
      <c r="C448" s="14"/>
      <c r="D448" s="14"/>
    </row>
    <row r="449" spans="2:4" ht="15.75" customHeight="1">
      <c r="B449" s="14"/>
      <c r="C449" s="14"/>
      <c r="D449" s="14"/>
    </row>
    <row r="450" spans="2:4" ht="15.75" customHeight="1">
      <c r="B450" s="14"/>
      <c r="C450" s="14"/>
      <c r="D450" s="14"/>
    </row>
    <row r="451" spans="2:4" ht="15.75" customHeight="1">
      <c r="B451" s="14"/>
      <c r="C451" s="14"/>
      <c r="D451" s="14"/>
    </row>
    <row r="452" spans="2:4" ht="15.75" customHeight="1">
      <c r="B452" s="14"/>
      <c r="C452" s="14"/>
      <c r="D452" s="14"/>
    </row>
    <row r="453" spans="2:4" ht="15.75" customHeight="1">
      <c r="B453" s="14"/>
      <c r="C453" s="14"/>
      <c r="D453" s="14"/>
    </row>
    <row r="454" spans="2:4" ht="15.75" customHeight="1">
      <c r="B454" s="14"/>
      <c r="C454" s="14"/>
      <c r="D454" s="14"/>
    </row>
    <row r="455" spans="2:4" ht="15.75" customHeight="1">
      <c r="B455" s="14"/>
      <c r="C455" s="14"/>
      <c r="D455" s="14"/>
    </row>
    <row r="456" spans="2:4" ht="15.75" customHeight="1">
      <c r="B456" s="14"/>
      <c r="C456" s="14"/>
      <c r="D456" s="14"/>
    </row>
    <row r="457" spans="2:4" ht="15.75" customHeight="1">
      <c r="B457" s="14"/>
      <c r="C457" s="14"/>
      <c r="D457" s="14"/>
    </row>
    <row r="458" spans="2:4" ht="15.75" customHeight="1">
      <c r="B458" s="14"/>
      <c r="C458" s="14"/>
      <c r="D458" s="14"/>
    </row>
    <row r="459" spans="2:4" ht="15.75" customHeight="1">
      <c r="B459" s="14"/>
      <c r="C459" s="14"/>
      <c r="D459" s="14"/>
    </row>
    <row r="460" spans="2:4" ht="15.75" customHeight="1">
      <c r="B460" s="14"/>
      <c r="C460" s="14"/>
      <c r="D460" s="14"/>
    </row>
    <row r="461" spans="2:4" ht="15.75" customHeight="1">
      <c r="B461" s="14"/>
      <c r="C461" s="14"/>
      <c r="D461" s="14"/>
    </row>
    <row r="462" spans="2:4" ht="15.75" customHeight="1">
      <c r="B462" s="14"/>
      <c r="C462" s="14"/>
      <c r="D462" s="14"/>
    </row>
    <row r="463" spans="2:4" ht="15.75" customHeight="1">
      <c r="B463" s="14"/>
      <c r="C463" s="14"/>
      <c r="D463" s="14"/>
    </row>
    <row r="464" spans="2:4" ht="15.75" customHeight="1">
      <c r="B464" s="14"/>
      <c r="C464" s="14"/>
      <c r="D464" s="14"/>
    </row>
    <row r="465" spans="2:4" ht="15.75" customHeight="1">
      <c r="B465" s="14"/>
      <c r="C465" s="14"/>
      <c r="D465" s="14"/>
    </row>
    <row r="466" spans="2:4" ht="15.75" customHeight="1">
      <c r="B466" s="14"/>
      <c r="C466" s="14"/>
      <c r="D466" s="14"/>
    </row>
    <row r="467" spans="2:4" ht="15.75" customHeight="1">
      <c r="B467" s="14"/>
      <c r="C467" s="14"/>
      <c r="D467" s="14"/>
    </row>
    <row r="468" spans="2:4" ht="15.75" customHeight="1">
      <c r="B468" s="14"/>
      <c r="C468" s="14"/>
      <c r="D468" s="14"/>
    </row>
    <row r="469" spans="2:4" ht="15.75" customHeight="1">
      <c r="B469" s="14"/>
      <c r="C469" s="14"/>
      <c r="D469" s="14"/>
    </row>
    <row r="470" spans="2:4" ht="15.75" customHeight="1">
      <c r="B470" s="14"/>
      <c r="C470" s="14"/>
      <c r="D470" s="14"/>
    </row>
    <row r="471" spans="2:4" ht="15.75" customHeight="1">
      <c r="B471" s="14"/>
      <c r="C471" s="14"/>
      <c r="D471" s="14"/>
    </row>
    <row r="472" spans="2:4" ht="15.75" customHeight="1">
      <c r="B472" s="14"/>
      <c r="C472" s="14"/>
      <c r="D472" s="14"/>
    </row>
    <row r="473" spans="2:4" ht="15.75" customHeight="1">
      <c r="B473" s="14"/>
      <c r="C473" s="14"/>
      <c r="D473" s="14"/>
    </row>
    <row r="474" spans="2:4" ht="15.75" customHeight="1">
      <c r="B474" s="14"/>
      <c r="C474" s="14"/>
      <c r="D474" s="14"/>
    </row>
    <row r="475" spans="2:4" ht="15.75" customHeight="1">
      <c r="B475" s="14"/>
      <c r="C475" s="14"/>
      <c r="D475" s="14"/>
    </row>
    <row r="476" spans="2:4" ht="15.75" customHeight="1">
      <c r="B476" s="14"/>
      <c r="C476" s="14"/>
      <c r="D476" s="14"/>
    </row>
    <row r="477" spans="2:4" ht="15.75" customHeight="1">
      <c r="B477" s="14"/>
      <c r="C477" s="14"/>
      <c r="D477" s="14"/>
    </row>
    <row r="478" spans="2:4" ht="15.75" customHeight="1">
      <c r="B478" s="14"/>
      <c r="C478" s="14"/>
      <c r="D478" s="14"/>
    </row>
    <row r="479" spans="2:4" ht="15.75" customHeight="1">
      <c r="B479" s="14"/>
      <c r="C479" s="14"/>
      <c r="D479" s="14"/>
    </row>
    <row r="480" spans="2:4" ht="15.75" customHeight="1">
      <c r="B480" s="14"/>
      <c r="C480" s="14"/>
      <c r="D480" s="14"/>
    </row>
    <row r="481" spans="2:4" ht="15.75" customHeight="1">
      <c r="B481" s="14"/>
      <c r="C481" s="14"/>
      <c r="D481" s="14"/>
    </row>
    <row r="482" spans="2:4" ht="15.75" customHeight="1">
      <c r="B482" s="14"/>
      <c r="C482" s="14"/>
      <c r="D482" s="14"/>
    </row>
    <row r="483" spans="2:4" ht="15.75" customHeight="1">
      <c r="B483" s="14"/>
      <c r="C483" s="14"/>
      <c r="D483" s="14"/>
    </row>
    <row r="484" spans="2:4" ht="15.75" customHeight="1">
      <c r="B484" s="14"/>
      <c r="C484" s="14"/>
      <c r="D484" s="14"/>
    </row>
    <row r="485" spans="2:4" ht="15.75" customHeight="1">
      <c r="B485" s="14"/>
      <c r="C485" s="14"/>
      <c r="D485" s="14"/>
    </row>
    <row r="486" spans="2:4" ht="15.75" customHeight="1">
      <c r="B486" s="14"/>
      <c r="C486" s="14"/>
      <c r="D486" s="14"/>
    </row>
    <row r="487" spans="2:4" ht="15.75" customHeight="1">
      <c r="B487" s="14"/>
      <c r="C487" s="14"/>
      <c r="D487" s="14"/>
    </row>
    <row r="488" spans="2:4" ht="15.75" customHeight="1">
      <c r="B488" s="14"/>
      <c r="C488" s="14"/>
      <c r="D488" s="14"/>
    </row>
    <row r="489" spans="2:4" ht="15.75" customHeight="1">
      <c r="B489" s="14"/>
      <c r="C489" s="14"/>
      <c r="D489" s="14"/>
    </row>
    <row r="490" spans="2:4" ht="15.75" customHeight="1">
      <c r="B490" s="14"/>
      <c r="C490" s="14"/>
      <c r="D490" s="14"/>
    </row>
    <row r="491" spans="2:4" ht="15.75" customHeight="1">
      <c r="B491" s="14"/>
      <c r="C491" s="14"/>
      <c r="D491" s="14"/>
    </row>
    <row r="492" spans="2:4" ht="15.75" customHeight="1">
      <c r="B492" s="14"/>
      <c r="C492" s="14"/>
      <c r="D492" s="14"/>
    </row>
    <row r="493" spans="2:4" ht="15.75" customHeight="1">
      <c r="B493" s="14"/>
      <c r="C493" s="14"/>
      <c r="D493" s="14"/>
    </row>
    <row r="494" spans="2:4" ht="15.75" customHeight="1">
      <c r="B494" s="14"/>
      <c r="C494" s="14"/>
      <c r="D494" s="14"/>
    </row>
    <row r="495" spans="2:4" ht="15.75" customHeight="1">
      <c r="B495" s="14"/>
      <c r="C495" s="14"/>
      <c r="D495" s="14"/>
    </row>
    <row r="496" spans="2:4" ht="15.75" customHeight="1">
      <c r="B496" s="14"/>
      <c r="C496" s="14"/>
      <c r="D496" s="14"/>
    </row>
    <row r="497" spans="2:4" ht="15.75" customHeight="1">
      <c r="B497" s="14"/>
      <c r="C497" s="14"/>
      <c r="D497" s="14"/>
    </row>
    <row r="498" spans="2:4" ht="15.75" customHeight="1">
      <c r="B498" s="14"/>
      <c r="C498" s="14"/>
      <c r="D498" s="14"/>
    </row>
    <row r="499" spans="2:4" ht="15.75" customHeight="1">
      <c r="B499" s="14"/>
      <c r="C499" s="14"/>
      <c r="D499" s="14"/>
    </row>
    <row r="500" spans="2:4" ht="15.75" customHeight="1">
      <c r="B500" s="14"/>
      <c r="C500" s="14"/>
      <c r="D500" s="14"/>
    </row>
    <row r="501" spans="2:4" ht="15.75" customHeight="1">
      <c r="B501" s="14"/>
      <c r="C501" s="14"/>
      <c r="D501" s="14"/>
    </row>
    <row r="502" spans="2:4" ht="15.75" customHeight="1">
      <c r="B502" s="14"/>
      <c r="C502" s="14"/>
      <c r="D502" s="14"/>
    </row>
    <row r="503" spans="2:4" ht="15.75" customHeight="1">
      <c r="B503" s="14"/>
      <c r="C503" s="14"/>
      <c r="D503" s="14"/>
    </row>
    <row r="504" spans="2:4" ht="15.75" customHeight="1">
      <c r="B504" s="14"/>
      <c r="C504" s="14"/>
      <c r="D504" s="14"/>
    </row>
    <row r="505" spans="2:4" ht="15.75" customHeight="1">
      <c r="B505" s="14"/>
      <c r="C505" s="14"/>
      <c r="D505" s="14"/>
    </row>
    <row r="506" spans="2:4" ht="15.75" customHeight="1">
      <c r="B506" s="14"/>
      <c r="C506" s="14"/>
      <c r="D506" s="14"/>
    </row>
    <row r="507" spans="2:4" ht="15.75" customHeight="1">
      <c r="B507" s="14"/>
      <c r="C507" s="14"/>
      <c r="D507" s="14"/>
    </row>
    <row r="508" spans="2:4" ht="15.75" customHeight="1">
      <c r="B508" s="14"/>
      <c r="C508" s="14"/>
      <c r="D508" s="14"/>
    </row>
    <row r="509" spans="2:4" ht="15.75" customHeight="1">
      <c r="B509" s="14"/>
      <c r="C509" s="14"/>
      <c r="D509" s="14"/>
    </row>
    <row r="510" spans="2:4" ht="15.75" customHeight="1">
      <c r="B510" s="14"/>
      <c r="C510" s="14"/>
      <c r="D510" s="14"/>
    </row>
    <row r="511" spans="2:4" ht="15.75" customHeight="1">
      <c r="B511" s="14"/>
      <c r="C511" s="14"/>
      <c r="D511" s="14"/>
    </row>
    <row r="512" spans="2:4" ht="15.75" customHeight="1">
      <c r="B512" s="14"/>
      <c r="C512" s="14"/>
      <c r="D512" s="14"/>
    </row>
    <row r="513" spans="2:4" ht="15.75" customHeight="1">
      <c r="B513" s="14"/>
      <c r="C513" s="14"/>
      <c r="D513" s="14"/>
    </row>
    <row r="514" spans="2:4" ht="15.75" customHeight="1">
      <c r="B514" s="14"/>
      <c r="C514" s="14"/>
      <c r="D514" s="14"/>
    </row>
    <row r="515" spans="2:4" ht="15.75" customHeight="1">
      <c r="B515" s="14"/>
      <c r="C515" s="14"/>
      <c r="D515" s="14"/>
    </row>
    <row r="516" spans="2:4" ht="15.75" customHeight="1">
      <c r="B516" s="14"/>
      <c r="C516" s="14"/>
      <c r="D516" s="14"/>
    </row>
    <row r="517" spans="2:4" ht="15.75" customHeight="1">
      <c r="B517" s="14"/>
      <c r="C517" s="14"/>
      <c r="D517" s="14"/>
    </row>
    <row r="518" spans="2:4" ht="15.75" customHeight="1">
      <c r="B518" s="14"/>
      <c r="C518" s="14"/>
      <c r="D518" s="14"/>
    </row>
    <row r="519" spans="2:4" ht="15.75" customHeight="1">
      <c r="B519" s="14"/>
      <c r="C519" s="14"/>
      <c r="D519" s="14"/>
    </row>
    <row r="520" spans="2:4" ht="15.75" customHeight="1">
      <c r="B520" s="14"/>
      <c r="C520" s="14"/>
      <c r="D520" s="14"/>
    </row>
    <row r="521" spans="2:4" ht="15.75" customHeight="1">
      <c r="B521" s="14"/>
      <c r="C521" s="14"/>
      <c r="D521" s="14"/>
    </row>
    <row r="522" spans="2:4" ht="15.75" customHeight="1">
      <c r="B522" s="14"/>
      <c r="C522" s="14"/>
      <c r="D522" s="14"/>
    </row>
    <row r="523" spans="2:4" ht="15.75" customHeight="1">
      <c r="B523" s="14"/>
      <c r="C523" s="14"/>
      <c r="D523" s="14"/>
    </row>
    <row r="524" spans="2:4" ht="15.75" customHeight="1">
      <c r="B524" s="14"/>
      <c r="C524" s="14"/>
      <c r="D524" s="14"/>
    </row>
    <row r="525" spans="2:4" ht="15.75" customHeight="1">
      <c r="B525" s="14"/>
      <c r="C525" s="14"/>
      <c r="D525" s="14"/>
    </row>
    <row r="526" spans="2:4" ht="15.75" customHeight="1">
      <c r="B526" s="14"/>
      <c r="C526" s="14"/>
      <c r="D526" s="14"/>
    </row>
    <row r="527" spans="2:4" ht="15.75" customHeight="1">
      <c r="B527" s="14"/>
      <c r="C527" s="14"/>
      <c r="D527" s="14"/>
    </row>
    <row r="528" spans="2:4" ht="15.75" customHeight="1">
      <c r="B528" s="14"/>
      <c r="C528" s="14"/>
      <c r="D528" s="14"/>
    </row>
    <row r="529" spans="2:4" ht="15.75" customHeight="1">
      <c r="B529" s="14"/>
      <c r="C529" s="14"/>
      <c r="D529" s="14"/>
    </row>
    <row r="530" spans="2:4" ht="15.75" customHeight="1">
      <c r="B530" s="14"/>
      <c r="C530" s="14"/>
      <c r="D530" s="14"/>
    </row>
    <row r="531" spans="2:4" ht="15.75" customHeight="1">
      <c r="B531" s="14"/>
      <c r="C531" s="14"/>
      <c r="D531" s="14"/>
    </row>
    <row r="532" spans="2:4" ht="15.75" customHeight="1">
      <c r="B532" s="14"/>
      <c r="C532" s="14"/>
      <c r="D532" s="14"/>
    </row>
    <row r="533" spans="2:4" ht="15.75" customHeight="1">
      <c r="B533" s="14"/>
      <c r="C533" s="14"/>
      <c r="D533" s="14"/>
    </row>
    <row r="534" spans="2:4" ht="15.75" customHeight="1">
      <c r="B534" s="14"/>
      <c r="C534" s="14"/>
      <c r="D534" s="14"/>
    </row>
    <row r="535" spans="2:4" ht="15.75" customHeight="1">
      <c r="B535" s="14"/>
      <c r="C535" s="14"/>
      <c r="D535" s="14"/>
    </row>
    <row r="536" spans="2:4" ht="15.75" customHeight="1">
      <c r="B536" s="14"/>
      <c r="C536" s="14"/>
      <c r="D536" s="14"/>
    </row>
    <row r="537" spans="2:4" ht="15.75" customHeight="1">
      <c r="B537" s="14"/>
      <c r="C537" s="14"/>
      <c r="D537" s="14"/>
    </row>
    <row r="538" spans="2:4" ht="15.75" customHeight="1">
      <c r="B538" s="14"/>
      <c r="C538" s="14"/>
      <c r="D538" s="14"/>
    </row>
    <row r="539" spans="2:4" ht="15.75" customHeight="1">
      <c r="B539" s="14"/>
      <c r="C539" s="14"/>
      <c r="D539" s="14"/>
    </row>
    <row r="540" spans="2:4" ht="15.75" customHeight="1">
      <c r="B540" s="14"/>
      <c r="C540" s="14"/>
      <c r="D540" s="14"/>
    </row>
    <row r="541" spans="2:4" ht="15.75" customHeight="1">
      <c r="B541" s="14"/>
      <c r="C541" s="14"/>
      <c r="D541" s="14"/>
    </row>
    <row r="542" spans="2:4" ht="15.75" customHeight="1">
      <c r="B542" s="14"/>
      <c r="C542" s="14"/>
      <c r="D542" s="14"/>
    </row>
    <row r="543" spans="2:4" ht="15.75" customHeight="1">
      <c r="B543" s="14"/>
      <c r="C543" s="14"/>
      <c r="D543" s="14"/>
    </row>
    <row r="544" spans="2:4" ht="15.75" customHeight="1">
      <c r="B544" s="14"/>
      <c r="C544" s="14"/>
      <c r="D544" s="14"/>
    </row>
    <row r="545" spans="2:4" ht="15.75" customHeight="1">
      <c r="B545" s="14"/>
      <c r="C545" s="14"/>
      <c r="D545" s="14"/>
    </row>
    <row r="546" spans="2:4" ht="15.75" customHeight="1">
      <c r="B546" s="14"/>
      <c r="C546" s="14"/>
      <c r="D546" s="14"/>
    </row>
    <row r="547" spans="2:4" ht="15.75" customHeight="1">
      <c r="B547" s="14"/>
      <c r="C547" s="14"/>
      <c r="D547" s="14"/>
    </row>
    <row r="548" spans="2:4" ht="15.75" customHeight="1">
      <c r="B548" s="14"/>
      <c r="C548" s="14"/>
      <c r="D548" s="14"/>
    </row>
    <row r="549" spans="2:4" ht="15.75" customHeight="1">
      <c r="B549" s="14"/>
      <c r="C549" s="14"/>
      <c r="D549" s="14"/>
    </row>
    <row r="550" spans="2:4" ht="15.75" customHeight="1">
      <c r="B550" s="14"/>
      <c r="C550" s="14"/>
      <c r="D550" s="14"/>
    </row>
    <row r="551" spans="2:4" ht="15.75" customHeight="1">
      <c r="B551" s="14"/>
      <c r="C551" s="14"/>
      <c r="D551" s="14"/>
    </row>
    <row r="552" spans="2:4" ht="15.75" customHeight="1">
      <c r="B552" s="14"/>
      <c r="C552" s="14"/>
      <c r="D552" s="14"/>
    </row>
    <row r="553" spans="2:4" ht="15.75" customHeight="1">
      <c r="B553" s="14"/>
      <c r="C553" s="14"/>
      <c r="D553" s="14"/>
    </row>
    <row r="554" spans="2:4" ht="15.75" customHeight="1">
      <c r="B554" s="14"/>
      <c r="C554" s="14"/>
      <c r="D554" s="14"/>
    </row>
    <row r="555" spans="2:4" ht="15.75" customHeight="1">
      <c r="B555" s="14"/>
      <c r="C555" s="14"/>
      <c r="D555" s="14"/>
    </row>
    <row r="556" spans="2:4" ht="15.75" customHeight="1">
      <c r="B556" s="14"/>
      <c r="C556" s="14"/>
      <c r="D556" s="14"/>
    </row>
    <row r="557" spans="2:4" ht="15.75" customHeight="1">
      <c r="B557" s="14"/>
      <c r="C557" s="14"/>
      <c r="D557" s="14"/>
    </row>
    <row r="558" spans="2:4" ht="15.75" customHeight="1">
      <c r="B558" s="14"/>
      <c r="C558" s="14"/>
      <c r="D558" s="14"/>
    </row>
    <row r="559" spans="2:4" ht="15.75" customHeight="1">
      <c r="B559" s="14"/>
      <c r="C559" s="14"/>
      <c r="D559" s="14"/>
    </row>
    <row r="560" spans="2:4" ht="15.75" customHeight="1">
      <c r="B560" s="14"/>
      <c r="C560" s="14"/>
      <c r="D560" s="14"/>
    </row>
    <row r="561" spans="2:4" ht="15.75" customHeight="1">
      <c r="B561" s="14"/>
      <c r="C561" s="14"/>
      <c r="D561" s="14"/>
    </row>
    <row r="562" spans="2:4" ht="15.75" customHeight="1">
      <c r="B562" s="14"/>
      <c r="C562" s="14"/>
      <c r="D562" s="14"/>
    </row>
    <row r="563" spans="2:4" ht="15.75" customHeight="1">
      <c r="B563" s="14"/>
      <c r="C563" s="14"/>
      <c r="D563" s="14"/>
    </row>
    <row r="564" spans="2:4" ht="15.75" customHeight="1">
      <c r="B564" s="14"/>
      <c r="C564" s="14"/>
      <c r="D564" s="14"/>
    </row>
    <row r="565" spans="2:4" ht="15.75" customHeight="1">
      <c r="B565" s="14"/>
      <c r="C565" s="14"/>
      <c r="D565" s="14"/>
    </row>
    <row r="566" spans="2:4" ht="15.75" customHeight="1">
      <c r="B566" s="14"/>
      <c r="C566" s="14"/>
      <c r="D566" s="14"/>
    </row>
    <row r="567" spans="2:4" ht="15.75" customHeight="1">
      <c r="B567" s="14"/>
      <c r="C567" s="14"/>
      <c r="D567" s="14"/>
    </row>
    <row r="568" spans="2:4" ht="15.75" customHeight="1">
      <c r="B568" s="14"/>
      <c r="C568" s="14"/>
      <c r="D568" s="14"/>
    </row>
    <row r="569" spans="2:4" ht="15.75" customHeight="1">
      <c r="B569" s="14"/>
      <c r="C569" s="14"/>
      <c r="D569" s="14"/>
    </row>
    <row r="570" spans="2:4" ht="15.75" customHeight="1">
      <c r="B570" s="14"/>
      <c r="C570" s="14"/>
      <c r="D570" s="14"/>
    </row>
    <row r="571" spans="2:4" ht="15.75" customHeight="1">
      <c r="B571" s="14"/>
      <c r="C571" s="14"/>
      <c r="D571" s="14"/>
    </row>
    <row r="572" spans="2:4" ht="15.75" customHeight="1">
      <c r="B572" s="14"/>
      <c r="C572" s="14"/>
      <c r="D572" s="14"/>
    </row>
    <row r="573" spans="2:4" ht="15.75" customHeight="1">
      <c r="B573" s="14"/>
      <c r="C573" s="14"/>
      <c r="D573" s="14"/>
    </row>
    <row r="574" spans="2:4" ht="15.75" customHeight="1">
      <c r="B574" s="14"/>
      <c r="C574" s="14"/>
      <c r="D574" s="14"/>
    </row>
    <row r="575" spans="2:4" ht="15.75" customHeight="1">
      <c r="B575" s="14"/>
      <c r="C575" s="14"/>
      <c r="D575" s="14"/>
    </row>
    <row r="576" spans="2:4" ht="15.75" customHeight="1">
      <c r="B576" s="14"/>
      <c r="C576" s="14"/>
      <c r="D576" s="14"/>
    </row>
    <row r="577" spans="2:4" ht="15.75" customHeight="1">
      <c r="B577" s="14"/>
      <c r="C577" s="14"/>
      <c r="D577" s="14"/>
    </row>
    <row r="578" spans="2:4" ht="15.75" customHeight="1">
      <c r="B578" s="14"/>
      <c r="C578" s="14"/>
      <c r="D578" s="14"/>
    </row>
    <row r="579" spans="2:4" ht="15.75" customHeight="1">
      <c r="B579" s="14"/>
      <c r="C579" s="14"/>
      <c r="D579" s="14"/>
    </row>
    <row r="580" spans="2:4" ht="15.75" customHeight="1">
      <c r="B580" s="14"/>
      <c r="C580" s="14"/>
      <c r="D580" s="14"/>
    </row>
    <row r="581" spans="2:4" ht="15.75" customHeight="1">
      <c r="B581" s="14"/>
      <c r="C581" s="14"/>
      <c r="D581" s="14"/>
    </row>
    <row r="582" spans="2:4" ht="15.75" customHeight="1">
      <c r="B582" s="14"/>
      <c r="C582" s="14"/>
      <c r="D582" s="14"/>
    </row>
    <row r="583" spans="2:4" ht="15.75" customHeight="1">
      <c r="B583" s="14"/>
      <c r="C583" s="14"/>
      <c r="D583" s="14"/>
    </row>
    <row r="584" spans="2:4" ht="15.75" customHeight="1">
      <c r="B584" s="14"/>
      <c r="C584" s="14"/>
      <c r="D584" s="14"/>
    </row>
    <row r="585" spans="2:4" ht="15.75" customHeight="1">
      <c r="B585" s="14"/>
      <c r="C585" s="14"/>
      <c r="D585" s="14"/>
    </row>
    <row r="586" spans="2:4" ht="15.75" customHeight="1">
      <c r="B586" s="14"/>
      <c r="C586" s="14"/>
      <c r="D586" s="14"/>
    </row>
    <row r="587" spans="2:4" ht="15.75" customHeight="1">
      <c r="B587" s="14"/>
      <c r="C587" s="14"/>
      <c r="D587" s="14"/>
    </row>
    <row r="588" spans="2:4" ht="15.75" customHeight="1">
      <c r="B588" s="14"/>
      <c r="C588" s="14"/>
      <c r="D588" s="14"/>
    </row>
    <row r="589" spans="2:4" ht="15.75" customHeight="1">
      <c r="B589" s="14"/>
      <c r="C589" s="14"/>
      <c r="D589" s="14"/>
    </row>
    <row r="590" spans="2:4" ht="15.75" customHeight="1">
      <c r="B590" s="14"/>
      <c r="C590" s="14"/>
      <c r="D590" s="14"/>
    </row>
    <row r="591" spans="2:4" ht="15.75" customHeight="1">
      <c r="B591" s="14"/>
      <c r="C591" s="14"/>
      <c r="D591" s="14"/>
    </row>
    <row r="592" spans="2:4" ht="15.75" customHeight="1">
      <c r="B592" s="14"/>
      <c r="C592" s="14"/>
      <c r="D592" s="14"/>
    </row>
    <row r="593" spans="2:4" ht="15.75" customHeight="1">
      <c r="B593" s="14"/>
      <c r="C593" s="14"/>
      <c r="D593" s="14"/>
    </row>
    <row r="594" spans="2:4" ht="15.75" customHeight="1">
      <c r="B594" s="14"/>
      <c r="C594" s="14"/>
      <c r="D594" s="14"/>
    </row>
    <row r="595" spans="2:4" ht="15.75" customHeight="1">
      <c r="B595" s="14"/>
      <c r="C595" s="14"/>
      <c r="D595" s="14"/>
    </row>
    <row r="596" spans="2:4" ht="15.75" customHeight="1">
      <c r="B596" s="14"/>
      <c r="C596" s="14"/>
      <c r="D596" s="14"/>
    </row>
    <row r="597" spans="2:4" ht="15.75" customHeight="1">
      <c r="B597" s="14"/>
      <c r="C597" s="14"/>
      <c r="D597" s="14"/>
    </row>
    <row r="598" spans="2:4" ht="15.75" customHeight="1">
      <c r="B598" s="14"/>
      <c r="C598" s="14"/>
      <c r="D598" s="14"/>
    </row>
    <row r="599" spans="2:4" ht="15.75" customHeight="1">
      <c r="B599" s="14"/>
      <c r="C599" s="14"/>
      <c r="D599" s="14"/>
    </row>
    <row r="600" spans="2:4" ht="15.75" customHeight="1">
      <c r="B600" s="14"/>
      <c r="C600" s="14"/>
      <c r="D600" s="14"/>
    </row>
    <row r="601" spans="2:4" ht="15.75" customHeight="1">
      <c r="B601" s="14"/>
      <c r="C601" s="14"/>
      <c r="D601" s="14"/>
    </row>
    <row r="602" spans="2:4" ht="15.75" customHeight="1">
      <c r="B602" s="14"/>
      <c r="C602" s="14"/>
      <c r="D602" s="14"/>
    </row>
    <row r="603" spans="2:4" ht="15.75" customHeight="1">
      <c r="B603" s="14"/>
      <c r="C603" s="14"/>
      <c r="D603" s="14"/>
    </row>
    <row r="604" spans="2:4" ht="15.75" customHeight="1">
      <c r="B604" s="14"/>
      <c r="C604" s="14"/>
      <c r="D604" s="14"/>
    </row>
    <row r="605" spans="2:4" ht="15.75" customHeight="1">
      <c r="B605" s="14"/>
      <c r="C605" s="14"/>
      <c r="D605" s="14"/>
    </row>
    <row r="606" spans="2:4" ht="15.75" customHeight="1">
      <c r="B606" s="14"/>
      <c r="C606" s="14"/>
      <c r="D606" s="14"/>
    </row>
    <row r="607" spans="2:4" ht="15.75" customHeight="1">
      <c r="B607" s="14"/>
      <c r="C607" s="14"/>
      <c r="D607" s="14"/>
    </row>
    <row r="608" spans="2:4" ht="15.75" customHeight="1">
      <c r="B608" s="14"/>
      <c r="C608" s="14"/>
      <c r="D608" s="14"/>
    </row>
    <row r="609" spans="2:4" ht="15.75" customHeight="1">
      <c r="B609" s="14"/>
      <c r="C609" s="14"/>
      <c r="D609" s="14"/>
    </row>
    <row r="610" spans="2:4" ht="15.75" customHeight="1">
      <c r="B610" s="14"/>
      <c r="C610" s="14"/>
      <c r="D610" s="14"/>
    </row>
    <row r="611" spans="2:4" ht="15.75" customHeight="1">
      <c r="B611" s="14"/>
      <c r="C611" s="14"/>
      <c r="D611" s="14"/>
    </row>
    <row r="612" spans="2:4" ht="15.75" customHeight="1">
      <c r="B612" s="14"/>
      <c r="C612" s="14"/>
      <c r="D612" s="14"/>
    </row>
    <row r="613" spans="2:4" ht="15.75" customHeight="1">
      <c r="B613" s="14"/>
      <c r="C613" s="14"/>
      <c r="D613" s="14"/>
    </row>
    <row r="614" spans="2:4" ht="15.75" customHeight="1">
      <c r="B614" s="14"/>
      <c r="C614" s="14"/>
      <c r="D614" s="14"/>
    </row>
    <row r="615" spans="2:4" ht="15.75" customHeight="1">
      <c r="B615" s="14"/>
      <c r="C615" s="14"/>
      <c r="D615" s="14"/>
    </row>
    <row r="616" spans="2:4" ht="15.75" customHeight="1">
      <c r="B616" s="14"/>
      <c r="C616" s="14"/>
      <c r="D616" s="14"/>
    </row>
    <row r="617" spans="2:4" ht="15.75" customHeight="1">
      <c r="B617" s="14"/>
      <c r="C617" s="14"/>
      <c r="D617" s="14"/>
    </row>
    <row r="618" spans="2:4" ht="15.75" customHeight="1">
      <c r="B618" s="14"/>
      <c r="C618" s="14"/>
      <c r="D618" s="14"/>
    </row>
    <row r="619" spans="2:4" ht="15.75" customHeight="1">
      <c r="B619" s="14"/>
      <c r="C619" s="14"/>
      <c r="D619" s="14"/>
    </row>
    <row r="620" spans="2:4" ht="15.75" customHeight="1">
      <c r="B620" s="14"/>
      <c r="C620" s="14"/>
      <c r="D620" s="14"/>
    </row>
    <row r="621" spans="2:4" ht="15.75" customHeight="1">
      <c r="B621" s="14"/>
      <c r="C621" s="14"/>
      <c r="D621" s="14"/>
    </row>
    <row r="622" spans="2:4" ht="15.75" customHeight="1">
      <c r="B622" s="14"/>
      <c r="C622" s="14"/>
      <c r="D622" s="14"/>
    </row>
    <row r="623" spans="2:4" ht="15.75" customHeight="1">
      <c r="B623" s="14"/>
      <c r="C623" s="14"/>
      <c r="D623" s="14"/>
    </row>
    <row r="624" spans="2:4" ht="15.75" customHeight="1">
      <c r="B624" s="14"/>
      <c r="C624" s="14"/>
      <c r="D624" s="14"/>
    </row>
    <row r="625" spans="2:4" ht="15.75" customHeight="1">
      <c r="B625" s="14"/>
      <c r="C625" s="14"/>
      <c r="D625" s="14"/>
    </row>
    <row r="626" spans="2:4" ht="15.75" customHeight="1">
      <c r="B626" s="14"/>
      <c r="C626" s="14"/>
      <c r="D626" s="14"/>
    </row>
    <row r="627" spans="2:4" ht="15.75" customHeight="1">
      <c r="B627" s="14"/>
      <c r="C627" s="14"/>
      <c r="D627" s="14"/>
    </row>
    <row r="628" spans="2:4" ht="15.75" customHeight="1">
      <c r="B628" s="14"/>
      <c r="C628" s="14"/>
      <c r="D628" s="14"/>
    </row>
    <row r="629" spans="2:4" ht="15.75" customHeight="1">
      <c r="B629" s="14"/>
      <c r="C629" s="14"/>
      <c r="D629" s="14"/>
    </row>
    <row r="630" spans="2:4" ht="15.75" customHeight="1">
      <c r="B630" s="14"/>
      <c r="C630" s="14"/>
      <c r="D630" s="14"/>
    </row>
    <row r="631" spans="2:4" ht="15.75" customHeight="1">
      <c r="B631" s="14"/>
      <c r="C631" s="14"/>
      <c r="D631" s="14"/>
    </row>
    <row r="632" spans="2:4" ht="15.75" customHeight="1">
      <c r="B632" s="14"/>
      <c r="C632" s="14"/>
      <c r="D632" s="14"/>
    </row>
    <row r="633" spans="2:4" ht="15.75" customHeight="1">
      <c r="B633" s="14"/>
      <c r="C633" s="14"/>
      <c r="D633" s="14"/>
    </row>
    <row r="634" spans="2:4" ht="15.75" customHeight="1">
      <c r="B634" s="14"/>
      <c r="C634" s="14"/>
      <c r="D634" s="14"/>
    </row>
    <row r="635" spans="2:4" ht="15.75" customHeight="1">
      <c r="B635" s="14"/>
      <c r="C635" s="14"/>
      <c r="D635" s="14"/>
    </row>
    <row r="636" spans="2:4" ht="15.75" customHeight="1">
      <c r="B636" s="14"/>
      <c r="C636" s="14"/>
      <c r="D636" s="14"/>
    </row>
    <row r="637" spans="2:4" ht="15.75" customHeight="1">
      <c r="B637" s="14"/>
      <c r="C637" s="14"/>
      <c r="D637" s="14"/>
    </row>
    <row r="638" spans="2:4" ht="15.75" customHeight="1">
      <c r="B638" s="14"/>
      <c r="C638" s="14"/>
      <c r="D638" s="14"/>
    </row>
    <row r="639" spans="2:4" ht="15.75" customHeight="1">
      <c r="B639" s="14"/>
      <c r="C639" s="14"/>
      <c r="D639" s="14"/>
    </row>
    <row r="640" spans="2:4" ht="15.75" customHeight="1">
      <c r="B640" s="14"/>
      <c r="C640" s="14"/>
      <c r="D640" s="14"/>
    </row>
    <row r="641" spans="2:4" ht="15.75" customHeight="1">
      <c r="B641" s="14"/>
      <c r="C641" s="14"/>
      <c r="D641" s="14"/>
    </row>
    <row r="642" spans="2:4" ht="15.75" customHeight="1">
      <c r="B642" s="14"/>
      <c r="C642" s="14"/>
      <c r="D642" s="14"/>
    </row>
    <row r="643" spans="2:4" ht="15.75" customHeight="1">
      <c r="B643" s="14"/>
      <c r="C643" s="14"/>
      <c r="D643" s="14"/>
    </row>
    <row r="644" spans="2:4" ht="15.75" customHeight="1">
      <c r="B644" s="14"/>
      <c r="C644" s="14"/>
      <c r="D644" s="14"/>
    </row>
    <row r="645" spans="2:4" ht="15.75" customHeight="1">
      <c r="B645" s="14"/>
      <c r="C645" s="14"/>
      <c r="D645" s="14"/>
    </row>
    <row r="646" spans="2:4" ht="15.75" customHeight="1">
      <c r="B646" s="14"/>
      <c r="C646" s="14"/>
      <c r="D646" s="14"/>
    </row>
    <row r="647" spans="2:4" ht="15.75" customHeight="1">
      <c r="B647" s="14"/>
      <c r="C647" s="14"/>
      <c r="D647" s="14"/>
    </row>
    <row r="648" spans="2:4" ht="15.75" customHeight="1">
      <c r="B648" s="14"/>
      <c r="C648" s="14"/>
      <c r="D648" s="14"/>
    </row>
    <row r="649" spans="2:4" ht="15.75" customHeight="1">
      <c r="B649" s="14"/>
      <c r="C649" s="14"/>
      <c r="D649" s="14"/>
    </row>
    <row r="650" spans="2:4" ht="15.75" customHeight="1">
      <c r="B650" s="14"/>
      <c r="C650" s="14"/>
      <c r="D650" s="14"/>
    </row>
    <row r="651" spans="2:4" ht="15.75" customHeight="1">
      <c r="B651" s="14"/>
      <c r="C651" s="14"/>
      <c r="D651" s="14"/>
    </row>
    <row r="652" spans="2:4" ht="15.75" customHeight="1">
      <c r="B652" s="14"/>
      <c r="C652" s="14"/>
      <c r="D652" s="14"/>
    </row>
    <row r="653" spans="2:4" ht="15.75" customHeight="1">
      <c r="B653" s="14"/>
      <c r="C653" s="14"/>
      <c r="D653" s="14"/>
    </row>
    <row r="654" spans="2:4" ht="15.75" customHeight="1">
      <c r="B654" s="14"/>
      <c r="C654" s="14"/>
      <c r="D654" s="14"/>
    </row>
    <row r="655" spans="2:4" ht="15.75" customHeight="1">
      <c r="B655" s="14"/>
      <c r="C655" s="14"/>
      <c r="D655" s="14"/>
    </row>
    <row r="656" spans="2:4" ht="15.75" customHeight="1">
      <c r="B656" s="14"/>
      <c r="C656" s="14"/>
      <c r="D656" s="14"/>
    </row>
    <row r="657" spans="2:4" ht="15.75" customHeight="1">
      <c r="B657" s="14"/>
      <c r="C657" s="14"/>
      <c r="D657" s="14"/>
    </row>
    <row r="658" spans="2:4" ht="15.75" customHeight="1">
      <c r="B658" s="14"/>
      <c r="C658" s="14"/>
      <c r="D658" s="14"/>
    </row>
    <row r="659" spans="2:4" ht="15.75" customHeight="1">
      <c r="B659" s="14"/>
      <c r="C659" s="14"/>
      <c r="D659" s="14"/>
    </row>
    <row r="660" spans="2:4" ht="15.75" customHeight="1">
      <c r="B660" s="14"/>
      <c r="C660" s="14"/>
      <c r="D660" s="14"/>
    </row>
    <row r="661" spans="2:4" ht="15.75" customHeight="1">
      <c r="B661" s="14"/>
      <c r="C661" s="14"/>
      <c r="D661" s="14"/>
    </row>
    <row r="662" spans="2:4" ht="15.75" customHeight="1">
      <c r="B662" s="14"/>
      <c r="C662" s="14"/>
      <c r="D662" s="14"/>
    </row>
    <row r="663" spans="2:4" ht="15.75" customHeight="1">
      <c r="B663" s="14"/>
      <c r="C663" s="14"/>
      <c r="D663" s="14"/>
    </row>
    <row r="664" spans="2:4" ht="15.75" customHeight="1">
      <c r="B664" s="14"/>
      <c r="C664" s="14"/>
      <c r="D664" s="14"/>
    </row>
    <row r="665" spans="2:4" ht="15.75" customHeight="1">
      <c r="B665" s="14"/>
      <c r="C665" s="14"/>
      <c r="D665" s="14"/>
    </row>
    <row r="666" spans="2:4" ht="15.75" customHeight="1">
      <c r="B666" s="14"/>
      <c r="C666" s="14"/>
      <c r="D666" s="14"/>
    </row>
    <row r="667" spans="2:4" ht="15.75" customHeight="1">
      <c r="B667" s="14"/>
      <c r="C667" s="14"/>
      <c r="D667" s="14"/>
    </row>
    <row r="668" spans="2:4" ht="15.75" customHeight="1">
      <c r="B668" s="14"/>
      <c r="C668" s="14"/>
      <c r="D668" s="14"/>
    </row>
    <row r="669" spans="2:4" ht="15.75" customHeight="1">
      <c r="B669" s="14"/>
      <c r="C669" s="14"/>
      <c r="D669" s="14"/>
    </row>
    <row r="670" spans="2:4" ht="15.75" customHeight="1">
      <c r="B670" s="14"/>
      <c r="C670" s="14"/>
      <c r="D670" s="14"/>
    </row>
    <row r="671" spans="2:4" ht="15.75" customHeight="1">
      <c r="B671" s="14"/>
      <c r="C671" s="14"/>
      <c r="D671" s="14"/>
    </row>
    <row r="672" spans="2:4" ht="15.75" customHeight="1">
      <c r="B672" s="14"/>
      <c r="C672" s="14"/>
      <c r="D672" s="14"/>
    </row>
    <row r="673" spans="2:4" ht="15.75" customHeight="1">
      <c r="B673" s="14"/>
      <c r="C673" s="14"/>
      <c r="D673" s="14"/>
    </row>
    <row r="674" spans="2:4" ht="15.75" customHeight="1">
      <c r="B674" s="14"/>
      <c r="C674" s="14"/>
      <c r="D674" s="14"/>
    </row>
    <row r="675" spans="2:4" ht="15.75" customHeight="1">
      <c r="B675" s="14"/>
      <c r="C675" s="14"/>
      <c r="D675" s="14"/>
    </row>
    <row r="676" spans="2:4" ht="15.75" customHeight="1">
      <c r="B676" s="14"/>
      <c r="C676" s="14"/>
      <c r="D676" s="14"/>
    </row>
    <row r="677" spans="2:4" ht="15.75" customHeight="1">
      <c r="B677" s="14"/>
      <c r="C677" s="14"/>
      <c r="D677" s="14"/>
    </row>
    <row r="678" spans="2:4" ht="15.75" customHeight="1">
      <c r="B678" s="14"/>
      <c r="C678" s="14"/>
      <c r="D678" s="14"/>
    </row>
    <row r="679" spans="2:4" ht="15.75" customHeight="1">
      <c r="B679" s="14"/>
      <c r="C679" s="14"/>
      <c r="D679" s="14"/>
    </row>
    <row r="680" spans="2:4" ht="15.75" customHeight="1">
      <c r="B680" s="14"/>
      <c r="C680" s="14"/>
      <c r="D680" s="14"/>
    </row>
    <row r="681" spans="2:4" ht="15.75" customHeight="1">
      <c r="B681" s="14"/>
      <c r="C681" s="14"/>
      <c r="D681" s="14"/>
    </row>
    <row r="682" spans="2:4" ht="15.75" customHeight="1">
      <c r="B682" s="14"/>
      <c r="C682" s="14"/>
      <c r="D682" s="14"/>
    </row>
    <row r="683" spans="2:4" ht="15.75" customHeight="1">
      <c r="B683" s="14"/>
      <c r="C683" s="14"/>
      <c r="D683" s="14"/>
    </row>
    <row r="684" spans="2:4" ht="15.75" customHeight="1">
      <c r="B684" s="14"/>
      <c r="C684" s="14"/>
      <c r="D684" s="14"/>
    </row>
    <row r="685" spans="2:4" ht="15.75" customHeight="1">
      <c r="B685" s="14"/>
      <c r="C685" s="14"/>
      <c r="D685" s="14"/>
    </row>
    <row r="686" spans="2:4" ht="15.75" customHeight="1">
      <c r="B686" s="14"/>
      <c r="C686" s="14"/>
      <c r="D686" s="14"/>
    </row>
    <row r="687" spans="2:4" ht="15.75" customHeight="1">
      <c r="B687" s="14"/>
      <c r="C687" s="14"/>
      <c r="D687" s="14"/>
    </row>
    <row r="688" spans="2:4" ht="15.75" customHeight="1">
      <c r="B688" s="14"/>
      <c r="C688" s="14"/>
      <c r="D688" s="14"/>
    </row>
    <row r="689" spans="2:4" ht="15.75" customHeight="1">
      <c r="B689" s="14"/>
      <c r="C689" s="14"/>
      <c r="D689" s="14"/>
    </row>
    <row r="690" spans="2:4" ht="15.75" customHeight="1">
      <c r="B690" s="14"/>
      <c r="C690" s="14"/>
      <c r="D690" s="14"/>
    </row>
    <row r="691" spans="2:4" ht="15.75" customHeight="1">
      <c r="B691" s="14"/>
      <c r="C691" s="14"/>
      <c r="D691" s="14"/>
    </row>
    <row r="692" spans="2:4" ht="15.75" customHeight="1">
      <c r="B692" s="14"/>
      <c r="C692" s="14"/>
      <c r="D692" s="14"/>
    </row>
    <row r="693" spans="2:4" ht="15.75" customHeight="1">
      <c r="B693" s="14"/>
      <c r="C693" s="14"/>
      <c r="D693" s="14"/>
    </row>
    <row r="694" spans="2:4" ht="15.75" customHeight="1">
      <c r="B694" s="14"/>
      <c r="C694" s="14"/>
      <c r="D694" s="14"/>
    </row>
    <row r="695" spans="2:4" ht="15.75" customHeight="1">
      <c r="B695" s="14"/>
      <c r="C695" s="14"/>
      <c r="D695" s="14"/>
    </row>
    <row r="696" spans="2:4" ht="15.75" customHeight="1">
      <c r="B696" s="14"/>
      <c r="C696" s="14"/>
      <c r="D696" s="14"/>
    </row>
    <row r="697" spans="2:4" ht="15.75" customHeight="1">
      <c r="B697" s="14"/>
      <c r="C697" s="14"/>
      <c r="D697" s="14"/>
    </row>
    <row r="698" spans="2:4" ht="15.75" customHeight="1">
      <c r="B698" s="14"/>
      <c r="C698" s="14"/>
      <c r="D698" s="14"/>
    </row>
    <row r="699" spans="2:4" ht="15.75" customHeight="1">
      <c r="B699" s="14"/>
      <c r="C699" s="14"/>
      <c r="D699" s="14"/>
    </row>
    <row r="700" spans="2:4" ht="15.75" customHeight="1">
      <c r="B700" s="14"/>
      <c r="C700" s="14"/>
      <c r="D700" s="14"/>
    </row>
    <row r="701" spans="2:4" ht="15.75" customHeight="1">
      <c r="B701" s="14"/>
      <c r="C701" s="14"/>
      <c r="D701" s="14"/>
    </row>
    <row r="702" spans="2:4" ht="15.75" customHeight="1">
      <c r="B702" s="14"/>
      <c r="C702" s="14"/>
      <c r="D702" s="14"/>
    </row>
    <row r="703" spans="2:4" ht="15.75" customHeight="1">
      <c r="B703" s="14"/>
      <c r="C703" s="14"/>
      <c r="D703" s="14"/>
    </row>
    <row r="704" spans="2:4" ht="15.75" customHeight="1">
      <c r="B704" s="14"/>
      <c r="C704" s="14"/>
      <c r="D704" s="14"/>
    </row>
    <row r="705" spans="2:4" ht="15.75" customHeight="1">
      <c r="B705" s="14"/>
      <c r="C705" s="14"/>
      <c r="D705" s="14"/>
    </row>
    <row r="706" spans="2:4" ht="15.75" customHeight="1">
      <c r="B706" s="14"/>
      <c r="C706" s="14"/>
      <c r="D706" s="14"/>
    </row>
    <row r="707" spans="2:4" ht="15.75" customHeight="1">
      <c r="B707" s="14"/>
      <c r="C707" s="14"/>
      <c r="D707" s="14"/>
    </row>
    <row r="708" spans="2:4" ht="15.75" customHeight="1">
      <c r="B708" s="14"/>
      <c r="C708" s="14"/>
      <c r="D708" s="14"/>
    </row>
    <row r="709" spans="2:4" ht="15.75" customHeight="1">
      <c r="B709" s="14"/>
      <c r="C709" s="14"/>
      <c r="D709" s="14"/>
    </row>
    <row r="710" spans="2:4" ht="15.75" customHeight="1">
      <c r="B710" s="14"/>
      <c r="C710" s="14"/>
      <c r="D710" s="14"/>
    </row>
    <row r="711" spans="2:4" ht="15.75" customHeight="1">
      <c r="B711" s="14"/>
      <c r="C711" s="14"/>
      <c r="D711" s="14"/>
    </row>
    <row r="712" spans="2:4" ht="15.75" customHeight="1">
      <c r="B712" s="14"/>
      <c r="C712" s="14"/>
      <c r="D712" s="14"/>
    </row>
    <row r="713" spans="2:4" ht="15.75" customHeight="1">
      <c r="B713" s="14"/>
      <c r="C713" s="14"/>
      <c r="D713" s="14"/>
    </row>
    <row r="714" spans="2:4" ht="15.75" customHeight="1">
      <c r="B714" s="14"/>
      <c r="C714" s="14"/>
      <c r="D714" s="14"/>
    </row>
    <row r="715" spans="2:4" ht="15.75" customHeight="1">
      <c r="B715" s="14"/>
      <c r="C715" s="14"/>
      <c r="D715" s="14"/>
    </row>
    <row r="716" spans="2:4" ht="15.75" customHeight="1">
      <c r="B716" s="14"/>
      <c r="C716" s="14"/>
      <c r="D716" s="14"/>
    </row>
    <row r="717" spans="2:4" ht="15.75" customHeight="1">
      <c r="B717" s="14"/>
      <c r="C717" s="14"/>
      <c r="D717" s="14"/>
    </row>
    <row r="718" spans="2:4" ht="15.75" customHeight="1">
      <c r="B718" s="14"/>
      <c r="C718" s="14"/>
      <c r="D718" s="14"/>
    </row>
    <row r="719" spans="2:4" ht="15.75" customHeight="1">
      <c r="B719" s="14"/>
      <c r="C719" s="14"/>
      <c r="D719" s="14"/>
    </row>
    <row r="720" spans="2:4" ht="15.75" customHeight="1">
      <c r="B720" s="14"/>
      <c r="C720" s="14"/>
      <c r="D720" s="14"/>
    </row>
    <row r="721" spans="2:4" ht="15.75" customHeight="1">
      <c r="B721" s="14"/>
      <c r="C721" s="14"/>
      <c r="D721" s="14"/>
    </row>
    <row r="722" spans="2:4" ht="15.75" customHeight="1">
      <c r="B722" s="14"/>
      <c r="C722" s="14"/>
      <c r="D722" s="14"/>
    </row>
    <row r="723" spans="2:4" ht="15.75" customHeight="1">
      <c r="B723" s="14"/>
      <c r="C723" s="14"/>
      <c r="D723" s="14"/>
    </row>
    <row r="724" spans="2:4" ht="15.75" customHeight="1">
      <c r="B724" s="14"/>
      <c r="C724" s="14"/>
      <c r="D724" s="14"/>
    </row>
    <row r="725" spans="2:4" ht="15.75" customHeight="1">
      <c r="B725" s="14"/>
      <c r="C725" s="14"/>
      <c r="D725" s="14"/>
    </row>
    <row r="726" spans="2:4" ht="15.75" customHeight="1">
      <c r="B726" s="14"/>
      <c r="C726" s="14"/>
      <c r="D726" s="14"/>
    </row>
    <row r="727" spans="2:4" ht="15.75" customHeight="1">
      <c r="B727" s="14"/>
      <c r="C727" s="14"/>
      <c r="D727" s="14"/>
    </row>
    <row r="728" spans="2:4" ht="15.75" customHeight="1">
      <c r="B728" s="14"/>
      <c r="C728" s="14"/>
      <c r="D728" s="14"/>
    </row>
    <row r="729" spans="2:4" ht="15.75" customHeight="1">
      <c r="B729" s="14"/>
      <c r="C729" s="14"/>
      <c r="D729" s="14"/>
    </row>
    <row r="730" spans="2:4" ht="15.75" customHeight="1">
      <c r="B730" s="14"/>
      <c r="C730" s="14"/>
      <c r="D730" s="14"/>
    </row>
    <row r="731" spans="2:4" ht="15.75" customHeight="1">
      <c r="B731" s="14"/>
      <c r="C731" s="14"/>
      <c r="D731" s="14"/>
    </row>
    <row r="732" spans="2:4" ht="15.75" customHeight="1">
      <c r="B732" s="14"/>
      <c r="C732" s="14"/>
      <c r="D732" s="14"/>
    </row>
    <row r="733" spans="2:4" ht="15.75" customHeight="1">
      <c r="B733" s="14"/>
      <c r="C733" s="14"/>
      <c r="D733" s="14"/>
    </row>
    <row r="734" spans="2:4" ht="15.75" customHeight="1">
      <c r="B734" s="14"/>
      <c r="C734" s="14"/>
      <c r="D734" s="14"/>
    </row>
    <row r="735" spans="2:4" ht="15.75" customHeight="1">
      <c r="B735" s="14"/>
      <c r="C735" s="14"/>
      <c r="D735" s="14"/>
    </row>
    <row r="736" spans="2:4" ht="15.75" customHeight="1">
      <c r="B736" s="14"/>
      <c r="C736" s="14"/>
      <c r="D736" s="14"/>
    </row>
    <row r="737" spans="2:4" ht="15.75" customHeight="1">
      <c r="B737" s="14"/>
      <c r="C737" s="14"/>
      <c r="D737" s="14"/>
    </row>
    <row r="738" spans="2:4" ht="15.75" customHeight="1">
      <c r="B738" s="14"/>
      <c r="C738" s="14"/>
      <c r="D738" s="14"/>
    </row>
    <row r="739" spans="2:4" ht="15.75" customHeight="1">
      <c r="B739" s="14"/>
      <c r="C739" s="14"/>
      <c r="D739" s="14"/>
    </row>
    <row r="740" spans="2:4" ht="15.75" customHeight="1">
      <c r="B740" s="14"/>
      <c r="C740" s="14"/>
      <c r="D740" s="14"/>
    </row>
    <row r="741" spans="2:4" ht="15.75" customHeight="1">
      <c r="B741" s="14"/>
      <c r="C741" s="14"/>
      <c r="D741" s="14"/>
    </row>
    <row r="742" spans="2:4" ht="15.75" customHeight="1">
      <c r="B742" s="14"/>
      <c r="C742" s="14"/>
      <c r="D742" s="14"/>
    </row>
    <row r="743" spans="2:4" ht="15.75" customHeight="1">
      <c r="B743" s="14"/>
      <c r="C743" s="14"/>
      <c r="D743" s="14"/>
    </row>
    <row r="744" spans="2:4" ht="15.75" customHeight="1">
      <c r="B744" s="14"/>
      <c r="C744" s="14"/>
      <c r="D744" s="14"/>
    </row>
    <row r="745" spans="2:4" ht="15.75" customHeight="1">
      <c r="B745" s="14"/>
      <c r="C745" s="14"/>
      <c r="D745" s="14"/>
    </row>
    <row r="746" spans="2:4" ht="15.75" customHeight="1">
      <c r="B746" s="14"/>
      <c r="C746" s="14"/>
      <c r="D746" s="14"/>
    </row>
    <row r="747" spans="2:4" ht="15.75" customHeight="1">
      <c r="B747" s="14"/>
      <c r="C747" s="14"/>
      <c r="D747" s="14"/>
    </row>
    <row r="748" spans="2:4" ht="15.75" customHeight="1">
      <c r="B748" s="14"/>
      <c r="C748" s="14"/>
      <c r="D748" s="14"/>
    </row>
    <row r="749" spans="2:4" ht="15.75" customHeight="1">
      <c r="B749" s="14"/>
      <c r="C749" s="14"/>
      <c r="D749" s="14"/>
    </row>
    <row r="750" spans="2:4" ht="15.75" customHeight="1">
      <c r="B750" s="14"/>
      <c r="C750" s="14"/>
      <c r="D750" s="14"/>
    </row>
    <row r="751" spans="2:4" ht="15.75" customHeight="1">
      <c r="B751" s="14"/>
      <c r="C751" s="14"/>
      <c r="D751" s="14"/>
    </row>
    <row r="752" spans="2:4" ht="15.75" customHeight="1">
      <c r="B752" s="14"/>
      <c r="C752" s="14"/>
      <c r="D752" s="14"/>
    </row>
    <row r="753" spans="2:4" ht="15.75" customHeight="1">
      <c r="B753" s="14"/>
      <c r="C753" s="14"/>
      <c r="D753" s="14"/>
    </row>
    <row r="754" spans="2:4" ht="15.75" customHeight="1">
      <c r="B754" s="14"/>
      <c r="C754" s="14"/>
      <c r="D754" s="14"/>
    </row>
    <row r="755" spans="2:4" ht="15.75" customHeight="1">
      <c r="B755" s="14"/>
      <c r="C755" s="14"/>
      <c r="D755" s="14"/>
    </row>
    <row r="756" spans="2:4" ht="15.75" customHeight="1">
      <c r="B756" s="14"/>
      <c r="C756" s="14"/>
      <c r="D756" s="14"/>
    </row>
    <row r="757" spans="2:4" ht="15.75" customHeight="1">
      <c r="B757" s="14"/>
      <c r="C757" s="14"/>
      <c r="D757" s="14"/>
    </row>
    <row r="758" spans="2:4" ht="15.75" customHeight="1">
      <c r="B758" s="14"/>
      <c r="C758" s="14"/>
      <c r="D758" s="14"/>
    </row>
    <row r="759" spans="2:4" ht="15.75" customHeight="1">
      <c r="B759" s="14"/>
      <c r="C759" s="14"/>
      <c r="D759" s="14"/>
    </row>
    <row r="760" spans="2:4" ht="15.75" customHeight="1">
      <c r="B760" s="14"/>
      <c r="C760" s="14"/>
      <c r="D760" s="14"/>
    </row>
    <row r="761" spans="2:4" ht="15.75" customHeight="1">
      <c r="B761" s="14"/>
      <c r="C761" s="14"/>
      <c r="D761" s="14"/>
    </row>
    <row r="762" spans="2:4" ht="15.75" customHeight="1">
      <c r="B762" s="14"/>
      <c r="C762" s="14"/>
      <c r="D762" s="14"/>
    </row>
    <row r="763" spans="2:4" ht="15.75" customHeight="1">
      <c r="B763" s="14"/>
      <c r="C763" s="14"/>
      <c r="D763" s="14"/>
    </row>
    <row r="764" spans="2:4" ht="15.75" customHeight="1">
      <c r="B764" s="14"/>
      <c r="C764" s="14"/>
      <c r="D764" s="14"/>
    </row>
    <row r="765" spans="2:4" ht="15.75" customHeight="1">
      <c r="B765" s="14"/>
      <c r="C765" s="14"/>
      <c r="D765" s="14"/>
    </row>
    <row r="766" spans="2:4" ht="15.75" customHeight="1">
      <c r="B766" s="14"/>
      <c r="C766" s="14"/>
      <c r="D766" s="14"/>
    </row>
    <row r="767" spans="2:4" ht="15.75" customHeight="1">
      <c r="B767" s="14"/>
      <c r="C767" s="14"/>
      <c r="D767" s="14"/>
    </row>
    <row r="768" spans="2:4" ht="15.75" customHeight="1">
      <c r="B768" s="14"/>
      <c r="C768" s="14"/>
      <c r="D768" s="14"/>
    </row>
    <row r="769" spans="2:4" ht="15.75" customHeight="1">
      <c r="B769" s="14"/>
      <c r="C769" s="14"/>
      <c r="D769" s="14"/>
    </row>
    <row r="770" spans="2:4" ht="15.75" customHeight="1">
      <c r="B770" s="14"/>
      <c r="C770" s="14"/>
      <c r="D770" s="14"/>
    </row>
    <row r="771" spans="2:4" ht="15.75" customHeight="1">
      <c r="B771" s="14"/>
      <c r="C771" s="14"/>
      <c r="D771" s="14"/>
    </row>
    <row r="772" spans="2:4" ht="15.75" customHeight="1">
      <c r="B772" s="14"/>
      <c r="C772" s="14"/>
      <c r="D772" s="14"/>
    </row>
    <row r="773" spans="2:4" ht="15.75" customHeight="1">
      <c r="B773" s="14"/>
      <c r="C773" s="14"/>
      <c r="D773" s="14"/>
    </row>
    <row r="774" spans="2:4" ht="15.75" customHeight="1">
      <c r="B774" s="14"/>
      <c r="C774" s="14"/>
      <c r="D774" s="14"/>
    </row>
    <row r="775" spans="2:4" ht="15.75" customHeight="1">
      <c r="B775" s="14"/>
      <c r="C775" s="14"/>
      <c r="D775" s="14"/>
    </row>
    <row r="776" spans="2:4" ht="15.75" customHeight="1">
      <c r="B776" s="14"/>
      <c r="C776" s="14"/>
      <c r="D776" s="14"/>
    </row>
    <row r="777" spans="2:4" ht="15.75" customHeight="1">
      <c r="B777" s="14"/>
      <c r="C777" s="14"/>
      <c r="D777" s="14"/>
    </row>
    <row r="778" spans="2:4" ht="15.75" customHeight="1">
      <c r="B778" s="14"/>
      <c r="C778" s="14"/>
      <c r="D778" s="14"/>
    </row>
    <row r="779" spans="2:4" ht="15.75" customHeight="1">
      <c r="B779" s="14"/>
      <c r="C779" s="14"/>
      <c r="D779" s="14"/>
    </row>
    <row r="780" spans="2:4" ht="15.75" customHeight="1">
      <c r="B780" s="14"/>
      <c r="C780" s="14"/>
      <c r="D780" s="14"/>
    </row>
    <row r="781" spans="2:4" ht="15.75" customHeight="1">
      <c r="B781" s="14"/>
      <c r="C781" s="14"/>
      <c r="D781" s="14"/>
    </row>
    <row r="782" spans="2:4" ht="15.75" customHeight="1">
      <c r="B782" s="14"/>
      <c r="C782" s="14"/>
      <c r="D782" s="14"/>
    </row>
    <row r="783" spans="2:4" ht="15.75" customHeight="1">
      <c r="B783" s="14"/>
      <c r="C783" s="14"/>
      <c r="D783" s="14"/>
    </row>
    <row r="784" spans="2:4" ht="15.75" customHeight="1">
      <c r="B784" s="14"/>
      <c r="C784" s="14"/>
      <c r="D784" s="14"/>
    </row>
    <row r="785" spans="2:4" ht="15.75" customHeight="1">
      <c r="B785" s="14"/>
      <c r="C785" s="14"/>
      <c r="D785" s="14"/>
    </row>
    <row r="786" spans="2:4" ht="15.75" customHeight="1">
      <c r="B786" s="14"/>
      <c r="C786" s="14"/>
      <c r="D786" s="14"/>
    </row>
    <row r="787" spans="2:4" ht="15.75" customHeight="1">
      <c r="B787" s="14"/>
      <c r="C787" s="14"/>
      <c r="D787" s="14"/>
    </row>
    <row r="788" spans="2:4" ht="15.75" customHeight="1">
      <c r="B788" s="14"/>
      <c r="C788" s="14"/>
      <c r="D788" s="14"/>
    </row>
    <row r="789" spans="2:4" ht="15.75" customHeight="1">
      <c r="B789" s="14"/>
      <c r="C789" s="14"/>
      <c r="D789" s="14"/>
    </row>
    <row r="790" spans="2:4" ht="15.75" customHeight="1">
      <c r="B790" s="14"/>
      <c r="C790" s="14"/>
      <c r="D790" s="14"/>
    </row>
    <row r="791" spans="2:4" ht="15.75" customHeight="1">
      <c r="B791" s="14"/>
      <c r="C791" s="14"/>
      <c r="D791" s="14"/>
    </row>
    <row r="792" spans="2:4" ht="15.75" customHeight="1">
      <c r="B792" s="14"/>
      <c r="C792" s="14"/>
      <c r="D792" s="14"/>
    </row>
    <row r="793" spans="2:4" ht="15.75" customHeight="1">
      <c r="B793" s="14"/>
      <c r="C793" s="14"/>
      <c r="D793" s="14"/>
    </row>
    <row r="794" spans="2:4" ht="15.75" customHeight="1">
      <c r="B794" s="14"/>
      <c r="C794" s="14"/>
      <c r="D794" s="14"/>
    </row>
    <row r="795" spans="2:4" ht="15.75" customHeight="1">
      <c r="B795" s="14"/>
      <c r="C795" s="14"/>
      <c r="D795" s="14"/>
    </row>
    <row r="796" spans="2:4" ht="15.75" customHeight="1">
      <c r="B796" s="14"/>
      <c r="C796" s="14"/>
      <c r="D796" s="14"/>
    </row>
    <row r="797" spans="2:4" ht="15.75" customHeight="1">
      <c r="B797" s="14"/>
      <c r="C797" s="14"/>
      <c r="D797" s="14"/>
    </row>
    <row r="798" spans="2:4" ht="15.75" customHeight="1">
      <c r="B798" s="14"/>
      <c r="C798" s="14"/>
      <c r="D798" s="14"/>
    </row>
    <row r="799" spans="2:4" ht="15.75" customHeight="1">
      <c r="B799" s="14"/>
      <c r="C799" s="14"/>
      <c r="D799" s="14"/>
    </row>
    <row r="800" spans="2:4" ht="15.75" customHeight="1">
      <c r="B800" s="14"/>
      <c r="C800" s="14"/>
      <c r="D800" s="14"/>
    </row>
    <row r="801" spans="2:4" ht="15.75" customHeight="1">
      <c r="B801" s="14"/>
      <c r="C801" s="14"/>
      <c r="D801" s="14"/>
    </row>
    <row r="802" spans="2:4" ht="15.75" customHeight="1">
      <c r="B802" s="14"/>
      <c r="C802" s="14"/>
      <c r="D802" s="14"/>
    </row>
    <row r="803" spans="2:4" ht="15.75" customHeight="1">
      <c r="B803" s="14"/>
      <c r="C803" s="14"/>
      <c r="D803" s="14"/>
    </row>
    <row r="804" spans="2:4" ht="15.75" customHeight="1">
      <c r="B804" s="14"/>
      <c r="C804" s="14"/>
      <c r="D804" s="14"/>
    </row>
    <row r="805" spans="2:4" ht="15.75" customHeight="1">
      <c r="B805" s="14"/>
      <c r="C805" s="14"/>
      <c r="D805" s="14"/>
    </row>
    <row r="806" spans="2:4" ht="15.75" customHeight="1">
      <c r="B806" s="14"/>
      <c r="C806" s="14"/>
      <c r="D806" s="14"/>
    </row>
    <row r="807" spans="2:4" ht="15.75" customHeight="1">
      <c r="B807" s="14"/>
      <c r="C807" s="14"/>
      <c r="D807" s="14"/>
    </row>
    <row r="808" spans="2:4" ht="15.75" customHeight="1">
      <c r="B808" s="14"/>
      <c r="C808" s="14"/>
      <c r="D808" s="14"/>
    </row>
    <row r="809" spans="2:4" ht="15.75" customHeight="1">
      <c r="B809" s="14"/>
      <c r="C809" s="14"/>
      <c r="D809" s="14"/>
    </row>
    <row r="810" spans="2:4" ht="15.75" customHeight="1">
      <c r="B810" s="14"/>
      <c r="C810" s="14"/>
      <c r="D810" s="14"/>
    </row>
    <row r="811" spans="2:4" ht="15.75" customHeight="1">
      <c r="B811" s="14"/>
      <c r="C811" s="14"/>
      <c r="D811" s="14"/>
    </row>
    <row r="812" spans="2:4" ht="15.75" customHeight="1">
      <c r="B812" s="14"/>
      <c r="C812" s="14"/>
      <c r="D812" s="14"/>
    </row>
    <row r="813" spans="2:4" ht="15.75" customHeight="1">
      <c r="B813" s="14"/>
      <c r="C813" s="14"/>
      <c r="D813" s="14"/>
    </row>
    <row r="814" spans="2:4" ht="15.75" customHeight="1">
      <c r="B814" s="14"/>
      <c r="C814" s="14"/>
      <c r="D814" s="14"/>
    </row>
    <row r="815" spans="2:4" ht="15.75" customHeight="1">
      <c r="B815" s="14"/>
      <c r="C815" s="14"/>
      <c r="D815" s="14"/>
    </row>
    <row r="816" spans="2:4" ht="15.75" customHeight="1">
      <c r="B816" s="14"/>
      <c r="C816" s="14"/>
      <c r="D816" s="14"/>
    </row>
    <row r="817" spans="2:4" ht="15.75" customHeight="1">
      <c r="B817" s="14"/>
      <c r="C817" s="14"/>
      <c r="D817" s="14"/>
    </row>
    <row r="818" spans="2:4" ht="15.75" customHeight="1">
      <c r="B818" s="14"/>
      <c r="C818" s="14"/>
      <c r="D818" s="14"/>
    </row>
    <row r="819" spans="2:4" ht="15.75" customHeight="1">
      <c r="B819" s="14"/>
      <c r="C819" s="14"/>
      <c r="D819" s="14"/>
    </row>
    <row r="820" spans="2:4" ht="15.75" customHeight="1">
      <c r="B820" s="14"/>
      <c r="C820" s="14"/>
      <c r="D820" s="14"/>
    </row>
    <row r="821" spans="2:4" ht="15.75" customHeight="1">
      <c r="B821" s="14"/>
      <c r="C821" s="14"/>
      <c r="D821" s="14"/>
    </row>
    <row r="822" spans="2:4" ht="15.75" customHeight="1">
      <c r="B822" s="14"/>
      <c r="C822" s="14"/>
      <c r="D822" s="14"/>
    </row>
    <row r="823" spans="2:4" ht="15.75" customHeight="1">
      <c r="B823" s="14"/>
      <c r="C823" s="14"/>
      <c r="D823" s="14"/>
    </row>
    <row r="824" spans="2:4" ht="15.75" customHeight="1">
      <c r="B824" s="14"/>
      <c r="C824" s="14"/>
      <c r="D824" s="14"/>
    </row>
    <row r="825" spans="2:4" ht="15.75" customHeight="1">
      <c r="B825" s="14"/>
      <c r="C825" s="14"/>
      <c r="D825" s="14"/>
    </row>
    <row r="826" spans="2:4" ht="15.75" customHeight="1">
      <c r="B826" s="14"/>
      <c r="C826" s="14"/>
      <c r="D826" s="14"/>
    </row>
    <row r="827" spans="2:4" ht="15.75" customHeight="1">
      <c r="B827" s="14"/>
      <c r="C827" s="14"/>
      <c r="D827" s="14"/>
    </row>
    <row r="828" spans="2:4" ht="15.75" customHeight="1">
      <c r="B828" s="14"/>
      <c r="C828" s="14"/>
      <c r="D828" s="14"/>
    </row>
    <row r="829" spans="2:4" ht="15.75" customHeight="1">
      <c r="B829" s="14"/>
      <c r="C829" s="14"/>
      <c r="D829" s="14"/>
    </row>
    <row r="830" spans="2:4" ht="15.75" customHeight="1">
      <c r="B830" s="14"/>
      <c r="C830" s="14"/>
      <c r="D830" s="14"/>
    </row>
    <row r="831" spans="2:4" ht="15.75" customHeight="1">
      <c r="B831" s="14"/>
      <c r="C831" s="14"/>
      <c r="D831" s="14"/>
    </row>
    <row r="832" spans="2:4" ht="15.75" customHeight="1">
      <c r="B832" s="14"/>
      <c r="C832" s="14"/>
      <c r="D832" s="14"/>
    </row>
    <row r="833" spans="2:4" ht="15.75" customHeight="1">
      <c r="B833" s="14"/>
      <c r="C833" s="14"/>
      <c r="D833" s="14"/>
    </row>
    <row r="834" spans="2:4" ht="15.75" customHeight="1">
      <c r="B834" s="14"/>
      <c r="C834" s="14"/>
      <c r="D834" s="14"/>
    </row>
    <row r="835" spans="2:4" ht="15.75" customHeight="1">
      <c r="B835" s="14"/>
      <c r="C835" s="14"/>
      <c r="D835" s="14"/>
    </row>
    <row r="836" spans="2:4" ht="15.75" customHeight="1">
      <c r="B836" s="14"/>
      <c r="C836" s="14"/>
      <c r="D836" s="14"/>
    </row>
    <row r="837" spans="2:4" ht="15.75" customHeight="1">
      <c r="B837" s="14"/>
      <c r="C837" s="14"/>
      <c r="D837" s="14"/>
    </row>
    <row r="838" spans="2:4" ht="15.75" customHeight="1">
      <c r="B838" s="14"/>
      <c r="C838" s="14"/>
      <c r="D838" s="14"/>
    </row>
    <row r="839" spans="2:4" ht="15.75" customHeight="1">
      <c r="B839" s="14"/>
      <c r="C839" s="14"/>
      <c r="D839" s="14"/>
    </row>
    <row r="840" spans="2:4" ht="15.75" customHeight="1">
      <c r="B840" s="14"/>
      <c r="C840" s="14"/>
      <c r="D840" s="14"/>
    </row>
    <row r="841" spans="2:4" ht="15.75" customHeight="1">
      <c r="B841" s="14"/>
      <c r="C841" s="14"/>
      <c r="D841" s="14"/>
    </row>
    <row r="842" spans="2:4" ht="15.75" customHeight="1">
      <c r="B842" s="14"/>
      <c r="C842" s="14"/>
      <c r="D842" s="14"/>
    </row>
    <row r="843" spans="2:4" ht="15.75" customHeight="1">
      <c r="B843" s="14"/>
      <c r="C843" s="14"/>
      <c r="D843" s="14"/>
    </row>
    <row r="844" spans="2:4" ht="15.75" customHeight="1">
      <c r="B844" s="14"/>
      <c r="C844" s="14"/>
      <c r="D844" s="14"/>
    </row>
    <row r="845" spans="2:4" ht="15.75" customHeight="1">
      <c r="B845" s="14"/>
      <c r="C845" s="14"/>
      <c r="D845" s="14"/>
    </row>
    <row r="846" spans="2:4" ht="15.75" customHeight="1">
      <c r="B846" s="14"/>
      <c r="C846" s="14"/>
      <c r="D846" s="14"/>
    </row>
    <row r="847" spans="2:4" ht="15.75" customHeight="1">
      <c r="B847" s="14"/>
      <c r="C847" s="14"/>
      <c r="D847" s="14"/>
    </row>
    <row r="848" spans="2:4" ht="15.75" customHeight="1">
      <c r="B848" s="14"/>
      <c r="C848" s="14"/>
      <c r="D848" s="14"/>
    </row>
    <row r="849" spans="2:4" ht="15.75" customHeight="1">
      <c r="B849" s="14"/>
      <c r="C849" s="14"/>
      <c r="D849" s="14"/>
    </row>
    <row r="850" spans="2:4" ht="15.75" customHeight="1">
      <c r="B850" s="14"/>
      <c r="C850" s="14"/>
      <c r="D850" s="14"/>
    </row>
    <row r="851" spans="2:4" ht="15.75" customHeight="1">
      <c r="B851" s="14"/>
      <c r="C851" s="14"/>
      <c r="D851" s="14"/>
    </row>
    <row r="852" spans="2:4" ht="15.75" customHeight="1">
      <c r="B852" s="14"/>
      <c r="C852" s="14"/>
      <c r="D852" s="14"/>
    </row>
    <row r="853" spans="2:4" ht="15.75" customHeight="1">
      <c r="B853" s="14"/>
      <c r="C853" s="14"/>
      <c r="D853" s="14"/>
    </row>
    <row r="854" spans="2:4" ht="15.75" customHeight="1">
      <c r="B854" s="14"/>
      <c r="C854" s="14"/>
      <c r="D854" s="14"/>
    </row>
    <row r="855" spans="2:4" ht="15.75" customHeight="1">
      <c r="B855" s="14"/>
      <c r="C855" s="14"/>
      <c r="D855" s="14"/>
    </row>
    <row r="856" spans="2:4" ht="15.75" customHeight="1">
      <c r="B856" s="14"/>
      <c r="C856" s="14"/>
      <c r="D856" s="14"/>
    </row>
    <row r="857" spans="2:4" ht="15.75" customHeight="1">
      <c r="B857" s="14"/>
      <c r="C857" s="14"/>
      <c r="D857" s="14"/>
    </row>
    <row r="858" spans="2:4" ht="15.75" customHeight="1">
      <c r="B858" s="14"/>
      <c r="C858" s="14"/>
      <c r="D858" s="14"/>
    </row>
    <row r="859" spans="2:4" ht="15.75" customHeight="1">
      <c r="B859" s="14"/>
      <c r="C859" s="14"/>
      <c r="D859" s="14"/>
    </row>
    <row r="860" spans="2:4" ht="15.75" customHeight="1">
      <c r="B860" s="14"/>
      <c r="C860" s="14"/>
      <c r="D860" s="14"/>
    </row>
    <row r="861" spans="2:4" ht="15.75" customHeight="1">
      <c r="B861" s="14"/>
      <c r="C861" s="14"/>
      <c r="D861" s="14"/>
    </row>
    <row r="862" spans="2:4" ht="15.75" customHeight="1">
      <c r="B862" s="14"/>
      <c r="C862" s="14"/>
      <c r="D862" s="14"/>
    </row>
    <row r="863" spans="2:4" ht="15.75" customHeight="1">
      <c r="B863" s="14"/>
      <c r="C863" s="14"/>
      <c r="D863" s="14"/>
    </row>
    <row r="864" spans="2:4" ht="15.75" customHeight="1">
      <c r="B864" s="14"/>
      <c r="C864" s="14"/>
      <c r="D864" s="14"/>
    </row>
    <row r="865" spans="2:4" ht="15.75" customHeight="1">
      <c r="B865" s="14"/>
      <c r="C865" s="14"/>
      <c r="D865" s="14"/>
    </row>
    <row r="866" spans="2:4" ht="15.75" customHeight="1">
      <c r="B866" s="14"/>
      <c r="C866" s="14"/>
      <c r="D866" s="14"/>
    </row>
    <row r="867" spans="2:4" ht="15.75" customHeight="1">
      <c r="B867" s="14"/>
      <c r="C867" s="14"/>
      <c r="D867" s="14"/>
    </row>
    <row r="868" spans="2:4" ht="15.75" customHeight="1">
      <c r="B868" s="14"/>
      <c r="C868" s="14"/>
      <c r="D868" s="14"/>
    </row>
    <row r="869" spans="2:4" ht="15.75" customHeight="1">
      <c r="B869" s="14"/>
      <c r="C869" s="14"/>
      <c r="D869" s="14"/>
    </row>
    <row r="870" spans="2:4" ht="15.75" customHeight="1">
      <c r="B870" s="14"/>
      <c r="C870" s="14"/>
      <c r="D870" s="14"/>
    </row>
    <row r="871" spans="2:4" ht="15.75" customHeight="1">
      <c r="B871" s="14"/>
      <c r="C871" s="14"/>
      <c r="D871" s="14"/>
    </row>
    <row r="872" spans="2:4" ht="15.75" customHeight="1">
      <c r="B872" s="14"/>
      <c r="C872" s="14"/>
      <c r="D872" s="14"/>
    </row>
    <row r="873" spans="2:4" ht="15.75" customHeight="1">
      <c r="B873" s="14"/>
      <c r="C873" s="14"/>
      <c r="D873" s="14"/>
    </row>
    <row r="874" spans="2:4" ht="15.75" customHeight="1">
      <c r="B874" s="14"/>
      <c r="C874" s="14"/>
      <c r="D874" s="14"/>
    </row>
    <row r="875" spans="2:4" ht="15.75" customHeight="1">
      <c r="B875" s="14"/>
      <c r="C875" s="14"/>
      <c r="D875" s="14"/>
    </row>
    <row r="876" spans="2:4" ht="15.75" customHeight="1">
      <c r="B876" s="14"/>
      <c r="C876" s="14"/>
      <c r="D876" s="14"/>
    </row>
    <row r="877" spans="2:4" ht="15.75" customHeight="1">
      <c r="B877" s="14"/>
      <c r="C877" s="14"/>
      <c r="D877" s="14"/>
    </row>
    <row r="878" spans="2:4" ht="15.75" customHeight="1">
      <c r="B878" s="14"/>
      <c r="C878" s="14"/>
      <c r="D878" s="14"/>
    </row>
    <row r="879" spans="2:4" ht="15.75" customHeight="1">
      <c r="B879" s="14"/>
      <c r="C879" s="14"/>
      <c r="D879" s="14"/>
    </row>
    <row r="880" spans="2:4" ht="15.75" customHeight="1">
      <c r="B880" s="14"/>
      <c r="C880" s="14"/>
      <c r="D880" s="14"/>
    </row>
    <row r="881" spans="2:4" ht="15.75" customHeight="1">
      <c r="B881" s="14"/>
      <c r="C881" s="14"/>
      <c r="D881" s="14"/>
    </row>
    <row r="882" spans="2:4" ht="15.75" customHeight="1">
      <c r="B882" s="14"/>
      <c r="C882" s="14"/>
      <c r="D882" s="14"/>
    </row>
    <row r="883" spans="2:4" ht="15.75" customHeight="1">
      <c r="B883" s="14"/>
      <c r="C883" s="14"/>
      <c r="D883" s="14"/>
    </row>
    <row r="884" spans="2:4" ht="15.75" customHeight="1">
      <c r="B884" s="14"/>
      <c r="C884" s="14"/>
      <c r="D884" s="14"/>
    </row>
    <row r="885" spans="2:4" ht="15.75" customHeight="1">
      <c r="B885" s="14"/>
      <c r="C885" s="14"/>
      <c r="D885" s="14"/>
    </row>
    <row r="886" spans="2:4" ht="15.75" customHeight="1">
      <c r="B886" s="14"/>
      <c r="C886" s="14"/>
      <c r="D886" s="14"/>
    </row>
    <row r="887" spans="2:4" ht="15.75" customHeight="1">
      <c r="B887" s="14"/>
      <c r="C887" s="14"/>
      <c r="D887" s="14"/>
    </row>
    <row r="888" spans="2:4" ht="15.75" customHeight="1">
      <c r="B888" s="14"/>
      <c r="C888" s="14"/>
      <c r="D888" s="14"/>
    </row>
    <row r="889" spans="2:4" ht="15.75" customHeight="1">
      <c r="B889" s="14"/>
      <c r="C889" s="14"/>
      <c r="D889" s="14"/>
    </row>
    <row r="890" spans="2:4" ht="15.75" customHeight="1">
      <c r="B890" s="14"/>
      <c r="C890" s="14"/>
      <c r="D890" s="14"/>
    </row>
    <row r="891" spans="2:4" ht="15.75" customHeight="1">
      <c r="B891" s="14"/>
      <c r="C891" s="14"/>
      <c r="D891" s="14"/>
    </row>
    <row r="892" spans="2:4" ht="15.75" customHeight="1">
      <c r="B892" s="14"/>
      <c r="C892" s="14"/>
      <c r="D892" s="14"/>
    </row>
    <row r="893" spans="2:4" ht="15.75" customHeight="1">
      <c r="B893" s="14"/>
      <c r="C893" s="14"/>
      <c r="D893" s="14"/>
    </row>
    <row r="894" spans="2:4" ht="15.75" customHeight="1">
      <c r="B894" s="14"/>
      <c r="C894" s="14"/>
      <c r="D894" s="14"/>
    </row>
    <row r="895" spans="2:4" ht="15.75" customHeight="1">
      <c r="B895" s="14"/>
      <c r="C895" s="14"/>
      <c r="D895" s="14"/>
    </row>
    <row r="896" spans="2:4" ht="15.75" customHeight="1">
      <c r="B896" s="14"/>
      <c r="C896" s="14"/>
      <c r="D896" s="14"/>
    </row>
    <row r="897" spans="2:4" ht="15.75" customHeight="1">
      <c r="B897" s="14"/>
      <c r="C897" s="14"/>
      <c r="D897" s="14"/>
    </row>
    <row r="898" spans="2:4" ht="15.75" customHeight="1">
      <c r="B898" s="14"/>
      <c r="C898" s="14"/>
      <c r="D898" s="14"/>
    </row>
    <row r="899" spans="2:4" ht="15.75" customHeight="1">
      <c r="B899" s="14"/>
      <c r="C899" s="14"/>
      <c r="D899" s="14"/>
    </row>
    <row r="900" spans="2:4" ht="15.75" customHeight="1">
      <c r="B900" s="14"/>
      <c r="C900" s="14"/>
      <c r="D900" s="14"/>
    </row>
    <row r="901" spans="2:4" ht="15.75" customHeight="1">
      <c r="B901" s="14"/>
      <c r="C901" s="14"/>
      <c r="D901" s="14"/>
    </row>
    <row r="902" spans="2:4" ht="15.75" customHeight="1">
      <c r="B902" s="14"/>
      <c r="C902" s="14"/>
      <c r="D902" s="14"/>
    </row>
    <row r="903" spans="2:4" ht="15.75" customHeight="1">
      <c r="B903" s="14"/>
      <c r="C903" s="14"/>
      <c r="D903" s="14"/>
    </row>
    <row r="904" spans="2:4" ht="15.75" customHeight="1">
      <c r="B904" s="14"/>
      <c r="C904" s="14"/>
      <c r="D904" s="14"/>
    </row>
    <row r="905" spans="2:4" ht="15.75" customHeight="1">
      <c r="B905" s="14"/>
      <c r="C905" s="14"/>
      <c r="D905" s="14"/>
    </row>
    <row r="906" spans="2:4" ht="15.75" customHeight="1">
      <c r="B906" s="14"/>
      <c r="C906" s="14"/>
      <c r="D906" s="14"/>
    </row>
    <row r="907" spans="2:4" ht="15.75" customHeight="1">
      <c r="B907" s="14"/>
      <c r="C907" s="14"/>
      <c r="D907" s="14"/>
    </row>
    <row r="908" spans="2:4" ht="15.75" customHeight="1">
      <c r="B908" s="14"/>
      <c r="C908" s="14"/>
      <c r="D908" s="14"/>
    </row>
    <row r="909" spans="2:4" ht="15.75" customHeight="1">
      <c r="B909" s="14"/>
      <c r="C909" s="14"/>
      <c r="D909" s="14"/>
    </row>
    <row r="910" spans="2:4" ht="15.75" customHeight="1">
      <c r="B910" s="14"/>
      <c r="C910" s="14"/>
      <c r="D910" s="14"/>
    </row>
    <row r="911" spans="2:4" ht="15.75" customHeight="1">
      <c r="B911" s="14"/>
      <c r="C911" s="14"/>
      <c r="D911" s="14"/>
    </row>
    <row r="912" spans="2:4" ht="15.75" customHeight="1">
      <c r="B912" s="14"/>
      <c r="C912" s="14"/>
      <c r="D912" s="14"/>
    </row>
    <row r="913" spans="2:4" ht="15.75" customHeight="1">
      <c r="B913" s="14"/>
      <c r="C913" s="14"/>
      <c r="D913" s="14"/>
    </row>
    <row r="914" spans="2:4" ht="15.75" customHeight="1">
      <c r="B914" s="14"/>
      <c r="C914" s="14"/>
      <c r="D914" s="14"/>
    </row>
    <row r="915" spans="2:4" ht="15.75" customHeight="1">
      <c r="B915" s="14"/>
      <c r="C915" s="14"/>
      <c r="D915" s="14"/>
    </row>
    <row r="916" spans="2:4" ht="15.75" customHeight="1">
      <c r="B916" s="14"/>
      <c r="C916" s="14"/>
      <c r="D916" s="14"/>
    </row>
    <row r="917" spans="2:4" ht="15.75" customHeight="1">
      <c r="B917" s="14"/>
      <c r="C917" s="14"/>
      <c r="D917" s="14"/>
    </row>
    <row r="918" spans="2:4" ht="15.75" customHeight="1">
      <c r="B918" s="14"/>
      <c r="C918" s="14"/>
      <c r="D918" s="14"/>
    </row>
    <row r="919" spans="2:4" ht="15.75" customHeight="1">
      <c r="B919" s="14"/>
      <c r="C919" s="14"/>
      <c r="D919" s="14"/>
    </row>
    <row r="920" spans="2:4" ht="15.75" customHeight="1">
      <c r="B920" s="14"/>
      <c r="C920" s="14"/>
      <c r="D920" s="14"/>
    </row>
    <row r="921" spans="2:4" ht="15.75" customHeight="1">
      <c r="B921" s="14"/>
      <c r="C921" s="14"/>
      <c r="D921" s="14"/>
    </row>
    <row r="922" spans="2:4" ht="15.75" customHeight="1">
      <c r="B922" s="14"/>
      <c r="C922" s="14"/>
      <c r="D922" s="14"/>
    </row>
    <row r="923" spans="2:4" ht="15.75" customHeight="1">
      <c r="B923" s="14"/>
      <c r="C923" s="14"/>
      <c r="D923" s="14"/>
    </row>
    <row r="924" spans="2:4" ht="15.75" customHeight="1">
      <c r="B924" s="14"/>
      <c r="C924" s="14"/>
      <c r="D924" s="14"/>
    </row>
    <row r="925" spans="2:4" ht="15.75" customHeight="1">
      <c r="B925" s="14"/>
      <c r="C925" s="14"/>
      <c r="D925" s="14"/>
    </row>
    <row r="926" spans="2:4" ht="15.75" customHeight="1">
      <c r="B926" s="14"/>
      <c r="C926" s="14"/>
      <c r="D926" s="14"/>
    </row>
    <row r="927" spans="2:4" ht="15.75" customHeight="1">
      <c r="B927" s="14"/>
      <c r="C927" s="14"/>
      <c r="D927" s="14"/>
    </row>
    <row r="928" spans="2:4" ht="15.75" customHeight="1">
      <c r="B928" s="14"/>
      <c r="C928" s="14"/>
      <c r="D928" s="14"/>
    </row>
    <row r="929" spans="2:4" ht="15.75" customHeight="1">
      <c r="B929" s="14"/>
      <c r="C929" s="14"/>
      <c r="D929" s="14"/>
    </row>
    <row r="930" spans="2:4" ht="15.75" customHeight="1">
      <c r="B930" s="14"/>
      <c r="C930" s="14"/>
      <c r="D930" s="14"/>
    </row>
    <row r="931" spans="2:4" ht="15.75" customHeight="1">
      <c r="B931" s="14"/>
      <c r="C931" s="14"/>
      <c r="D931" s="14"/>
    </row>
    <row r="932" spans="2:4" ht="15.75" customHeight="1">
      <c r="B932" s="14"/>
      <c r="C932" s="14"/>
      <c r="D932" s="14"/>
    </row>
    <row r="933" spans="2:4" ht="15.75" customHeight="1">
      <c r="B933" s="14"/>
      <c r="C933" s="14"/>
      <c r="D933" s="14"/>
    </row>
    <row r="934" spans="2:4" ht="15.75" customHeight="1">
      <c r="B934" s="14"/>
      <c r="C934" s="14"/>
      <c r="D934" s="14"/>
    </row>
    <row r="935" spans="2:4" ht="15.75" customHeight="1">
      <c r="B935" s="14"/>
      <c r="C935" s="14"/>
      <c r="D935" s="14"/>
    </row>
    <row r="936" spans="2:4" ht="15.75" customHeight="1">
      <c r="B936" s="14"/>
      <c r="C936" s="14"/>
      <c r="D936" s="14"/>
    </row>
    <row r="937" spans="2:4" ht="15.75" customHeight="1">
      <c r="B937" s="14"/>
      <c r="C937" s="14"/>
      <c r="D937" s="14"/>
    </row>
    <row r="938" spans="2:4" ht="15.75" customHeight="1">
      <c r="B938" s="14"/>
      <c r="C938" s="14"/>
      <c r="D938" s="14"/>
    </row>
    <row r="939" spans="2:4" ht="15.75" customHeight="1">
      <c r="B939" s="14"/>
      <c r="C939" s="14"/>
      <c r="D939" s="14"/>
    </row>
    <row r="940" spans="2:4" ht="15.75" customHeight="1">
      <c r="B940" s="14"/>
      <c r="C940" s="14"/>
      <c r="D940" s="14"/>
    </row>
    <row r="941" spans="2:4" ht="15.75" customHeight="1">
      <c r="B941" s="14"/>
      <c r="C941" s="14"/>
      <c r="D941" s="14"/>
    </row>
    <row r="942" spans="2:4" ht="15.75" customHeight="1">
      <c r="B942" s="14"/>
      <c r="C942" s="14"/>
      <c r="D942" s="14"/>
    </row>
    <row r="943" spans="2:4" ht="15.75" customHeight="1">
      <c r="B943" s="14"/>
      <c r="C943" s="14"/>
      <c r="D943" s="14"/>
    </row>
    <row r="944" spans="2:4" ht="15.75" customHeight="1">
      <c r="B944" s="14"/>
      <c r="C944" s="14"/>
      <c r="D944" s="14"/>
    </row>
    <row r="945" spans="2:4" ht="15.75" customHeight="1">
      <c r="B945" s="14"/>
      <c r="C945" s="14"/>
      <c r="D945" s="14"/>
    </row>
    <row r="946" spans="2:4" ht="15.75" customHeight="1">
      <c r="B946" s="14"/>
      <c r="C946" s="14"/>
      <c r="D946" s="14"/>
    </row>
    <row r="947" spans="2:4" ht="15.75" customHeight="1">
      <c r="B947" s="14"/>
      <c r="C947" s="14"/>
      <c r="D947" s="14"/>
    </row>
    <row r="948" spans="2:4" ht="15.75" customHeight="1">
      <c r="B948" s="14"/>
      <c r="C948" s="14"/>
      <c r="D948" s="14"/>
    </row>
    <row r="949" spans="2:4" ht="15.75" customHeight="1">
      <c r="B949" s="14"/>
      <c r="C949" s="14"/>
      <c r="D949" s="14"/>
    </row>
    <row r="950" spans="2:4" ht="15.75" customHeight="1">
      <c r="B950" s="14"/>
      <c r="C950" s="14"/>
      <c r="D950" s="14"/>
    </row>
    <row r="951" spans="2:4" ht="15.75" customHeight="1">
      <c r="B951" s="14"/>
      <c r="C951" s="14"/>
      <c r="D951" s="14"/>
    </row>
    <row r="952" spans="2:4" ht="15.75" customHeight="1">
      <c r="B952" s="14"/>
      <c r="C952" s="14"/>
      <c r="D952" s="14"/>
    </row>
    <row r="953" spans="2:4" ht="15.75" customHeight="1">
      <c r="B953" s="14"/>
      <c r="C953" s="14"/>
      <c r="D953" s="14"/>
    </row>
    <row r="954" spans="2:4" ht="15.75" customHeight="1">
      <c r="B954" s="14"/>
      <c r="C954" s="14"/>
      <c r="D954" s="14"/>
    </row>
    <row r="955" spans="2:4" ht="15.75" customHeight="1">
      <c r="B955" s="14"/>
      <c r="C955" s="14"/>
      <c r="D955" s="14"/>
    </row>
    <row r="956" spans="2:4" ht="15.75" customHeight="1">
      <c r="B956" s="14"/>
      <c r="C956" s="14"/>
      <c r="D956" s="14"/>
    </row>
    <row r="957" spans="2:4" ht="15.75" customHeight="1">
      <c r="B957" s="14"/>
      <c r="C957" s="14"/>
      <c r="D957" s="14"/>
    </row>
    <row r="958" spans="2:4" ht="15.75" customHeight="1">
      <c r="B958" s="14"/>
      <c r="C958" s="14"/>
      <c r="D958" s="14"/>
    </row>
    <row r="959" spans="2:4" ht="15.75" customHeight="1">
      <c r="B959" s="14"/>
      <c r="C959" s="14"/>
      <c r="D959" s="14"/>
    </row>
    <row r="960" spans="2:4" ht="15.75" customHeight="1">
      <c r="B960" s="14"/>
      <c r="C960" s="14"/>
      <c r="D960" s="14"/>
    </row>
    <row r="961" spans="2:4" ht="15.75" customHeight="1">
      <c r="B961" s="14"/>
      <c r="C961" s="14"/>
      <c r="D961" s="14"/>
    </row>
    <row r="962" spans="2:4" ht="15.75" customHeight="1">
      <c r="B962" s="14"/>
      <c r="C962" s="14"/>
      <c r="D962" s="14"/>
    </row>
    <row r="963" spans="2:4" ht="15.75" customHeight="1">
      <c r="B963" s="14"/>
      <c r="C963" s="14"/>
      <c r="D963" s="14"/>
    </row>
    <row r="964" spans="2:4" ht="15.75" customHeight="1">
      <c r="B964" s="14"/>
      <c r="C964" s="14"/>
      <c r="D964" s="14"/>
    </row>
    <row r="965" spans="2:4" ht="15.75" customHeight="1">
      <c r="B965" s="14"/>
      <c r="C965" s="14"/>
      <c r="D965" s="14"/>
    </row>
    <row r="966" spans="2:4" ht="15.75" customHeight="1">
      <c r="B966" s="14"/>
      <c r="C966" s="14"/>
      <c r="D966" s="14"/>
    </row>
    <row r="967" spans="2:4" ht="15.75" customHeight="1">
      <c r="B967" s="14"/>
      <c r="C967" s="14"/>
      <c r="D967" s="14"/>
    </row>
    <row r="968" spans="2:4" ht="15.75" customHeight="1">
      <c r="B968" s="14"/>
      <c r="C968" s="14"/>
      <c r="D968" s="14"/>
    </row>
    <row r="969" spans="2:4" ht="15.75" customHeight="1">
      <c r="B969" s="14"/>
      <c r="C969" s="14"/>
      <c r="D969" s="14"/>
    </row>
    <row r="970" spans="2:4" ht="15.75" customHeight="1">
      <c r="B970" s="14"/>
      <c r="C970" s="14"/>
      <c r="D970" s="14"/>
    </row>
    <row r="971" spans="2:4" ht="15.75" customHeight="1">
      <c r="B971" s="14"/>
      <c r="C971" s="14"/>
      <c r="D971" s="14"/>
    </row>
    <row r="972" spans="2:4" ht="15.75" customHeight="1">
      <c r="B972" s="14"/>
      <c r="C972" s="14"/>
      <c r="D972" s="14"/>
    </row>
    <row r="973" spans="2:4" ht="15.75" customHeight="1">
      <c r="B973" s="14"/>
      <c r="C973" s="14"/>
      <c r="D973" s="14"/>
    </row>
    <row r="974" spans="2:4" ht="15.75" customHeight="1">
      <c r="B974" s="14"/>
      <c r="C974" s="14"/>
      <c r="D974" s="14"/>
    </row>
    <row r="975" spans="2:4" ht="15.75" customHeight="1">
      <c r="B975" s="14"/>
      <c r="C975" s="14"/>
      <c r="D975" s="14"/>
    </row>
    <row r="976" spans="2:4" ht="15.75" customHeight="1">
      <c r="B976" s="14"/>
      <c r="C976" s="14"/>
      <c r="D976" s="14"/>
    </row>
    <row r="977" spans="2:4" ht="15.75" customHeight="1">
      <c r="B977" s="14"/>
      <c r="C977" s="14"/>
      <c r="D977" s="14"/>
    </row>
    <row r="978" spans="2:4" ht="15.75" customHeight="1">
      <c r="B978" s="14"/>
      <c r="C978" s="14"/>
      <c r="D978" s="14"/>
    </row>
    <row r="979" spans="2:4" ht="15.75" customHeight="1">
      <c r="B979" s="14"/>
      <c r="C979" s="14"/>
      <c r="D979" s="14"/>
    </row>
    <row r="980" spans="2:4" ht="15.75" customHeight="1">
      <c r="B980" s="14"/>
      <c r="C980" s="14"/>
      <c r="D980" s="14"/>
    </row>
    <row r="981" spans="2:4" ht="15.75" customHeight="1">
      <c r="B981" s="14"/>
      <c r="C981" s="14"/>
      <c r="D981" s="14"/>
    </row>
    <row r="982" spans="2:4" ht="15.75" customHeight="1">
      <c r="B982" s="14"/>
      <c r="C982" s="14"/>
      <c r="D982" s="14"/>
    </row>
    <row r="983" spans="2:4" ht="15.75" customHeight="1">
      <c r="B983" s="14"/>
      <c r="C983" s="14"/>
      <c r="D983" s="14"/>
    </row>
    <row r="984" spans="2:4" ht="15.75" customHeight="1">
      <c r="B984" s="14"/>
      <c r="C984" s="14"/>
      <c r="D984" s="14"/>
    </row>
    <row r="985" spans="2:4" ht="15.75" customHeight="1">
      <c r="B985" s="14"/>
      <c r="C985" s="14"/>
      <c r="D985" s="14"/>
    </row>
    <row r="986" spans="2:4" ht="15.75" customHeight="1">
      <c r="B986" s="14"/>
      <c r="C986" s="14"/>
      <c r="D986" s="14"/>
    </row>
    <row r="987" spans="2:4" ht="15.75" customHeight="1">
      <c r="B987" s="14"/>
      <c r="C987" s="14"/>
      <c r="D987" s="14"/>
    </row>
    <row r="988" spans="2:4" ht="15.75" customHeight="1">
      <c r="B988" s="14"/>
      <c r="C988" s="14"/>
      <c r="D988" s="14"/>
    </row>
    <row r="989" spans="2:4" ht="15.75" customHeight="1">
      <c r="B989" s="14"/>
      <c r="C989" s="14"/>
      <c r="D989" s="14"/>
    </row>
    <row r="990" spans="2:4" ht="15.75" customHeight="1">
      <c r="B990" s="14"/>
      <c r="C990" s="14"/>
      <c r="D990" s="14"/>
    </row>
    <row r="991" spans="2:4" ht="15.75" customHeight="1">
      <c r="B991" s="14"/>
      <c r="C991" s="14"/>
      <c r="D991" s="14"/>
    </row>
    <row r="992" spans="2:4" ht="15.75" customHeight="1">
      <c r="B992" s="14"/>
      <c r="C992" s="14"/>
      <c r="D992" s="14"/>
    </row>
    <row r="993" spans="2:4" ht="15.75" customHeight="1">
      <c r="B993" s="14"/>
      <c r="C993" s="14"/>
      <c r="D993" s="14"/>
    </row>
    <row r="994" spans="2:4" ht="15.75" customHeight="1">
      <c r="B994" s="14"/>
      <c r="C994" s="14"/>
      <c r="D994" s="14"/>
    </row>
    <row r="995" spans="2:4" ht="15.75" customHeight="1">
      <c r="B995" s="14"/>
      <c r="C995" s="14"/>
      <c r="D995" s="14"/>
    </row>
    <row r="996" spans="2:4" ht="15.75" customHeight="1">
      <c r="B996" s="14"/>
      <c r="C996" s="14"/>
      <c r="D996" s="14"/>
    </row>
    <row r="997" spans="2:4" ht="15.75" customHeight="1">
      <c r="B997" s="14"/>
      <c r="C997" s="14"/>
      <c r="D997" s="14"/>
    </row>
    <row r="998" spans="2:4" ht="15.75" customHeight="1">
      <c r="B998" s="14"/>
      <c r="C998" s="14"/>
      <c r="D998" s="14"/>
    </row>
    <row r="999" spans="2:4" ht="15.75" customHeight="1">
      <c r="B999" s="14"/>
      <c r="C999" s="14"/>
      <c r="D999" s="14"/>
    </row>
    <row r="1000" spans="2:4" ht="15.75" customHeight="1">
      <c r="B1000" s="14"/>
      <c r="C1000" s="14"/>
      <c r="D1000" s="14"/>
    </row>
    <row r="1001" spans="2:4" ht="15.75" customHeight="1">
      <c r="B1001" s="14"/>
      <c r="C1001" s="14"/>
      <c r="D1001" s="14"/>
    </row>
    <row r="1002" spans="2:4" ht="15.75" customHeight="1">
      <c r="B1002" s="14"/>
      <c r="C1002" s="14"/>
      <c r="D1002" s="14"/>
    </row>
    <row r="1003" spans="2:4" ht="15.75" customHeight="1">
      <c r="B1003" s="14"/>
      <c r="C1003" s="14"/>
      <c r="D1003" s="14"/>
    </row>
    <row r="1004" spans="2:4" ht="15.75" customHeight="1">
      <c r="B1004" s="14"/>
      <c r="C1004" s="14"/>
      <c r="D1004" s="14"/>
    </row>
    <row r="1005" spans="2:4" ht="15.75" customHeight="1">
      <c r="B1005" s="14"/>
      <c r="C1005" s="14"/>
      <c r="D1005" s="14"/>
    </row>
    <row r="1006" spans="2:4" ht="15.75" customHeight="1">
      <c r="B1006" s="14"/>
      <c r="C1006" s="14"/>
      <c r="D1006" s="14"/>
    </row>
    <row r="1007" spans="2:4" ht="15.75" customHeight="1">
      <c r="B1007" s="14"/>
      <c r="C1007" s="14"/>
      <c r="D1007" s="14"/>
    </row>
    <row r="1008" spans="2:4" ht="15.75" customHeight="1">
      <c r="B1008" s="14"/>
      <c r="C1008" s="14"/>
      <c r="D1008" s="14"/>
    </row>
    <row r="1009" spans="2:4" ht="15.75" customHeight="1">
      <c r="B1009" s="14"/>
      <c r="C1009" s="14"/>
      <c r="D1009" s="14"/>
    </row>
    <row r="1010" spans="2:4" ht="15.75" customHeight="1">
      <c r="B1010" s="14"/>
      <c r="C1010" s="14"/>
      <c r="D1010" s="14"/>
    </row>
    <row r="1011" spans="2:4" ht="15.75" customHeight="1">
      <c r="B1011" s="14"/>
      <c r="C1011" s="14"/>
      <c r="D1011" s="14"/>
    </row>
    <row r="1012" spans="2:4" ht="15.75" customHeight="1">
      <c r="B1012" s="14"/>
      <c r="C1012" s="14"/>
      <c r="D1012" s="14"/>
    </row>
    <row r="1013" spans="2:4" ht="15.75" customHeight="1">
      <c r="B1013" s="14"/>
      <c r="C1013" s="14"/>
      <c r="D1013" s="14"/>
    </row>
    <row r="1014" spans="2:4" ht="15.75" customHeight="1">
      <c r="B1014" s="14"/>
      <c r="C1014" s="14"/>
      <c r="D1014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71"/>
  <sheetViews>
    <sheetView topLeftCell="A206" zoomScale="70" zoomScaleNormal="70" workbookViewId="0">
      <selection activeCell="C248" sqref="C248"/>
    </sheetView>
  </sheetViews>
  <sheetFormatPr defaultColWidth="8.875" defaultRowHeight="15.75"/>
  <cols>
    <col min="1" max="1" width="8.625" customWidth="1"/>
    <col min="2" max="2" width="22.125" style="1" customWidth="1"/>
    <col min="3" max="3" width="22.875" style="1" customWidth="1"/>
    <col min="4" max="4" width="27.625" style="1" customWidth="1"/>
    <col min="5" max="6" width="15.75" customWidth="1"/>
    <col min="7" max="7" width="38.375" customWidth="1"/>
    <col min="8" max="1027" width="11.125" customWidth="1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3" t="s">
        <v>673</v>
      </c>
    </row>
    <row r="4" spans="1:15">
      <c r="A4" s="2" t="s">
        <v>268</v>
      </c>
      <c r="B4"/>
      <c r="C4" s="3" t="s">
        <v>673</v>
      </c>
    </row>
    <row r="5" spans="1:15">
      <c r="A5" s="2" t="s">
        <v>269</v>
      </c>
      <c r="B5"/>
      <c r="C5" s="3" t="s">
        <v>673</v>
      </c>
    </row>
    <row r="6" spans="1:15">
      <c r="B6"/>
    </row>
    <row r="7" spans="1:15">
      <c r="A7" s="4" t="s">
        <v>267</v>
      </c>
      <c r="B7" t="s">
        <v>270</v>
      </c>
      <c r="O7" t="s">
        <v>494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s="3" t="s">
        <v>507</v>
      </c>
      <c r="C10" s="1" t="s">
        <v>7</v>
      </c>
      <c r="E10" t="s">
        <v>8</v>
      </c>
      <c r="F10">
        <v>26</v>
      </c>
      <c r="G10" t="s">
        <v>505</v>
      </c>
      <c r="I10" t="str">
        <f t="shared" ref="I10:I42" si="0">CONCATENATE(B10," ",C10," $^{",F10,"}$",M10,"\\")</f>
        <v>%Marcelo Alvarez $^{26}$                \\</v>
      </c>
      <c r="K10">
        <f t="shared" ref="K10:K42" si="1">LEN(B10)+LEN(C10)+1</f>
        <v>16</v>
      </c>
      <c r="L10">
        <f t="shared" ref="L10:L42" si="2">IF(K10&lt;30,(32-K10),3)</f>
        <v>16</v>
      </c>
      <c r="M10" t="str">
        <f t="shared" ref="M10:M42" si="3">REPT(" ",L10)</f>
        <v xml:space="preserve">                </v>
      </c>
      <c r="O10" t="str">
        <f t="shared" ref="O10:O42" si="4">CONCATENATE(F10,". ",G10,".  \\")</f>
        <v>26. Lawrence Berkeley National Laboratory.  \\</v>
      </c>
    </row>
    <row r="11" spans="1:15">
      <c r="B11" s="3" t="s">
        <v>6</v>
      </c>
      <c r="C11" s="3" t="s">
        <v>7</v>
      </c>
      <c r="D11" t="s">
        <v>369</v>
      </c>
      <c r="E11" t="s">
        <v>8</v>
      </c>
      <c r="F11">
        <v>41</v>
      </c>
      <c r="G11" t="s">
        <v>337</v>
      </c>
      <c r="I11" t="str">
        <f t="shared" si="0"/>
        <v>Marcelo Alvarez $^{41}$                 \\</v>
      </c>
      <c r="K11">
        <f t="shared" si="1"/>
        <v>15</v>
      </c>
      <c r="L11">
        <f t="shared" si="2"/>
        <v>17</v>
      </c>
      <c r="M11" t="str">
        <f t="shared" si="3"/>
        <v xml:space="preserve">                 </v>
      </c>
      <c r="O11" t="str">
        <f t="shared" si="4"/>
        <v>41. University of California, Berkeley.  \\</v>
      </c>
    </row>
    <row r="12" spans="1:15">
      <c r="B12" s="1" t="s">
        <v>516</v>
      </c>
      <c r="C12" s="1" t="s">
        <v>517</v>
      </c>
      <c r="D12" s="1" t="s">
        <v>520</v>
      </c>
      <c r="E12" t="s">
        <v>8</v>
      </c>
      <c r="F12">
        <v>20</v>
      </c>
      <c r="G12" t="s">
        <v>615</v>
      </c>
      <c r="I12" t="str">
        <f t="shared" si="0"/>
        <v>Emmanuel Artis $^{20}$                  \\</v>
      </c>
      <c r="K12">
        <f t="shared" si="1"/>
        <v>14</v>
      </c>
      <c r="L12">
        <f t="shared" si="2"/>
        <v>18</v>
      </c>
      <c r="M12" t="str">
        <f t="shared" si="3"/>
        <v xml:space="preserve">                  </v>
      </c>
      <c r="O12" t="str">
        <f t="shared" si="4"/>
        <v>20. IRFU, CEA, Universit\'e Paris-Saclay, France.  \\</v>
      </c>
    </row>
    <row r="13" spans="1:15">
      <c r="B13" s="3" t="s">
        <v>506</v>
      </c>
      <c r="C13" t="s">
        <v>10</v>
      </c>
      <c r="D13"/>
      <c r="E13" t="s">
        <v>8</v>
      </c>
      <c r="F13">
        <v>25</v>
      </c>
      <c r="G13" t="s">
        <v>611</v>
      </c>
      <c r="I13" t="str">
        <f t="shared" si="0"/>
        <v>%Peter Ashton $^{25}$                   \\</v>
      </c>
      <c r="K13">
        <f t="shared" si="1"/>
        <v>13</v>
      </c>
      <c r="L13">
        <f t="shared" si="2"/>
        <v>19</v>
      </c>
      <c r="M13" t="str">
        <f t="shared" si="3"/>
        <v xml:space="preserve">                   </v>
      </c>
      <c r="O13" t="str">
        <f t="shared" si="4"/>
        <v>25. Kavli Institute for the Physics and Mathematics of the Universe (WPI).  \\</v>
      </c>
    </row>
    <row r="14" spans="1:15">
      <c r="B14" t="s">
        <v>506</v>
      </c>
      <c r="C14" s="1" t="s">
        <v>10</v>
      </c>
      <c r="E14" t="s">
        <v>8</v>
      </c>
      <c r="F14">
        <v>26</v>
      </c>
      <c r="G14" t="s">
        <v>505</v>
      </c>
      <c r="I14" t="str">
        <f t="shared" si="0"/>
        <v>%Peter Ashton $^{26}$                   \\</v>
      </c>
      <c r="K14">
        <f t="shared" si="1"/>
        <v>13</v>
      </c>
      <c r="L14">
        <f t="shared" si="2"/>
        <v>19</v>
      </c>
      <c r="M14" t="str">
        <f t="shared" si="3"/>
        <v xml:space="preserve">                   </v>
      </c>
      <c r="O14" t="str">
        <f t="shared" si="4"/>
        <v>26. Lawrence Berkeley National Laboratory.  \\</v>
      </c>
    </row>
    <row r="15" spans="1:15">
      <c r="B15" s="1" t="s">
        <v>9</v>
      </c>
      <c r="C15" s="3" t="s">
        <v>10</v>
      </c>
      <c r="D15" s="3" t="s">
        <v>523</v>
      </c>
      <c r="E15" t="s">
        <v>8</v>
      </c>
      <c r="F15">
        <v>41</v>
      </c>
      <c r="G15" t="s">
        <v>337</v>
      </c>
      <c r="I15" t="str">
        <f t="shared" si="0"/>
        <v>Peter Ashton $^{41}$                    \\</v>
      </c>
      <c r="K15">
        <f t="shared" si="1"/>
        <v>12</v>
      </c>
      <c r="L15">
        <f t="shared" si="2"/>
        <v>20</v>
      </c>
      <c r="M15" t="str">
        <f t="shared" si="3"/>
        <v xml:space="preserve">                    </v>
      </c>
      <c r="O15" t="str">
        <f t="shared" si="4"/>
        <v>41. University of California, Berkeley.  \\</v>
      </c>
    </row>
    <row r="16" spans="1:15">
      <c r="B16" s="3" t="s">
        <v>12</v>
      </c>
      <c r="C16" s="1" t="s">
        <v>13</v>
      </c>
      <c r="D16" t="s">
        <v>413</v>
      </c>
      <c r="E16" t="s">
        <v>8</v>
      </c>
      <c r="F16">
        <v>19</v>
      </c>
      <c r="G16" t="s">
        <v>481</v>
      </c>
      <c r="I16" t="str">
        <f t="shared" si="0"/>
        <v>Jonathan Aumont $^{19}$                 \\</v>
      </c>
      <c r="K16">
        <f t="shared" si="1"/>
        <v>15</v>
      </c>
      <c r="L16">
        <f t="shared" si="2"/>
        <v>17</v>
      </c>
      <c r="M16" t="str">
        <f t="shared" si="3"/>
        <v xml:space="preserve">                 </v>
      </c>
      <c r="O16" t="str">
        <f t="shared" si="4"/>
        <v>19. IRAP, Universit\'e de Toulouse, France.  \\</v>
      </c>
    </row>
    <row r="17" spans="2:15">
      <c r="B17" s="1" t="s">
        <v>15</v>
      </c>
      <c r="C17" s="1" t="s">
        <v>16</v>
      </c>
      <c r="D17" t="s">
        <v>414</v>
      </c>
      <c r="E17" t="s">
        <v>8</v>
      </c>
      <c r="F17">
        <v>49</v>
      </c>
      <c r="G17" t="s">
        <v>479</v>
      </c>
      <c r="I17" t="str">
        <f t="shared" si="0"/>
        <v>Ranajoy Banerji $^{49}$                 \\</v>
      </c>
      <c r="K17">
        <f t="shared" si="1"/>
        <v>15</v>
      </c>
      <c r="L17">
        <f t="shared" si="2"/>
        <v>17</v>
      </c>
      <c r="M17" t="str">
        <f t="shared" si="3"/>
        <v xml:space="preserve">                 </v>
      </c>
      <c r="O17" t="str">
        <f t="shared" si="4"/>
        <v>49. University of Oslo, Norway.  \\</v>
      </c>
    </row>
    <row r="18" spans="2:15">
      <c r="B18" t="s">
        <v>616</v>
      </c>
      <c r="C18" t="s">
        <v>18</v>
      </c>
      <c r="D18" t="s">
        <v>415</v>
      </c>
      <c r="E18" t="s">
        <v>8</v>
      </c>
      <c r="F18">
        <v>18</v>
      </c>
      <c r="G18" t="s">
        <v>495</v>
      </c>
      <c r="I18" t="str">
        <f t="shared" si="0"/>
        <v>R. Belen Barreiro $^{18}$               \\</v>
      </c>
      <c r="K18">
        <f t="shared" si="1"/>
        <v>17</v>
      </c>
      <c r="L18">
        <f t="shared" si="2"/>
        <v>15</v>
      </c>
      <c r="M18" t="str">
        <f t="shared" si="3"/>
        <v xml:space="preserve">               </v>
      </c>
      <c r="O18" t="str">
        <f t="shared" si="4"/>
        <v>18. Instituto de F\'isica de Cantabria (CSIC-Universidad de Cantabria), Spain.  \\</v>
      </c>
    </row>
    <row r="19" spans="2:15">
      <c r="B19" s="1" t="s">
        <v>19</v>
      </c>
      <c r="C19" t="s">
        <v>20</v>
      </c>
      <c r="D19" t="s">
        <v>416</v>
      </c>
      <c r="E19" t="s">
        <v>535</v>
      </c>
      <c r="F19">
        <v>1</v>
      </c>
      <c r="G19" t="s">
        <v>536</v>
      </c>
      <c r="I19" t="str">
        <f t="shared" si="0"/>
        <v>James G. Bartlett $^{1}$               \\</v>
      </c>
      <c r="K19">
        <f t="shared" si="1"/>
        <v>17</v>
      </c>
      <c r="L19">
        <f t="shared" si="2"/>
        <v>15</v>
      </c>
      <c r="M19" t="str">
        <f t="shared" si="3"/>
        <v xml:space="preserve">               </v>
      </c>
      <c r="O19" t="str">
        <f t="shared" si="4"/>
        <v>1. APC, Univ Paris Diderot, CNRS/IN2P3, CEA/lrfu, Obs de Paris, Sorbonne Paris Cit\'e, France.  \\</v>
      </c>
    </row>
    <row r="20" spans="2:15">
      <c r="B20" t="s">
        <v>513</v>
      </c>
      <c r="C20" t="s">
        <v>20</v>
      </c>
      <c r="D20"/>
      <c r="E20" t="s">
        <v>535</v>
      </c>
      <c r="F20">
        <v>22</v>
      </c>
      <c r="G20" t="s">
        <v>110</v>
      </c>
      <c r="I20" t="str">
        <f t="shared" si="0"/>
        <v>%James G. Bartlett $^{22}$              \\</v>
      </c>
      <c r="K20">
        <f t="shared" si="1"/>
        <v>18</v>
      </c>
      <c r="L20">
        <f t="shared" si="2"/>
        <v>14</v>
      </c>
      <c r="M20" t="str">
        <f t="shared" si="3"/>
        <v xml:space="preserve">              </v>
      </c>
      <c r="O20" t="str">
        <f t="shared" si="4"/>
        <v>22. Jet Propulsion Laboratory, California Institute of Technology.  \\</v>
      </c>
    </row>
    <row r="21" spans="2:15">
      <c r="B21" s="1" t="s">
        <v>22</v>
      </c>
      <c r="C21" t="s">
        <v>23</v>
      </c>
      <c r="D21" s="7" t="s">
        <v>417</v>
      </c>
      <c r="E21" t="s">
        <v>8</v>
      </c>
      <c r="F21">
        <v>34</v>
      </c>
      <c r="G21" t="s">
        <v>625</v>
      </c>
      <c r="I21" t="str">
        <f t="shared" si="0"/>
        <v>Soumen Basak $^{34}$                    \\</v>
      </c>
      <c r="K21">
        <f t="shared" si="1"/>
        <v>12</v>
      </c>
      <c r="L21">
        <f t="shared" si="2"/>
        <v>20</v>
      </c>
      <c r="M21" t="str">
        <f t="shared" si="3"/>
        <v xml:space="preserve">                    </v>
      </c>
      <c r="O21" t="str">
        <f t="shared" si="4"/>
        <v>34. School of Physics, Indian Institute of Science Education and Research Thiruvananthapuram, India.  \\</v>
      </c>
    </row>
    <row r="22" spans="2:15">
      <c r="B22" s="1" t="s">
        <v>367</v>
      </c>
      <c r="C22" s="1" t="s">
        <v>24</v>
      </c>
      <c r="D22" s="1" t="s">
        <v>605</v>
      </c>
      <c r="E22" t="s">
        <v>535</v>
      </c>
      <c r="F22">
        <v>8</v>
      </c>
      <c r="G22" t="s">
        <v>604</v>
      </c>
      <c r="I22" t="str">
        <f t="shared" si="0"/>
        <v>Nick Battaglia $^{8}$                  \\</v>
      </c>
      <c r="K22">
        <f t="shared" si="1"/>
        <v>14</v>
      </c>
      <c r="L22">
        <f t="shared" si="2"/>
        <v>18</v>
      </c>
      <c r="M22" t="str">
        <f t="shared" si="3"/>
        <v xml:space="preserve">                  </v>
      </c>
      <c r="O22" t="str">
        <f t="shared" si="4"/>
        <v>8. Cornell University.  \\</v>
      </c>
    </row>
    <row r="23" spans="2:15">
      <c r="B23" s="1" t="s">
        <v>503</v>
      </c>
      <c r="C23" s="1" t="s">
        <v>498</v>
      </c>
      <c r="D23" s="1" t="s">
        <v>524</v>
      </c>
      <c r="E23" t="s">
        <v>509</v>
      </c>
      <c r="F23">
        <v>23</v>
      </c>
      <c r="G23" t="s">
        <v>201</v>
      </c>
      <c r="I23" t="str">
        <f t="shared" si="0"/>
        <v>%Charles Bennett $^{23}$                \\</v>
      </c>
      <c r="K23">
        <f t="shared" si="1"/>
        <v>16</v>
      </c>
      <c r="L23">
        <f t="shared" si="2"/>
        <v>16</v>
      </c>
      <c r="M23" t="str">
        <f t="shared" si="3"/>
        <v xml:space="preserve">                </v>
      </c>
      <c r="O23" t="str">
        <f t="shared" si="4"/>
        <v>23. Johns Hopkins University.  \\</v>
      </c>
    </row>
    <row r="24" spans="2:15">
      <c r="B24" s="3" t="s">
        <v>163</v>
      </c>
      <c r="C24" s="3" t="s">
        <v>164</v>
      </c>
      <c r="D24" s="3" t="s">
        <v>418</v>
      </c>
      <c r="E24" t="s">
        <v>535</v>
      </c>
      <c r="F24">
        <v>2</v>
      </c>
      <c r="G24" t="s">
        <v>223</v>
      </c>
      <c r="I24" t="str">
        <f t="shared" ref="I24" si="5">CONCATENATE(B24," ",C24," $^{",F24,"}$",M24,"\\")</f>
        <v>Jamie Bock $^{2}$                      \\</v>
      </c>
      <c r="K24">
        <f t="shared" ref="K24" si="6">LEN(B24)+LEN(C24)+1</f>
        <v>10</v>
      </c>
      <c r="L24">
        <f t="shared" si="2"/>
        <v>22</v>
      </c>
      <c r="M24" t="str">
        <f t="shared" si="3"/>
        <v xml:space="preserve">                      </v>
      </c>
      <c r="O24" t="str">
        <f t="shared" ref="O24" si="7">CONCATENATE(F24,". ",G24,".  \\")</f>
        <v>2. California Institute of Technology.  \\</v>
      </c>
    </row>
    <row r="25" spans="2:15">
      <c r="B25" s="3" t="s">
        <v>632</v>
      </c>
      <c r="C25" s="3" t="s">
        <v>633</v>
      </c>
      <c r="D25" s="3" t="s">
        <v>418</v>
      </c>
      <c r="E25" t="s">
        <v>535</v>
      </c>
      <c r="F25">
        <v>22</v>
      </c>
      <c r="G25" t="s">
        <v>110</v>
      </c>
      <c r="I25" t="str">
        <f t="shared" si="0"/>
        <v>%Jamie Bock   !!Caltech then JPL!! $^{22}$   \\</v>
      </c>
      <c r="K25">
        <f t="shared" si="1"/>
        <v>34</v>
      </c>
      <c r="L25">
        <f t="shared" si="2"/>
        <v>3</v>
      </c>
      <c r="M25" t="str">
        <f t="shared" si="3"/>
        <v xml:space="preserve">   </v>
      </c>
      <c r="O25" t="str">
        <f t="shared" si="4"/>
        <v>22. Jet Propulsion Laboratory, California Institute of Technology.  \\</v>
      </c>
    </row>
    <row r="26" spans="2:15">
      <c r="B26" s="3" t="s">
        <v>322</v>
      </c>
      <c r="C26" s="1" t="s">
        <v>25</v>
      </c>
      <c r="D26" s="1" t="s">
        <v>419</v>
      </c>
      <c r="E26" t="s">
        <v>8</v>
      </c>
      <c r="F26">
        <v>23</v>
      </c>
      <c r="G26" s="3" t="s">
        <v>201</v>
      </c>
      <c r="I26" t="str">
        <f t="shared" si="0"/>
        <v>Kimberly K. Boddy $^{23}$               \\</v>
      </c>
      <c r="K26">
        <f t="shared" si="1"/>
        <v>17</v>
      </c>
      <c r="L26">
        <f t="shared" si="2"/>
        <v>15</v>
      </c>
      <c r="M26" t="str">
        <f t="shared" si="3"/>
        <v xml:space="preserve">               </v>
      </c>
      <c r="O26" t="str">
        <f t="shared" si="4"/>
        <v>23. Johns Hopkins University.  \\</v>
      </c>
    </row>
    <row r="27" spans="2:15">
      <c r="B27" t="s">
        <v>26</v>
      </c>
      <c r="C27" t="s">
        <v>27</v>
      </c>
      <c r="D27" t="s">
        <v>420</v>
      </c>
      <c r="E27" t="s">
        <v>8</v>
      </c>
      <c r="F27">
        <v>13</v>
      </c>
      <c r="G27" t="s">
        <v>482</v>
      </c>
      <c r="I27" t="str">
        <f t="shared" si="0"/>
        <v>Matteo Bonato $^{13}$                   \\</v>
      </c>
      <c r="K27">
        <f t="shared" si="1"/>
        <v>13</v>
      </c>
      <c r="L27">
        <f t="shared" si="2"/>
        <v>19</v>
      </c>
      <c r="M27" t="str">
        <f t="shared" si="3"/>
        <v xml:space="preserve">                   </v>
      </c>
      <c r="O27" t="str">
        <f t="shared" si="4"/>
        <v>13. INAF-Istituto di Radioastronomia and Italian ALMA Regional Centre, Italy.  \\</v>
      </c>
    </row>
    <row r="28" spans="2:15">
      <c r="B28" t="s">
        <v>29</v>
      </c>
      <c r="C28" s="1" t="s">
        <v>30</v>
      </c>
      <c r="D28" s="1" t="s">
        <v>421</v>
      </c>
      <c r="E28" t="s">
        <v>535</v>
      </c>
      <c r="F28">
        <v>26</v>
      </c>
      <c r="G28" t="s">
        <v>505</v>
      </c>
      <c r="I28" t="str">
        <f t="shared" si="0"/>
        <v>Julian Borrill $^{26}$                  \\</v>
      </c>
      <c r="K28">
        <f t="shared" si="1"/>
        <v>14</v>
      </c>
      <c r="L28">
        <f t="shared" si="2"/>
        <v>18</v>
      </c>
      <c r="M28" t="str">
        <f t="shared" si="3"/>
        <v xml:space="preserve">                  </v>
      </c>
      <c r="O28" t="str">
        <f t="shared" si="4"/>
        <v>26. Lawrence Berkeley National Laboratory.  \\</v>
      </c>
    </row>
    <row r="29" spans="2:15">
      <c r="B29" t="s">
        <v>510</v>
      </c>
      <c r="C29" s="3" t="s">
        <v>30</v>
      </c>
      <c r="D29" s="3"/>
      <c r="E29" t="s">
        <v>535</v>
      </c>
      <c r="F29">
        <v>37</v>
      </c>
      <c r="G29" t="s">
        <v>511</v>
      </c>
      <c r="I29" t="str">
        <f t="shared" si="0"/>
        <v>%Julian Borrill $^{37}$                 \\</v>
      </c>
      <c r="K29">
        <f t="shared" si="1"/>
        <v>15</v>
      </c>
      <c r="L29">
        <f t="shared" si="2"/>
        <v>17</v>
      </c>
      <c r="M29" t="str">
        <f t="shared" si="3"/>
        <v xml:space="preserve">                 </v>
      </c>
      <c r="O29" t="str">
        <f t="shared" si="4"/>
        <v>37. Space Sciences Laboratory, University of California, Berkeley.  \\</v>
      </c>
    </row>
    <row r="30" spans="2:15">
      <c r="B30" t="s">
        <v>305</v>
      </c>
      <c r="C30" s="1" t="s">
        <v>186</v>
      </c>
      <c r="D30" s="1" t="s">
        <v>526</v>
      </c>
      <c r="E30" t="s">
        <v>8</v>
      </c>
      <c r="F30">
        <v>15</v>
      </c>
      <c r="G30" t="s">
        <v>610</v>
      </c>
      <c r="I30" t="str">
        <f t="shared" si="0"/>
        <v>Fran\c{c}ois Bouchet $^{15}$            \\</v>
      </c>
      <c r="K30">
        <f t="shared" si="1"/>
        <v>20</v>
      </c>
      <c r="L30">
        <f t="shared" si="2"/>
        <v>12</v>
      </c>
      <c r="M30" t="str">
        <f t="shared" si="3"/>
        <v xml:space="preserve">            </v>
      </c>
      <c r="O30" t="str">
        <f t="shared" si="4"/>
        <v>15. Institut d'Astrophysique de Paris, CNRS and Sorbonne Universit\'e, France.  \\</v>
      </c>
    </row>
    <row r="31" spans="2:15">
      <c r="B31" t="s">
        <v>305</v>
      </c>
      <c r="C31" s="3" t="s">
        <v>31</v>
      </c>
      <c r="D31" t="s">
        <v>422</v>
      </c>
      <c r="E31" t="s">
        <v>8</v>
      </c>
      <c r="F31">
        <v>10</v>
      </c>
      <c r="G31" t="s">
        <v>497</v>
      </c>
      <c r="I31" t="str">
        <f t="shared" si="0"/>
        <v>Fran\c{c}ois Boulanger $^{10}$          \\</v>
      </c>
      <c r="K31">
        <f t="shared" si="1"/>
        <v>22</v>
      </c>
      <c r="L31">
        <f t="shared" si="2"/>
        <v>10</v>
      </c>
      <c r="M31" t="str">
        <f t="shared" si="3"/>
        <v xml:space="preserve">          </v>
      </c>
      <c r="O31" t="str">
        <f t="shared" si="4"/>
        <v>10. Ecole Normale Superieure, Paris, France.  \\</v>
      </c>
    </row>
    <row r="32" spans="2:15">
      <c r="B32" t="s">
        <v>32</v>
      </c>
      <c r="C32" s="3" t="s">
        <v>33</v>
      </c>
      <c r="D32" s="3" t="s">
        <v>423</v>
      </c>
      <c r="E32" t="s">
        <v>8</v>
      </c>
      <c r="F32">
        <v>32</v>
      </c>
      <c r="G32" t="s">
        <v>603</v>
      </c>
      <c r="I32" t="str">
        <f t="shared" si="0"/>
        <v>Blakesley Burkhart $^{32}$              \\</v>
      </c>
      <c r="K32">
        <f t="shared" si="1"/>
        <v>18</v>
      </c>
      <c r="L32">
        <f t="shared" si="2"/>
        <v>14</v>
      </c>
      <c r="M32" t="str">
        <f t="shared" si="3"/>
        <v xml:space="preserve">              </v>
      </c>
      <c r="O32" t="str">
        <f t="shared" si="4"/>
        <v>32. Rutgers University.  \\</v>
      </c>
    </row>
    <row r="33" spans="2:15">
      <c r="B33" s="1" t="s">
        <v>170</v>
      </c>
      <c r="C33" t="s">
        <v>171</v>
      </c>
      <c r="D33" t="s">
        <v>424</v>
      </c>
      <c r="E33" t="s">
        <v>8</v>
      </c>
      <c r="F33">
        <v>21</v>
      </c>
      <c r="G33" t="s">
        <v>480</v>
      </c>
      <c r="I33" t="str">
        <f t="shared" si="0"/>
        <v>Jens Chluba $^{21}$                     \\</v>
      </c>
      <c r="K33">
        <f t="shared" si="1"/>
        <v>11</v>
      </c>
      <c r="L33">
        <f t="shared" si="2"/>
        <v>21</v>
      </c>
      <c r="M33" t="str">
        <f t="shared" si="3"/>
        <v xml:space="preserve">                     </v>
      </c>
      <c r="O33" t="str">
        <f t="shared" si="4"/>
        <v>21. JBCA, University of Manchester.  \\</v>
      </c>
    </row>
    <row r="34" spans="2:15">
      <c r="B34" s="1" t="s">
        <v>35</v>
      </c>
      <c r="C34" s="1" t="s">
        <v>36</v>
      </c>
      <c r="D34" s="1" t="s">
        <v>425</v>
      </c>
      <c r="E34" t="s">
        <v>535</v>
      </c>
      <c r="F34">
        <v>53</v>
      </c>
      <c r="G34" t="s">
        <v>331</v>
      </c>
      <c r="I34" t="str">
        <f t="shared" si="0"/>
        <v>David Chuss $^{53}$                     \\</v>
      </c>
      <c r="K34">
        <f t="shared" si="1"/>
        <v>11</v>
      </c>
      <c r="L34">
        <f t="shared" si="2"/>
        <v>21</v>
      </c>
      <c r="M34" t="str">
        <f t="shared" si="3"/>
        <v xml:space="preserve">                     </v>
      </c>
      <c r="O34" t="str">
        <f t="shared" si="4"/>
        <v>53. Villanova University.  \\</v>
      </c>
    </row>
    <row r="35" spans="2:15">
      <c r="B35" t="s">
        <v>37</v>
      </c>
      <c r="C35" s="1" t="s">
        <v>38</v>
      </c>
      <c r="D35" s="1" t="s">
        <v>527</v>
      </c>
      <c r="E35" t="s">
        <v>8</v>
      </c>
      <c r="F35">
        <v>17</v>
      </c>
      <c r="G35" t="s">
        <v>343</v>
      </c>
      <c r="I35" t="str">
        <f t="shared" si="0"/>
        <v>Susan E. Clark $^{17}$                  \\</v>
      </c>
      <c r="K35">
        <f t="shared" si="1"/>
        <v>14</v>
      </c>
      <c r="L35">
        <f t="shared" si="2"/>
        <v>18</v>
      </c>
      <c r="M35" t="str">
        <f t="shared" si="3"/>
        <v xml:space="preserve">                  </v>
      </c>
      <c r="O35" t="str">
        <f t="shared" si="4"/>
        <v>17. Institute for Advanced Study, Princeton.  \\</v>
      </c>
    </row>
    <row r="36" spans="2:15">
      <c r="B36" s="3" t="s">
        <v>362</v>
      </c>
      <c r="C36" t="s">
        <v>363</v>
      </c>
      <c r="D36" t="s">
        <v>426</v>
      </c>
      <c r="E36" t="s">
        <v>8</v>
      </c>
      <c r="F36">
        <v>22</v>
      </c>
      <c r="G36" t="s">
        <v>110</v>
      </c>
      <c r="I36" t="str">
        <f t="shared" si="0"/>
        <v>Joelle Cooperrider $^{22}$              \\</v>
      </c>
      <c r="K36">
        <f t="shared" si="1"/>
        <v>18</v>
      </c>
      <c r="L36">
        <f t="shared" si="2"/>
        <v>14</v>
      </c>
      <c r="M36" t="str">
        <f t="shared" si="3"/>
        <v xml:space="preserve">              </v>
      </c>
      <c r="O36" t="str">
        <f t="shared" si="4"/>
        <v>22. Jet Propulsion Laboratory, California Institute of Technology.  \\</v>
      </c>
    </row>
    <row r="37" spans="2:15">
      <c r="B37" s="3" t="s">
        <v>614</v>
      </c>
      <c r="C37" s="1" t="s">
        <v>41</v>
      </c>
      <c r="D37" s="7" t="s">
        <v>427</v>
      </c>
      <c r="E37" t="s">
        <v>535</v>
      </c>
      <c r="F37">
        <v>22</v>
      </c>
      <c r="G37" t="s">
        <v>110</v>
      </c>
      <c r="I37" t="str">
        <f t="shared" si="0"/>
        <v>Brendan P. Crill $^{22}$                \\</v>
      </c>
      <c r="K37">
        <f t="shared" si="1"/>
        <v>16</v>
      </c>
      <c r="L37">
        <f t="shared" si="2"/>
        <v>16</v>
      </c>
      <c r="M37" t="str">
        <f t="shared" si="3"/>
        <v xml:space="preserve">                </v>
      </c>
      <c r="O37" t="str">
        <f t="shared" si="4"/>
        <v>22. Jet Propulsion Laboratory, California Institute of Technology.  \\</v>
      </c>
    </row>
    <row r="38" spans="2:15">
      <c r="B38" t="s">
        <v>606</v>
      </c>
      <c r="C38" t="s">
        <v>607</v>
      </c>
      <c r="D38" t="s">
        <v>474</v>
      </c>
      <c r="E38" t="s">
        <v>8</v>
      </c>
      <c r="F38">
        <v>14</v>
      </c>
      <c r="G38" t="s">
        <v>42</v>
      </c>
      <c r="I38" t="str">
        <f t="shared" si="0"/>
        <v>Gianfranco De Zotti $^{14}$             \\</v>
      </c>
      <c r="K38">
        <f t="shared" si="1"/>
        <v>19</v>
      </c>
      <c r="L38">
        <f t="shared" si="2"/>
        <v>13</v>
      </c>
      <c r="M38" t="str">
        <f t="shared" si="3"/>
        <v xml:space="preserve">             </v>
      </c>
      <c r="O38" t="str">
        <f t="shared" si="4"/>
        <v>14. INAF-Osservatorio Astronomico di Padova, Italy.  \\</v>
      </c>
    </row>
    <row r="39" spans="2:15">
      <c r="B39" t="s">
        <v>43</v>
      </c>
      <c r="C39" s="3" t="s">
        <v>44</v>
      </c>
      <c r="D39" s="3" t="s">
        <v>428</v>
      </c>
      <c r="E39" t="s">
        <v>535</v>
      </c>
      <c r="F39">
        <v>1</v>
      </c>
      <c r="G39" t="s">
        <v>536</v>
      </c>
      <c r="I39" t="str">
        <f t="shared" si="0"/>
        <v>Jacques Delabrouille $^{1}$            \\</v>
      </c>
      <c r="K39">
        <f t="shared" si="1"/>
        <v>20</v>
      </c>
      <c r="L39">
        <f t="shared" si="2"/>
        <v>12</v>
      </c>
      <c r="M39" t="str">
        <f t="shared" si="3"/>
        <v xml:space="preserve">            </v>
      </c>
      <c r="O39" t="str">
        <f t="shared" si="4"/>
        <v>1. APC, Univ Paris Diderot, CNRS/IN2P3, CEA/lrfu, Obs de Paris, Sorbonne Paris Cit\'e, France.  \\</v>
      </c>
    </row>
    <row r="40" spans="2:15">
      <c r="B40" s="1" t="s">
        <v>512</v>
      </c>
      <c r="C40" s="3" t="s">
        <v>44</v>
      </c>
      <c r="D40" s="3"/>
      <c r="E40" t="s">
        <v>535</v>
      </c>
      <c r="F40">
        <v>20</v>
      </c>
      <c r="G40" t="s">
        <v>615</v>
      </c>
      <c r="I40" t="str">
        <f t="shared" si="0"/>
        <v>%Jacques Delabrouille $^{20}$           \\</v>
      </c>
      <c r="K40">
        <f t="shared" si="1"/>
        <v>21</v>
      </c>
      <c r="L40">
        <f t="shared" si="2"/>
        <v>11</v>
      </c>
      <c r="M40" t="str">
        <f t="shared" si="3"/>
        <v xml:space="preserve">           </v>
      </c>
      <c r="O40" t="str">
        <f t="shared" si="4"/>
        <v>20. IRFU, CEA, Universit\'e Paris-Saclay, France.  \\</v>
      </c>
    </row>
    <row r="41" spans="2:15">
      <c r="B41" t="s">
        <v>624</v>
      </c>
      <c r="C41" s="3" t="s">
        <v>490</v>
      </c>
      <c r="D41" s="3" t="s">
        <v>528</v>
      </c>
      <c r="E41" t="s">
        <v>366</v>
      </c>
      <c r="F41">
        <v>50</v>
      </c>
      <c r="G41" t="s">
        <v>491</v>
      </c>
      <c r="I41" t="str">
        <f t="shared" si="0"/>
        <v>%Mark Devlin $^{50}$                    \\</v>
      </c>
      <c r="K41">
        <f t="shared" si="1"/>
        <v>12</v>
      </c>
      <c r="L41">
        <f t="shared" si="2"/>
        <v>20</v>
      </c>
      <c r="M41" t="str">
        <f t="shared" si="3"/>
        <v xml:space="preserve">                    </v>
      </c>
      <c r="O41" t="str">
        <f t="shared" si="4"/>
        <v>50. University of Pennsylvania.  \\</v>
      </c>
    </row>
    <row r="42" spans="2:15">
      <c r="B42" s="3" t="s">
        <v>45</v>
      </c>
      <c r="C42" s="1" t="s">
        <v>46</v>
      </c>
      <c r="D42" t="s">
        <v>429</v>
      </c>
      <c r="E42" t="s">
        <v>8</v>
      </c>
      <c r="F42">
        <v>46</v>
      </c>
      <c r="G42" t="s">
        <v>47</v>
      </c>
      <c r="I42" t="str">
        <f t="shared" si="0"/>
        <v>Eleonora Di Valentino $^{46}$           \\</v>
      </c>
      <c r="K42">
        <f t="shared" si="1"/>
        <v>21</v>
      </c>
      <c r="L42">
        <f t="shared" si="2"/>
        <v>11</v>
      </c>
      <c r="M42" t="str">
        <f t="shared" si="3"/>
        <v xml:space="preserve">           </v>
      </c>
      <c r="O42" t="str">
        <f t="shared" si="4"/>
        <v>46. University of Manchester.  \\</v>
      </c>
    </row>
    <row r="43" spans="2:15">
      <c r="B43" s="3" t="s">
        <v>48</v>
      </c>
      <c r="C43" s="1" t="s">
        <v>49</v>
      </c>
      <c r="D43" s="1" t="s">
        <v>430</v>
      </c>
      <c r="E43" t="s">
        <v>8</v>
      </c>
      <c r="F43">
        <v>51</v>
      </c>
      <c r="G43" t="s">
        <v>332</v>
      </c>
      <c r="I43" t="str">
        <f t="shared" ref="I43:I75" si="8">CONCATENATE(B43," ",C43," $^{",F43,"}$",M43,"\\")</f>
        <v>Joy Didier $^{51}$                      \\</v>
      </c>
      <c r="K43">
        <f t="shared" ref="K43:K75" si="9">LEN(B43)+LEN(C43)+1</f>
        <v>10</v>
      </c>
      <c r="L43">
        <f t="shared" ref="L43:L75" si="10">IF(K43&lt;30,(32-K43),3)</f>
        <v>22</v>
      </c>
      <c r="M43" t="str">
        <f t="shared" ref="M43:M75" si="11">REPT(" ",L43)</f>
        <v xml:space="preserve">                      </v>
      </c>
      <c r="O43" t="str">
        <f t="shared" ref="O43:O75" si="12">CONCATENATE(F43,". ",G43,".  \\")</f>
        <v>51. University of Southern California.  \\</v>
      </c>
    </row>
    <row r="44" spans="2:15">
      <c r="B44" s="3" t="s">
        <v>502</v>
      </c>
      <c r="C44" s="3" t="s">
        <v>499</v>
      </c>
      <c r="D44" s="3" t="s">
        <v>529</v>
      </c>
      <c r="E44" s="3" t="s">
        <v>509</v>
      </c>
      <c r="F44">
        <v>5</v>
      </c>
      <c r="G44" s="3" t="s">
        <v>501</v>
      </c>
      <c r="I44" t="str">
        <f t="shared" si="8"/>
        <v>%Scott Dodelson $^{5}$                 \\</v>
      </c>
      <c r="K44">
        <f t="shared" si="9"/>
        <v>15</v>
      </c>
      <c r="L44">
        <f t="shared" si="10"/>
        <v>17</v>
      </c>
      <c r="M44" t="str">
        <f t="shared" si="11"/>
        <v xml:space="preserve">                 </v>
      </c>
      <c r="O44" t="str">
        <f t="shared" si="12"/>
        <v>5. Carnegie Melon University.  \\</v>
      </c>
    </row>
    <row r="45" spans="2:15">
      <c r="B45" s="3" t="s">
        <v>50</v>
      </c>
      <c r="C45" s="3" t="s">
        <v>304</v>
      </c>
      <c r="D45" s="3" t="s">
        <v>431</v>
      </c>
      <c r="E45" t="s">
        <v>8</v>
      </c>
      <c r="F45">
        <v>22</v>
      </c>
      <c r="G45" t="s">
        <v>110</v>
      </c>
      <c r="I45" t="str">
        <f t="shared" ref="I45" si="13">CONCATENATE(B45," ",C45," $^{",F45,"}$",M45,"\\")</f>
        <v>Olivier Dor\'e $^{22}$                  \\</v>
      </c>
      <c r="K45">
        <f t="shared" ref="K45" si="14">LEN(B45)+LEN(C45)+1</f>
        <v>14</v>
      </c>
      <c r="L45">
        <f t="shared" si="10"/>
        <v>18</v>
      </c>
      <c r="M45" t="str">
        <f t="shared" si="11"/>
        <v xml:space="preserve">                  </v>
      </c>
      <c r="O45" t="str">
        <f t="shared" ref="O45" si="15">CONCATENATE(F45,". ",G45,".  \\")</f>
        <v>22. Jet Propulsion Laboratory, California Institute of Technology.  \\</v>
      </c>
    </row>
    <row r="46" spans="2:15">
      <c r="B46" s="1" t="s">
        <v>628</v>
      </c>
      <c r="C46" s="1" t="s">
        <v>631</v>
      </c>
      <c r="D46" s="1" t="s">
        <v>431</v>
      </c>
      <c r="E46" t="s">
        <v>8</v>
      </c>
      <c r="F46">
        <v>2</v>
      </c>
      <c r="G46" t="s">
        <v>223</v>
      </c>
      <c r="I46" t="str">
        <f t="shared" si="8"/>
        <v>%Olivier Dor\'e    !!! JPL then Caltech!!! $^{2}$   \\</v>
      </c>
      <c r="K46">
        <f t="shared" si="9"/>
        <v>42</v>
      </c>
      <c r="L46">
        <f t="shared" si="10"/>
        <v>3</v>
      </c>
      <c r="M46" t="str">
        <f t="shared" si="11"/>
        <v xml:space="preserve">   </v>
      </c>
      <c r="O46" t="str">
        <f t="shared" si="12"/>
        <v>2. California Institute of Technology.  \\</v>
      </c>
    </row>
    <row r="47" spans="2:15">
      <c r="B47" t="s">
        <v>51</v>
      </c>
      <c r="C47" s="1" t="s">
        <v>52</v>
      </c>
      <c r="D47" s="1" t="s">
        <v>433</v>
      </c>
      <c r="E47" t="s">
        <v>8</v>
      </c>
      <c r="F47">
        <v>1</v>
      </c>
      <c r="G47" t="s">
        <v>536</v>
      </c>
      <c r="I47" t="str">
        <f t="shared" si="8"/>
        <v>Josquin Errard $^{1}$                  \\</v>
      </c>
      <c r="K47">
        <f t="shared" si="9"/>
        <v>14</v>
      </c>
      <c r="L47">
        <f t="shared" si="10"/>
        <v>18</v>
      </c>
      <c r="M47" t="str">
        <f t="shared" si="11"/>
        <v xml:space="preserve">                  </v>
      </c>
      <c r="O47" t="str">
        <f t="shared" si="12"/>
        <v>1. APC, Univ Paris Diderot, CNRS/IN2P3, CEA/lrfu, Obs de Paris, Sorbonne Paris Cit\'e, France.  \\</v>
      </c>
    </row>
    <row r="48" spans="2:15">
      <c r="B48" t="s">
        <v>53</v>
      </c>
      <c r="C48" s="1" t="s">
        <v>54</v>
      </c>
      <c r="D48" s="1" t="s">
        <v>434</v>
      </c>
      <c r="E48" t="s">
        <v>8</v>
      </c>
      <c r="F48">
        <v>27</v>
      </c>
      <c r="G48" t="s">
        <v>55</v>
      </c>
      <c r="I48" t="str">
        <f t="shared" si="8"/>
        <v>Tom Essinger-Hileman $^{27}$            \\</v>
      </c>
      <c r="K48">
        <f t="shared" si="9"/>
        <v>20</v>
      </c>
      <c r="L48">
        <f t="shared" si="10"/>
        <v>12</v>
      </c>
      <c r="M48" t="str">
        <f t="shared" si="11"/>
        <v xml:space="preserve">            </v>
      </c>
      <c r="O48" t="str">
        <f t="shared" si="12"/>
        <v>27. NASA Goddard Space Flight Center.  \\</v>
      </c>
    </row>
    <row r="49" spans="2:15">
      <c r="B49" s="1" t="s">
        <v>56</v>
      </c>
      <c r="C49" s="1" t="s">
        <v>57</v>
      </c>
      <c r="D49" s="1" t="s">
        <v>626</v>
      </c>
      <c r="E49" t="s">
        <v>8</v>
      </c>
      <c r="F49">
        <v>6</v>
      </c>
      <c r="G49" t="s">
        <v>484</v>
      </c>
      <c r="I49" t="str">
        <f t="shared" si="8"/>
        <v>Stephen Feeney $^{6}$                  \\</v>
      </c>
      <c r="K49">
        <f t="shared" si="9"/>
        <v>14</v>
      </c>
      <c r="L49">
        <f t="shared" si="10"/>
        <v>18</v>
      </c>
      <c r="M49" t="str">
        <f t="shared" si="11"/>
        <v xml:space="preserve">                  </v>
      </c>
      <c r="O49" t="str">
        <f t="shared" si="12"/>
        <v>6. Center for Computational Astrophysics, Flatiron Institute.  \\</v>
      </c>
    </row>
    <row r="50" spans="2:15">
      <c r="B50" t="s">
        <v>295</v>
      </c>
      <c r="C50" t="s">
        <v>296</v>
      </c>
      <c r="D50" t="s">
        <v>436</v>
      </c>
      <c r="E50" t="s">
        <v>8</v>
      </c>
      <c r="F50">
        <v>45</v>
      </c>
      <c r="G50" t="s">
        <v>280</v>
      </c>
      <c r="I50" t="str">
        <f t="shared" si="8"/>
        <v>Jeffrey Filippini $^{45}$               \\</v>
      </c>
      <c r="K50">
        <f t="shared" si="9"/>
        <v>17</v>
      </c>
      <c r="L50">
        <f t="shared" si="10"/>
        <v>15</v>
      </c>
      <c r="M50" t="str">
        <f t="shared" si="11"/>
        <v xml:space="preserve">               </v>
      </c>
      <c r="O50" t="str">
        <f t="shared" si="12"/>
        <v>45. University of Illinois, Urbana-Champaign.  \\</v>
      </c>
    </row>
    <row r="51" spans="2:15">
      <c r="B51" s="3" t="s">
        <v>58</v>
      </c>
      <c r="C51" s="1" t="s">
        <v>59</v>
      </c>
      <c r="D51" s="1" t="s">
        <v>437</v>
      </c>
      <c r="E51" t="s">
        <v>535</v>
      </c>
      <c r="F51">
        <v>29</v>
      </c>
      <c r="G51" t="s">
        <v>60</v>
      </c>
      <c r="I51" t="str">
        <f t="shared" si="8"/>
        <v>Laura Fissel $^{29}$                    \\</v>
      </c>
      <c r="K51">
        <f t="shared" si="9"/>
        <v>12</v>
      </c>
      <c r="L51">
        <f t="shared" si="10"/>
        <v>20</v>
      </c>
      <c r="M51" t="str">
        <f t="shared" si="11"/>
        <v xml:space="preserve">                    </v>
      </c>
      <c r="O51" t="str">
        <f t="shared" si="12"/>
        <v>29. National Radio Astronomy Observatory.  \\</v>
      </c>
    </row>
    <row r="52" spans="2:15">
      <c r="B52" t="s">
        <v>61</v>
      </c>
      <c r="C52" t="s">
        <v>62</v>
      </c>
      <c r="D52" t="s">
        <v>438</v>
      </c>
      <c r="E52" t="s">
        <v>535</v>
      </c>
      <c r="F52">
        <v>43</v>
      </c>
      <c r="G52" t="s">
        <v>485</v>
      </c>
      <c r="I52" t="str">
        <f t="shared" si="8"/>
        <v>Raphael Flauger $^{43}$                 \\</v>
      </c>
      <c r="K52">
        <f t="shared" si="9"/>
        <v>15</v>
      </c>
      <c r="L52">
        <f t="shared" si="10"/>
        <v>17</v>
      </c>
      <c r="M52" t="str">
        <f t="shared" si="11"/>
        <v xml:space="preserve">                 </v>
      </c>
      <c r="O52" t="str">
        <f t="shared" si="12"/>
        <v>43. University of California, San Diego.  \\</v>
      </c>
    </row>
    <row r="53" spans="2:15">
      <c r="B53" s="3" t="s">
        <v>64</v>
      </c>
      <c r="C53" t="s">
        <v>65</v>
      </c>
      <c r="D53" t="s">
        <v>439</v>
      </c>
      <c r="E53" t="s">
        <v>8</v>
      </c>
      <c r="F53">
        <v>44</v>
      </c>
      <c r="G53" t="s">
        <v>537</v>
      </c>
      <c r="I53" t="str">
        <f t="shared" si="8"/>
        <v>Vera Gluscevic $^{44}$                  \\</v>
      </c>
      <c r="K53">
        <f t="shared" si="9"/>
        <v>14</v>
      </c>
      <c r="L53">
        <f t="shared" si="10"/>
        <v>18</v>
      </c>
      <c r="M53" t="str">
        <f t="shared" si="11"/>
        <v xml:space="preserve">                  </v>
      </c>
      <c r="O53" t="str">
        <f t="shared" si="12"/>
        <v>44. University of Florida.  \\</v>
      </c>
    </row>
    <row r="54" spans="2:15">
      <c r="B54" t="s">
        <v>66</v>
      </c>
      <c r="C54" t="s">
        <v>67</v>
      </c>
      <c r="D54" t="s">
        <v>440</v>
      </c>
      <c r="E54" t="s">
        <v>8</v>
      </c>
      <c r="F54">
        <v>22</v>
      </c>
      <c r="G54" t="s">
        <v>110</v>
      </c>
      <c r="I54" t="str">
        <f t="shared" si="8"/>
        <v>Kris Gorski $^{22}$                     \\</v>
      </c>
      <c r="K54">
        <f t="shared" si="9"/>
        <v>11</v>
      </c>
      <c r="L54">
        <f t="shared" si="10"/>
        <v>21</v>
      </c>
      <c r="M54" t="str">
        <f t="shared" si="11"/>
        <v xml:space="preserve">                     </v>
      </c>
      <c r="O54" t="str">
        <f t="shared" si="12"/>
        <v>22. Jet Propulsion Laboratory, California Institute of Technology.  \\</v>
      </c>
    </row>
    <row r="55" spans="2:15">
      <c r="B55" s="1" t="s">
        <v>68</v>
      </c>
      <c r="C55" s="3" t="s">
        <v>69</v>
      </c>
      <c r="D55" s="3" t="s">
        <v>441</v>
      </c>
      <c r="E55" t="s">
        <v>535</v>
      </c>
      <c r="F55">
        <v>41</v>
      </c>
      <c r="G55" t="s">
        <v>337</v>
      </c>
      <c r="I55" t="str">
        <f t="shared" si="8"/>
        <v>Dan Green $^{41}$                       \\</v>
      </c>
      <c r="K55">
        <f t="shared" si="9"/>
        <v>9</v>
      </c>
      <c r="L55">
        <f t="shared" si="10"/>
        <v>23</v>
      </c>
      <c r="M55" t="str">
        <f t="shared" si="11"/>
        <v xml:space="preserve">                       </v>
      </c>
      <c r="O55" t="str">
        <f t="shared" si="12"/>
        <v>41. University of California, Berkeley.  \\</v>
      </c>
    </row>
    <row r="56" spans="2:15">
      <c r="B56" t="s">
        <v>411</v>
      </c>
      <c r="C56" t="s">
        <v>412</v>
      </c>
      <c r="D56" t="s">
        <v>442</v>
      </c>
      <c r="E56" t="s">
        <v>535</v>
      </c>
      <c r="F56">
        <v>48</v>
      </c>
      <c r="G56" t="s">
        <v>410</v>
      </c>
      <c r="I56" t="str">
        <f t="shared" si="8"/>
        <v>Shaul Hanany $^{48}$                    \\</v>
      </c>
      <c r="K56">
        <f t="shared" si="9"/>
        <v>12</v>
      </c>
      <c r="L56">
        <f t="shared" si="10"/>
        <v>20</v>
      </c>
      <c r="M56" t="str">
        <f t="shared" si="11"/>
        <v xml:space="preserve">                    </v>
      </c>
      <c r="O56" t="str">
        <f t="shared" si="12"/>
        <v>48. University of Minnesota - Twin Cities.  \\</v>
      </c>
    </row>
    <row r="57" spans="2:15">
      <c r="B57" t="s">
        <v>70</v>
      </c>
      <c r="C57" s="1" t="s">
        <v>71</v>
      </c>
      <c r="D57" s="1" t="s">
        <v>443</v>
      </c>
      <c r="E57" t="s">
        <v>8</v>
      </c>
      <c r="F57">
        <v>31</v>
      </c>
      <c r="G57" t="s">
        <v>87</v>
      </c>
      <c r="I57" t="str">
        <f t="shared" si="8"/>
        <v>Brandon Hensley $^{31}$                 \\</v>
      </c>
      <c r="K57">
        <f t="shared" si="9"/>
        <v>15</v>
      </c>
      <c r="L57">
        <f t="shared" si="10"/>
        <v>17</v>
      </c>
      <c r="M57" t="str">
        <f t="shared" si="11"/>
        <v xml:space="preserve">                 </v>
      </c>
      <c r="O57" t="str">
        <f t="shared" si="12"/>
        <v>31. Princeton University.  \\</v>
      </c>
    </row>
    <row r="58" spans="2:15">
      <c r="B58" t="s">
        <v>72</v>
      </c>
      <c r="C58" s="1" t="s">
        <v>73</v>
      </c>
      <c r="D58" s="1" t="s">
        <v>530</v>
      </c>
      <c r="E58" t="s">
        <v>8</v>
      </c>
      <c r="F58">
        <v>18</v>
      </c>
      <c r="G58" t="s">
        <v>495</v>
      </c>
      <c r="I58" t="str">
        <f t="shared" si="8"/>
        <v>Diego Herranz $^{18}$                   \\</v>
      </c>
      <c r="K58">
        <f t="shared" si="9"/>
        <v>13</v>
      </c>
      <c r="L58">
        <f t="shared" si="10"/>
        <v>19</v>
      </c>
      <c r="M58" t="str">
        <f t="shared" si="11"/>
        <v xml:space="preserve">                   </v>
      </c>
      <c r="O58" t="str">
        <f t="shared" si="12"/>
        <v>18. Instituto de F\'isica de Cantabria (CSIC-Universidad de Cantabria), Spain.  \\</v>
      </c>
    </row>
    <row r="59" spans="2:15">
      <c r="B59" t="s">
        <v>613</v>
      </c>
      <c r="C59" s="1" t="s">
        <v>76</v>
      </c>
      <c r="D59" s="3" t="s">
        <v>444</v>
      </c>
      <c r="E59" t="s">
        <v>535</v>
      </c>
      <c r="F59">
        <v>6</v>
      </c>
      <c r="G59" t="s">
        <v>484</v>
      </c>
      <c r="I59" t="str">
        <f t="shared" si="8"/>
        <v>J. Colin Hill $^{6}$                   \\</v>
      </c>
      <c r="K59">
        <f t="shared" si="9"/>
        <v>13</v>
      </c>
      <c r="L59">
        <f t="shared" si="10"/>
        <v>19</v>
      </c>
      <c r="M59" t="str">
        <f t="shared" si="11"/>
        <v xml:space="preserve">                   </v>
      </c>
      <c r="O59" t="str">
        <f t="shared" si="12"/>
        <v>6. Center for Computational Astrophysics, Flatiron Institute.  \\</v>
      </c>
    </row>
    <row r="60" spans="2:15">
      <c r="B60" t="s">
        <v>612</v>
      </c>
      <c r="C60" s="1" t="s">
        <v>76</v>
      </c>
      <c r="E60" t="s">
        <v>535</v>
      </c>
      <c r="F60">
        <v>17</v>
      </c>
      <c r="G60" t="s">
        <v>343</v>
      </c>
      <c r="I60" t="str">
        <f t="shared" si="8"/>
        <v>%J. Colin Hill $^{17}$                  \\</v>
      </c>
      <c r="K60">
        <f t="shared" si="9"/>
        <v>14</v>
      </c>
      <c r="L60">
        <f t="shared" si="10"/>
        <v>18</v>
      </c>
      <c r="M60" t="str">
        <f t="shared" si="11"/>
        <v xml:space="preserve">                  </v>
      </c>
      <c r="O60" t="str">
        <f t="shared" si="12"/>
        <v>17. Institute for Advanced Study, Princeton.  \\</v>
      </c>
    </row>
    <row r="61" spans="2:15">
      <c r="B61" t="s">
        <v>77</v>
      </c>
      <c r="C61" t="s">
        <v>78</v>
      </c>
      <c r="D61" t="s">
        <v>445</v>
      </c>
      <c r="E61" t="s">
        <v>8</v>
      </c>
      <c r="F61">
        <v>15</v>
      </c>
      <c r="G61" t="s">
        <v>610</v>
      </c>
      <c r="I61" t="str">
        <f t="shared" si="8"/>
        <v>Eric Hivon $^{15}$                      \\</v>
      </c>
      <c r="K61">
        <f t="shared" si="9"/>
        <v>10</v>
      </c>
      <c r="L61">
        <f t="shared" si="10"/>
        <v>22</v>
      </c>
      <c r="M61" t="str">
        <f t="shared" si="11"/>
        <v xml:space="preserve">                      </v>
      </c>
      <c r="O61" t="str">
        <f t="shared" si="12"/>
        <v>15. Institut d'Astrophysique de Paris, CNRS and Sorbonne Universit\'e, France.  \\</v>
      </c>
    </row>
    <row r="62" spans="2:15">
      <c r="B62" s="1" t="s">
        <v>627</v>
      </c>
      <c r="C62" s="1" t="s">
        <v>324</v>
      </c>
      <c r="D62" s="1" t="s">
        <v>446</v>
      </c>
      <c r="E62" t="s">
        <v>8</v>
      </c>
      <c r="F62">
        <v>9</v>
      </c>
      <c r="G62" t="s">
        <v>488</v>
      </c>
      <c r="I62" t="str">
        <f t="shared" si="8"/>
        <v>Ren\'{e}e  Hlo\v{z}ek $^{9}$           \\</v>
      </c>
      <c r="K62">
        <f t="shared" si="9"/>
        <v>21</v>
      </c>
      <c r="L62">
        <f t="shared" si="10"/>
        <v>11</v>
      </c>
      <c r="M62" t="str">
        <f t="shared" si="11"/>
        <v xml:space="preserve">           </v>
      </c>
      <c r="O62" t="str">
        <f t="shared" si="12"/>
        <v>9. Department of Astronomy \&amp; Astrophysics and Dunlap Institute, University of Toronto, Canada.  \\</v>
      </c>
    </row>
    <row r="63" spans="2:15">
      <c r="B63" s="3" t="s">
        <v>80</v>
      </c>
      <c r="C63" s="1" t="s">
        <v>81</v>
      </c>
      <c r="D63" t="s">
        <v>447</v>
      </c>
      <c r="E63" t="s">
        <v>535</v>
      </c>
      <c r="F63">
        <v>28</v>
      </c>
      <c r="G63" t="s">
        <v>486</v>
      </c>
      <c r="I63" t="str">
        <f t="shared" si="8"/>
        <v>Johannes Hubmayr $^{28}$                \\</v>
      </c>
      <c r="K63">
        <f t="shared" si="9"/>
        <v>16</v>
      </c>
      <c r="L63">
        <f t="shared" si="10"/>
        <v>16</v>
      </c>
      <c r="M63" t="str">
        <f t="shared" si="11"/>
        <v xml:space="preserve">                </v>
      </c>
      <c r="O63" t="str">
        <f t="shared" si="12"/>
        <v>28. National Institute of Standards and Technology.  \\</v>
      </c>
    </row>
    <row r="64" spans="2:15">
      <c r="B64" s="1" t="s">
        <v>619</v>
      </c>
      <c r="C64" s="1" t="s">
        <v>84</v>
      </c>
      <c r="D64" s="1" t="s">
        <v>448</v>
      </c>
      <c r="E64" t="s">
        <v>8</v>
      </c>
      <c r="F64">
        <v>7</v>
      </c>
      <c r="G64" t="s">
        <v>373</v>
      </c>
      <c r="I64" t="str">
        <f t="shared" si="8"/>
        <v>Bradley R. Johnson $^{7}$              \\</v>
      </c>
      <c r="K64">
        <f t="shared" si="9"/>
        <v>18</v>
      </c>
      <c r="L64">
        <f t="shared" si="10"/>
        <v>14</v>
      </c>
      <c r="M64" t="str">
        <f t="shared" si="11"/>
        <v xml:space="preserve">              </v>
      </c>
      <c r="O64" t="str">
        <f t="shared" si="12"/>
        <v>7. Columbia University.  \\</v>
      </c>
    </row>
    <row r="65" spans="2:15">
      <c r="B65" t="s">
        <v>88</v>
      </c>
      <c r="C65" s="1" t="s">
        <v>86</v>
      </c>
      <c r="D65" s="1" t="s">
        <v>450</v>
      </c>
      <c r="E65" t="s">
        <v>8</v>
      </c>
      <c r="F65">
        <v>48</v>
      </c>
      <c r="G65" t="s">
        <v>410</v>
      </c>
      <c r="I65" t="str">
        <f t="shared" si="8"/>
        <v>Terry Jones $^{48}$                     \\</v>
      </c>
      <c r="K65">
        <f t="shared" si="9"/>
        <v>11</v>
      </c>
      <c r="L65">
        <f t="shared" si="10"/>
        <v>21</v>
      </c>
      <c r="M65" t="str">
        <f t="shared" si="11"/>
        <v xml:space="preserve">                     </v>
      </c>
      <c r="O65" t="str">
        <f t="shared" si="12"/>
        <v>48. University of Minnesota - Twin Cities.  \\</v>
      </c>
    </row>
    <row r="66" spans="2:15">
      <c r="B66" t="s">
        <v>85</v>
      </c>
      <c r="C66" s="1" t="s">
        <v>86</v>
      </c>
      <c r="D66" s="1" t="s">
        <v>449</v>
      </c>
      <c r="E66" t="s">
        <v>535</v>
      </c>
      <c r="F66">
        <v>31</v>
      </c>
      <c r="G66" t="s">
        <v>87</v>
      </c>
      <c r="I66" t="str">
        <f t="shared" si="8"/>
        <v>William Jones $^{31}$                   \\</v>
      </c>
      <c r="K66">
        <f t="shared" si="9"/>
        <v>13</v>
      </c>
      <c r="L66">
        <f t="shared" si="10"/>
        <v>19</v>
      </c>
      <c r="M66" t="str">
        <f t="shared" si="11"/>
        <v xml:space="preserve">                   </v>
      </c>
      <c r="O66" t="str">
        <f t="shared" si="12"/>
        <v>31. Princeton University.  \\</v>
      </c>
    </row>
    <row r="67" spans="2:15">
      <c r="B67" s="3" t="s">
        <v>307</v>
      </c>
      <c r="C67" s="3" t="s">
        <v>89</v>
      </c>
      <c r="D67" s="3" t="s">
        <v>451</v>
      </c>
      <c r="E67" t="s">
        <v>535</v>
      </c>
      <c r="F67">
        <v>42</v>
      </c>
      <c r="G67" t="s">
        <v>487</v>
      </c>
      <c r="I67" t="str">
        <f t="shared" si="8"/>
        <v>Lloyd Knox $^{42}$                      \\</v>
      </c>
      <c r="K67">
        <f t="shared" si="9"/>
        <v>10</v>
      </c>
      <c r="L67">
        <f t="shared" si="10"/>
        <v>22</v>
      </c>
      <c r="M67" t="str">
        <f t="shared" si="11"/>
        <v xml:space="preserve">                      </v>
      </c>
      <c r="O67" t="str">
        <f t="shared" si="12"/>
        <v>42. University of California, Davis.  \\</v>
      </c>
    </row>
    <row r="68" spans="2:15">
      <c r="B68" t="s">
        <v>90</v>
      </c>
      <c r="C68" s="1" t="s">
        <v>91</v>
      </c>
      <c r="D68" s="1" t="s">
        <v>452</v>
      </c>
      <c r="E68" t="s">
        <v>535</v>
      </c>
      <c r="F68">
        <v>27</v>
      </c>
      <c r="G68" t="s">
        <v>55</v>
      </c>
      <c r="I68" t="str">
        <f t="shared" si="8"/>
        <v>Al Kogut $^{27}$                        \\</v>
      </c>
      <c r="K68">
        <f t="shared" si="9"/>
        <v>8</v>
      </c>
      <c r="L68">
        <f t="shared" si="10"/>
        <v>24</v>
      </c>
      <c r="M68" t="str">
        <f t="shared" si="11"/>
        <v xml:space="preserve">                        </v>
      </c>
      <c r="O68" t="str">
        <f t="shared" si="12"/>
        <v>27. NASA Goddard Space Flight Center.  \\</v>
      </c>
    </row>
    <row r="69" spans="2:15">
      <c r="B69" s="3" t="s">
        <v>287</v>
      </c>
      <c r="C69" s="3" t="s">
        <v>306</v>
      </c>
      <c r="D69" s="3" t="s">
        <v>578</v>
      </c>
      <c r="E69" t="s">
        <v>8</v>
      </c>
      <c r="F69">
        <v>11</v>
      </c>
      <c r="G69" t="s">
        <v>275</v>
      </c>
      <c r="I69" t="str">
        <f t="shared" si="8"/>
        <v>Marcos L\'{o}pez-Caniego $^{11}$        \\</v>
      </c>
      <c r="K69">
        <f t="shared" si="9"/>
        <v>24</v>
      </c>
      <c r="L69">
        <f t="shared" si="10"/>
        <v>8</v>
      </c>
      <c r="M69" t="str">
        <f t="shared" si="11"/>
        <v xml:space="preserve">        </v>
      </c>
      <c r="O69" t="str">
        <f t="shared" si="12"/>
        <v>11. European Space Astronomy Centre.  \\</v>
      </c>
    </row>
    <row r="70" spans="2:15">
      <c r="B70" s="1" t="s">
        <v>92</v>
      </c>
      <c r="C70" t="s">
        <v>93</v>
      </c>
      <c r="D70" t="s">
        <v>453</v>
      </c>
      <c r="E70" t="s">
        <v>535</v>
      </c>
      <c r="F70">
        <v>22</v>
      </c>
      <c r="G70" t="s">
        <v>110</v>
      </c>
      <c r="I70" t="str">
        <f t="shared" si="8"/>
        <v>Charles Lawrence $^{22}$                \\</v>
      </c>
      <c r="K70">
        <f t="shared" si="9"/>
        <v>16</v>
      </c>
      <c r="L70">
        <f t="shared" si="10"/>
        <v>16</v>
      </c>
      <c r="M70" t="str">
        <f t="shared" si="11"/>
        <v xml:space="preserve">                </v>
      </c>
      <c r="O70" t="str">
        <f t="shared" si="12"/>
        <v>22. Jet Propulsion Laboratory, California Institute of Technology.  \\</v>
      </c>
    </row>
    <row r="71" spans="2:15">
      <c r="B71" s="1" t="s">
        <v>94</v>
      </c>
      <c r="C71" t="s">
        <v>95</v>
      </c>
      <c r="D71" t="s">
        <v>454</v>
      </c>
      <c r="E71" t="s">
        <v>8</v>
      </c>
      <c r="F71">
        <v>52</v>
      </c>
      <c r="G71" t="s">
        <v>340</v>
      </c>
      <c r="I71" t="str">
        <f t="shared" si="8"/>
        <v>Alex Lazarian $^{52}$                   \\</v>
      </c>
      <c r="K71">
        <f t="shared" si="9"/>
        <v>13</v>
      </c>
      <c r="L71">
        <f t="shared" si="10"/>
        <v>19</v>
      </c>
      <c r="M71" t="str">
        <f t="shared" si="11"/>
        <v xml:space="preserve">                   </v>
      </c>
      <c r="O71" t="str">
        <f t="shared" si="12"/>
        <v>52. University of Wisconsin - Madison.  \\</v>
      </c>
    </row>
    <row r="72" spans="2:15">
      <c r="B72" t="s">
        <v>96</v>
      </c>
      <c r="C72" s="1" t="s">
        <v>97</v>
      </c>
      <c r="D72" s="1" t="s">
        <v>455</v>
      </c>
      <c r="E72" t="s">
        <v>8</v>
      </c>
      <c r="F72">
        <v>31</v>
      </c>
      <c r="G72" t="s">
        <v>87</v>
      </c>
      <c r="I72" t="str">
        <f t="shared" si="8"/>
        <v>Zack Li $^{31}$                         \\</v>
      </c>
      <c r="K72">
        <f t="shared" si="9"/>
        <v>7</v>
      </c>
      <c r="L72">
        <f t="shared" si="10"/>
        <v>25</v>
      </c>
      <c r="M72" t="str">
        <f t="shared" si="11"/>
        <v xml:space="preserve">                         </v>
      </c>
      <c r="O72" t="str">
        <f t="shared" si="12"/>
        <v>31. Princeton University.  \\</v>
      </c>
    </row>
    <row r="73" spans="2:15">
      <c r="B73" s="3" t="s">
        <v>98</v>
      </c>
      <c r="C73" s="1" t="s">
        <v>99</v>
      </c>
      <c r="D73" s="1" t="s">
        <v>531</v>
      </c>
      <c r="E73" t="s">
        <v>8</v>
      </c>
      <c r="F73">
        <v>31</v>
      </c>
      <c r="G73" t="s">
        <v>87</v>
      </c>
      <c r="I73" t="str">
        <f t="shared" si="8"/>
        <v>Mathew Madhavacheril $^{31}$            \\</v>
      </c>
      <c r="K73">
        <f t="shared" si="9"/>
        <v>20</v>
      </c>
      <c r="L73">
        <f t="shared" si="10"/>
        <v>12</v>
      </c>
      <c r="M73" t="str">
        <f t="shared" si="11"/>
        <v xml:space="preserve">            </v>
      </c>
      <c r="O73" t="str">
        <f t="shared" si="12"/>
        <v>31. Princeton University.  \\</v>
      </c>
    </row>
    <row r="74" spans="2:15">
      <c r="B74" t="s">
        <v>602</v>
      </c>
      <c r="C74" t="s">
        <v>492</v>
      </c>
      <c r="D74" t="s">
        <v>508</v>
      </c>
      <c r="E74" t="s">
        <v>366</v>
      </c>
      <c r="F74">
        <v>47</v>
      </c>
      <c r="G74" t="s">
        <v>493</v>
      </c>
      <c r="I74" t="str">
        <f t="shared" si="8"/>
        <v>%Jeff McMahon $^{47}$                   \\</v>
      </c>
      <c r="K74">
        <f t="shared" si="9"/>
        <v>13</v>
      </c>
      <c r="L74">
        <f t="shared" si="10"/>
        <v>19</v>
      </c>
      <c r="M74" t="str">
        <f t="shared" si="11"/>
        <v xml:space="preserve">                   </v>
      </c>
      <c r="O74" t="str">
        <f t="shared" si="12"/>
        <v>47. University of Michigan.  \\</v>
      </c>
    </row>
    <row r="75" spans="2:15">
      <c r="B75" t="s">
        <v>100</v>
      </c>
      <c r="C75" s="3" t="s">
        <v>101</v>
      </c>
      <c r="D75" s="3" t="s">
        <v>456</v>
      </c>
      <c r="E75" t="s">
        <v>8</v>
      </c>
      <c r="F75">
        <v>20</v>
      </c>
      <c r="G75" t="s">
        <v>615</v>
      </c>
      <c r="I75" t="str">
        <f t="shared" si="8"/>
        <v>Jean-Baptiste Melin $^{20}$             \\</v>
      </c>
      <c r="K75">
        <f t="shared" si="9"/>
        <v>19</v>
      </c>
      <c r="L75">
        <f t="shared" si="10"/>
        <v>13</v>
      </c>
      <c r="M75" t="str">
        <f t="shared" si="11"/>
        <v xml:space="preserve">             </v>
      </c>
      <c r="O75" t="str">
        <f t="shared" si="12"/>
        <v>20. IRFU, CEA, Universit\'e Paris-Saclay, France.  \\</v>
      </c>
    </row>
    <row r="76" spans="2:15">
      <c r="B76" s="3" t="s">
        <v>288</v>
      </c>
      <c r="C76" t="s">
        <v>289</v>
      </c>
      <c r="D76"/>
      <c r="E76" t="s">
        <v>8</v>
      </c>
      <c r="F76">
        <v>36</v>
      </c>
      <c r="G76" t="s">
        <v>276</v>
      </c>
      <c r="I76" t="str">
        <f t="shared" ref="I76:I99" si="16">CONCATENATE(B76," ",C76," $^{",F76,"}$",M76,"\\")</f>
        <v>Joel Meyers $^{36}$                     \\</v>
      </c>
      <c r="K76">
        <f t="shared" ref="K76:K99" si="17">LEN(B76)+LEN(C76)+1</f>
        <v>11</v>
      </c>
      <c r="L76">
        <f t="shared" ref="L76:L102" si="18">IF(K76&lt;30,(32-K76),3)</f>
        <v>21</v>
      </c>
      <c r="M76" t="str">
        <f t="shared" ref="M76:M102" si="19">REPT(" ",L76)</f>
        <v xml:space="preserve">                     </v>
      </c>
      <c r="O76" t="str">
        <f t="shared" ref="O76:O99" si="20">CONCATENATE(F76,". ",G76,".  \\")</f>
        <v>36. Southern Methodist University.  \\</v>
      </c>
    </row>
    <row r="77" spans="2:15">
      <c r="B77" s="1" t="s">
        <v>518</v>
      </c>
      <c r="C77" t="s">
        <v>519</v>
      </c>
      <c r="D77" t="s">
        <v>521</v>
      </c>
      <c r="E77" t="s">
        <v>8</v>
      </c>
      <c r="F77">
        <v>1</v>
      </c>
      <c r="G77" t="s">
        <v>536</v>
      </c>
      <c r="I77" t="str">
        <f t="shared" si="16"/>
        <v>Calum Murray $^{1}$                    \\</v>
      </c>
      <c r="K77">
        <f t="shared" si="17"/>
        <v>12</v>
      </c>
      <c r="L77">
        <f t="shared" si="18"/>
        <v>20</v>
      </c>
      <c r="M77" t="str">
        <f t="shared" si="19"/>
        <v xml:space="preserve">                    </v>
      </c>
      <c r="O77" t="str">
        <f t="shared" si="20"/>
        <v>1. APC, Univ Paris Diderot, CNRS/IN2P3, CEA/lrfu, Obs de Paris, Sorbonne Paris Cit\'e, France.  \\</v>
      </c>
    </row>
    <row r="78" spans="2:15">
      <c r="B78" s="3" t="s">
        <v>102</v>
      </c>
      <c r="C78" s="1" t="s">
        <v>103</v>
      </c>
      <c r="D78" s="1" t="s">
        <v>457</v>
      </c>
      <c r="E78" t="s">
        <v>8</v>
      </c>
      <c r="F78">
        <v>4</v>
      </c>
      <c r="G78" s="3" t="s">
        <v>104</v>
      </c>
      <c r="I78" t="str">
        <f t="shared" si="16"/>
        <v>Mattia Negrello $^{4}$                 \\</v>
      </c>
      <c r="K78">
        <f t="shared" si="17"/>
        <v>15</v>
      </c>
      <c r="L78">
        <f t="shared" si="18"/>
        <v>17</v>
      </c>
      <c r="M78" t="str">
        <f t="shared" si="19"/>
        <v xml:space="preserve">                 </v>
      </c>
      <c r="O78" t="str">
        <f t="shared" si="20"/>
        <v>4. Cardiff University School of Physics and Astronomy.  \\</v>
      </c>
    </row>
    <row r="79" spans="2:15">
      <c r="B79" s="3" t="s">
        <v>105</v>
      </c>
      <c r="C79" s="1" t="s">
        <v>106</v>
      </c>
      <c r="D79" s="1" t="s">
        <v>458</v>
      </c>
      <c r="E79" t="s">
        <v>8</v>
      </c>
      <c r="F79">
        <v>30</v>
      </c>
      <c r="G79" s="3" t="s">
        <v>107</v>
      </c>
      <c r="I79" t="str">
        <f t="shared" si="16"/>
        <v>Giles Novak $^{30}$                     \\</v>
      </c>
      <c r="K79">
        <f t="shared" si="17"/>
        <v>11</v>
      </c>
      <c r="L79">
        <f t="shared" si="18"/>
        <v>21</v>
      </c>
      <c r="M79" t="str">
        <f t="shared" si="19"/>
        <v xml:space="preserve">                     </v>
      </c>
      <c r="O79" t="str">
        <f t="shared" si="20"/>
        <v>30. Northwestern University.  \\</v>
      </c>
    </row>
    <row r="80" spans="2:15">
      <c r="B80" s="3" t="s">
        <v>108</v>
      </c>
      <c r="C80" s="3" t="s">
        <v>109</v>
      </c>
      <c r="D80" s="7" t="s">
        <v>459</v>
      </c>
      <c r="E80" t="s">
        <v>8</v>
      </c>
      <c r="F80">
        <v>22</v>
      </c>
      <c r="G80" t="s">
        <v>110</v>
      </c>
      <c r="I80" t="str">
        <f t="shared" ref="I80" si="21">CONCATENATE(B80," ",C80," $^{",F80,"}$",M80,"\\")</f>
        <v>Roger O'Brient $^{22}$                  \\</v>
      </c>
      <c r="K80">
        <f t="shared" ref="K80" si="22">LEN(B80)+LEN(C80)+1</f>
        <v>14</v>
      </c>
      <c r="L80">
        <f t="shared" si="18"/>
        <v>18</v>
      </c>
      <c r="M80" t="str">
        <f t="shared" si="19"/>
        <v xml:space="preserve">                  </v>
      </c>
      <c r="O80" t="str">
        <f t="shared" ref="O80" si="23">CONCATENATE(F80,". ",G80,".  \\")</f>
        <v>22. Jet Propulsion Laboratory, California Institute of Technology.  \\</v>
      </c>
    </row>
    <row r="81" spans="2:15">
      <c r="B81" s="1" t="s">
        <v>629</v>
      </c>
      <c r="C81" s="1" t="s">
        <v>630</v>
      </c>
      <c r="D81" s="7" t="s">
        <v>459</v>
      </c>
      <c r="E81" t="s">
        <v>8</v>
      </c>
      <c r="F81">
        <v>2</v>
      </c>
      <c r="G81" t="s">
        <v>223</v>
      </c>
      <c r="I81" t="str">
        <f t="shared" si="16"/>
        <v>%Roger O'Brient      !!! JPL then Caltech!!! $^{2}$   \\</v>
      </c>
      <c r="K81">
        <f t="shared" si="17"/>
        <v>44</v>
      </c>
      <c r="L81">
        <f t="shared" si="18"/>
        <v>3</v>
      </c>
      <c r="M81" t="str">
        <f t="shared" si="19"/>
        <v xml:space="preserve">   </v>
      </c>
      <c r="O81" t="str">
        <f t="shared" si="20"/>
        <v>2. California Institute of Technology.  \\</v>
      </c>
    </row>
    <row r="82" spans="2:15">
      <c r="B82" s="3" t="s">
        <v>504</v>
      </c>
      <c r="C82" s="1" t="s">
        <v>500</v>
      </c>
      <c r="D82" s="1" t="s">
        <v>532</v>
      </c>
      <c r="E82" t="s">
        <v>509</v>
      </c>
      <c r="F82">
        <v>31</v>
      </c>
      <c r="G82" t="s">
        <v>87</v>
      </c>
      <c r="I82" t="str">
        <f t="shared" si="16"/>
        <v>%Lyman Page $^{31}$                     \\</v>
      </c>
      <c r="K82">
        <f t="shared" si="17"/>
        <v>11</v>
      </c>
      <c r="L82">
        <f t="shared" si="18"/>
        <v>21</v>
      </c>
      <c r="M82" t="str">
        <f t="shared" si="19"/>
        <v xml:space="preserve">                     </v>
      </c>
      <c r="O82" t="str">
        <f t="shared" si="20"/>
        <v>31. Princeton University.  \\</v>
      </c>
    </row>
    <row r="83" spans="2:15">
      <c r="B83" t="s">
        <v>618</v>
      </c>
      <c r="C83" s="1" t="s">
        <v>112</v>
      </c>
      <c r="D83" s="1" t="s">
        <v>460</v>
      </c>
      <c r="E83" t="s">
        <v>8</v>
      </c>
      <c r="F83">
        <v>22</v>
      </c>
      <c r="G83" t="s">
        <v>110</v>
      </c>
      <c r="I83" t="str">
        <f t="shared" si="16"/>
        <v>Christopher Paine $^{22}$               \\</v>
      </c>
      <c r="K83">
        <f t="shared" si="17"/>
        <v>17</v>
      </c>
      <c r="L83">
        <f t="shared" si="18"/>
        <v>15</v>
      </c>
      <c r="M83" t="str">
        <f t="shared" si="19"/>
        <v xml:space="preserve">               </v>
      </c>
      <c r="O83" t="str">
        <f t="shared" si="20"/>
        <v>22. Jet Propulsion Laboratory, California Institute of Technology.  \\</v>
      </c>
    </row>
    <row r="84" spans="2:15">
      <c r="B84" s="1" t="s">
        <v>113</v>
      </c>
      <c r="C84" s="1" t="s">
        <v>114</v>
      </c>
      <c r="D84" s="1" t="s">
        <v>461</v>
      </c>
      <c r="E84" t="s">
        <v>535</v>
      </c>
      <c r="F84">
        <v>2</v>
      </c>
      <c r="G84" t="s">
        <v>223</v>
      </c>
      <c r="I84" t="str">
        <f t="shared" si="16"/>
        <v>Tim Pearson $^{2}$                     \\</v>
      </c>
      <c r="K84">
        <f t="shared" si="17"/>
        <v>11</v>
      </c>
      <c r="L84">
        <f t="shared" si="18"/>
        <v>21</v>
      </c>
      <c r="M84" t="str">
        <f t="shared" si="19"/>
        <v xml:space="preserve">                     </v>
      </c>
      <c r="O84" t="str">
        <f t="shared" si="20"/>
        <v>2. California Institute of Technology.  \\</v>
      </c>
    </row>
    <row r="85" spans="2:15">
      <c r="B85" t="s">
        <v>115</v>
      </c>
      <c r="C85" s="3" t="s">
        <v>116</v>
      </c>
      <c r="D85" s="3" t="s">
        <v>462</v>
      </c>
      <c r="E85" t="s">
        <v>8</v>
      </c>
      <c r="F85">
        <v>35</v>
      </c>
      <c r="G85" t="s">
        <v>117</v>
      </c>
      <c r="I85" t="str">
        <f t="shared" si="16"/>
        <v>Levon Pogosian $^{35}$                  \\</v>
      </c>
      <c r="K85">
        <f t="shared" si="17"/>
        <v>14</v>
      </c>
      <c r="L85">
        <f t="shared" si="18"/>
        <v>18</v>
      </c>
      <c r="M85" t="str">
        <f t="shared" si="19"/>
        <v xml:space="preserve">                  </v>
      </c>
      <c r="O85" t="str">
        <f t="shared" si="20"/>
        <v>35. Simon Fraser University.  \\</v>
      </c>
    </row>
    <row r="86" spans="2:15">
      <c r="B86" t="s">
        <v>118</v>
      </c>
      <c r="C86" s="1" t="s">
        <v>119</v>
      </c>
      <c r="D86" s="1" t="s">
        <v>463</v>
      </c>
      <c r="E86" t="s">
        <v>535</v>
      </c>
      <c r="F86">
        <v>48</v>
      </c>
      <c r="G86" t="s">
        <v>410</v>
      </c>
      <c r="I86" t="str">
        <f t="shared" si="16"/>
        <v>Clem Pryke $^{48}$                      \\</v>
      </c>
      <c r="K86">
        <f t="shared" si="17"/>
        <v>10</v>
      </c>
      <c r="L86">
        <f t="shared" si="18"/>
        <v>22</v>
      </c>
      <c r="M86" t="str">
        <f t="shared" si="19"/>
        <v xml:space="preserve">                      </v>
      </c>
      <c r="O86" t="str">
        <f t="shared" si="20"/>
        <v>48. University of Minnesota - Twin Cities.  \\</v>
      </c>
    </row>
    <row r="87" spans="2:15">
      <c r="B87" s="3" t="s">
        <v>515</v>
      </c>
      <c r="C87" s="3" t="s">
        <v>238</v>
      </c>
      <c r="D87" s="3"/>
      <c r="E87" t="s">
        <v>8</v>
      </c>
      <c r="F87">
        <v>24</v>
      </c>
      <c r="G87" t="s">
        <v>514</v>
      </c>
      <c r="I87" t="str">
        <f t="shared" si="16"/>
        <v>%Giuseppe Puglisi $^{24}$               \\</v>
      </c>
      <c r="K87">
        <f t="shared" si="17"/>
        <v>17</v>
      </c>
      <c r="L87">
        <f t="shared" si="18"/>
        <v>15</v>
      </c>
      <c r="M87" t="str">
        <f t="shared" si="19"/>
        <v xml:space="preserve">               </v>
      </c>
      <c r="O87" t="str">
        <f t="shared" si="20"/>
        <v>24. Kavli Institute for Particle Astrophysics and Cosmology.  \\</v>
      </c>
    </row>
    <row r="88" spans="2:15">
      <c r="B88" t="s">
        <v>237</v>
      </c>
      <c r="C88" s="1" t="s">
        <v>238</v>
      </c>
      <c r="D88" s="1" t="s">
        <v>522</v>
      </c>
      <c r="E88" t="s">
        <v>8</v>
      </c>
      <c r="F88">
        <v>38</v>
      </c>
      <c r="G88" t="s">
        <v>236</v>
      </c>
      <c r="I88" t="str">
        <f t="shared" si="16"/>
        <v>Giuseppe Puglisi $^{38}$                \\</v>
      </c>
      <c r="K88">
        <f t="shared" si="17"/>
        <v>16</v>
      </c>
      <c r="L88">
        <f t="shared" si="18"/>
        <v>16</v>
      </c>
      <c r="M88" t="str">
        <f t="shared" si="19"/>
        <v xml:space="preserve">                </v>
      </c>
      <c r="O88" t="str">
        <f t="shared" si="20"/>
        <v>38. Stanford University.  \\</v>
      </c>
    </row>
    <row r="89" spans="2:15">
      <c r="B89" s="3" t="s">
        <v>120</v>
      </c>
      <c r="C89" s="1" t="s">
        <v>121</v>
      </c>
      <c r="D89" s="1" t="s">
        <v>464</v>
      </c>
      <c r="E89" t="s">
        <v>8</v>
      </c>
      <c r="F89">
        <v>21</v>
      </c>
      <c r="G89" t="s">
        <v>480</v>
      </c>
      <c r="I89" t="str">
        <f t="shared" si="16"/>
        <v>Mathieu Remazeilles $^{21}$             \\</v>
      </c>
      <c r="K89">
        <f t="shared" si="17"/>
        <v>19</v>
      </c>
      <c r="L89">
        <f t="shared" si="18"/>
        <v>13</v>
      </c>
      <c r="M89" t="str">
        <f t="shared" si="19"/>
        <v xml:space="preserve">             </v>
      </c>
      <c r="O89" t="str">
        <f t="shared" si="20"/>
        <v>21. JBCA, University of Manchester.  \\</v>
      </c>
    </row>
    <row r="90" spans="2:15">
      <c r="B90" t="s">
        <v>678</v>
      </c>
      <c r="C90" s="3" t="s">
        <v>123</v>
      </c>
      <c r="D90" s="3" t="s">
        <v>465</v>
      </c>
      <c r="E90" t="s">
        <v>8</v>
      </c>
      <c r="F90">
        <v>2</v>
      </c>
      <c r="G90" t="s">
        <v>223</v>
      </c>
      <c r="I90" t="str">
        <f t="shared" ref="I90" si="24">CONCATENATE(B90," ",C90," $^{",F90,"}$",M90,"\\")</f>
        <v>%Graca Rocha $^{2}$                    \\</v>
      </c>
      <c r="K90">
        <f t="shared" ref="K90" si="25">LEN(B90)+LEN(C90)+1</f>
        <v>12</v>
      </c>
      <c r="L90">
        <f t="shared" ref="L90" si="26">IF(K90&lt;30,(32-K90),3)</f>
        <v>20</v>
      </c>
      <c r="M90" t="str">
        <f t="shared" ref="M90" si="27">REPT(" ",L90)</f>
        <v xml:space="preserve">                    </v>
      </c>
      <c r="O90" t="str">
        <f t="shared" ref="O90" si="28">CONCATENATE(F90,". ",G90,".  \\")</f>
        <v>2. California Institute of Technology.  \\</v>
      </c>
    </row>
    <row r="91" spans="2:15">
      <c r="B91" t="s">
        <v>122</v>
      </c>
      <c r="C91" s="1" t="s">
        <v>123</v>
      </c>
      <c r="D91" s="3" t="s">
        <v>465</v>
      </c>
      <c r="E91" t="s">
        <v>8</v>
      </c>
      <c r="F91">
        <v>22</v>
      </c>
      <c r="G91" t="s">
        <v>110</v>
      </c>
      <c r="I91" t="str">
        <f t="shared" si="16"/>
        <v>Graca Rocha $^{22}$                     \\</v>
      </c>
      <c r="K91">
        <f t="shared" si="17"/>
        <v>11</v>
      </c>
      <c r="L91">
        <f t="shared" si="18"/>
        <v>21</v>
      </c>
      <c r="M91" t="str">
        <f t="shared" si="19"/>
        <v xml:space="preserve">                     </v>
      </c>
      <c r="O91" t="str">
        <f t="shared" si="20"/>
        <v>22. Jet Propulsion Laboratory, California Institute of Technology.  \\</v>
      </c>
    </row>
    <row r="92" spans="2:15">
      <c r="B92" s="3" t="s">
        <v>124</v>
      </c>
      <c r="C92" s="1" t="s">
        <v>125</v>
      </c>
      <c r="D92" s="1" t="s">
        <v>466</v>
      </c>
      <c r="E92" t="s">
        <v>535</v>
      </c>
      <c r="F92">
        <v>17</v>
      </c>
      <c r="G92" t="s">
        <v>343</v>
      </c>
      <c r="I92" t="str">
        <f t="shared" si="16"/>
        <v>Marcel Schmittfull $^{17}$              \\</v>
      </c>
      <c r="K92">
        <f t="shared" si="17"/>
        <v>18</v>
      </c>
      <c r="L92">
        <f t="shared" si="18"/>
        <v>14</v>
      </c>
      <c r="M92" t="str">
        <f t="shared" si="19"/>
        <v xml:space="preserve">              </v>
      </c>
      <c r="O92" t="str">
        <f t="shared" si="20"/>
        <v>17. Institute for Advanced Study, Princeton.  \\</v>
      </c>
    </row>
    <row r="93" spans="2:15">
      <c r="B93" t="s">
        <v>309</v>
      </c>
      <c r="C93" s="1" t="s">
        <v>262</v>
      </c>
      <c r="D93" s="1" t="s">
        <v>467</v>
      </c>
      <c r="E93" t="s">
        <v>8</v>
      </c>
      <c r="F93">
        <v>40</v>
      </c>
      <c r="G93" t="s">
        <v>344</v>
      </c>
      <c r="I93" t="str">
        <f t="shared" si="16"/>
        <v>Douglas Scott $^{40}$                   \\</v>
      </c>
      <c r="K93">
        <f t="shared" si="17"/>
        <v>13</v>
      </c>
      <c r="L93">
        <f t="shared" si="18"/>
        <v>19</v>
      </c>
      <c r="M93" t="str">
        <f t="shared" si="19"/>
        <v xml:space="preserve">                   </v>
      </c>
      <c r="O93" t="str">
        <f t="shared" si="20"/>
        <v>40. University of British Columbia, Canada.  \\</v>
      </c>
    </row>
    <row r="94" spans="2:15">
      <c r="B94" t="s">
        <v>126</v>
      </c>
      <c r="C94" t="s">
        <v>127</v>
      </c>
      <c r="D94" t="s">
        <v>533</v>
      </c>
      <c r="E94" t="s">
        <v>8</v>
      </c>
      <c r="F94">
        <v>12</v>
      </c>
      <c r="G94" t="s">
        <v>128</v>
      </c>
      <c r="I94" t="str">
        <f t="shared" si="16"/>
        <v>Ian Stephens $^{12}$                    \\</v>
      </c>
      <c r="K94">
        <f t="shared" si="17"/>
        <v>12</v>
      </c>
      <c r="L94">
        <f t="shared" si="18"/>
        <v>20</v>
      </c>
      <c r="M94" t="str">
        <f t="shared" si="19"/>
        <v xml:space="preserve">                    </v>
      </c>
      <c r="O94" t="str">
        <f t="shared" si="20"/>
        <v>12. Harvard-Smithsonian Center for Astrophysics.  \\</v>
      </c>
    </row>
    <row r="95" spans="2:15">
      <c r="B95" s="3" t="s">
        <v>129</v>
      </c>
      <c r="C95" s="3" t="s">
        <v>130</v>
      </c>
      <c r="D95" s="3" t="s">
        <v>468</v>
      </c>
      <c r="E95" t="s">
        <v>8</v>
      </c>
      <c r="F95">
        <v>22</v>
      </c>
      <c r="G95" t="s">
        <v>110</v>
      </c>
      <c r="I95" t="str">
        <f t="shared" si="16"/>
        <v>Brian Sutin $^{22}$                     \\</v>
      </c>
      <c r="K95">
        <f t="shared" si="17"/>
        <v>11</v>
      </c>
      <c r="L95">
        <f t="shared" si="18"/>
        <v>21</v>
      </c>
      <c r="M95" t="str">
        <f t="shared" si="19"/>
        <v xml:space="preserve">                     </v>
      </c>
      <c r="O95" t="str">
        <f t="shared" si="20"/>
        <v>22. Jet Propulsion Laboratory, California Institute of Technology.  \\</v>
      </c>
    </row>
    <row r="96" spans="2:15">
      <c r="B96" t="s">
        <v>131</v>
      </c>
      <c r="C96" t="s">
        <v>132</v>
      </c>
      <c r="D96" t="s">
        <v>469</v>
      </c>
      <c r="E96" t="s">
        <v>8</v>
      </c>
      <c r="F96">
        <v>39</v>
      </c>
      <c r="G96" t="s">
        <v>496</v>
      </c>
      <c r="I96" t="str">
        <f t="shared" si="16"/>
        <v>Maurizio Tomasi $^{39}$                 \\</v>
      </c>
      <c r="K96">
        <f t="shared" si="17"/>
        <v>15</v>
      </c>
      <c r="L96">
        <f t="shared" si="18"/>
        <v>17</v>
      </c>
      <c r="M96" t="str">
        <f t="shared" si="19"/>
        <v xml:space="preserve">                 </v>
      </c>
      <c r="O96" t="str">
        <f t="shared" si="20"/>
        <v>39. Universit\`a degli studi di Milano.  \\</v>
      </c>
    </row>
    <row r="97" spans="1:25">
      <c r="B97" s="3" t="s">
        <v>134</v>
      </c>
      <c r="C97" t="s">
        <v>135</v>
      </c>
      <c r="D97" t="s">
        <v>470</v>
      </c>
      <c r="E97" t="s">
        <v>535</v>
      </c>
      <c r="F97">
        <v>22</v>
      </c>
      <c r="G97" t="s">
        <v>110</v>
      </c>
      <c r="I97" t="str">
        <f t="shared" si="16"/>
        <v>Amy Trangsrud $^{22}$                   \\</v>
      </c>
      <c r="K97">
        <f t="shared" si="17"/>
        <v>13</v>
      </c>
      <c r="L97">
        <f t="shared" si="18"/>
        <v>19</v>
      </c>
      <c r="M97" t="str">
        <f t="shared" si="19"/>
        <v xml:space="preserve">                   </v>
      </c>
      <c r="O97" t="str">
        <f t="shared" si="20"/>
        <v>22. Jet Propulsion Laboratory, California Institute of Technology.  \\</v>
      </c>
    </row>
    <row r="98" spans="1:25">
      <c r="B98" s="1" t="s">
        <v>608</v>
      </c>
      <c r="C98" t="s">
        <v>609</v>
      </c>
      <c r="D98" t="s">
        <v>432</v>
      </c>
      <c r="E98" t="s">
        <v>535</v>
      </c>
      <c r="F98">
        <v>3</v>
      </c>
      <c r="G98" t="s">
        <v>483</v>
      </c>
      <c r="I98" t="str">
        <f t="shared" si="16"/>
        <v>Alexander van Engelen $^{3}$           \\</v>
      </c>
      <c r="K98">
        <f t="shared" si="17"/>
        <v>21</v>
      </c>
      <c r="L98">
        <f t="shared" si="18"/>
        <v>11</v>
      </c>
      <c r="M98" t="str">
        <f t="shared" si="19"/>
        <v xml:space="preserve">           </v>
      </c>
      <c r="O98" t="str">
        <f t="shared" si="20"/>
        <v>3. Canadian Institute for Theoretical Astrophysics, University of Toronto, Canada.  \\</v>
      </c>
    </row>
    <row r="99" spans="1:25">
      <c r="B99" s="1" t="s">
        <v>136</v>
      </c>
      <c r="C99" t="s">
        <v>137</v>
      </c>
      <c r="D99" t="s">
        <v>579</v>
      </c>
      <c r="E99" t="s">
        <v>8</v>
      </c>
      <c r="F99">
        <v>16</v>
      </c>
      <c r="G99" t="s">
        <v>489</v>
      </c>
      <c r="I99" t="str">
        <f t="shared" si="16"/>
        <v>Flavien Vansyngel $^{16}$               \\</v>
      </c>
      <c r="K99">
        <f t="shared" si="17"/>
        <v>17</v>
      </c>
      <c r="L99">
        <f t="shared" si="18"/>
        <v>15</v>
      </c>
      <c r="M99" t="str">
        <f t="shared" si="19"/>
        <v xml:space="preserve">               </v>
      </c>
      <c r="O99" t="str">
        <f t="shared" si="20"/>
        <v>16. Institut d'Astrophysique Spatiale, CNRS, Univ. Paris-Sud, Universit\'e Paris-Saclay, France.  \\</v>
      </c>
    </row>
    <row r="100" spans="1:25">
      <c r="B100" s="3" t="s">
        <v>138</v>
      </c>
      <c r="C100" s="3" t="s">
        <v>139</v>
      </c>
      <c r="D100" s="3" t="s">
        <v>471</v>
      </c>
      <c r="E100" t="s">
        <v>8</v>
      </c>
      <c r="F100">
        <v>48</v>
      </c>
      <c r="G100" t="s">
        <v>410</v>
      </c>
      <c r="I100" t="str">
        <f t="shared" ref="I100:I102" si="29">CONCATENATE(B100," ",C100," $^{",F100,"}$",M100,"\\")</f>
        <v>Qi Wen $^{48}$                          \\</v>
      </c>
      <c r="K100">
        <f t="shared" ref="K100:K102" si="30">LEN(B100)+LEN(C100)+1</f>
        <v>6</v>
      </c>
      <c r="L100">
        <f t="shared" si="18"/>
        <v>26</v>
      </c>
      <c r="M100" t="str">
        <f t="shared" si="19"/>
        <v xml:space="preserve">                          </v>
      </c>
      <c r="O100" t="str">
        <f t="shared" ref="O100:O102" si="31">CONCATENATE(F100,". ",G100,".  \\")</f>
        <v>48. University of Minnesota - Twin Cities.  \\</v>
      </c>
    </row>
    <row r="101" spans="1:25">
      <c r="B101" s="1" t="s">
        <v>142</v>
      </c>
      <c r="C101" s="1" t="s">
        <v>143</v>
      </c>
      <c r="D101" s="1" t="s">
        <v>534</v>
      </c>
      <c r="E101" t="s">
        <v>8</v>
      </c>
      <c r="F101">
        <v>52</v>
      </c>
      <c r="G101" t="s">
        <v>340</v>
      </c>
      <c r="I101" t="str">
        <f t="shared" si="29"/>
        <v>Siyao Xu $^{52}$                        \\</v>
      </c>
      <c r="K101">
        <f t="shared" si="30"/>
        <v>8</v>
      </c>
      <c r="L101">
        <f t="shared" si="18"/>
        <v>24</v>
      </c>
      <c r="M101" t="str">
        <f t="shared" si="19"/>
        <v xml:space="preserve">                        </v>
      </c>
      <c r="O101" t="str">
        <f t="shared" si="31"/>
        <v>52. University of Wisconsin - Madison.  \\</v>
      </c>
    </row>
    <row r="102" spans="1:25">
      <c r="B102" t="s">
        <v>144</v>
      </c>
      <c r="C102" s="1" t="s">
        <v>145</v>
      </c>
      <c r="D102" s="1" t="s">
        <v>473</v>
      </c>
      <c r="E102" t="s">
        <v>8</v>
      </c>
      <c r="F102">
        <v>48</v>
      </c>
      <c r="G102" t="s">
        <v>410</v>
      </c>
      <c r="I102" t="str">
        <f t="shared" si="29"/>
        <v>Karl Young $^{48}$                      \\</v>
      </c>
      <c r="K102">
        <f t="shared" si="30"/>
        <v>10</v>
      </c>
      <c r="L102">
        <f t="shared" si="18"/>
        <v>22</v>
      </c>
      <c r="M102" t="str">
        <f t="shared" si="19"/>
        <v xml:space="preserve">                      </v>
      </c>
      <c r="O102" t="str">
        <f t="shared" si="31"/>
        <v>48. University of Minnesota - Twin Cities.  \\</v>
      </c>
    </row>
    <row r="103" spans="1:25">
      <c r="B103" s="1" t="s">
        <v>146</v>
      </c>
      <c r="C103" t="s">
        <v>147</v>
      </c>
      <c r="D103" t="s">
        <v>472</v>
      </c>
      <c r="E103" t="s">
        <v>8</v>
      </c>
      <c r="F103">
        <v>33</v>
      </c>
      <c r="G103" t="s">
        <v>617</v>
      </c>
      <c r="I103" t="str">
        <f t="shared" ref="I103:I108" si="32">CONCATENATE(B103," ",C103," $^{",F103,"}$",M103,"\\")</f>
        <v>Andrea Zonca $^{33}$                    \\</v>
      </c>
      <c r="K103">
        <f t="shared" ref="K103:K108" si="33">LEN(B103)+LEN(C103)+1</f>
        <v>12</v>
      </c>
      <c r="L103">
        <f t="shared" ref="L103:L108" si="34">IF(K103&lt;30,(32-K103),3)</f>
        <v>20</v>
      </c>
      <c r="M103" t="str">
        <f t="shared" ref="M103:M108" si="35">REPT(" ",L103)</f>
        <v xml:space="preserve">                    </v>
      </c>
      <c r="O103" t="str">
        <f t="shared" ref="O103:O108" si="36">CONCATENATE(F103,". ",G103,".  \\")</f>
        <v>33. San Diego Supercomputer Center, University of California, San Diego.  \\</v>
      </c>
    </row>
    <row r="104" spans="1:25">
      <c r="B104" s="3" t="s">
        <v>652</v>
      </c>
      <c r="C104" s="3" t="s">
        <v>653</v>
      </c>
      <c r="D104" t="s">
        <v>654</v>
      </c>
      <c r="E104" t="s">
        <v>8</v>
      </c>
      <c r="F104">
        <v>49</v>
      </c>
      <c r="G104" t="s">
        <v>479</v>
      </c>
      <c r="I104" t="str">
        <f t="shared" si="32"/>
        <v>Ragnhild Aurlien $^{49}$                \\</v>
      </c>
      <c r="K104">
        <f t="shared" si="33"/>
        <v>16</v>
      </c>
      <c r="L104">
        <f t="shared" si="34"/>
        <v>16</v>
      </c>
      <c r="M104" t="str">
        <f t="shared" si="35"/>
        <v xml:space="preserve">                </v>
      </c>
      <c r="O104" t="str">
        <f t="shared" si="36"/>
        <v>49. University of Oslo, Norway.  \\</v>
      </c>
    </row>
    <row r="105" spans="1:25">
      <c r="B105" s="3"/>
      <c r="C105" s="3"/>
      <c r="D105"/>
      <c r="Y105" t="s">
        <v>663</v>
      </c>
    </row>
    <row r="106" spans="1:25">
      <c r="B106" s="3" t="s">
        <v>667</v>
      </c>
      <c r="C106" s="1" t="s">
        <v>666</v>
      </c>
      <c r="D106" s="1" t="s">
        <v>665</v>
      </c>
      <c r="E106" t="s">
        <v>8</v>
      </c>
      <c r="F106">
        <v>49</v>
      </c>
      <c r="G106" t="s">
        <v>479</v>
      </c>
      <c r="I106" t="str">
        <f t="shared" si="32"/>
        <v>Ingunn K. Wehus $^{49}$                 \\</v>
      </c>
      <c r="K106">
        <f t="shared" si="33"/>
        <v>15</v>
      </c>
      <c r="L106">
        <f t="shared" si="34"/>
        <v>17</v>
      </c>
      <c r="M106" t="str">
        <f t="shared" si="35"/>
        <v xml:space="preserve">                 </v>
      </c>
      <c r="O106" t="str">
        <f t="shared" si="36"/>
        <v>49. University of Oslo, Norway.  \\</v>
      </c>
      <c r="Y106" t="s">
        <v>664</v>
      </c>
    </row>
    <row r="107" spans="1:25">
      <c r="B107" s="3" t="s">
        <v>669</v>
      </c>
      <c r="C107" s="1" t="s">
        <v>668</v>
      </c>
      <c r="D107" s="1" t="s">
        <v>670</v>
      </c>
      <c r="E107" t="s">
        <v>8</v>
      </c>
      <c r="F107">
        <v>49</v>
      </c>
      <c r="G107" t="s">
        <v>479</v>
      </c>
      <c r="I107" t="str">
        <f t="shared" si="32"/>
        <v>Hans K. Eriksen $^{49}$                 \\</v>
      </c>
      <c r="K107">
        <f t="shared" si="33"/>
        <v>15</v>
      </c>
      <c r="L107">
        <f t="shared" si="34"/>
        <v>17</v>
      </c>
      <c r="M107" t="str">
        <f t="shared" si="35"/>
        <v xml:space="preserve">                 </v>
      </c>
      <c r="O107" t="str">
        <f t="shared" si="36"/>
        <v>49. University of Oslo, Norway.  \\</v>
      </c>
    </row>
    <row r="108" spans="1:25">
      <c r="B108" s="3" t="s">
        <v>9</v>
      </c>
      <c r="C108" s="3" t="s">
        <v>671</v>
      </c>
      <c r="D108" t="s">
        <v>672</v>
      </c>
      <c r="E108" t="s">
        <v>8</v>
      </c>
      <c r="F108">
        <v>27</v>
      </c>
      <c r="G108" t="s">
        <v>55</v>
      </c>
      <c r="I108" t="str">
        <f t="shared" si="32"/>
        <v>Peter Shirron $^{27}$                   \\</v>
      </c>
      <c r="K108">
        <f t="shared" si="33"/>
        <v>13</v>
      </c>
      <c r="L108">
        <f t="shared" si="34"/>
        <v>19</v>
      </c>
      <c r="M108" t="str">
        <f t="shared" si="35"/>
        <v xml:space="preserve">                   </v>
      </c>
      <c r="O108" t="str">
        <f t="shared" si="36"/>
        <v>27. NASA Goddard Space Flight Center.  \\</v>
      </c>
    </row>
    <row r="111" spans="1:25">
      <c r="A111" t="s">
        <v>538</v>
      </c>
      <c r="B111" s="3" t="s">
        <v>288</v>
      </c>
      <c r="C111" s="1" t="s">
        <v>538</v>
      </c>
      <c r="D111"/>
      <c r="F111">
        <v>45</v>
      </c>
      <c r="G111" t="s">
        <v>410</v>
      </c>
    </row>
    <row r="112" spans="1:25">
      <c r="B112" s="3"/>
      <c r="D112"/>
    </row>
    <row r="113" spans="2:17">
      <c r="E113" s="1"/>
    </row>
    <row r="116" spans="2:17">
      <c r="B116" s="3" t="s">
        <v>569</v>
      </c>
      <c r="C116" s="3" t="s">
        <v>570</v>
      </c>
      <c r="D116" s="3"/>
      <c r="E116" s="3" t="s">
        <v>150</v>
      </c>
      <c r="G116" s="3" t="s">
        <v>554</v>
      </c>
      <c r="I116" t="str">
        <f t="shared" ref="I116:I147" si="37">CONCATENATE(B116," ",C116,M116,"\\")</f>
        <v>Maximilian Abitbol              \\</v>
      </c>
      <c r="K116">
        <f t="shared" ref="K116:K147" si="38">LEN(B116)+LEN(C116)+1</f>
        <v>18</v>
      </c>
      <c r="L116">
        <f t="shared" ref="L116:L147" si="39">IF(K116&lt;30,(32-K116),3)</f>
        <v>14</v>
      </c>
      <c r="M116" t="str">
        <f t="shared" ref="M116:M146" si="40">REPT(" ",L116)</f>
        <v xml:space="preserve">              </v>
      </c>
      <c r="P116">
        <f t="shared" ref="P116:P125" si="41">F14+1</f>
        <v>27</v>
      </c>
      <c r="Q116">
        <f>P116-2</f>
        <v>25</v>
      </c>
    </row>
    <row r="117" spans="2:17">
      <c r="B117" s="1" t="s">
        <v>148</v>
      </c>
      <c r="C117" s="1" t="s">
        <v>149</v>
      </c>
      <c r="E117" s="1" t="s">
        <v>150</v>
      </c>
      <c r="G117" s="1" t="s">
        <v>151</v>
      </c>
      <c r="I117" t="str">
        <f t="shared" si="37"/>
        <v>Zeeshan Ahmed                   \\</v>
      </c>
      <c r="K117">
        <f t="shared" si="38"/>
        <v>13</v>
      </c>
      <c r="L117">
        <f t="shared" si="39"/>
        <v>19</v>
      </c>
      <c r="M117" t="str">
        <f t="shared" si="40"/>
        <v xml:space="preserve">                   </v>
      </c>
      <c r="P117">
        <f t="shared" si="41"/>
        <v>42</v>
      </c>
      <c r="Q117">
        <f>P117-2</f>
        <v>40</v>
      </c>
    </row>
    <row r="118" spans="2:17">
      <c r="B118" s="1" t="s">
        <v>35</v>
      </c>
      <c r="C118" s="1" t="s">
        <v>568</v>
      </c>
      <c r="E118" s="1" t="s">
        <v>150</v>
      </c>
      <c r="G118" s="1" t="s">
        <v>553</v>
      </c>
      <c r="I118" t="str">
        <f t="shared" si="37"/>
        <v>David Alonso                    \\</v>
      </c>
      <c r="K118">
        <f t="shared" si="38"/>
        <v>12</v>
      </c>
      <c r="L118">
        <f t="shared" si="39"/>
        <v>20</v>
      </c>
      <c r="M118" t="str">
        <f t="shared" si="40"/>
        <v xml:space="preserve">                    </v>
      </c>
      <c r="P118">
        <f t="shared" si="41"/>
        <v>20</v>
      </c>
    </row>
    <row r="119" spans="2:17">
      <c r="B119" s="10" t="s">
        <v>649</v>
      </c>
      <c r="C119" s="1" t="s">
        <v>650</v>
      </c>
      <c r="E119" s="1" t="s">
        <v>150</v>
      </c>
      <c r="G119" s="1" t="s">
        <v>651</v>
      </c>
      <c r="I119" t="str">
        <f t="shared" si="37"/>
        <v>Mustafa A. Amin                 \\</v>
      </c>
      <c r="K119">
        <f t="shared" si="38"/>
        <v>15</v>
      </c>
      <c r="L119">
        <f t="shared" si="39"/>
        <v>17</v>
      </c>
      <c r="M119" t="str">
        <f t="shared" si="40"/>
        <v xml:space="preserve">                 </v>
      </c>
      <c r="P119">
        <f t="shared" si="41"/>
        <v>50</v>
      </c>
      <c r="Q119">
        <f t="shared" ref="Q119:Q127" si="42">P119-2</f>
        <v>48</v>
      </c>
    </row>
    <row r="120" spans="2:17">
      <c r="B120" t="s">
        <v>152</v>
      </c>
      <c r="C120" s="1" t="s">
        <v>153</v>
      </c>
      <c r="E120" t="s">
        <v>150</v>
      </c>
      <c r="G120" t="s">
        <v>154</v>
      </c>
      <c r="I120" t="str">
        <f t="shared" si="37"/>
        <v>Jason Austermann                \\</v>
      </c>
      <c r="K120">
        <f t="shared" si="38"/>
        <v>16</v>
      </c>
      <c r="L120">
        <f t="shared" si="39"/>
        <v>16</v>
      </c>
      <c r="M120" t="str">
        <f t="shared" si="40"/>
        <v xml:space="preserve">                </v>
      </c>
      <c r="P120">
        <f t="shared" si="41"/>
        <v>19</v>
      </c>
      <c r="Q120">
        <f t="shared" si="42"/>
        <v>17</v>
      </c>
    </row>
    <row r="121" spans="2:17">
      <c r="B121" s="3" t="s">
        <v>589</v>
      </c>
      <c r="C121" s="1" t="s">
        <v>647</v>
      </c>
      <c r="E121" s="3" t="s">
        <v>150</v>
      </c>
      <c r="G121" s="3" t="s">
        <v>648</v>
      </c>
      <c r="I121" t="str">
        <f t="shared" si="37"/>
        <v>Carlo Baccigalupi               \\</v>
      </c>
      <c r="K121">
        <f t="shared" si="38"/>
        <v>17</v>
      </c>
      <c r="L121">
        <f t="shared" si="39"/>
        <v>15</v>
      </c>
      <c r="M121" t="str">
        <f t="shared" si="40"/>
        <v xml:space="preserve">               </v>
      </c>
      <c r="P121">
        <f t="shared" si="41"/>
        <v>2</v>
      </c>
      <c r="Q121">
        <f t="shared" si="42"/>
        <v>0</v>
      </c>
    </row>
    <row r="122" spans="2:17">
      <c r="B122" t="s">
        <v>155</v>
      </c>
      <c r="C122" s="1" t="s">
        <v>156</v>
      </c>
      <c r="E122" t="s">
        <v>150</v>
      </c>
      <c r="G122" t="s">
        <v>157</v>
      </c>
      <c r="I122" t="str">
        <f t="shared" si="37"/>
        <v>Darcy Barron                    \\</v>
      </c>
      <c r="K122">
        <f t="shared" si="38"/>
        <v>12</v>
      </c>
      <c r="L122">
        <f t="shared" si="39"/>
        <v>20</v>
      </c>
      <c r="M122" t="str">
        <f t="shared" si="40"/>
        <v xml:space="preserve">                    </v>
      </c>
      <c r="P122">
        <f t="shared" si="41"/>
        <v>23</v>
      </c>
      <c r="Q122">
        <f t="shared" si="42"/>
        <v>21</v>
      </c>
    </row>
    <row r="123" spans="2:17">
      <c r="B123" s="1" t="s">
        <v>210</v>
      </c>
      <c r="C123" s="1" t="s">
        <v>562</v>
      </c>
      <c r="E123" s="1" t="s">
        <v>150</v>
      </c>
      <c r="G123" s="1" t="s">
        <v>550</v>
      </c>
      <c r="I123" t="str">
        <f t="shared" si="37"/>
        <v>Daniel Baumann                  \\</v>
      </c>
      <c r="K123">
        <f t="shared" si="38"/>
        <v>14</v>
      </c>
      <c r="L123">
        <f t="shared" si="39"/>
        <v>18</v>
      </c>
      <c r="M123" t="str">
        <f t="shared" si="40"/>
        <v xml:space="preserve">                  </v>
      </c>
      <c r="P123">
        <f t="shared" si="41"/>
        <v>35</v>
      </c>
      <c r="Q123">
        <f t="shared" si="42"/>
        <v>33</v>
      </c>
    </row>
    <row r="124" spans="2:17">
      <c r="B124" s="1" t="s">
        <v>158</v>
      </c>
      <c r="C124" s="1" t="s">
        <v>159</v>
      </c>
      <c r="E124" s="1" t="s">
        <v>150</v>
      </c>
      <c r="G124" s="1" t="s">
        <v>596</v>
      </c>
      <c r="I124" t="str">
        <f t="shared" si="37"/>
        <v>Karim Benabed                   \\</v>
      </c>
      <c r="K124">
        <f t="shared" si="38"/>
        <v>13</v>
      </c>
      <c r="L124">
        <f t="shared" si="39"/>
        <v>19</v>
      </c>
      <c r="M124" t="str">
        <f t="shared" si="40"/>
        <v xml:space="preserve">                   </v>
      </c>
      <c r="P124">
        <f t="shared" si="41"/>
        <v>9</v>
      </c>
      <c r="Q124">
        <f t="shared" si="42"/>
        <v>7</v>
      </c>
    </row>
    <row r="125" spans="2:17">
      <c r="B125" s="1" t="s">
        <v>556</v>
      </c>
      <c r="C125" s="1" t="s">
        <v>557</v>
      </c>
      <c r="E125" s="1" t="s">
        <v>150</v>
      </c>
      <c r="G125" s="1" t="s">
        <v>544</v>
      </c>
      <c r="I125" t="str">
        <f t="shared" si="37"/>
        <v>Bradford Benson                 \\</v>
      </c>
      <c r="K125">
        <f t="shared" si="38"/>
        <v>15</v>
      </c>
      <c r="L125">
        <f t="shared" si="39"/>
        <v>17</v>
      </c>
      <c r="M125" t="str">
        <f t="shared" si="40"/>
        <v xml:space="preserve">                 </v>
      </c>
      <c r="P125">
        <f t="shared" si="41"/>
        <v>24</v>
      </c>
      <c r="Q125">
        <f t="shared" si="42"/>
        <v>22</v>
      </c>
    </row>
    <row r="126" spans="2:17">
      <c r="B126" s="3" t="s">
        <v>575</v>
      </c>
      <c r="C126" s="3" t="s">
        <v>576</v>
      </c>
      <c r="D126" s="3"/>
      <c r="E126" s="3" t="s">
        <v>150</v>
      </c>
      <c r="G126" s="3" t="s">
        <v>549</v>
      </c>
      <c r="I126" t="str">
        <f t="shared" si="37"/>
        <v>Paolo de Bernardis              \\</v>
      </c>
      <c r="K126">
        <f t="shared" si="38"/>
        <v>18</v>
      </c>
      <c r="L126">
        <f t="shared" si="39"/>
        <v>14</v>
      </c>
      <c r="M126" t="str">
        <f t="shared" si="40"/>
        <v xml:space="preserve">              </v>
      </c>
      <c r="P126">
        <f t="shared" ref="P126:P139" si="43">F25+1</f>
        <v>23</v>
      </c>
      <c r="Q126">
        <f t="shared" si="42"/>
        <v>21</v>
      </c>
    </row>
    <row r="127" spans="2:17">
      <c r="B127" s="1" t="s">
        <v>634</v>
      </c>
      <c r="C127" s="1" t="s">
        <v>635</v>
      </c>
      <c r="E127" s="3" t="s">
        <v>150</v>
      </c>
      <c r="G127" s="3" t="s">
        <v>636</v>
      </c>
      <c r="I127" t="str">
        <f t="shared" si="37"/>
        <v>Marco Bersanelli                \\</v>
      </c>
      <c r="K127">
        <f t="shared" si="38"/>
        <v>16</v>
      </c>
      <c r="L127">
        <f t="shared" si="39"/>
        <v>16</v>
      </c>
      <c r="M127" t="str">
        <f t="shared" si="40"/>
        <v xml:space="preserve">                </v>
      </c>
      <c r="P127">
        <f t="shared" si="43"/>
        <v>24</v>
      </c>
      <c r="Q127">
        <f t="shared" si="42"/>
        <v>22</v>
      </c>
    </row>
    <row r="128" spans="2:17">
      <c r="B128" t="s">
        <v>160</v>
      </c>
      <c r="C128" t="s">
        <v>161</v>
      </c>
      <c r="D128"/>
      <c r="E128" t="s">
        <v>150</v>
      </c>
      <c r="G128" t="s">
        <v>162</v>
      </c>
      <c r="I128" t="str">
        <f t="shared" si="37"/>
        <v>Federico Bianchini              \\</v>
      </c>
      <c r="K128">
        <f t="shared" si="38"/>
        <v>18</v>
      </c>
      <c r="L128">
        <f t="shared" si="39"/>
        <v>14</v>
      </c>
      <c r="M128" t="str">
        <f t="shared" si="40"/>
        <v xml:space="preserve">              </v>
      </c>
      <c r="P128">
        <f t="shared" si="43"/>
        <v>14</v>
      </c>
    </row>
    <row r="129" spans="2:17">
      <c r="B129" s="1" t="s">
        <v>210</v>
      </c>
      <c r="C129" s="1" t="s">
        <v>699</v>
      </c>
      <c r="E129" s="1" t="s">
        <v>150</v>
      </c>
      <c r="G129" s="1" t="s">
        <v>698</v>
      </c>
      <c r="I129" t="str">
        <f t="shared" si="37"/>
        <v>Daniel Bilbao-Ahedo             \\</v>
      </c>
      <c r="K129">
        <f t="shared" si="38"/>
        <v>19</v>
      </c>
      <c r="L129">
        <f t="shared" si="39"/>
        <v>13</v>
      </c>
      <c r="M129" t="str">
        <f t="shared" si="40"/>
        <v xml:space="preserve">             </v>
      </c>
      <c r="P129">
        <f t="shared" si="43"/>
        <v>27</v>
      </c>
      <c r="Q129">
        <f t="shared" ref="Q129:Q136" si="44">P129-2</f>
        <v>25</v>
      </c>
    </row>
    <row r="130" spans="2:17">
      <c r="B130" s="1" t="s">
        <v>75</v>
      </c>
      <c r="C130" s="1" t="s">
        <v>286</v>
      </c>
      <c r="E130" t="s">
        <v>150</v>
      </c>
      <c r="G130" t="s">
        <v>274</v>
      </c>
      <c r="I130" t="str">
        <f t="shared" si="37"/>
        <v>Colin Bischoff                  \\</v>
      </c>
      <c r="K130">
        <f t="shared" si="38"/>
        <v>14</v>
      </c>
      <c r="L130">
        <f t="shared" si="39"/>
        <v>18</v>
      </c>
      <c r="M130" t="str">
        <f t="shared" si="40"/>
        <v xml:space="preserve">                  </v>
      </c>
      <c r="P130">
        <f t="shared" si="43"/>
        <v>38</v>
      </c>
      <c r="Q130">
        <f t="shared" si="44"/>
        <v>36</v>
      </c>
    </row>
    <row r="131" spans="2:17">
      <c r="B131" s="1" t="s">
        <v>676</v>
      </c>
      <c r="C131" s="1" t="s">
        <v>677</v>
      </c>
      <c r="E131" s="3" t="s">
        <v>150</v>
      </c>
      <c r="I131" t="str">
        <f t="shared" si="37"/>
        <v>Sebastian Bocquet               \\</v>
      </c>
      <c r="K131">
        <f t="shared" si="38"/>
        <v>17</v>
      </c>
      <c r="L131">
        <f t="shared" si="39"/>
        <v>15</v>
      </c>
      <c r="M131" t="str">
        <f t="shared" si="40"/>
        <v xml:space="preserve">               </v>
      </c>
      <c r="P131">
        <f t="shared" si="43"/>
        <v>16</v>
      </c>
      <c r="Q131">
        <f t="shared" si="44"/>
        <v>14</v>
      </c>
    </row>
    <row r="132" spans="2:17">
      <c r="B132" s="3" t="s">
        <v>165</v>
      </c>
      <c r="C132" s="3" t="s">
        <v>166</v>
      </c>
      <c r="D132" s="3"/>
      <c r="E132" s="3" t="s">
        <v>150</v>
      </c>
      <c r="G132" s="3" t="s">
        <v>167</v>
      </c>
      <c r="I132" t="str">
        <f t="shared" si="37"/>
        <v>J. Richard Bond                 \\</v>
      </c>
      <c r="K132">
        <f t="shared" si="38"/>
        <v>15</v>
      </c>
      <c r="L132">
        <f t="shared" si="39"/>
        <v>17</v>
      </c>
      <c r="M132" t="str">
        <f t="shared" si="40"/>
        <v xml:space="preserve">                 </v>
      </c>
      <c r="P132">
        <f t="shared" si="43"/>
        <v>11</v>
      </c>
      <c r="Q132">
        <f t="shared" si="44"/>
        <v>9</v>
      </c>
    </row>
    <row r="133" spans="2:17">
      <c r="B133" t="s">
        <v>364</v>
      </c>
      <c r="C133" s="1" t="s">
        <v>365</v>
      </c>
      <c r="D133" s="1" t="s">
        <v>525</v>
      </c>
      <c r="E133" s="3" t="s">
        <v>150</v>
      </c>
      <c r="G133" t="s">
        <v>110</v>
      </c>
      <c r="I133" t="str">
        <f t="shared" si="37"/>
        <v>Jeff Booth                      \\</v>
      </c>
      <c r="K133">
        <f t="shared" si="38"/>
        <v>10</v>
      </c>
      <c r="L133">
        <f t="shared" si="39"/>
        <v>22</v>
      </c>
      <c r="M133" t="str">
        <f t="shared" si="40"/>
        <v xml:space="preserve">                      </v>
      </c>
      <c r="P133">
        <f t="shared" si="43"/>
        <v>33</v>
      </c>
      <c r="Q133">
        <f t="shared" si="44"/>
        <v>31</v>
      </c>
    </row>
    <row r="134" spans="2:17">
      <c r="B134" s="3" t="s">
        <v>581</v>
      </c>
      <c r="C134" s="1" t="s">
        <v>580</v>
      </c>
      <c r="E134" s="3" t="s">
        <v>150</v>
      </c>
      <c r="G134" s="3" t="s">
        <v>546</v>
      </c>
      <c r="I134" t="str">
        <f t="shared" si="37"/>
        <v>Sean Bryan                      \\</v>
      </c>
      <c r="K134">
        <f t="shared" si="38"/>
        <v>10</v>
      </c>
      <c r="L134">
        <f t="shared" si="39"/>
        <v>22</v>
      </c>
      <c r="M134" t="str">
        <f t="shared" si="40"/>
        <v xml:space="preserve">                      </v>
      </c>
      <c r="P134">
        <f t="shared" si="43"/>
        <v>22</v>
      </c>
      <c r="Q134">
        <f t="shared" si="44"/>
        <v>20</v>
      </c>
    </row>
    <row r="135" spans="2:17">
      <c r="B135" s="1" t="s">
        <v>589</v>
      </c>
      <c r="C135" s="1" t="s">
        <v>590</v>
      </c>
      <c r="E135" s="1" t="s">
        <v>150</v>
      </c>
      <c r="F135" t="s">
        <v>388</v>
      </c>
      <c r="G135" s="1" t="s">
        <v>387</v>
      </c>
      <c r="I135" t="str">
        <f t="shared" si="37"/>
        <v>Carlo Burigana                  \\</v>
      </c>
      <c r="K135">
        <f t="shared" si="38"/>
        <v>14</v>
      </c>
      <c r="L135">
        <f t="shared" si="39"/>
        <v>18</v>
      </c>
      <c r="M135" t="str">
        <f t="shared" si="40"/>
        <v xml:space="preserve">                  </v>
      </c>
      <c r="P135">
        <f t="shared" si="43"/>
        <v>54</v>
      </c>
      <c r="Q135">
        <f t="shared" si="44"/>
        <v>52</v>
      </c>
    </row>
    <row r="136" spans="2:17">
      <c r="B136" s="6" t="s">
        <v>692</v>
      </c>
      <c r="C136" s="1" t="s">
        <v>693</v>
      </c>
      <c r="E136" t="s">
        <v>150</v>
      </c>
      <c r="G136" s="1" t="s">
        <v>683</v>
      </c>
      <c r="I136" t="str">
        <f t="shared" si="37"/>
        <v>Giovanni Cabass                 \\</v>
      </c>
      <c r="K136">
        <f t="shared" si="38"/>
        <v>15</v>
      </c>
      <c r="L136">
        <f t="shared" si="39"/>
        <v>17</v>
      </c>
      <c r="M136" t="str">
        <f t="shared" si="40"/>
        <v xml:space="preserve">                 </v>
      </c>
      <c r="P136">
        <f t="shared" si="43"/>
        <v>18</v>
      </c>
      <c r="Q136">
        <f t="shared" si="44"/>
        <v>16</v>
      </c>
    </row>
    <row r="137" spans="2:17">
      <c r="B137" s="3" t="s">
        <v>283</v>
      </c>
      <c r="C137" s="1" t="s">
        <v>284</v>
      </c>
      <c r="E137" t="s">
        <v>150</v>
      </c>
      <c r="G137" t="s">
        <v>272</v>
      </c>
      <c r="I137" t="str">
        <f t="shared" si="37"/>
        <v>Robert Caldwell                 \\</v>
      </c>
      <c r="K137">
        <f t="shared" si="38"/>
        <v>15</v>
      </c>
      <c r="L137">
        <f t="shared" si="39"/>
        <v>17</v>
      </c>
      <c r="M137" t="str">
        <f t="shared" si="40"/>
        <v xml:space="preserve">                 </v>
      </c>
      <c r="P137">
        <f t="shared" si="43"/>
        <v>23</v>
      </c>
    </row>
    <row r="138" spans="2:17">
      <c r="B138" t="s">
        <v>168</v>
      </c>
      <c r="C138" t="s">
        <v>169</v>
      </c>
      <c r="D138"/>
      <c r="E138" t="s">
        <v>150</v>
      </c>
      <c r="G138" t="s">
        <v>128</v>
      </c>
      <c r="I138" t="str">
        <f t="shared" si="37"/>
        <v>Xingang Chen                    \\</v>
      </c>
      <c r="K138">
        <f t="shared" si="38"/>
        <v>12</v>
      </c>
      <c r="L138">
        <f t="shared" si="39"/>
        <v>20</v>
      </c>
      <c r="M138" t="str">
        <f t="shared" si="40"/>
        <v xml:space="preserve">                    </v>
      </c>
      <c r="P138">
        <f t="shared" si="43"/>
        <v>23</v>
      </c>
      <c r="Q138">
        <f t="shared" ref="Q138:Q143" si="45">P138-2</f>
        <v>21</v>
      </c>
    </row>
    <row r="139" spans="2:17">
      <c r="B139" t="s">
        <v>173</v>
      </c>
      <c r="C139" s="1" t="s">
        <v>174</v>
      </c>
      <c r="E139" t="s">
        <v>150</v>
      </c>
      <c r="G139" t="s">
        <v>175</v>
      </c>
      <c r="I139" t="str">
        <f t="shared" si="37"/>
        <v>Francis-Yan Cyr-Racine          \\</v>
      </c>
      <c r="K139">
        <f t="shared" si="38"/>
        <v>22</v>
      </c>
      <c r="L139">
        <f t="shared" si="39"/>
        <v>10</v>
      </c>
      <c r="M139" t="str">
        <f t="shared" si="40"/>
        <v xml:space="preserve">          </v>
      </c>
      <c r="P139">
        <f t="shared" si="43"/>
        <v>15</v>
      </c>
      <c r="Q139">
        <f t="shared" si="45"/>
        <v>13</v>
      </c>
    </row>
    <row r="140" spans="2:17">
      <c r="B140" s="3" t="s">
        <v>176</v>
      </c>
      <c r="C140" s="1" t="s">
        <v>177</v>
      </c>
      <c r="E140" s="3" t="s">
        <v>150</v>
      </c>
      <c r="G140" s="3" t="s">
        <v>178</v>
      </c>
      <c r="I140" t="str">
        <f t="shared" si="37"/>
        <v>Tijmen de Haan\\</v>
      </c>
      <c r="K140">
        <f t="shared" si="38"/>
        <v>14</v>
      </c>
      <c r="L140">
        <f t="shared" si="39"/>
        <v>18</v>
      </c>
    </row>
    <row r="141" spans="2:17">
      <c r="B141" s="1" t="s">
        <v>563</v>
      </c>
      <c r="C141" s="1" t="s">
        <v>564</v>
      </c>
      <c r="E141" s="1" t="s">
        <v>150</v>
      </c>
      <c r="G141" s="1" t="s">
        <v>175</v>
      </c>
      <c r="I141" t="str">
        <f t="shared" si="37"/>
        <v>Cora Dvorkin                    \\</v>
      </c>
      <c r="K141">
        <f t="shared" si="38"/>
        <v>12</v>
      </c>
      <c r="L141">
        <f t="shared" si="39"/>
        <v>20</v>
      </c>
      <c r="M141" t="str">
        <f t="shared" si="40"/>
        <v xml:space="preserve">                    </v>
      </c>
      <c r="P141">
        <f>F41+1</f>
        <v>51</v>
      </c>
      <c r="Q141">
        <f t="shared" si="45"/>
        <v>49</v>
      </c>
    </row>
    <row r="142" spans="2:17">
      <c r="B142" t="s">
        <v>586</v>
      </c>
      <c r="C142" s="3" t="s">
        <v>585</v>
      </c>
      <c r="D142" s="3"/>
      <c r="E142" s="3" t="s">
        <v>150</v>
      </c>
      <c r="G142" s="3" t="s">
        <v>584</v>
      </c>
      <c r="I142" t="str">
        <f t="shared" si="37"/>
        <v>Ivan Soares Ferreira            \\</v>
      </c>
      <c r="K142">
        <f t="shared" si="38"/>
        <v>20</v>
      </c>
      <c r="L142">
        <f t="shared" si="39"/>
        <v>12</v>
      </c>
      <c r="M142" t="str">
        <f t="shared" si="40"/>
        <v xml:space="preserve">            </v>
      </c>
      <c r="P142">
        <f>F42+1</f>
        <v>47</v>
      </c>
      <c r="Q142">
        <f t="shared" si="45"/>
        <v>45</v>
      </c>
    </row>
    <row r="143" spans="2:17">
      <c r="B143" t="s">
        <v>181</v>
      </c>
      <c r="C143" s="1" t="s">
        <v>182</v>
      </c>
      <c r="E143" t="s">
        <v>150</v>
      </c>
      <c r="G143" t="s">
        <v>87</v>
      </c>
      <c r="I143" t="str">
        <f t="shared" si="37"/>
        <v>Aurelien Fraisse                \\</v>
      </c>
      <c r="K143">
        <f t="shared" si="38"/>
        <v>16</v>
      </c>
      <c r="L143">
        <f t="shared" si="39"/>
        <v>16</v>
      </c>
      <c r="M143" t="str">
        <f t="shared" si="40"/>
        <v xml:space="preserve">                </v>
      </c>
      <c r="P143">
        <f>F43+1</f>
        <v>52</v>
      </c>
      <c r="Q143">
        <f t="shared" si="45"/>
        <v>50</v>
      </c>
    </row>
    <row r="144" spans="2:17">
      <c r="B144" s="3" t="s">
        <v>641</v>
      </c>
      <c r="C144" s="1" t="s">
        <v>638</v>
      </c>
      <c r="E144" s="3" t="s">
        <v>150</v>
      </c>
      <c r="G144" s="3" t="s">
        <v>117</v>
      </c>
      <c r="I144" t="str">
        <f t="shared" si="37"/>
        <v>Andrei V. Frolov                \\</v>
      </c>
      <c r="K144">
        <f t="shared" si="38"/>
        <v>16</v>
      </c>
      <c r="L144">
        <f t="shared" si="39"/>
        <v>16</v>
      </c>
      <c r="M144" t="str">
        <f t="shared" si="40"/>
        <v xml:space="preserve">                </v>
      </c>
      <c r="P144">
        <f>F44+1</f>
        <v>6</v>
      </c>
    </row>
    <row r="145" spans="2:17">
      <c r="B145" t="s">
        <v>187</v>
      </c>
      <c r="C145" s="1" t="s">
        <v>188</v>
      </c>
      <c r="E145" t="s">
        <v>150</v>
      </c>
      <c r="G145" t="s">
        <v>189</v>
      </c>
      <c r="I145" t="str">
        <f t="shared" si="37"/>
        <v>Silvia Galli                    \\</v>
      </c>
      <c r="K145">
        <f t="shared" si="38"/>
        <v>12</v>
      </c>
      <c r="L145">
        <f t="shared" si="39"/>
        <v>20</v>
      </c>
      <c r="M145" t="str">
        <f t="shared" si="40"/>
        <v xml:space="preserve">                    </v>
      </c>
      <c r="P145">
        <f t="shared" ref="P145:P158" si="46">F46+1</f>
        <v>3</v>
      </c>
      <c r="Q145">
        <f>P145-2</f>
        <v>1</v>
      </c>
    </row>
    <row r="146" spans="2:17">
      <c r="B146" s="3" t="s">
        <v>190</v>
      </c>
      <c r="C146" s="1" t="s">
        <v>191</v>
      </c>
      <c r="E146" s="3" t="s">
        <v>150</v>
      </c>
      <c r="G146" s="3" t="s">
        <v>545</v>
      </c>
      <c r="I146" t="str">
        <f t="shared" si="37"/>
        <v>Ken Ganga                       \\</v>
      </c>
      <c r="K146">
        <f t="shared" si="38"/>
        <v>9</v>
      </c>
      <c r="L146">
        <f t="shared" si="39"/>
        <v>23</v>
      </c>
      <c r="M146" t="str">
        <f t="shared" si="40"/>
        <v xml:space="preserve">                       </v>
      </c>
      <c r="P146">
        <f t="shared" si="46"/>
        <v>2</v>
      </c>
      <c r="Q146">
        <f>P146-2</f>
        <v>0</v>
      </c>
    </row>
    <row r="147" spans="2:17">
      <c r="B147" s="1" t="s">
        <v>193</v>
      </c>
      <c r="C147" s="1" t="s">
        <v>194</v>
      </c>
      <c r="E147" t="s">
        <v>150</v>
      </c>
      <c r="G147" s="1" t="s">
        <v>195</v>
      </c>
      <c r="I147" t="str">
        <f t="shared" si="37"/>
        <v>Tuhin Ghosh                     \\</v>
      </c>
      <c r="K147">
        <f t="shared" si="38"/>
        <v>11</v>
      </c>
      <c r="L147">
        <f t="shared" si="39"/>
        <v>21</v>
      </c>
      <c r="M147" t="str">
        <f t="shared" ref="M147:M178" si="47">REPT(" ",L147)</f>
        <v xml:space="preserve">                     </v>
      </c>
      <c r="P147">
        <f t="shared" si="46"/>
        <v>28</v>
      </c>
      <c r="Q147">
        <f>P147-2</f>
        <v>26</v>
      </c>
    </row>
    <row r="148" spans="2:17">
      <c r="B148" s="3" t="s">
        <v>317</v>
      </c>
      <c r="C148" s="1" t="s">
        <v>477</v>
      </c>
      <c r="E148" s="3" t="s">
        <v>150</v>
      </c>
      <c r="G148" s="3" t="s">
        <v>223</v>
      </c>
      <c r="I148" t="str">
        <f t="shared" ref="I148:I179" si="48">CONCATENATE(B148," ",C148,M148,"\\")</f>
        <v>Sunil Golwala                   \\</v>
      </c>
      <c r="K148">
        <f t="shared" ref="K148:K179" si="49">LEN(B148)+LEN(C148)+1</f>
        <v>13</v>
      </c>
      <c r="L148">
        <f t="shared" ref="L148:L179" si="50">IF(K148&lt;30,(32-K148),3)</f>
        <v>19</v>
      </c>
      <c r="M148" t="str">
        <f t="shared" si="47"/>
        <v xml:space="preserve">                   </v>
      </c>
      <c r="P148">
        <f t="shared" si="46"/>
        <v>7</v>
      </c>
    </row>
    <row r="149" spans="2:17">
      <c r="B149" t="s">
        <v>571</v>
      </c>
      <c r="C149" t="s">
        <v>572</v>
      </c>
      <c r="D149"/>
      <c r="E149" t="s">
        <v>150</v>
      </c>
      <c r="G149" t="s">
        <v>555</v>
      </c>
      <c r="I149" t="str">
        <f t="shared" si="48"/>
        <v>Riccardo Gualtieri              \\</v>
      </c>
      <c r="K149">
        <f t="shared" si="49"/>
        <v>18</v>
      </c>
      <c r="L149">
        <f t="shared" si="50"/>
        <v>14</v>
      </c>
      <c r="M149" t="str">
        <f t="shared" si="47"/>
        <v xml:space="preserve">              </v>
      </c>
      <c r="P149">
        <f t="shared" si="46"/>
        <v>46</v>
      </c>
      <c r="Q149">
        <f t="shared" ref="Q149:Q182" si="51">P149-2</f>
        <v>44</v>
      </c>
    </row>
    <row r="150" spans="2:17">
      <c r="B150" s="3" t="s">
        <v>196</v>
      </c>
      <c r="C150" s="3" t="s">
        <v>197</v>
      </c>
      <c r="D150" s="3"/>
      <c r="E150" s="3" t="s">
        <v>150</v>
      </c>
      <c r="G150" s="3" t="s">
        <v>198</v>
      </c>
      <c r="I150" t="str">
        <f t="shared" si="48"/>
        <v>Jon E. Gudmundsson              \\</v>
      </c>
      <c r="K150">
        <f t="shared" si="49"/>
        <v>18</v>
      </c>
      <c r="L150">
        <f t="shared" si="50"/>
        <v>14</v>
      </c>
      <c r="M150" t="str">
        <f t="shared" si="47"/>
        <v xml:space="preserve">              </v>
      </c>
      <c r="P150">
        <f t="shared" si="46"/>
        <v>30</v>
      </c>
      <c r="Q150">
        <f t="shared" si="51"/>
        <v>28</v>
      </c>
    </row>
    <row r="151" spans="2:17">
      <c r="B151" s="1" t="s">
        <v>565</v>
      </c>
      <c r="C151" s="1" t="s">
        <v>566</v>
      </c>
      <c r="E151" s="3" t="s">
        <v>150</v>
      </c>
      <c r="G151" s="3" t="s">
        <v>551</v>
      </c>
      <c r="I151" t="str">
        <f t="shared" si="48"/>
        <v>Nikhel Gupta                    \\</v>
      </c>
      <c r="K151">
        <f t="shared" si="49"/>
        <v>12</v>
      </c>
      <c r="L151">
        <f t="shared" si="50"/>
        <v>20</v>
      </c>
      <c r="M151" t="str">
        <f t="shared" si="47"/>
        <v xml:space="preserve">                    </v>
      </c>
      <c r="P151">
        <f t="shared" si="46"/>
        <v>44</v>
      </c>
      <c r="Q151">
        <f t="shared" si="51"/>
        <v>42</v>
      </c>
    </row>
    <row r="152" spans="2:17">
      <c r="B152" s="1" t="s">
        <v>600</v>
      </c>
      <c r="C152" s="1" t="s">
        <v>601</v>
      </c>
      <c r="E152" s="1" t="s">
        <v>150</v>
      </c>
      <c r="G152" t="s">
        <v>597</v>
      </c>
      <c r="I152" t="str">
        <f t="shared" si="48"/>
        <v>Sophie Henrot-Versill\'e        \\</v>
      </c>
      <c r="K152">
        <f t="shared" si="49"/>
        <v>24</v>
      </c>
      <c r="L152">
        <f t="shared" si="50"/>
        <v>8</v>
      </c>
      <c r="M152" t="str">
        <f t="shared" si="47"/>
        <v xml:space="preserve">        </v>
      </c>
      <c r="P152">
        <f t="shared" si="46"/>
        <v>45</v>
      </c>
      <c r="Q152">
        <f t="shared" si="51"/>
        <v>43</v>
      </c>
    </row>
    <row r="153" spans="2:17">
      <c r="B153" s="3" t="s">
        <v>539</v>
      </c>
      <c r="C153" s="1" t="s">
        <v>540</v>
      </c>
      <c r="D153" s="1" t="s">
        <v>541</v>
      </c>
      <c r="E153" t="s">
        <v>543</v>
      </c>
      <c r="G153" s="3" t="s">
        <v>542</v>
      </c>
      <c r="I153" t="str">
        <f t="shared" si="48"/>
        <v>Thiem Hoang                     \\</v>
      </c>
      <c r="K153">
        <f t="shared" si="49"/>
        <v>11</v>
      </c>
      <c r="L153">
        <f t="shared" si="50"/>
        <v>21</v>
      </c>
      <c r="M153" t="str">
        <f t="shared" si="47"/>
        <v xml:space="preserve">                     </v>
      </c>
      <c r="P153">
        <f t="shared" si="46"/>
        <v>23</v>
      </c>
      <c r="Q153">
        <f t="shared" si="51"/>
        <v>21</v>
      </c>
    </row>
    <row r="154" spans="2:17">
      <c r="B154" s="3" t="s">
        <v>318</v>
      </c>
      <c r="C154" s="1" t="s">
        <v>319</v>
      </c>
      <c r="E154" s="3" t="s">
        <v>150</v>
      </c>
      <c r="G154" s="1" t="s">
        <v>316</v>
      </c>
      <c r="I154" t="str">
        <f t="shared" si="48"/>
        <v>Kevin M. Huffenberger           \\</v>
      </c>
      <c r="K154">
        <f t="shared" si="49"/>
        <v>21</v>
      </c>
      <c r="L154">
        <f t="shared" si="50"/>
        <v>11</v>
      </c>
      <c r="M154" t="str">
        <f t="shared" si="47"/>
        <v xml:space="preserve">           </v>
      </c>
      <c r="P154">
        <f t="shared" si="46"/>
        <v>42</v>
      </c>
      <c r="Q154">
        <f t="shared" si="51"/>
        <v>40</v>
      </c>
    </row>
    <row r="155" spans="2:17">
      <c r="B155" s="3" t="s">
        <v>694</v>
      </c>
      <c r="C155" s="3" t="s">
        <v>695</v>
      </c>
      <c r="D155" s="3"/>
      <c r="E155" t="s">
        <v>150</v>
      </c>
      <c r="G155" t="s">
        <v>236</v>
      </c>
      <c r="I155" t="str">
        <f t="shared" si="48"/>
        <v>Kent Irwin                      \\</v>
      </c>
      <c r="K155">
        <f t="shared" si="49"/>
        <v>10</v>
      </c>
      <c r="L155">
        <f t="shared" si="50"/>
        <v>22</v>
      </c>
      <c r="M155" t="str">
        <f t="shared" si="47"/>
        <v xml:space="preserve">                      </v>
      </c>
      <c r="P155">
        <f t="shared" si="46"/>
        <v>49</v>
      </c>
      <c r="Q155">
        <f t="shared" si="51"/>
        <v>47</v>
      </c>
    </row>
    <row r="156" spans="2:17">
      <c r="B156" t="s">
        <v>199</v>
      </c>
      <c r="C156" s="1" t="s">
        <v>200</v>
      </c>
      <c r="E156" t="s">
        <v>150</v>
      </c>
      <c r="G156" t="s">
        <v>201</v>
      </c>
      <c r="I156" t="str">
        <f t="shared" si="48"/>
        <v>Marc Kamionkowski               \\</v>
      </c>
      <c r="K156">
        <f t="shared" si="49"/>
        <v>17</v>
      </c>
      <c r="L156">
        <f t="shared" si="50"/>
        <v>15</v>
      </c>
      <c r="M156" t="str">
        <f t="shared" si="47"/>
        <v xml:space="preserve">               </v>
      </c>
      <c r="P156">
        <f t="shared" si="46"/>
        <v>32</v>
      </c>
      <c r="Q156">
        <f t="shared" si="51"/>
        <v>30</v>
      </c>
    </row>
    <row r="157" spans="2:17">
      <c r="B157" t="s">
        <v>202</v>
      </c>
      <c r="C157" s="1" t="s">
        <v>203</v>
      </c>
      <c r="E157" t="s">
        <v>150</v>
      </c>
      <c r="G157" t="s">
        <v>204</v>
      </c>
      <c r="I157" t="str">
        <f t="shared" si="48"/>
        <v>Reijo Keskitalo                 \\</v>
      </c>
      <c r="K157">
        <f t="shared" si="49"/>
        <v>15</v>
      </c>
      <c r="L157">
        <f t="shared" si="50"/>
        <v>17</v>
      </c>
      <c r="M157" t="str">
        <f t="shared" si="47"/>
        <v xml:space="preserve">                 </v>
      </c>
      <c r="P157">
        <f t="shared" si="46"/>
        <v>19</v>
      </c>
      <c r="Q157">
        <f t="shared" si="51"/>
        <v>17</v>
      </c>
    </row>
    <row r="158" spans="2:17">
      <c r="B158" s="3" t="s">
        <v>205</v>
      </c>
      <c r="C158" s="1" t="s">
        <v>206</v>
      </c>
      <c r="E158" s="3" t="s">
        <v>150</v>
      </c>
      <c r="G158" s="3" t="s">
        <v>207</v>
      </c>
      <c r="I158" t="str">
        <f t="shared" si="48"/>
        <v>Rishi Khatri                    \\</v>
      </c>
      <c r="K158">
        <f t="shared" si="49"/>
        <v>12</v>
      </c>
      <c r="L158">
        <f t="shared" si="50"/>
        <v>20</v>
      </c>
      <c r="M158" t="str">
        <f t="shared" si="47"/>
        <v xml:space="preserve">                    </v>
      </c>
      <c r="P158">
        <f t="shared" si="46"/>
        <v>7</v>
      </c>
      <c r="Q158">
        <f t="shared" si="51"/>
        <v>5</v>
      </c>
    </row>
    <row r="159" spans="2:17">
      <c r="B159" s="3" t="s">
        <v>685</v>
      </c>
      <c r="C159" s="1" t="s">
        <v>686</v>
      </c>
      <c r="E159" s="3" t="s">
        <v>150</v>
      </c>
      <c r="G159" s="3" t="s">
        <v>87</v>
      </c>
      <c r="I159" t="str">
        <f t="shared" si="48"/>
        <v>Chang-Goo Kim                   \\</v>
      </c>
      <c r="K159">
        <f t="shared" si="49"/>
        <v>13</v>
      </c>
      <c r="L159">
        <f t="shared" si="50"/>
        <v>19</v>
      </c>
      <c r="M159" t="str">
        <f t="shared" si="47"/>
        <v xml:space="preserve">                   </v>
      </c>
      <c r="P159">
        <f t="shared" ref="P159:P173" si="52">F61+1</f>
        <v>16</v>
      </c>
      <c r="Q159">
        <f t="shared" si="51"/>
        <v>14</v>
      </c>
    </row>
    <row r="160" spans="2:17">
      <c r="B160" s="3" t="s">
        <v>623</v>
      </c>
      <c r="C160" s="3" t="s">
        <v>622</v>
      </c>
      <c r="D160" s="3"/>
      <c r="E160" t="s">
        <v>150</v>
      </c>
      <c r="G160" t="s">
        <v>505</v>
      </c>
      <c r="I160" t="str">
        <f t="shared" si="48"/>
        <v>Theodore Kisner                 \\</v>
      </c>
      <c r="K160">
        <f t="shared" si="49"/>
        <v>15</v>
      </c>
      <c r="L160">
        <f t="shared" si="50"/>
        <v>17</v>
      </c>
      <c r="M160" t="str">
        <f t="shared" si="47"/>
        <v xml:space="preserve">                 </v>
      </c>
      <c r="P160">
        <f t="shared" si="52"/>
        <v>10</v>
      </c>
      <c r="Q160">
        <f t="shared" si="51"/>
        <v>8</v>
      </c>
    </row>
    <row r="161" spans="2:17">
      <c r="B161" s="1" t="s">
        <v>644</v>
      </c>
      <c r="C161" s="1" t="s">
        <v>645</v>
      </c>
      <c r="E161" s="3" t="s">
        <v>150</v>
      </c>
      <c r="G161" s="3"/>
      <c r="I161" t="str">
        <f t="shared" si="48"/>
        <v>Arthur Kosowsky                 \\</v>
      </c>
      <c r="K161">
        <f t="shared" si="49"/>
        <v>15</v>
      </c>
      <c r="L161">
        <f t="shared" si="50"/>
        <v>17</v>
      </c>
      <c r="M161" t="str">
        <f t="shared" si="47"/>
        <v xml:space="preserve">                 </v>
      </c>
      <c r="P161">
        <f t="shared" si="52"/>
        <v>29</v>
      </c>
      <c r="Q161">
        <f t="shared" si="51"/>
        <v>27</v>
      </c>
    </row>
    <row r="162" spans="2:17">
      <c r="B162" s="1" t="s">
        <v>208</v>
      </c>
      <c r="C162" s="1" t="s">
        <v>209</v>
      </c>
      <c r="E162" s="1" t="s">
        <v>150</v>
      </c>
      <c r="G162" s="1" t="s">
        <v>201</v>
      </c>
      <c r="I162" t="str">
        <f t="shared" si="48"/>
        <v>Ely Kovetz                      \\</v>
      </c>
      <c r="K162">
        <f t="shared" si="49"/>
        <v>10</v>
      </c>
      <c r="L162">
        <f t="shared" si="50"/>
        <v>22</v>
      </c>
      <c r="M162" t="str">
        <f t="shared" si="47"/>
        <v xml:space="preserve">                      </v>
      </c>
      <c r="P162">
        <f t="shared" si="52"/>
        <v>8</v>
      </c>
      <c r="Q162">
        <f t="shared" si="51"/>
        <v>6</v>
      </c>
    </row>
    <row r="163" spans="2:17">
      <c r="B163" t="s">
        <v>354</v>
      </c>
      <c r="C163" s="1" t="s">
        <v>355</v>
      </c>
      <c r="E163" t="s">
        <v>150</v>
      </c>
      <c r="G163" t="s">
        <v>350</v>
      </c>
      <c r="I163" t="str">
        <f t="shared" si="48"/>
        <v>Kerstin Kunze                   \\</v>
      </c>
      <c r="K163">
        <f t="shared" si="49"/>
        <v>13</v>
      </c>
      <c r="L163">
        <f t="shared" si="50"/>
        <v>19</v>
      </c>
      <c r="M163" t="str">
        <f t="shared" si="47"/>
        <v xml:space="preserve">                   </v>
      </c>
      <c r="P163">
        <f t="shared" si="52"/>
        <v>49</v>
      </c>
      <c r="Q163">
        <f t="shared" si="51"/>
        <v>47</v>
      </c>
    </row>
    <row r="164" spans="2:17">
      <c r="B164" s="5" t="s">
        <v>407</v>
      </c>
      <c r="C164" s="1" t="s">
        <v>408</v>
      </c>
      <c r="E164" s="3" t="s">
        <v>150</v>
      </c>
      <c r="G164" s="3" t="s">
        <v>395</v>
      </c>
      <c r="I164" t="str">
        <f t="shared" si="48"/>
        <v>Guilaine Lagache                \\</v>
      </c>
      <c r="K164">
        <f t="shared" si="49"/>
        <v>16</v>
      </c>
      <c r="L164">
        <f t="shared" si="50"/>
        <v>16</v>
      </c>
      <c r="M164" t="str">
        <f t="shared" si="47"/>
        <v xml:space="preserve">                </v>
      </c>
      <c r="P164">
        <f t="shared" si="52"/>
        <v>32</v>
      </c>
      <c r="Q164">
        <f t="shared" si="51"/>
        <v>30</v>
      </c>
    </row>
    <row r="165" spans="2:17">
      <c r="B165" t="s">
        <v>210</v>
      </c>
      <c r="C165" t="s">
        <v>211</v>
      </c>
      <c r="D165"/>
      <c r="E165" t="s">
        <v>150</v>
      </c>
      <c r="G165" t="s">
        <v>212</v>
      </c>
      <c r="I165" t="str">
        <f t="shared" si="48"/>
        <v>Daniel Lenz                     \\</v>
      </c>
      <c r="K165">
        <f t="shared" si="49"/>
        <v>11</v>
      </c>
      <c r="L165">
        <f t="shared" si="50"/>
        <v>21</v>
      </c>
      <c r="M165" t="str">
        <f t="shared" si="47"/>
        <v xml:space="preserve">                     </v>
      </c>
      <c r="P165">
        <f t="shared" si="52"/>
        <v>43</v>
      </c>
      <c r="Q165">
        <f t="shared" si="51"/>
        <v>41</v>
      </c>
    </row>
    <row r="166" spans="2:17">
      <c r="B166" s="3" t="s">
        <v>305</v>
      </c>
      <c r="C166" s="3" t="s">
        <v>398</v>
      </c>
      <c r="D166" s="3"/>
      <c r="E166" s="3" t="s">
        <v>150</v>
      </c>
      <c r="G166" s="3" t="s">
        <v>383</v>
      </c>
      <c r="I166" t="str">
        <f t="shared" si="48"/>
        <v>Fran\c{c}ois Levrier            \\</v>
      </c>
      <c r="K166">
        <f t="shared" si="49"/>
        <v>20</v>
      </c>
      <c r="L166">
        <f t="shared" si="50"/>
        <v>12</v>
      </c>
      <c r="M166" t="str">
        <f t="shared" si="47"/>
        <v xml:space="preserve">            </v>
      </c>
      <c r="P166">
        <f t="shared" si="52"/>
        <v>28</v>
      </c>
      <c r="Q166">
        <f t="shared" si="51"/>
        <v>26</v>
      </c>
    </row>
    <row r="167" spans="2:17">
      <c r="B167" s="1" t="s">
        <v>213</v>
      </c>
      <c r="C167" s="1" t="s">
        <v>214</v>
      </c>
      <c r="E167" t="s">
        <v>150</v>
      </c>
      <c r="G167" t="s">
        <v>215</v>
      </c>
      <c r="I167" t="str">
        <f t="shared" si="48"/>
        <v>Marilena Loverde                \\</v>
      </c>
      <c r="K167">
        <f t="shared" si="49"/>
        <v>16</v>
      </c>
      <c r="L167">
        <f t="shared" si="50"/>
        <v>16</v>
      </c>
      <c r="M167" t="str">
        <f t="shared" si="47"/>
        <v xml:space="preserve">                </v>
      </c>
      <c r="P167">
        <f t="shared" si="52"/>
        <v>12</v>
      </c>
      <c r="Q167">
        <f t="shared" si="51"/>
        <v>10</v>
      </c>
    </row>
    <row r="168" spans="2:17">
      <c r="B168" s="3" t="s">
        <v>560</v>
      </c>
      <c r="C168" s="3" t="s">
        <v>561</v>
      </c>
      <c r="D168" s="3"/>
      <c r="E168" s="3" t="s">
        <v>150</v>
      </c>
      <c r="G168" s="3" t="s">
        <v>548</v>
      </c>
      <c r="I168" t="str">
        <f t="shared" si="48"/>
        <v>Philip Lubin                    \\</v>
      </c>
      <c r="K168">
        <f t="shared" si="49"/>
        <v>12</v>
      </c>
      <c r="L168">
        <f t="shared" si="50"/>
        <v>20</v>
      </c>
      <c r="M168" t="str">
        <f t="shared" si="47"/>
        <v xml:space="preserve">                    </v>
      </c>
      <c r="P168">
        <f t="shared" si="52"/>
        <v>23</v>
      </c>
      <c r="Q168">
        <f t="shared" si="51"/>
        <v>21</v>
      </c>
    </row>
    <row r="169" spans="2:17">
      <c r="B169" t="s">
        <v>352</v>
      </c>
      <c r="C169" s="1" t="s">
        <v>353</v>
      </c>
      <c r="E169" t="s">
        <v>150</v>
      </c>
      <c r="G169" t="s">
        <v>349</v>
      </c>
      <c r="I169" t="str">
        <f t="shared" si="48"/>
        <v>Juan Macias-Perez               \\</v>
      </c>
      <c r="K169">
        <f t="shared" si="49"/>
        <v>17</v>
      </c>
      <c r="L169">
        <f t="shared" si="50"/>
        <v>15</v>
      </c>
      <c r="M169" t="str">
        <f t="shared" si="47"/>
        <v xml:space="preserve">               </v>
      </c>
      <c r="P169">
        <f t="shared" si="52"/>
        <v>53</v>
      </c>
      <c r="Q169">
        <f t="shared" si="51"/>
        <v>51</v>
      </c>
    </row>
    <row r="170" spans="2:17">
      <c r="B170" t="s">
        <v>591</v>
      </c>
      <c r="C170" t="s">
        <v>592</v>
      </c>
      <c r="D170"/>
      <c r="E170" t="s">
        <v>150</v>
      </c>
      <c r="F170" t="s">
        <v>394</v>
      </c>
      <c r="G170" t="s">
        <v>393</v>
      </c>
      <c r="I170" t="str">
        <f t="shared" si="48"/>
        <v>Nazzareno Mandolesi             \\</v>
      </c>
      <c r="K170">
        <f t="shared" si="49"/>
        <v>19</v>
      </c>
      <c r="L170">
        <f t="shared" si="50"/>
        <v>13</v>
      </c>
      <c r="M170" t="str">
        <f t="shared" si="47"/>
        <v xml:space="preserve">             </v>
      </c>
      <c r="P170">
        <f t="shared" si="52"/>
        <v>32</v>
      </c>
      <c r="Q170">
        <f t="shared" si="51"/>
        <v>30</v>
      </c>
    </row>
    <row r="171" spans="2:17">
      <c r="B171" s="3" t="s">
        <v>655</v>
      </c>
      <c r="C171" s="3" t="s">
        <v>656</v>
      </c>
      <c r="D171" s="3"/>
      <c r="E171" s="3" t="s">
        <v>150</v>
      </c>
      <c r="G171" s="3" t="s">
        <v>657</v>
      </c>
      <c r="I171" t="str">
        <f t="shared" si="48"/>
        <v>Enrique Mart\'{i}nez-Gonz\'{a}lez   \\</v>
      </c>
      <c r="K171">
        <f t="shared" si="49"/>
        <v>33</v>
      </c>
      <c r="L171">
        <f t="shared" si="50"/>
        <v>3</v>
      </c>
      <c r="M171" t="str">
        <f t="shared" si="47"/>
        <v xml:space="preserve">   </v>
      </c>
      <c r="P171">
        <f t="shared" si="52"/>
        <v>32</v>
      </c>
      <c r="Q171">
        <f t="shared" si="51"/>
        <v>30</v>
      </c>
    </row>
    <row r="172" spans="2:17">
      <c r="B172" s="1" t="s">
        <v>216</v>
      </c>
      <c r="C172" s="3" t="s">
        <v>217</v>
      </c>
      <c r="D172" s="3"/>
      <c r="E172" t="s">
        <v>150</v>
      </c>
      <c r="G172" t="s">
        <v>218</v>
      </c>
      <c r="I172" t="str">
        <f t="shared" si="48"/>
        <v>Carlos Martins                  \\</v>
      </c>
      <c r="K172">
        <f t="shared" si="49"/>
        <v>14</v>
      </c>
      <c r="L172">
        <f t="shared" si="50"/>
        <v>18</v>
      </c>
      <c r="M172" t="str">
        <f t="shared" si="47"/>
        <v xml:space="preserve">                  </v>
      </c>
      <c r="P172">
        <f t="shared" si="52"/>
        <v>48</v>
      </c>
      <c r="Q172">
        <f t="shared" si="51"/>
        <v>46</v>
      </c>
    </row>
    <row r="173" spans="2:17">
      <c r="B173" s="1" t="s">
        <v>187</v>
      </c>
      <c r="C173" s="1" t="s">
        <v>219</v>
      </c>
      <c r="E173" s="3" t="s">
        <v>150</v>
      </c>
      <c r="G173" s="3" t="s">
        <v>679</v>
      </c>
      <c r="I173" t="str">
        <f t="shared" si="48"/>
        <v>Silvia Masi                     \\</v>
      </c>
      <c r="K173">
        <f t="shared" si="49"/>
        <v>11</v>
      </c>
      <c r="L173">
        <f t="shared" si="50"/>
        <v>21</v>
      </c>
      <c r="M173" t="str">
        <f t="shared" si="47"/>
        <v xml:space="preserve">                     </v>
      </c>
      <c r="P173">
        <f t="shared" si="52"/>
        <v>21</v>
      </c>
      <c r="Q173">
        <f t="shared" si="51"/>
        <v>19</v>
      </c>
    </row>
    <row r="174" spans="2:17">
      <c r="B174" s="3" t="s">
        <v>674</v>
      </c>
      <c r="C174" s="1" t="s">
        <v>675</v>
      </c>
      <c r="E174" s="3" t="s">
        <v>150</v>
      </c>
      <c r="I174" t="str">
        <f t="shared" si="48"/>
        <v>Tomotake Matsumura\\</v>
      </c>
      <c r="K174">
        <f t="shared" si="49"/>
        <v>18</v>
      </c>
      <c r="L174">
        <f t="shared" si="50"/>
        <v>14</v>
      </c>
    </row>
    <row r="175" spans="2:17">
      <c r="B175" s="1" t="s">
        <v>688</v>
      </c>
      <c r="C175" s="1" t="s">
        <v>689</v>
      </c>
      <c r="E175" s="3" t="s">
        <v>150</v>
      </c>
      <c r="G175" s="3" t="s">
        <v>681</v>
      </c>
      <c r="I175" t="str">
        <f t="shared" si="48"/>
        <v>Darragh McCarthy                \\</v>
      </c>
      <c r="K175">
        <f t="shared" si="49"/>
        <v>16</v>
      </c>
      <c r="L175">
        <f t="shared" si="50"/>
        <v>16</v>
      </c>
      <c r="M175" t="str">
        <f t="shared" si="47"/>
        <v xml:space="preserve">                </v>
      </c>
      <c r="P175">
        <f>F77+1</f>
        <v>2</v>
      </c>
      <c r="Q175">
        <f t="shared" si="51"/>
        <v>0</v>
      </c>
    </row>
    <row r="176" spans="2:17">
      <c r="B176" s="3" t="s">
        <v>639</v>
      </c>
      <c r="C176" s="3" t="s">
        <v>640</v>
      </c>
      <c r="D176" s="3"/>
      <c r="E176" s="3" t="s">
        <v>150</v>
      </c>
      <c r="G176" s="3" t="s">
        <v>637</v>
      </c>
      <c r="I176" t="str">
        <f t="shared" si="48"/>
        <v>P. Daniel Meerburg              \\</v>
      </c>
      <c r="K176">
        <f t="shared" si="49"/>
        <v>18</v>
      </c>
      <c r="L176">
        <f t="shared" si="50"/>
        <v>14</v>
      </c>
      <c r="M176" t="str">
        <f t="shared" si="47"/>
        <v xml:space="preserve">              </v>
      </c>
      <c r="P176">
        <f>F78+1</f>
        <v>5</v>
      </c>
      <c r="Q176">
        <f t="shared" si="51"/>
        <v>3</v>
      </c>
    </row>
    <row r="177" spans="2:17">
      <c r="B177" s="1" t="s">
        <v>690</v>
      </c>
      <c r="C177" s="1" t="s">
        <v>691</v>
      </c>
      <c r="E177" t="s">
        <v>150</v>
      </c>
      <c r="G177" s="3" t="s">
        <v>682</v>
      </c>
      <c r="I177" t="str">
        <f t="shared" si="48"/>
        <v>Alessandro Melchiorri           \\</v>
      </c>
      <c r="K177">
        <f t="shared" si="49"/>
        <v>21</v>
      </c>
      <c r="L177">
        <f t="shared" si="50"/>
        <v>11</v>
      </c>
      <c r="M177" t="str">
        <f t="shared" si="47"/>
        <v xml:space="preserve">           </v>
      </c>
      <c r="P177">
        <f>F79+1</f>
        <v>31</v>
      </c>
      <c r="Q177">
        <f t="shared" si="51"/>
        <v>29</v>
      </c>
    </row>
    <row r="178" spans="2:17">
      <c r="B178" t="s">
        <v>558</v>
      </c>
      <c r="C178" s="1" t="s">
        <v>559</v>
      </c>
      <c r="E178" t="s">
        <v>150</v>
      </c>
      <c r="G178" t="s">
        <v>547</v>
      </c>
      <c r="I178" t="str">
        <f t="shared" si="48"/>
        <v>Amber Miller                    \\</v>
      </c>
      <c r="K178">
        <f t="shared" si="49"/>
        <v>12</v>
      </c>
      <c r="L178">
        <f t="shared" si="50"/>
        <v>20</v>
      </c>
      <c r="M178" t="str">
        <f t="shared" si="47"/>
        <v xml:space="preserve">                    </v>
      </c>
      <c r="P178" t="e">
        <f>#REF!+1</f>
        <v>#REF!</v>
      </c>
      <c r="Q178" t="e">
        <f t="shared" si="51"/>
        <v>#REF!</v>
      </c>
    </row>
    <row r="179" spans="2:17">
      <c r="B179" s="3" t="s">
        <v>660</v>
      </c>
      <c r="C179" s="1" t="s">
        <v>661</v>
      </c>
      <c r="E179" s="3" t="s">
        <v>150</v>
      </c>
      <c r="G179" t="s">
        <v>662</v>
      </c>
      <c r="I179" t="str">
        <f t="shared" si="48"/>
        <v>Joseph Mohr                     \\</v>
      </c>
      <c r="K179">
        <f t="shared" si="49"/>
        <v>11</v>
      </c>
      <c r="L179">
        <f t="shared" si="50"/>
        <v>21</v>
      </c>
      <c r="M179" t="str">
        <f t="shared" ref="M179:M212" si="53">REPT(" ",L179)</f>
        <v xml:space="preserve">                     </v>
      </c>
      <c r="P179">
        <f>F81+1</f>
        <v>3</v>
      </c>
      <c r="Q179">
        <f t="shared" si="51"/>
        <v>1</v>
      </c>
    </row>
    <row r="180" spans="2:17">
      <c r="B180" t="s">
        <v>221</v>
      </c>
      <c r="C180" s="1" t="s">
        <v>222</v>
      </c>
      <c r="E180" t="s">
        <v>150</v>
      </c>
      <c r="G180" t="s">
        <v>223</v>
      </c>
      <c r="I180" t="str">
        <f t="shared" ref="I180:I211" si="54">CONCATENATE(B180," ",C180,M180,"\\")</f>
        <v>Lorenzo Moncelsi                \\</v>
      </c>
      <c r="K180">
        <f t="shared" ref="K180:K211" si="55">LEN(B180)+LEN(C180)+1</f>
        <v>16</v>
      </c>
      <c r="L180">
        <f t="shared" ref="L180:L211" si="56">IF(K180&lt;30,(32-K180),3)</f>
        <v>16</v>
      </c>
      <c r="M180" t="str">
        <f t="shared" si="53"/>
        <v xml:space="preserve">                </v>
      </c>
      <c r="P180">
        <f>F82+1</f>
        <v>32</v>
      </c>
      <c r="Q180">
        <f t="shared" si="51"/>
        <v>30</v>
      </c>
    </row>
    <row r="181" spans="2:17">
      <c r="B181" t="s">
        <v>224</v>
      </c>
      <c r="C181" s="1" t="s">
        <v>225</v>
      </c>
      <c r="E181" t="s">
        <v>150</v>
      </c>
      <c r="G181" t="s">
        <v>226</v>
      </c>
      <c r="I181" t="str">
        <f t="shared" si="54"/>
        <v>Pavel Motloch                   \\</v>
      </c>
      <c r="K181">
        <f t="shared" si="55"/>
        <v>13</v>
      </c>
      <c r="L181">
        <f t="shared" si="56"/>
        <v>19</v>
      </c>
      <c r="M181" t="str">
        <f t="shared" si="53"/>
        <v xml:space="preserve">                   </v>
      </c>
      <c r="P181">
        <f>F83+1</f>
        <v>23</v>
      </c>
      <c r="Q181">
        <f t="shared" si="51"/>
        <v>21</v>
      </c>
    </row>
    <row r="182" spans="2:17">
      <c r="B182" s="5" t="s">
        <v>227</v>
      </c>
      <c r="C182" s="1" t="s">
        <v>228</v>
      </c>
      <c r="E182" s="3" t="s">
        <v>150</v>
      </c>
      <c r="G182" s="3" t="s">
        <v>229</v>
      </c>
      <c r="I182" t="str">
        <f t="shared" si="54"/>
        <v>Tony Mroczkowski                \\</v>
      </c>
      <c r="K182">
        <f t="shared" si="55"/>
        <v>16</v>
      </c>
      <c r="L182">
        <f t="shared" si="56"/>
        <v>16</v>
      </c>
      <c r="M182" t="str">
        <f t="shared" si="53"/>
        <v xml:space="preserve">                </v>
      </c>
      <c r="P182">
        <f>F84+1</f>
        <v>3</v>
      </c>
      <c r="Q182">
        <f t="shared" si="51"/>
        <v>1</v>
      </c>
    </row>
    <row r="183" spans="2:17">
      <c r="B183" s="3" t="s">
        <v>399</v>
      </c>
      <c r="C183" s="1" t="s">
        <v>400</v>
      </c>
      <c r="E183" s="3" t="s">
        <v>150</v>
      </c>
      <c r="G183" s="3" t="s">
        <v>384</v>
      </c>
      <c r="I183" t="str">
        <f t="shared" si="54"/>
        <v>Suvodip Mukherjee               \\</v>
      </c>
      <c r="K183">
        <f t="shared" si="55"/>
        <v>17</v>
      </c>
      <c r="L183">
        <f t="shared" si="56"/>
        <v>15</v>
      </c>
      <c r="M183" t="str">
        <f t="shared" si="53"/>
        <v xml:space="preserve">               </v>
      </c>
      <c r="P183">
        <f>F85+1</f>
        <v>36</v>
      </c>
    </row>
    <row r="184" spans="2:17">
      <c r="B184" t="s">
        <v>573</v>
      </c>
      <c r="C184" t="s">
        <v>574</v>
      </c>
      <c r="D184"/>
      <c r="E184" t="s">
        <v>150</v>
      </c>
      <c r="G184" t="s">
        <v>226</v>
      </c>
      <c r="I184" t="str">
        <f t="shared" si="54"/>
        <v>Johanna Nagy                    \\</v>
      </c>
      <c r="K184">
        <f t="shared" si="55"/>
        <v>12</v>
      </c>
      <c r="L184">
        <f t="shared" si="56"/>
        <v>20</v>
      </c>
      <c r="M184" t="str">
        <f t="shared" si="53"/>
        <v xml:space="preserve">                    </v>
      </c>
    </row>
    <row r="185" spans="2:17">
      <c r="B185" s="1" t="s">
        <v>224</v>
      </c>
      <c r="C185" s="1" t="s">
        <v>230</v>
      </c>
      <c r="E185" s="1" t="s">
        <v>150</v>
      </c>
      <c r="G185" s="1" t="s">
        <v>231</v>
      </c>
      <c r="I185" t="str">
        <f t="shared" si="54"/>
        <v>Pavel Naselsky                  \\</v>
      </c>
      <c r="K185">
        <f t="shared" si="55"/>
        <v>14</v>
      </c>
      <c r="L185">
        <f t="shared" si="56"/>
        <v>18</v>
      </c>
      <c r="M185" t="str">
        <f t="shared" si="53"/>
        <v xml:space="preserve">                  </v>
      </c>
    </row>
    <row r="186" spans="2:17">
      <c r="B186" s="3" t="s">
        <v>160</v>
      </c>
      <c r="C186" s="3" t="s">
        <v>232</v>
      </c>
      <c r="D186" s="3"/>
      <c r="E186" s="3" t="s">
        <v>150</v>
      </c>
      <c r="G186" s="3" t="s">
        <v>577</v>
      </c>
      <c r="I186" t="str">
        <f t="shared" si="54"/>
        <v>Federico Nati                   \\</v>
      </c>
      <c r="K186">
        <f t="shared" si="55"/>
        <v>13</v>
      </c>
      <c r="L186">
        <f t="shared" si="56"/>
        <v>19</v>
      </c>
      <c r="M186" t="str">
        <f t="shared" si="53"/>
        <v xml:space="preserve">                   </v>
      </c>
    </row>
    <row r="187" spans="2:17">
      <c r="B187" t="s">
        <v>403</v>
      </c>
      <c r="C187" t="s">
        <v>404</v>
      </c>
      <c r="D187"/>
      <c r="E187" t="s">
        <v>150</v>
      </c>
      <c r="G187" t="s">
        <v>390</v>
      </c>
      <c r="I187" t="str">
        <f t="shared" si="54"/>
        <v>Paolo Natoli\\</v>
      </c>
      <c r="K187">
        <f t="shared" si="55"/>
        <v>12</v>
      </c>
      <c r="L187">
        <f t="shared" si="56"/>
        <v>20</v>
      </c>
    </row>
    <row r="188" spans="2:17">
      <c r="B188" s="3" t="s">
        <v>620</v>
      </c>
      <c r="C188" t="s">
        <v>621</v>
      </c>
      <c r="D188"/>
      <c r="E188" t="s">
        <v>150</v>
      </c>
      <c r="G188" t="s">
        <v>604</v>
      </c>
      <c r="I188" t="str">
        <f t="shared" si="54"/>
        <v>Michael Niemack                 \\</v>
      </c>
      <c r="K188">
        <f t="shared" si="55"/>
        <v>15</v>
      </c>
      <c r="L188">
        <f t="shared" si="56"/>
        <v>17</v>
      </c>
      <c r="M188" t="str">
        <f t="shared" si="53"/>
        <v xml:space="preserve">                 </v>
      </c>
    </row>
    <row r="189" spans="2:17">
      <c r="B189" s="3" t="s">
        <v>234</v>
      </c>
      <c r="C189" s="1" t="s">
        <v>235</v>
      </c>
      <c r="E189" s="3" t="s">
        <v>150</v>
      </c>
      <c r="G189" s="3" t="s">
        <v>236</v>
      </c>
      <c r="I189" t="str">
        <f t="shared" si="54"/>
        <v>Elena Orlando                   \\</v>
      </c>
      <c r="K189">
        <f t="shared" si="55"/>
        <v>13</v>
      </c>
      <c r="L189">
        <f t="shared" si="56"/>
        <v>19</v>
      </c>
      <c r="M189" t="str">
        <f t="shared" si="53"/>
        <v xml:space="preserve">                   </v>
      </c>
    </row>
    <row r="190" spans="2:17">
      <c r="B190" s="3" t="s">
        <v>634</v>
      </c>
      <c r="C190" s="3" t="s">
        <v>687</v>
      </c>
      <c r="D190" s="3"/>
      <c r="E190" s="3" t="s">
        <v>150</v>
      </c>
      <c r="G190" s="3" t="s">
        <v>680</v>
      </c>
      <c r="I190" t="str">
        <f t="shared" si="54"/>
        <v>Marco Peloso                    \\</v>
      </c>
      <c r="K190">
        <f t="shared" si="55"/>
        <v>12</v>
      </c>
      <c r="L190">
        <f t="shared" si="56"/>
        <v>20</v>
      </c>
      <c r="M190" t="str">
        <f t="shared" si="53"/>
        <v xml:space="preserve">                    </v>
      </c>
    </row>
    <row r="191" spans="2:17">
      <c r="B191" t="s">
        <v>184</v>
      </c>
      <c r="C191" s="3" t="s">
        <v>183</v>
      </c>
      <c r="D191" s="3"/>
      <c r="E191" t="s">
        <v>150</v>
      </c>
      <c r="G191" t="s">
        <v>185</v>
      </c>
      <c r="I191" t="str">
        <f t="shared" si="54"/>
        <v>Francesco Piacentini            \\</v>
      </c>
      <c r="K191">
        <f t="shared" si="55"/>
        <v>20</v>
      </c>
      <c r="L191">
        <f t="shared" si="56"/>
        <v>12</v>
      </c>
      <c r="M191" t="str">
        <f t="shared" si="53"/>
        <v xml:space="preserve">            </v>
      </c>
    </row>
    <row r="192" spans="2:17">
      <c r="B192" s="3" t="s">
        <v>405</v>
      </c>
      <c r="C192" s="1" t="s">
        <v>406</v>
      </c>
      <c r="E192" t="s">
        <v>150</v>
      </c>
      <c r="G192" t="s">
        <v>391</v>
      </c>
      <c r="I192" t="str">
        <f t="shared" si="54"/>
        <v>Nicolas Ponthieu                \\</v>
      </c>
      <c r="K192">
        <f t="shared" si="55"/>
        <v>16</v>
      </c>
      <c r="L192">
        <f t="shared" si="56"/>
        <v>16</v>
      </c>
      <c r="M192" t="str">
        <f t="shared" si="53"/>
        <v xml:space="preserve">                </v>
      </c>
    </row>
    <row r="193" spans="2:13">
      <c r="B193" t="s">
        <v>237</v>
      </c>
      <c r="C193" t="s">
        <v>238</v>
      </c>
      <c r="D193"/>
      <c r="E193" t="s">
        <v>150</v>
      </c>
      <c r="G193" t="s">
        <v>239</v>
      </c>
      <c r="I193" t="str">
        <f t="shared" si="54"/>
        <v>Giuseppe Puglisi                \\</v>
      </c>
      <c r="K193">
        <f t="shared" si="55"/>
        <v>16</v>
      </c>
      <c r="L193">
        <f t="shared" si="56"/>
        <v>16</v>
      </c>
      <c r="M193" t="str">
        <f t="shared" si="53"/>
        <v xml:space="preserve">                </v>
      </c>
    </row>
    <row r="194" spans="2:13">
      <c r="B194" s="3" t="s">
        <v>281</v>
      </c>
      <c r="C194" s="1" t="s">
        <v>312</v>
      </c>
      <c r="E194" t="s">
        <v>150</v>
      </c>
      <c r="G194" t="s">
        <v>311</v>
      </c>
      <c r="I194" t="str">
        <f t="shared" si="54"/>
        <v>Benjamin Racine                 \\</v>
      </c>
      <c r="K194">
        <f t="shared" si="55"/>
        <v>15</v>
      </c>
      <c r="L194">
        <f t="shared" si="56"/>
        <v>17</v>
      </c>
      <c r="M194" t="str">
        <f t="shared" si="53"/>
        <v xml:space="preserve">                 </v>
      </c>
    </row>
    <row r="195" spans="2:13">
      <c r="B195" s="1" t="s">
        <v>240</v>
      </c>
      <c r="C195" s="1" t="s">
        <v>241</v>
      </c>
      <c r="E195" s="3" t="s">
        <v>150</v>
      </c>
      <c r="G195" s="3" t="s">
        <v>162</v>
      </c>
      <c r="I195" t="str">
        <f t="shared" si="54"/>
        <v>Christian Reichardt             \\</v>
      </c>
      <c r="K195">
        <f t="shared" si="55"/>
        <v>19</v>
      </c>
      <c r="L195">
        <f t="shared" si="56"/>
        <v>13</v>
      </c>
      <c r="M195" t="str">
        <f t="shared" si="53"/>
        <v xml:space="preserve">             </v>
      </c>
    </row>
    <row r="196" spans="2:13">
      <c r="B196" t="s">
        <v>478</v>
      </c>
      <c r="C196" s="3" t="s">
        <v>360</v>
      </c>
      <c r="D196" s="3"/>
      <c r="E196" t="s">
        <v>150</v>
      </c>
      <c r="G196" t="s">
        <v>348</v>
      </c>
      <c r="I196" t="str">
        <f t="shared" si="54"/>
        <v>Christophe Ringeval             \\</v>
      </c>
      <c r="K196">
        <f t="shared" si="55"/>
        <v>19</v>
      </c>
      <c r="L196">
        <f t="shared" si="56"/>
        <v>13</v>
      </c>
      <c r="M196" t="str">
        <f t="shared" si="53"/>
        <v xml:space="preserve">             </v>
      </c>
    </row>
    <row r="197" spans="2:13">
      <c r="B197" s="1" t="s">
        <v>593</v>
      </c>
      <c r="C197" s="1" t="s">
        <v>594</v>
      </c>
      <c r="E197" t="s">
        <v>150</v>
      </c>
      <c r="G197" t="s">
        <v>595</v>
      </c>
      <c r="I197" t="str">
        <f t="shared" si="54"/>
        <v>Karwan Rostem                   \\</v>
      </c>
      <c r="K197">
        <f t="shared" si="55"/>
        <v>13</v>
      </c>
      <c r="L197">
        <f t="shared" si="56"/>
        <v>19</v>
      </c>
      <c r="M197" t="str">
        <f t="shared" si="53"/>
        <v xml:space="preserve">                   </v>
      </c>
    </row>
    <row r="198" spans="2:13">
      <c r="B198" t="s">
        <v>242</v>
      </c>
      <c r="C198" s="1" t="s">
        <v>243</v>
      </c>
      <c r="E198" t="s">
        <v>150</v>
      </c>
      <c r="G198" t="s">
        <v>244</v>
      </c>
      <c r="I198" t="str">
        <f t="shared" si="54"/>
        <v>Anirban Roy                     \\</v>
      </c>
      <c r="K198">
        <f t="shared" si="55"/>
        <v>11</v>
      </c>
      <c r="L198">
        <f t="shared" si="56"/>
        <v>21</v>
      </c>
      <c r="M198" t="str">
        <f t="shared" si="53"/>
        <v xml:space="preserve">                     </v>
      </c>
    </row>
    <row r="199" spans="2:13">
      <c r="B199" s="3" t="s">
        <v>358</v>
      </c>
      <c r="C199" s="1" t="s">
        <v>359</v>
      </c>
      <c r="E199" t="s">
        <v>150</v>
      </c>
      <c r="G199" t="s">
        <v>347</v>
      </c>
      <c r="I199" t="str">
        <f t="shared" si="54"/>
        <v>Jose-Alberto Rubino-Martin      \\</v>
      </c>
      <c r="K199">
        <f t="shared" si="55"/>
        <v>26</v>
      </c>
      <c r="L199">
        <f t="shared" si="56"/>
        <v>6</v>
      </c>
      <c r="M199" t="str">
        <f t="shared" si="53"/>
        <v xml:space="preserve">      </v>
      </c>
    </row>
    <row r="200" spans="2:13">
      <c r="B200" s="1" t="s">
        <v>245</v>
      </c>
      <c r="C200" s="1" t="s">
        <v>246</v>
      </c>
      <c r="E200" t="s">
        <v>150</v>
      </c>
      <c r="G200" t="s">
        <v>247</v>
      </c>
      <c r="I200" t="str">
        <f t="shared" si="54"/>
        <v>Maria Salatino                  \\</v>
      </c>
      <c r="K200">
        <f t="shared" si="55"/>
        <v>14</v>
      </c>
      <c r="L200">
        <f t="shared" si="56"/>
        <v>18</v>
      </c>
      <c r="M200" t="str">
        <f t="shared" si="53"/>
        <v xml:space="preserve">                  </v>
      </c>
    </row>
    <row r="201" spans="2:13">
      <c r="B201" t="s">
        <v>281</v>
      </c>
      <c r="C201" s="1" t="s">
        <v>282</v>
      </c>
      <c r="E201" t="s">
        <v>150</v>
      </c>
      <c r="G201" t="s">
        <v>271</v>
      </c>
      <c r="I201" t="str">
        <f t="shared" si="54"/>
        <v>Benjamin Saliwanchik            \\</v>
      </c>
      <c r="K201">
        <f t="shared" si="55"/>
        <v>20</v>
      </c>
      <c r="L201">
        <f t="shared" si="56"/>
        <v>12</v>
      </c>
      <c r="M201" t="str">
        <f t="shared" si="53"/>
        <v xml:space="preserve">            </v>
      </c>
    </row>
    <row r="202" spans="2:13">
      <c r="B202" s="3" t="s">
        <v>292</v>
      </c>
      <c r="C202" s="1" t="s">
        <v>293</v>
      </c>
      <c r="E202" s="3" t="s">
        <v>150</v>
      </c>
      <c r="G202" s="3" t="s">
        <v>215</v>
      </c>
      <c r="I202" t="str">
        <f t="shared" si="54"/>
        <v>Neelima Sehgal                  \\</v>
      </c>
      <c r="K202">
        <f t="shared" si="55"/>
        <v>14</v>
      </c>
      <c r="L202">
        <f t="shared" si="56"/>
        <v>18</v>
      </c>
      <c r="M202" t="str">
        <f t="shared" si="53"/>
        <v xml:space="preserve">                  </v>
      </c>
    </row>
    <row r="203" spans="2:13">
      <c r="B203" t="s">
        <v>248</v>
      </c>
      <c r="C203" s="1" t="s">
        <v>249</v>
      </c>
      <c r="E203" t="s">
        <v>150</v>
      </c>
      <c r="G203" t="s">
        <v>250</v>
      </c>
      <c r="I203" t="str">
        <f t="shared" si="54"/>
        <v>Sarah Shandera                  \\</v>
      </c>
      <c r="K203">
        <f t="shared" si="55"/>
        <v>14</v>
      </c>
      <c r="L203">
        <f t="shared" si="56"/>
        <v>18</v>
      </c>
      <c r="M203" t="str">
        <f t="shared" si="53"/>
        <v xml:space="preserve">                  </v>
      </c>
    </row>
    <row r="204" spans="2:13">
      <c r="B204" s="3" t="s">
        <v>179</v>
      </c>
      <c r="C204" s="1" t="s">
        <v>310</v>
      </c>
      <c r="D204" s="3"/>
      <c r="E204" s="3" t="s">
        <v>150</v>
      </c>
      <c r="G204" s="3" t="s">
        <v>552</v>
      </c>
      <c r="I204" t="str">
        <f t="shared" si="54"/>
        <v>Erik Shirokoff                  \\</v>
      </c>
      <c r="K204">
        <f t="shared" si="55"/>
        <v>14</v>
      </c>
      <c r="L204">
        <f t="shared" si="56"/>
        <v>18</v>
      </c>
      <c r="M204" t="str">
        <f t="shared" si="53"/>
        <v xml:space="preserve">                  </v>
      </c>
    </row>
    <row r="205" spans="2:13">
      <c r="B205" s="9" t="s">
        <v>251</v>
      </c>
      <c r="C205" s="1" t="s">
        <v>252</v>
      </c>
      <c r="E205" s="1" t="s">
        <v>150</v>
      </c>
      <c r="G205" s="1" t="s">
        <v>253</v>
      </c>
      <c r="I205" t="str">
        <f t="shared" si="54"/>
        <v>An\v{z}e Slosar                 \\</v>
      </c>
      <c r="K205">
        <f t="shared" si="55"/>
        <v>15</v>
      </c>
      <c r="L205">
        <f t="shared" si="56"/>
        <v>17</v>
      </c>
      <c r="M205" t="str">
        <f t="shared" si="53"/>
        <v xml:space="preserve">                 </v>
      </c>
    </row>
    <row r="206" spans="2:13">
      <c r="B206" t="s">
        <v>401</v>
      </c>
      <c r="C206" s="1" t="s">
        <v>402</v>
      </c>
      <c r="E206" t="s">
        <v>150</v>
      </c>
      <c r="G206" t="s">
        <v>385</v>
      </c>
      <c r="I206" t="str">
        <f t="shared" si="54"/>
        <v>Tarun Souradeep                 \\</v>
      </c>
      <c r="K206">
        <f t="shared" si="55"/>
        <v>15</v>
      </c>
      <c r="L206">
        <f t="shared" si="56"/>
        <v>17</v>
      </c>
      <c r="M206" t="str">
        <f t="shared" si="53"/>
        <v xml:space="preserve">                 </v>
      </c>
    </row>
    <row r="207" spans="2:13">
      <c r="B207" s="1" t="s">
        <v>642</v>
      </c>
      <c r="C207" s="1" t="s">
        <v>643</v>
      </c>
      <c r="E207" s="1" t="s">
        <v>150</v>
      </c>
      <c r="G207" s="1" t="s">
        <v>646</v>
      </c>
      <c r="I207" t="str">
        <f t="shared" si="54"/>
        <v>Suzanne Staggs                  \\</v>
      </c>
      <c r="K207">
        <f t="shared" si="55"/>
        <v>14</v>
      </c>
      <c r="L207">
        <f t="shared" si="56"/>
        <v>18</v>
      </c>
      <c r="M207" t="str">
        <f t="shared" si="53"/>
        <v xml:space="preserve">                  </v>
      </c>
    </row>
    <row r="208" spans="2:13">
      <c r="B208" s="3" t="s">
        <v>598</v>
      </c>
      <c r="C208" s="1" t="s">
        <v>599</v>
      </c>
      <c r="E208" t="s">
        <v>150</v>
      </c>
      <c r="G208" t="s">
        <v>483</v>
      </c>
      <c r="I208" t="str">
        <f t="shared" si="54"/>
        <v>George Stein                    \\</v>
      </c>
      <c r="K208">
        <f t="shared" si="55"/>
        <v>12</v>
      </c>
      <c r="L208">
        <f t="shared" si="56"/>
        <v>20</v>
      </c>
      <c r="M208" t="str">
        <f t="shared" si="53"/>
        <v xml:space="preserve">                    </v>
      </c>
    </row>
    <row r="209" spans="2:13">
      <c r="B209" s="3" t="s">
        <v>697</v>
      </c>
      <c r="C209" s="1" t="s">
        <v>696</v>
      </c>
      <c r="E209" s="3" t="s">
        <v>150</v>
      </c>
      <c r="G209" t="s">
        <v>684</v>
      </c>
      <c r="I209" t="str">
        <f t="shared" si="54"/>
        <v>Radek Stompor                   \\</v>
      </c>
      <c r="K209">
        <f t="shared" si="55"/>
        <v>13</v>
      </c>
      <c r="L209">
        <f t="shared" si="56"/>
        <v>19</v>
      </c>
      <c r="M209" t="str">
        <f t="shared" si="53"/>
        <v xml:space="preserve">                   </v>
      </c>
    </row>
    <row r="210" spans="2:13">
      <c r="B210" s="3" t="s">
        <v>658</v>
      </c>
      <c r="C210" s="3" t="s">
        <v>659</v>
      </c>
      <c r="D210" s="3"/>
      <c r="E210" s="3" t="s">
        <v>150</v>
      </c>
      <c r="I210" t="str">
        <f t="shared" si="54"/>
        <v>Rashid Sunyaev                  \\</v>
      </c>
      <c r="K210">
        <f t="shared" si="55"/>
        <v>14</v>
      </c>
      <c r="L210">
        <f t="shared" si="56"/>
        <v>18</v>
      </c>
      <c r="M210" t="str">
        <f t="shared" si="53"/>
        <v xml:space="preserve">                  </v>
      </c>
    </row>
    <row r="211" spans="2:13">
      <c r="B211" s="3" t="s">
        <v>254</v>
      </c>
      <c r="C211" s="3" t="s">
        <v>255</v>
      </c>
      <c r="D211" s="3"/>
      <c r="E211" t="s">
        <v>150</v>
      </c>
      <c r="G211" t="s">
        <v>178</v>
      </c>
      <c r="I211" t="str">
        <f t="shared" si="54"/>
        <v>Aritoki Suzuki                  \\</v>
      </c>
      <c r="K211">
        <f t="shared" si="55"/>
        <v>14</v>
      </c>
      <c r="L211">
        <f t="shared" si="56"/>
        <v>18</v>
      </c>
      <c r="M211" t="str">
        <f t="shared" si="53"/>
        <v xml:space="preserve">                  </v>
      </c>
    </row>
    <row r="212" spans="2:13">
      <c r="B212" t="s">
        <v>77</v>
      </c>
      <c r="C212" s="3" t="s">
        <v>290</v>
      </c>
      <c r="D212" s="3"/>
      <c r="E212" t="s">
        <v>150</v>
      </c>
      <c r="G212" t="s">
        <v>277</v>
      </c>
      <c r="I212" t="str">
        <f t="shared" ref="I212:I227" si="57">CONCATENATE(B212," ",C212,M212,"\\")</f>
        <v>Eric Switzer                    \\</v>
      </c>
      <c r="K212">
        <f t="shared" ref="K212:K227" si="58">LEN(B212)+LEN(C212)+1</f>
        <v>12</v>
      </c>
      <c r="L212">
        <f t="shared" ref="L212:L227" si="59">IF(K212&lt;30,(32-K212),3)</f>
        <v>20</v>
      </c>
      <c r="M212" t="str">
        <f t="shared" si="53"/>
        <v xml:space="preserve">                    </v>
      </c>
    </row>
    <row r="213" spans="2:13">
      <c r="B213" s="3" t="s">
        <v>146</v>
      </c>
      <c r="C213" s="3" t="s">
        <v>291</v>
      </c>
      <c r="D213" s="3"/>
      <c r="E213" t="s">
        <v>150</v>
      </c>
      <c r="G213" t="s">
        <v>278</v>
      </c>
      <c r="I213" t="str">
        <f t="shared" si="57"/>
        <v>Andrea Tartari                  \\</v>
      </c>
      <c r="K213">
        <f t="shared" si="58"/>
        <v>14</v>
      </c>
      <c r="L213">
        <f t="shared" si="59"/>
        <v>18</v>
      </c>
      <c r="M213" t="str">
        <f t="shared" ref="M213:M218" si="60">REPT(" ",L213)</f>
        <v xml:space="preserve">                  </v>
      </c>
    </row>
    <row r="214" spans="2:13">
      <c r="B214" t="s">
        <v>256</v>
      </c>
      <c r="C214" s="3" t="s">
        <v>257</v>
      </c>
      <c r="D214" s="3"/>
      <c r="E214" t="s">
        <v>150</v>
      </c>
      <c r="G214" t="s">
        <v>258</v>
      </c>
      <c r="I214" t="str">
        <f t="shared" si="57"/>
        <v>Grant Teply                     \\</v>
      </c>
      <c r="K214">
        <f t="shared" si="58"/>
        <v>11</v>
      </c>
      <c r="L214">
        <f t="shared" si="59"/>
        <v>21</v>
      </c>
      <c r="M214" t="str">
        <f t="shared" si="60"/>
        <v xml:space="preserve">                     </v>
      </c>
    </row>
    <row r="215" spans="2:13">
      <c r="B215" s="3" t="s">
        <v>9</v>
      </c>
      <c r="C215" s="3" t="s">
        <v>294</v>
      </c>
      <c r="D215" s="3"/>
      <c r="E215" t="s">
        <v>150</v>
      </c>
      <c r="G215" t="s">
        <v>279</v>
      </c>
      <c r="I215" t="str">
        <f t="shared" si="57"/>
        <v>Peter Timbie                    \\</v>
      </c>
      <c r="K215">
        <f t="shared" si="58"/>
        <v>12</v>
      </c>
      <c r="L215">
        <f t="shared" si="59"/>
        <v>20</v>
      </c>
      <c r="M215" t="str">
        <f t="shared" si="60"/>
        <v xml:space="preserve">                    </v>
      </c>
    </row>
    <row r="216" spans="2:13">
      <c r="B216" s="5" t="s">
        <v>259</v>
      </c>
      <c r="C216" s="1" t="s">
        <v>260</v>
      </c>
      <c r="E216" s="3" t="s">
        <v>150</v>
      </c>
      <c r="G216" s="3" t="s">
        <v>261</v>
      </c>
      <c r="I216" t="str">
        <f t="shared" si="57"/>
        <v>Matthieu Tristram               \\</v>
      </c>
      <c r="K216">
        <f t="shared" si="58"/>
        <v>17</v>
      </c>
      <c r="L216">
        <f t="shared" si="59"/>
        <v>15</v>
      </c>
      <c r="M216" t="str">
        <f t="shared" si="60"/>
        <v xml:space="preserve">               </v>
      </c>
    </row>
    <row r="217" spans="2:13">
      <c r="B217" s="3" t="s">
        <v>313</v>
      </c>
      <c r="C217" s="1" t="s">
        <v>314</v>
      </c>
      <c r="E217" t="s">
        <v>150</v>
      </c>
      <c r="G217" t="s">
        <v>274</v>
      </c>
      <c r="I217" t="str">
        <f t="shared" si="57"/>
        <v>Caterina Umilt\`{a}             \\</v>
      </c>
      <c r="K217">
        <f t="shared" si="58"/>
        <v>19</v>
      </c>
      <c r="L217">
        <f t="shared" si="59"/>
        <v>13</v>
      </c>
      <c r="M217" t="str">
        <f t="shared" si="60"/>
        <v xml:space="preserve">             </v>
      </c>
    </row>
    <row r="218" spans="2:13">
      <c r="B218" s="3" t="s">
        <v>587</v>
      </c>
      <c r="C218" s="3" t="s">
        <v>588</v>
      </c>
      <c r="D218" s="3"/>
      <c r="E218" t="s">
        <v>150</v>
      </c>
      <c r="F218" t="s">
        <v>382</v>
      </c>
      <c r="G218" s="3" t="s">
        <v>381</v>
      </c>
      <c r="I218" t="str">
        <f t="shared" si="57"/>
        <v>Vincent Vennin                  \\</v>
      </c>
      <c r="K218">
        <f t="shared" si="58"/>
        <v>14</v>
      </c>
      <c r="L218">
        <f t="shared" si="59"/>
        <v>18</v>
      </c>
      <c r="M218" t="str">
        <f t="shared" si="60"/>
        <v xml:space="preserve">                  </v>
      </c>
    </row>
    <row r="219" spans="2:13">
      <c r="B219" s="3" t="s">
        <v>356</v>
      </c>
      <c r="C219" s="3" t="s">
        <v>357</v>
      </c>
      <c r="E219" t="s">
        <v>150</v>
      </c>
      <c r="G219" t="s">
        <v>351</v>
      </c>
      <c r="I219" t="str">
        <f t="shared" si="57"/>
        <v>Licia Verde\\</v>
      </c>
      <c r="K219">
        <f t="shared" si="58"/>
        <v>11</v>
      </c>
      <c r="L219">
        <f t="shared" si="59"/>
        <v>21</v>
      </c>
    </row>
    <row r="220" spans="2:13">
      <c r="B220" s="1" t="s">
        <v>321</v>
      </c>
      <c r="C220" s="1" t="s">
        <v>320</v>
      </c>
      <c r="D220" s="3"/>
      <c r="E220" s="3" t="s">
        <v>150</v>
      </c>
      <c r="G220" s="3" t="s">
        <v>315</v>
      </c>
      <c r="I220" t="str">
        <f t="shared" si="57"/>
        <v>Patricio Vielva\\</v>
      </c>
      <c r="K220">
        <f t="shared" si="58"/>
        <v>15</v>
      </c>
      <c r="L220">
        <f t="shared" si="59"/>
        <v>17</v>
      </c>
    </row>
    <row r="221" spans="2:13">
      <c r="B221" t="s">
        <v>281</v>
      </c>
      <c r="C221" s="1" t="s">
        <v>285</v>
      </c>
      <c r="E221" t="s">
        <v>150</v>
      </c>
      <c r="G221" t="s">
        <v>273</v>
      </c>
      <c r="I221" t="str">
        <f t="shared" si="57"/>
        <v>Benjamin Wallisch\\</v>
      </c>
      <c r="K221">
        <f t="shared" si="58"/>
        <v>17</v>
      </c>
      <c r="L221">
        <f t="shared" si="59"/>
        <v>15</v>
      </c>
    </row>
    <row r="222" spans="2:13">
      <c r="B222" s="5" t="s">
        <v>281</v>
      </c>
      <c r="C222" s="1" t="s">
        <v>567</v>
      </c>
      <c r="D222" s="3"/>
      <c r="E222" s="3" t="s">
        <v>150</v>
      </c>
      <c r="G222" s="3" t="s">
        <v>79</v>
      </c>
      <c r="I222" t="str">
        <f t="shared" si="57"/>
        <v>Benjamin Wandelt\\</v>
      </c>
      <c r="K222">
        <f t="shared" si="58"/>
        <v>16</v>
      </c>
      <c r="L222">
        <f t="shared" si="59"/>
        <v>16</v>
      </c>
    </row>
    <row r="223" spans="2:13">
      <c r="B223" t="s">
        <v>262</v>
      </c>
      <c r="C223" s="1" t="s">
        <v>263</v>
      </c>
      <c r="D223" s="3"/>
      <c r="E223" t="s">
        <v>150</v>
      </c>
      <c r="G223" t="s">
        <v>264</v>
      </c>
      <c r="I223" t="str">
        <f t="shared" si="57"/>
        <v>Scott Watson\\</v>
      </c>
      <c r="K223">
        <f t="shared" si="58"/>
        <v>12</v>
      </c>
      <c r="L223">
        <f t="shared" si="59"/>
        <v>20</v>
      </c>
    </row>
    <row r="224" spans="2:13">
      <c r="B224" t="s">
        <v>396</v>
      </c>
      <c r="C224" s="1" t="s">
        <v>397</v>
      </c>
      <c r="D224"/>
      <c r="E224" s="3" t="s">
        <v>150</v>
      </c>
      <c r="G224" s="3" t="s">
        <v>379</v>
      </c>
      <c r="I224" t="str">
        <f t="shared" si="57"/>
        <v>Rien van de Weygaert\\</v>
      </c>
      <c r="K224">
        <f t="shared" si="58"/>
        <v>20</v>
      </c>
      <c r="L224">
        <f t="shared" si="59"/>
        <v>12</v>
      </c>
    </row>
    <row r="225" spans="2:13">
      <c r="B225" t="s">
        <v>265</v>
      </c>
      <c r="C225" s="1" t="s">
        <v>266</v>
      </c>
      <c r="D225" s="3"/>
      <c r="E225" s="1" t="s">
        <v>150</v>
      </c>
      <c r="G225" s="1" t="s">
        <v>55</v>
      </c>
      <c r="I225" t="str">
        <f t="shared" si="57"/>
        <v>Edward J. Wollack\\</v>
      </c>
      <c r="K225">
        <f t="shared" si="58"/>
        <v>17</v>
      </c>
      <c r="L225">
        <f t="shared" si="59"/>
        <v>15</v>
      </c>
    </row>
    <row r="226" spans="2:13">
      <c r="B226" s="3" t="s">
        <v>582</v>
      </c>
      <c r="C226" s="1" t="s">
        <v>583</v>
      </c>
      <c r="E226" s="3" t="s">
        <v>150</v>
      </c>
      <c r="G226" t="s">
        <v>547</v>
      </c>
      <c r="I226" t="str">
        <f t="shared" si="57"/>
        <v>Siavash Yasini\\</v>
      </c>
      <c r="K226">
        <f t="shared" si="58"/>
        <v>14</v>
      </c>
      <c r="L226">
        <f t="shared" si="59"/>
        <v>18</v>
      </c>
    </row>
    <row r="227" spans="2:13">
      <c r="B227" t="s">
        <v>700</v>
      </c>
      <c r="C227" s="1" t="s">
        <v>701</v>
      </c>
      <c r="D227" s="3"/>
      <c r="E227" s="3" t="s">
        <v>150</v>
      </c>
      <c r="G227" s="3" t="s">
        <v>387</v>
      </c>
      <c r="I227" t="str">
        <f t="shared" si="57"/>
        <v>Sperello di Serego Alighieri\\</v>
      </c>
      <c r="K227">
        <f t="shared" si="58"/>
        <v>28</v>
      </c>
      <c r="L227">
        <f t="shared" si="59"/>
        <v>4</v>
      </c>
    </row>
    <row r="228" spans="2:13">
      <c r="B228" s="3"/>
      <c r="E228" s="3"/>
      <c r="G228" s="1"/>
    </row>
    <row r="229" spans="2:13">
      <c r="E229" s="3"/>
      <c r="G229" s="3"/>
    </row>
    <row r="230" spans="2:13">
      <c r="B230" s="3"/>
      <c r="C230"/>
      <c r="D230"/>
    </row>
    <row r="231" spans="2:13">
      <c r="B231" s="3"/>
      <c r="C231" s="3"/>
      <c r="D231" s="3"/>
      <c r="E231" s="3"/>
    </row>
    <row r="232" spans="2:13">
      <c r="B232" s="3"/>
      <c r="C232" s="3"/>
      <c r="D232" s="3"/>
      <c r="E232" s="3"/>
      <c r="G232" s="3"/>
    </row>
    <row r="233" spans="2:13">
      <c r="B233" s="3"/>
      <c r="C233" s="3"/>
      <c r="D233" s="3"/>
      <c r="E233" s="3"/>
      <c r="G233" s="3"/>
    </row>
    <row r="234" spans="2:13">
      <c r="B234" s="3"/>
      <c r="C234" s="3"/>
      <c r="D234" s="3"/>
      <c r="E234" s="3"/>
      <c r="G234" s="3"/>
    </row>
    <row r="235" spans="2:13">
      <c r="B235" s="3"/>
      <c r="C235" s="3"/>
      <c r="D235" s="3"/>
      <c r="E235" s="3"/>
      <c r="G235" s="3"/>
    </row>
    <row r="236" spans="2:13">
      <c r="M236" t="str">
        <f t="shared" ref="M236:M242" si="61">REPT(" ",L236)</f>
        <v/>
      </c>
    </row>
    <row r="237" spans="2:13">
      <c r="B237" s="3"/>
      <c r="C237" s="3"/>
      <c r="D237" s="3"/>
    </row>
    <row r="238" spans="2:13">
      <c r="B238" s="1" t="s">
        <v>140</v>
      </c>
      <c r="C238" t="s">
        <v>141</v>
      </c>
      <c r="D238"/>
      <c r="E238" t="s">
        <v>150</v>
      </c>
      <c r="I238" t="str">
        <f>CONCATENATE(B238," ",C238,M238,"\\")</f>
        <v>Martin White                    \\</v>
      </c>
      <c r="K238">
        <f>LEN(B238)+LEN(C238)+1</f>
        <v>12</v>
      </c>
      <c r="L238">
        <f>IF(K238&lt;30,(32-K238),3)</f>
        <v>20</v>
      </c>
      <c r="M238" t="str">
        <f>REPT(" ",L238)</f>
        <v xml:space="preserve">                    </v>
      </c>
    </row>
    <row r="239" spans="2:13">
      <c r="M239" t="str">
        <f t="shared" si="61"/>
        <v/>
      </c>
    </row>
    <row r="240" spans="2:13">
      <c r="M240" t="str">
        <f t="shared" si="61"/>
        <v/>
      </c>
    </row>
    <row r="241" spans="2:15">
      <c r="M241" t="str">
        <f t="shared" si="61"/>
        <v/>
      </c>
    </row>
    <row r="242" spans="2:15">
      <c r="M242" t="str">
        <f t="shared" si="61"/>
        <v/>
      </c>
    </row>
    <row r="244" spans="2:15">
      <c r="M244" t="str">
        <f>REPT(" ",L244)</f>
        <v/>
      </c>
    </row>
    <row r="245" spans="2:15">
      <c r="M245" t="str">
        <f>REPT(" ",L245)</f>
        <v/>
      </c>
    </row>
    <row r="246" spans="2:15">
      <c r="B246" t="s">
        <v>364</v>
      </c>
      <c r="C246" s="1" t="s">
        <v>365</v>
      </c>
      <c r="D246" s="1" t="s">
        <v>525</v>
      </c>
      <c r="E246" t="s">
        <v>366</v>
      </c>
      <c r="F246">
        <v>22</v>
      </c>
      <c r="G246" t="s">
        <v>110</v>
      </c>
      <c r="I246" t="str">
        <f>CONCATENATE(B246," ",C246," $^{",F246,"}$",M246,"\\")</f>
        <v>Jeff Booth $^{22}$                      \\</v>
      </c>
      <c r="K246">
        <f>LEN(B246)+LEN(C246)+1</f>
        <v>10</v>
      </c>
      <c r="L246">
        <f>IF(K246&lt;30,(32-K246),3)</f>
        <v>22</v>
      </c>
      <c r="M246" t="str">
        <f>REPT(" ",L246)</f>
        <v xml:space="preserve">                      </v>
      </c>
      <c r="O246" t="str">
        <f>CONCATENATE(F246,". ",G246,".  \\")</f>
        <v>22. Jet Propulsion Laboratory, California Institute of Technology.  \\</v>
      </c>
    </row>
    <row r="247" spans="2:15">
      <c r="M247" t="str">
        <f>REPT(" ",L247)</f>
        <v/>
      </c>
    </row>
    <row r="248" spans="2:15">
      <c r="M248" t="str">
        <f>REPT(" ",L248)</f>
        <v/>
      </c>
    </row>
    <row r="251" spans="2:15">
      <c r="B251" s="1" t="s">
        <v>210</v>
      </c>
      <c r="C251" s="1" t="s">
        <v>699</v>
      </c>
      <c r="E251" s="1" t="s">
        <v>150</v>
      </c>
      <c r="G251" s="1" t="s">
        <v>698</v>
      </c>
    </row>
    <row r="252" spans="2:15">
      <c r="B252" s="1" t="s">
        <v>176</v>
      </c>
      <c r="C252" s="1" t="s">
        <v>177</v>
      </c>
      <c r="E252" s="1" t="s">
        <v>150</v>
      </c>
      <c r="G252" s="1" t="s">
        <v>178</v>
      </c>
    </row>
    <row r="264" spans="3:4">
      <c r="C264"/>
      <c r="D264"/>
    </row>
    <row r="265" spans="3:4">
      <c r="C265"/>
      <c r="D265"/>
    </row>
    <row r="266" spans="3:4">
      <c r="C266"/>
      <c r="D266"/>
    </row>
    <row r="267" spans="3:4">
      <c r="C267"/>
      <c r="D267"/>
    </row>
    <row r="268" spans="3:4">
      <c r="C268"/>
      <c r="D268"/>
    </row>
    <row r="269" spans="3:4">
      <c r="C269"/>
      <c r="D269"/>
    </row>
    <row r="270" spans="3:4">
      <c r="C270"/>
      <c r="D270"/>
    </row>
    <row r="271" spans="3:4">
      <c r="C271"/>
      <c r="D271"/>
    </row>
  </sheetData>
  <sortState ref="B116:L230">
    <sortCondition ref="C116:C230"/>
  </sortState>
  <pageMargins left="0.75" right="0.75" top="1" bottom="1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zoomScale="70" zoomScaleNormal="70" workbookViewId="0">
      <selection activeCell="F19" sqref="F19"/>
    </sheetView>
  </sheetViews>
  <sheetFormatPr defaultColWidth="8.875" defaultRowHeight="15.75"/>
  <cols>
    <col min="2" max="3" width="8.875" style="1" customWidth="1"/>
    <col min="4" max="4" width="27.625" style="1" customWidth="1"/>
    <col min="5" max="6" width="15.75" customWidth="1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1" t="s">
        <v>475</v>
      </c>
    </row>
    <row r="4" spans="1:15">
      <c r="A4" s="2" t="s">
        <v>268</v>
      </c>
      <c r="B4"/>
      <c r="C4" s="1" t="s">
        <v>475</v>
      </c>
    </row>
    <row r="5" spans="1:15">
      <c r="A5" s="2" t="s">
        <v>269</v>
      </c>
      <c r="B5"/>
      <c r="C5" s="1" t="s">
        <v>361</v>
      </c>
    </row>
    <row r="6" spans="1:15">
      <c r="B6"/>
    </row>
    <row r="7" spans="1:15">
      <c r="A7" s="4" t="s">
        <v>267</v>
      </c>
      <c r="B7" t="s">
        <v>270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s="1" t="s">
        <v>6</v>
      </c>
      <c r="C10" s="1" t="s">
        <v>7</v>
      </c>
      <c r="D10" s="7" t="s">
        <v>369</v>
      </c>
      <c r="E10" t="s">
        <v>8</v>
      </c>
      <c r="F10" t="s">
        <v>375</v>
      </c>
      <c r="G10" t="s">
        <v>326</v>
      </c>
      <c r="I10" t="str">
        <f>CONCATENATE(B10," ",C10, " $^{", F10,"}$", M10,"\\")</f>
        <v>Marcelo Alvarez $^{33,23}$                 \\</v>
      </c>
      <c r="K10">
        <f>LEN(B10) + LEN(C10) +1</f>
        <v>15</v>
      </c>
      <c r="L10">
        <f t="shared" ref="L10:L41" si="0">IF(K10&lt;30,(32-K10),3)</f>
        <v>17</v>
      </c>
      <c r="M10" t="str">
        <f t="shared" ref="M10:M41" si="1">REPT(" ",L10)</f>
        <v/>
      </c>
      <c r="O10" t="str">
        <f>CONCATENATE(F10, ". ", G10, ".  \\")</f>
        <v>33,23. UC Berkeley / LBNL.  \\</v>
      </c>
    </row>
    <row r="11" spans="1:15">
      <c r="B11" t="s">
        <v>9</v>
      </c>
      <c r="C11" s="1" t="s">
        <v>10</v>
      </c>
      <c r="E11" t="s">
        <v>8</v>
      </c>
      <c r="F11" t="s">
        <v>376</v>
      </c>
      <c r="G11" t="s">
        <v>11</v>
      </c>
      <c r="I11" t="str">
        <f>CONCATENATE(B11," ",C11, " $^{", F11,"}$", M11,"\\")</f>
        <v>Peter Ashton $^{33,23,34}$                    \\</v>
      </c>
      <c r="K11">
        <f>LEN(B11) + LEN(C11) +1</f>
        <v>12</v>
      </c>
      <c r="L11">
        <f t="shared" si="0"/>
        <v>20</v>
      </c>
      <c r="M11" t="str">
        <f t="shared" si="1"/>
        <v/>
      </c>
      <c r="O11" t="str">
        <f>CONCATENATE(F11, ". ", G11, ".  \\")</f>
        <v>33,23,34. UC Berkeley / LBNL / Kavli IPMU.  \\</v>
      </c>
    </row>
    <row r="12" spans="1:15">
      <c r="B12" t="s">
        <v>12</v>
      </c>
      <c r="C12" s="1" t="s">
        <v>13</v>
      </c>
      <c r="D12" s="1" t="s">
        <v>413</v>
      </c>
      <c r="E12" t="s">
        <v>8</v>
      </c>
      <c r="F12">
        <v>19</v>
      </c>
      <c r="G12" t="s">
        <v>14</v>
      </c>
      <c r="I12" t="str">
        <f t="shared" ref="I12:I43" si="2">CONCATENATE(B12," ",C12," $^{",F12,"}$",M12,"\\")</f>
        <v>Jonathan Aumont $^{19}$                 \\</v>
      </c>
      <c r="K12">
        <f t="shared" ref="K12:K43" si="3">LEN(B12)+LEN(C12)+1</f>
        <v>15</v>
      </c>
      <c r="L12">
        <f t="shared" si="0"/>
        <v>17</v>
      </c>
      <c r="M12" t="str">
        <f t="shared" si="1"/>
        <v/>
      </c>
      <c r="O12" t="str">
        <f t="shared" ref="O12:O43" si="4">CONCATENATE(F12,". ",G12,".  \\")</f>
        <v>19. IRAP.  \\</v>
      </c>
    </row>
    <row r="13" spans="1:15">
      <c r="B13" s="1" t="s">
        <v>15</v>
      </c>
      <c r="C13" s="1" t="s">
        <v>16</v>
      </c>
      <c r="D13" s="1" t="s">
        <v>414</v>
      </c>
      <c r="E13" t="s">
        <v>8</v>
      </c>
      <c r="F13">
        <v>37</v>
      </c>
      <c r="G13" t="s">
        <v>327</v>
      </c>
      <c r="I13" t="str">
        <f t="shared" si="2"/>
        <v>Ranajoy Banerji $^{37}$                 \\</v>
      </c>
      <c r="K13">
        <f t="shared" si="3"/>
        <v>15</v>
      </c>
      <c r="L13">
        <f t="shared" si="0"/>
        <v>17</v>
      </c>
      <c r="M13" t="str">
        <f t="shared" si="1"/>
        <v/>
      </c>
      <c r="O13" t="str">
        <f t="shared" si="4"/>
        <v>37. University of Oslo.  \\</v>
      </c>
    </row>
    <row r="14" spans="1:15">
      <c r="B14" s="1" t="s">
        <v>17</v>
      </c>
      <c r="C14" s="1" t="s">
        <v>18</v>
      </c>
      <c r="D14" s="1" t="s">
        <v>415</v>
      </c>
      <c r="E14" t="s">
        <v>8</v>
      </c>
      <c r="F14">
        <v>18</v>
      </c>
      <c r="G14" t="s">
        <v>372</v>
      </c>
      <c r="I14" t="str">
        <f t="shared" si="2"/>
        <v>Belen Barreiro $^{18}$                  \\</v>
      </c>
      <c r="K14">
        <f t="shared" si="3"/>
        <v>14</v>
      </c>
      <c r="L14">
        <f t="shared" si="0"/>
        <v>18</v>
      </c>
      <c r="M14" t="str">
        <f t="shared" si="1"/>
        <v/>
      </c>
      <c r="O14" t="str">
        <f t="shared" si="4"/>
        <v>18. Instituto de Física de Cantabria (CSIC-Universidad de Cantabria), Avda. de los Castros s/n, Santander, Spain .  \\</v>
      </c>
    </row>
    <row r="15" spans="1:15">
      <c r="B15" t="s">
        <v>19</v>
      </c>
      <c r="C15" s="1" t="s">
        <v>20</v>
      </c>
      <c r="D15" s="1" t="s">
        <v>416</v>
      </c>
      <c r="E15" t="s">
        <v>8</v>
      </c>
      <c r="F15" t="s">
        <v>378</v>
      </c>
      <c r="G15" t="s">
        <v>21</v>
      </c>
      <c r="I15" t="str">
        <f t="shared" si="2"/>
        <v>James G. Bartlett $^{1,22}$               \\</v>
      </c>
      <c r="K15">
        <f t="shared" si="3"/>
        <v>17</v>
      </c>
      <c r="L15">
        <f t="shared" si="0"/>
        <v>15</v>
      </c>
      <c r="M15" t="str">
        <f t="shared" si="1"/>
        <v/>
      </c>
      <c r="O15" t="str">
        <f t="shared" si="4"/>
        <v>1,22. APC - Université Paris Diderot/JPL - California Institute of Technology.  \\</v>
      </c>
    </row>
    <row r="16" spans="1:15">
      <c r="B16" s="1" t="s">
        <v>22</v>
      </c>
      <c r="C16" t="s">
        <v>23</v>
      </c>
      <c r="D16" t="s">
        <v>417</v>
      </c>
      <c r="E16" t="s">
        <v>8</v>
      </c>
      <c r="F16">
        <v>31</v>
      </c>
      <c r="G16" t="s">
        <v>328</v>
      </c>
      <c r="I16" t="str">
        <f t="shared" si="2"/>
        <v>Soumen Basak $^{31}$                    \\</v>
      </c>
      <c r="K16">
        <f t="shared" si="3"/>
        <v>12</v>
      </c>
      <c r="L16">
        <f t="shared" si="0"/>
        <v>20</v>
      </c>
      <c r="M16" t="str">
        <f t="shared" si="1"/>
        <v/>
      </c>
      <c r="O16" t="str">
        <f t="shared" si="4"/>
        <v>31. School of Physics, Indian Institute of Science Education and Research Thiruvananthapuram, Maruthamala PO, Vithura, Thiruvananthapuram, 695551 Kerala, India.  \\</v>
      </c>
    </row>
    <row r="17" spans="2:15">
      <c r="B17" s="1" t="s">
        <v>367</v>
      </c>
      <c r="C17" t="s">
        <v>24</v>
      </c>
      <c r="D17" s="7" t="s">
        <v>370</v>
      </c>
      <c r="E17" t="s">
        <v>8</v>
      </c>
      <c r="F17">
        <v>28</v>
      </c>
      <c r="G17" t="s">
        <v>87</v>
      </c>
      <c r="I17" t="str">
        <f t="shared" si="2"/>
        <v>Nick Battaglia $^{28}$                  \\</v>
      </c>
      <c r="K17">
        <f t="shared" si="3"/>
        <v>14</v>
      </c>
      <c r="L17">
        <f t="shared" si="0"/>
        <v>18</v>
      </c>
      <c r="M17" t="str">
        <f t="shared" si="1"/>
        <v/>
      </c>
      <c r="O17" t="str">
        <f t="shared" si="4"/>
        <v>28. Princeton University.  \\</v>
      </c>
    </row>
    <row r="18" spans="2:15">
      <c r="B18" t="s">
        <v>163</v>
      </c>
      <c r="C18" t="s">
        <v>164</v>
      </c>
      <c r="D18" t="s">
        <v>418</v>
      </c>
      <c r="E18" t="s">
        <v>8</v>
      </c>
      <c r="F18">
        <v>22</v>
      </c>
      <c r="G18" t="s">
        <v>110</v>
      </c>
      <c r="I18" t="str">
        <f t="shared" si="2"/>
        <v>Jamie Bock $^{22}$                      \\</v>
      </c>
      <c r="K18">
        <f t="shared" si="3"/>
        <v>10</v>
      </c>
      <c r="L18">
        <f t="shared" si="0"/>
        <v>22</v>
      </c>
      <c r="M18" t="str">
        <f t="shared" si="1"/>
        <v/>
      </c>
      <c r="O18" t="str">
        <f t="shared" si="4"/>
        <v>22. Jet Propulsion Laboratory, California Institute of Technology.  \\</v>
      </c>
    </row>
    <row r="19" spans="2:15">
      <c r="B19" s="1" t="s">
        <v>322</v>
      </c>
      <c r="C19" s="1" t="s">
        <v>25</v>
      </c>
      <c r="D19" s="1" t="s">
        <v>419</v>
      </c>
      <c r="E19" t="s">
        <v>8</v>
      </c>
      <c r="F19">
        <v>21</v>
      </c>
      <c r="G19" s="1" t="s">
        <v>201</v>
      </c>
      <c r="I19" t="str">
        <f t="shared" si="2"/>
        <v>Kimberly K. Boddy $^{21}$               \\</v>
      </c>
      <c r="K19">
        <f t="shared" si="3"/>
        <v>17</v>
      </c>
      <c r="L19">
        <f t="shared" si="0"/>
        <v>15</v>
      </c>
      <c r="M19" t="str">
        <f t="shared" si="1"/>
        <v/>
      </c>
      <c r="O19" t="str">
        <f t="shared" si="4"/>
        <v>21. Johns Hopkins University.  \\</v>
      </c>
    </row>
    <row r="20" spans="2:15">
      <c r="B20" t="s">
        <v>26</v>
      </c>
      <c r="C20" s="1" t="s">
        <v>27</v>
      </c>
      <c r="D20" t="s">
        <v>420</v>
      </c>
      <c r="E20" t="s">
        <v>8</v>
      </c>
      <c r="F20">
        <v>12</v>
      </c>
      <c r="G20" t="s">
        <v>28</v>
      </c>
      <c r="I20" t="str">
        <f t="shared" si="2"/>
        <v>Matteo Bonato $^{12}$                   \\</v>
      </c>
      <c r="K20">
        <f t="shared" si="3"/>
        <v>13</v>
      </c>
      <c r="L20">
        <f t="shared" si="0"/>
        <v>19</v>
      </c>
      <c r="M20" t="str">
        <f t="shared" si="1"/>
        <v/>
      </c>
      <c r="O20" t="str">
        <f t="shared" si="4"/>
        <v>12. INAF-Istituto di Radioastronomia, and Italian ALMA Regional Centre, Via Gobetti 101, I-40129, Bologna, Italy.  \\</v>
      </c>
    </row>
    <row r="21" spans="2:15">
      <c r="B21" s="1" t="s">
        <v>29</v>
      </c>
      <c r="C21" s="1" t="s">
        <v>30</v>
      </c>
      <c r="D21" s="1" t="s">
        <v>421</v>
      </c>
      <c r="E21" t="s">
        <v>8</v>
      </c>
      <c r="F21">
        <v>23</v>
      </c>
      <c r="G21" t="s">
        <v>329</v>
      </c>
      <c r="I21" t="str">
        <f t="shared" si="2"/>
        <v>Julian Borrill $^{23}$                  \\</v>
      </c>
      <c r="K21">
        <f t="shared" si="3"/>
        <v>14</v>
      </c>
      <c r="L21">
        <f t="shared" si="0"/>
        <v>18</v>
      </c>
      <c r="M21" t="str">
        <f t="shared" si="1"/>
        <v/>
      </c>
      <c r="O21" t="str">
        <f t="shared" si="4"/>
        <v>23. Lawrence Berkeley National Laboratory, Berkeley, CA, USA , Space Sciences Laboratory, University of California, Berkeley, CA, USA.  \\</v>
      </c>
    </row>
    <row r="22" spans="2:15">
      <c r="B22" s="1" t="s">
        <v>305</v>
      </c>
      <c r="C22" t="s">
        <v>186</v>
      </c>
      <c r="D22"/>
      <c r="E22" t="s">
        <v>8</v>
      </c>
      <c r="F22">
        <v>15</v>
      </c>
      <c r="G22" t="s">
        <v>79</v>
      </c>
      <c r="I22" t="str">
        <f t="shared" si="2"/>
        <v>Fran\c{c}ois Bouchet $^{15}$            \\</v>
      </c>
      <c r="K22">
        <f t="shared" si="3"/>
        <v>20</v>
      </c>
      <c r="L22">
        <f t="shared" si="0"/>
        <v>12</v>
      </c>
      <c r="M22" t="str">
        <f t="shared" si="1"/>
        <v/>
      </c>
      <c r="O22" t="str">
        <f t="shared" si="4"/>
        <v>15. Institut d'Astrophysique de Paris.  \\</v>
      </c>
    </row>
    <row r="23" spans="2:15">
      <c r="B23" s="1" t="s">
        <v>305</v>
      </c>
      <c r="C23" s="1" t="s">
        <v>31</v>
      </c>
      <c r="D23" s="1" t="s">
        <v>422</v>
      </c>
      <c r="E23" t="s">
        <v>8</v>
      </c>
      <c r="F23">
        <v>14</v>
      </c>
      <c r="G23" t="s">
        <v>330</v>
      </c>
      <c r="I23" t="str">
        <f t="shared" si="2"/>
        <v>Fran\c{c}ois Boulanger $^{14}$          \\</v>
      </c>
      <c r="K23">
        <f t="shared" si="3"/>
        <v>22</v>
      </c>
      <c r="L23">
        <f t="shared" si="0"/>
        <v>10</v>
      </c>
      <c r="M23" t="str">
        <f t="shared" si="1"/>
        <v/>
      </c>
      <c r="O23" t="str">
        <f t="shared" si="4"/>
        <v>14. Institut d’Astrophysique Spatiale, Orsay, France.  \\</v>
      </c>
    </row>
    <row r="24" spans="2:15">
      <c r="B24" t="s">
        <v>32</v>
      </c>
      <c r="C24" s="1" t="s">
        <v>33</v>
      </c>
      <c r="D24" s="1" t="s">
        <v>423</v>
      </c>
      <c r="E24" t="s">
        <v>8</v>
      </c>
      <c r="F24">
        <v>29</v>
      </c>
      <c r="G24" t="s">
        <v>34</v>
      </c>
      <c r="I24" t="str">
        <f t="shared" si="2"/>
        <v>Blakesley Burkhart $^{29}$              \\</v>
      </c>
      <c r="K24">
        <f t="shared" si="3"/>
        <v>18</v>
      </c>
      <c r="L24">
        <f t="shared" si="0"/>
        <v>14</v>
      </c>
      <c r="M24" t="str">
        <f t="shared" si="1"/>
        <v/>
      </c>
      <c r="O24" t="str">
        <f t="shared" si="4"/>
        <v>29. Rutgers.  \\</v>
      </c>
    </row>
    <row r="25" spans="2:15">
      <c r="B25" t="s">
        <v>170</v>
      </c>
      <c r="C25" t="s">
        <v>171</v>
      </c>
      <c r="D25" t="s">
        <v>424</v>
      </c>
      <c r="E25" t="s">
        <v>8</v>
      </c>
      <c r="F25">
        <v>20</v>
      </c>
      <c r="G25" t="s">
        <v>172</v>
      </c>
      <c r="I25" t="str">
        <f t="shared" si="2"/>
        <v>Jens Chluba $^{20}$                     \\</v>
      </c>
      <c r="K25">
        <f t="shared" si="3"/>
        <v>11</v>
      </c>
      <c r="L25">
        <f t="shared" si="0"/>
        <v>21</v>
      </c>
      <c r="M25" t="str">
        <f t="shared" si="1"/>
        <v/>
      </c>
      <c r="O25" t="str">
        <f t="shared" si="4"/>
        <v>20. JBCA.  \\</v>
      </c>
    </row>
    <row r="26" spans="2:15">
      <c r="B26" s="1" t="s">
        <v>35</v>
      </c>
      <c r="C26" s="1" t="s">
        <v>36</v>
      </c>
      <c r="D26" s="1" t="s">
        <v>425</v>
      </c>
      <c r="E26" t="s">
        <v>8</v>
      </c>
      <c r="F26">
        <v>40</v>
      </c>
      <c r="G26" t="s">
        <v>331</v>
      </c>
      <c r="I26" t="str">
        <f t="shared" si="2"/>
        <v>David Chuss $^{40}$                     \\</v>
      </c>
      <c r="K26">
        <f t="shared" si="3"/>
        <v>11</v>
      </c>
      <c r="L26">
        <f t="shared" si="0"/>
        <v>21</v>
      </c>
      <c r="M26" t="str">
        <f t="shared" si="1"/>
        <v/>
      </c>
      <c r="O26" t="str">
        <f t="shared" si="4"/>
        <v>40. Villanova University.  \\</v>
      </c>
    </row>
    <row r="27" spans="2:15">
      <c r="B27" t="s">
        <v>37</v>
      </c>
      <c r="C27" t="s">
        <v>38</v>
      </c>
      <c r="D27"/>
      <c r="E27" t="s">
        <v>8</v>
      </c>
      <c r="F27">
        <v>17</v>
      </c>
      <c r="G27" t="s">
        <v>39</v>
      </c>
      <c r="I27" t="str">
        <f t="shared" si="2"/>
        <v>Susan E. Clark $^{17}$                  \\</v>
      </c>
      <c r="K27">
        <f t="shared" si="3"/>
        <v>14</v>
      </c>
      <c r="L27">
        <f t="shared" si="0"/>
        <v>18</v>
      </c>
      <c r="M27" t="str">
        <f t="shared" si="1"/>
        <v/>
      </c>
      <c r="O27" t="str">
        <f t="shared" si="4"/>
        <v>17. Institute for Advanced Study.  \\</v>
      </c>
    </row>
    <row r="28" spans="2:15">
      <c r="B28" s="1" t="s">
        <v>362</v>
      </c>
      <c r="C28" s="1" t="s">
        <v>363</v>
      </c>
      <c r="D28" s="1" t="s">
        <v>426</v>
      </c>
      <c r="E28" t="s">
        <v>8</v>
      </c>
      <c r="F28">
        <v>22</v>
      </c>
      <c r="G28" t="s">
        <v>110</v>
      </c>
      <c r="I28" t="str">
        <f t="shared" si="2"/>
        <v>Joelle Cooperrider $^{22}$              \\</v>
      </c>
      <c r="K28">
        <f t="shared" si="3"/>
        <v>18</v>
      </c>
      <c r="L28">
        <f t="shared" si="0"/>
        <v>14</v>
      </c>
      <c r="M28" t="str">
        <f t="shared" si="1"/>
        <v/>
      </c>
      <c r="O28" t="str">
        <f t="shared" si="4"/>
        <v>22. Jet Propulsion Laboratory, California Institute of Technology.  \\</v>
      </c>
    </row>
    <row r="29" spans="2:15">
      <c r="B29" s="1" t="s">
        <v>40</v>
      </c>
      <c r="C29" s="1" t="s">
        <v>41</v>
      </c>
      <c r="D29" s="1" t="s">
        <v>427</v>
      </c>
      <c r="E29" t="s">
        <v>8</v>
      </c>
      <c r="F29">
        <v>22</v>
      </c>
      <c r="G29" t="s">
        <v>110</v>
      </c>
      <c r="I29" t="str">
        <f t="shared" si="2"/>
        <v>Brendan Crill $^{22}$                   \\</v>
      </c>
      <c r="K29">
        <f t="shared" si="3"/>
        <v>13</v>
      </c>
      <c r="L29">
        <f t="shared" si="0"/>
        <v>19</v>
      </c>
      <c r="M29" t="str">
        <f t="shared" si="1"/>
        <v/>
      </c>
      <c r="O29" t="str">
        <f t="shared" si="4"/>
        <v>22. Jet Propulsion Laboratory, California Institute of Technology.  \\</v>
      </c>
    </row>
    <row r="30" spans="2:15">
      <c r="B30" t="s">
        <v>43</v>
      </c>
      <c r="C30" t="s">
        <v>44</v>
      </c>
      <c r="D30" t="s">
        <v>428</v>
      </c>
      <c r="E30" t="s">
        <v>8</v>
      </c>
      <c r="F30">
        <v>1</v>
      </c>
      <c r="G30" t="s">
        <v>476</v>
      </c>
      <c r="I30" t="str">
        <f t="shared" si="2"/>
        <v>Jacques Delabrouille $^{1}$            \\</v>
      </c>
      <c r="K30">
        <f t="shared" si="3"/>
        <v>20</v>
      </c>
      <c r="L30">
        <f t="shared" si="0"/>
        <v>12</v>
      </c>
      <c r="M30" t="str">
        <f t="shared" si="1"/>
        <v/>
      </c>
      <c r="O30" t="str">
        <f t="shared" si="4"/>
        <v>1. APC, CNRS/IN2P3, 10, rue Alice Domon et L\'eonie Duquet, 75205 Paris Cedex 13, France,     DAP, CEA/lrfu, Centre d'Etudes de Saclay, 91191 Gif-sur-Yvette, France.  \\</v>
      </c>
    </row>
    <row r="31" spans="2:15">
      <c r="B31" t="s">
        <v>45</v>
      </c>
      <c r="C31" s="1" t="s">
        <v>46</v>
      </c>
      <c r="D31" s="1" t="s">
        <v>429</v>
      </c>
      <c r="E31" t="s">
        <v>8</v>
      </c>
      <c r="F31">
        <v>35</v>
      </c>
      <c r="G31" t="s">
        <v>47</v>
      </c>
      <c r="I31" t="str">
        <f t="shared" si="2"/>
        <v>Eleonora Di Valentino $^{35}$           \\</v>
      </c>
      <c r="K31">
        <f t="shared" si="3"/>
        <v>21</v>
      </c>
      <c r="L31">
        <f t="shared" si="0"/>
        <v>11</v>
      </c>
      <c r="M31" t="str">
        <f t="shared" si="1"/>
        <v/>
      </c>
      <c r="O31" t="str">
        <f t="shared" si="4"/>
        <v>35. University of Manchester.  \\</v>
      </c>
    </row>
    <row r="32" spans="2:15">
      <c r="B32" s="1" t="s">
        <v>48</v>
      </c>
      <c r="C32" s="1" t="s">
        <v>49</v>
      </c>
      <c r="D32" s="1" t="s">
        <v>430</v>
      </c>
      <c r="E32" t="s">
        <v>8</v>
      </c>
      <c r="F32">
        <v>38</v>
      </c>
      <c r="G32" t="s">
        <v>332</v>
      </c>
      <c r="I32" t="str">
        <f t="shared" si="2"/>
        <v>Joy Didier $^{38}$                      \\</v>
      </c>
      <c r="K32">
        <f t="shared" si="3"/>
        <v>10</v>
      </c>
      <c r="L32">
        <f t="shared" si="0"/>
        <v>22</v>
      </c>
      <c r="M32" t="str">
        <f t="shared" si="1"/>
        <v/>
      </c>
      <c r="O32" t="str">
        <f t="shared" si="4"/>
        <v>38. University of Southern California.  \\</v>
      </c>
    </row>
    <row r="33" spans="2:15">
      <c r="B33" t="s">
        <v>50</v>
      </c>
      <c r="C33" s="1" t="s">
        <v>304</v>
      </c>
      <c r="D33" s="1" t="s">
        <v>431</v>
      </c>
      <c r="E33" t="s">
        <v>8</v>
      </c>
      <c r="F33">
        <v>22</v>
      </c>
      <c r="G33" t="s">
        <v>110</v>
      </c>
      <c r="I33" t="str">
        <f t="shared" si="2"/>
        <v>Olivier Dor\'e $^{22}$                  \\</v>
      </c>
      <c r="K33">
        <f t="shared" si="3"/>
        <v>14</v>
      </c>
      <c r="L33">
        <f t="shared" si="0"/>
        <v>18</v>
      </c>
      <c r="M33" t="str">
        <f t="shared" si="1"/>
        <v/>
      </c>
      <c r="O33" t="str">
        <f t="shared" si="4"/>
        <v>22. Jet Propulsion Laboratory, California Institute of Technology.  \\</v>
      </c>
    </row>
    <row r="34" spans="2:15">
      <c r="B34" s="1" t="s">
        <v>301</v>
      </c>
      <c r="C34" t="s">
        <v>300</v>
      </c>
      <c r="D34" t="s">
        <v>432</v>
      </c>
      <c r="E34" t="s">
        <v>8</v>
      </c>
      <c r="F34">
        <v>3</v>
      </c>
      <c r="G34" t="s">
        <v>333</v>
      </c>
      <c r="I34" t="str">
        <f t="shared" si="2"/>
        <v>Alexander van Engelen $^{3}$           \\</v>
      </c>
      <c r="K34">
        <f t="shared" si="3"/>
        <v>21</v>
      </c>
      <c r="L34">
        <f t="shared" si="0"/>
        <v>11</v>
      </c>
      <c r="M34" t="str">
        <f t="shared" si="1"/>
        <v/>
      </c>
      <c r="O34" t="str">
        <f t="shared" si="4"/>
        <v>3. Canadian Institute for Theoretical Astrophysics, University of Toronto, 60 St. George Street, Toronto, Canada.  \\</v>
      </c>
    </row>
    <row r="35" spans="2:15">
      <c r="B35" s="1" t="s">
        <v>51</v>
      </c>
      <c r="C35" s="1" t="s">
        <v>52</v>
      </c>
      <c r="D35" s="1" t="s">
        <v>433</v>
      </c>
      <c r="E35" t="s">
        <v>8</v>
      </c>
      <c r="F35">
        <v>16</v>
      </c>
      <c r="G35" t="s">
        <v>334</v>
      </c>
      <c r="I35" t="str">
        <f t="shared" si="2"/>
        <v>Josquin Errard $^{16}$                  \\</v>
      </c>
      <c r="K35">
        <f t="shared" si="3"/>
        <v>14</v>
      </c>
      <c r="L35">
        <f t="shared" si="0"/>
        <v>18</v>
      </c>
      <c r="M35" t="str">
        <f t="shared" si="1"/>
        <v/>
      </c>
      <c r="O35" t="str">
        <f t="shared" si="4"/>
        <v>16. Institut Lagrange, LPNHE, place Jussieu 4, 75005 Paris, France.  \\</v>
      </c>
    </row>
    <row r="36" spans="2:15">
      <c r="B36" t="s">
        <v>53</v>
      </c>
      <c r="C36" s="1" t="s">
        <v>54</v>
      </c>
      <c r="D36" s="1" t="s">
        <v>434</v>
      </c>
      <c r="E36" t="s">
        <v>8</v>
      </c>
      <c r="F36">
        <v>24</v>
      </c>
      <c r="G36" t="s">
        <v>55</v>
      </c>
      <c r="I36" t="str">
        <f t="shared" si="2"/>
        <v>Tom Essinger-Hileman $^{24}$            \\</v>
      </c>
      <c r="K36">
        <f t="shared" si="3"/>
        <v>20</v>
      </c>
      <c r="L36">
        <f t="shared" si="0"/>
        <v>12</v>
      </c>
      <c r="M36" t="str">
        <f t="shared" si="1"/>
        <v/>
      </c>
      <c r="O36" t="str">
        <f t="shared" si="4"/>
        <v>24. NASA Goddard Space Flight Center.  \\</v>
      </c>
    </row>
    <row r="37" spans="2:15">
      <c r="B37" s="1" t="s">
        <v>56</v>
      </c>
      <c r="C37" s="1" t="s">
        <v>57</v>
      </c>
      <c r="D37" t="s">
        <v>435</v>
      </c>
      <c r="E37" t="s">
        <v>8</v>
      </c>
      <c r="F37">
        <v>10</v>
      </c>
      <c r="G37" t="s">
        <v>335</v>
      </c>
      <c r="I37" t="str">
        <f t="shared" si="2"/>
        <v>Stephen Feeney $^{10}$                  \\</v>
      </c>
      <c r="K37">
        <f t="shared" si="3"/>
        <v>14</v>
      </c>
      <c r="L37">
        <f t="shared" si="0"/>
        <v>18</v>
      </c>
      <c r="M37" t="str">
        <f t="shared" si="1"/>
        <v/>
      </c>
      <c r="O37" t="str">
        <f t="shared" si="4"/>
        <v>10. Flatiron Institute.  \\</v>
      </c>
    </row>
    <row r="38" spans="2:15">
      <c r="B38" t="s">
        <v>295</v>
      </c>
      <c r="C38" t="s">
        <v>296</v>
      </c>
      <c r="D38" t="s">
        <v>436</v>
      </c>
      <c r="E38" t="s">
        <v>8</v>
      </c>
      <c r="F38">
        <v>34</v>
      </c>
      <c r="G38" t="s">
        <v>280</v>
      </c>
      <c r="I38" t="str">
        <f t="shared" si="2"/>
        <v>Jeffrey Filippini $^{34}$               \\</v>
      </c>
      <c r="K38">
        <f t="shared" si="3"/>
        <v>17</v>
      </c>
      <c r="L38">
        <f t="shared" si="0"/>
        <v>15</v>
      </c>
      <c r="M38" t="str">
        <f t="shared" si="1"/>
        <v/>
      </c>
      <c r="O38" t="str">
        <f t="shared" si="4"/>
        <v>34. University of Illinois, Urbana-Champaign.  \\</v>
      </c>
    </row>
    <row r="39" spans="2:15">
      <c r="B39" t="s">
        <v>58</v>
      </c>
      <c r="C39" s="1" t="s">
        <v>59</v>
      </c>
      <c r="D39" s="1" t="s">
        <v>437</v>
      </c>
      <c r="E39" t="s">
        <v>8</v>
      </c>
      <c r="F39">
        <v>25</v>
      </c>
      <c r="G39" t="s">
        <v>60</v>
      </c>
      <c r="I39" t="str">
        <f t="shared" si="2"/>
        <v>Laura Fissel $^{25}$                    \\</v>
      </c>
      <c r="K39">
        <f t="shared" si="3"/>
        <v>12</v>
      </c>
      <c r="L39">
        <f t="shared" si="0"/>
        <v>20</v>
      </c>
      <c r="M39" t="str">
        <f t="shared" si="1"/>
        <v/>
      </c>
      <c r="O39" t="str">
        <f t="shared" si="4"/>
        <v>25. National Radio Astronomy Observatory.  \\</v>
      </c>
    </row>
    <row r="40" spans="2:15">
      <c r="B40" t="s">
        <v>61</v>
      </c>
      <c r="C40" t="s">
        <v>62</v>
      </c>
      <c r="D40" t="s">
        <v>438</v>
      </c>
      <c r="E40" t="s">
        <v>8</v>
      </c>
      <c r="F40">
        <v>36</v>
      </c>
      <c r="G40" t="s">
        <v>63</v>
      </c>
      <c r="I40" t="str">
        <f t="shared" si="2"/>
        <v>Raphael Flauger $^{36}$                 \\</v>
      </c>
      <c r="K40">
        <f t="shared" si="3"/>
        <v>15</v>
      </c>
      <c r="L40">
        <f t="shared" si="0"/>
        <v>17</v>
      </c>
      <c r="M40" t="str">
        <f t="shared" si="1"/>
        <v/>
      </c>
      <c r="O40" t="str">
        <f t="shared" si="4"/>
        <v>36. UC San Diego.  \\</v>
      </c>
    </row>
    <row r="41" spans="2:15">
      <c r="B41" s="1" t="s">
        <v>64</v>
      </c>
      <c r="C41" s="1" t="s">
        <v>65</v>
      </c>
      <c r="D41" s="1" t="s">
        <v>439</v>
      </c>
      <c r="E41" t="s">
        <v>8</v>
      </c>
      <c r="F41">
        <v>17</v>
      </c>
      <c r="G41" t="s">
        <v>39</v>
      </c>
      <c r="I41" t="str">
        <f t="shared" si="2"/>
        <v>Vera Gluscevic $^{17}$                  \\</v>
      </c>
      <c r="K41">
        <f t="shared" si="3"/>
        <v>14</v>
      </c>
      <c r="L41">
        <f t="shared" si="0"/>
        <v>18</v>
      </c>
      <c r="M41" t="str">
        <f t="shared" si="1"/>
        <v/>
      </c>
      <c r="O41" t="str">
        <f t="shared" si="4"/>
        <v>17. Institute for Advanced Study.  \\</v>
      </c>
    </row>
    <row r="42" spans="2:15">
      <c r="B42" s="1" t="s">
        <v>66</v>
      </c>
      <c r="C42" s="1" t="s">
        <v>67</v>
      </c>
      <c r="D42" s="1" t="s">
        <v>440</v>
      </c>
      <c r="E42" t="s">
        <v>8</v>
      </c>
      <c r="F42">
        <v>22</v>
      </c>
      <c r="G42" t="s">
        <v>110</v>
      </c>
      <c r="I42" t="str">
        <f t="shared" si="2"/>
        <v>Kris Gorski $^{22}$                     \\</v>
      </c>
      <c r="K42">
        <f t="shared" si="3"/>
        <v>11</v>
      </c>
      <c r="L42">
        <f t="shared" ref="L42:L73" si="5">IF(K42&lt;30,(32-K42),3)</f>
        <v>21</v>
      </c>
      <c r="M42" t="str">
        <f t="shared" ref="M42:M73" si="6">REPT(" ",L42)</f>
        <v/>
      </c>
      <c r="O42" t="str">
        <f t="shared" si="4"/>
        <v>22. Jet Propulsion Laboratory, California Institute of Technology.  \\</v>
      </c>
    </row>
    <row r="43" spans="2:15">
      <c r="B43" s="1" t="s">
        <v>68</v>
      </c>
      <c r="C43" s="1" t="s">
        <v>69</v>
      </c>
      <c r="D43" s="1" t="s">
        <v>441</v>
      </c>
      <c r="E43" t="s">
        <v>8</v>
      </c>
      <c r="F43">
        <v>33</v>
      </c>
      <c r="G43" t="s">
        <v>337</v>
      </c>
      <c r="I43" t="str">
        <f t="shared" si="2"/>
        <v>Dan Green $^{33}$                       \\</v>
      </c>
      <c r="K43">
        <f t="shared" si="3"/>
        <v>9</v>
      </c>
      <c r="L43">
        <f t="shared" si="5"/>
        <v>23</v>
      </c>
      <c r="M43" t="str">
        <f t="shared" si="6"/>
        <v/>
      </c>
      <c r="O43" t="str">
        <f t="shared" si="4"/>
        <v>33. University of California, Berkeley.  \\</v>
      </c>
    </row>
    <row r="44" spans="2:15">
      <c r="B44" s="1" t="s">
        <v>411</v>
      </c>
      <c r="C44" s="1" t="s">
        <v>412</v>
      </c>
      <c r="D44" t="s">
        <v>442</v>
      </c>
      <c r="E44" t="s">
        <v>8</v>
      </c>
      <c r="F44">
        <v>36</v>
      </c>
      <c r="G44" t="s">
        <v>410</v>
      </c>
      <c r="I44" t="str">
        <f t="shared" ref="I44:I74" si="7">CONCATENATE(B44," ",C44," $^{",F44,"}$",M44,"\\")</f>
        <v>Shaul Hanany $^{36}$                    \\</v>
      </c>
      <c r="K44">
        <f t="shared" ref="K44:K74" si="8">LEN(B44)+LEN(C44)+1</f>
        <v>12</v>
      </c>
      <c r="L44">
        <f t="shared" si="5"/>
        <v>20</v>
      </c>
      <c r="M44" t="str">
        <f t="shared" si="6"/>
        <v/>
      </c>
      <c r="O44" t="str">
        <f t="shared" ref="O44:O74" si="9">CONCATENATE(F44,". ",G44,".  \\")</f>
        <v>36. University of Minnesota - Twin Cities.  \\</v>
      </c>
    </row>
    <row r="45" spans="2:15">
      <c r="B45" s="1" t="s">
        <v>70</v>
      </c>
      <c r="C45" s="1" t="s">
        <v>71</v>
      </c>
      <c r="D45" s="1" t="s">
        <v>443</v>
      </c>
      <c r="E45" t="s">
        <v>8</v>
      </c>
      <c r="F45">
        <v>28</v>
      </c>
      <c r="G45" t="s">
        <v>87</v>
      </c>
      <c r="I45" t="str">
        <f t="shared" si="7"/>
        <v>Brandon Hensley $^{28}$                 \\</v>
      </c>
      <c r="K45">
        <f t="shared" si="8"/>
        <v>15</v>
      </c>
      <c r="L45">
        <f t="shared" si="5"/>
        <v>17</v>
      </c>
      <c r="M45" t="str">
        <f t="shared" si="6"/>
        <v/>
      </c>
      <c r="O45" t="str">
        <f t="shared" si="9"/>
        <v>28. Princeton University.  \\</v>
      </c>
    </row>
    <row r="46" spans="2:15">
      <c r="B46" t="s">
        <v>72</v>
      </c>
      <c r="C46" s="1" t="s">
        <v>73</v>
      </c>
      <c r="E46" t="s">
        <v>8</v>
      </c>
      <c r="F46">
        <v>18</v>
      </c>
      <c r="G46" t="s">
        <v>74</v>
      </c>
      <c r="I46" t="str">
        <f t="shared" si="7"/>
        <v>Diego Herranz $^{18}$                   \\</v>
      </c>
      <c r="K46">
        <f t="shared" si="8"/>
        <v>13</v>
      </c>
      <c r="L46">
        <f t="shared" si="5"/>
        <v>19</v>
      </c>
      <c r="M46" t="str">
        <f t="shared" si="6"/>
        <v/>
      </c>
      <c r="O46" t="str">
        <f t="shared" si="9"/>
        <v>18. Instituto de Física de Cantabria.  \\</v>
      </c>
    </row>
    <row r="47" spans="2:15">
      <c r="B47" s="1" t="s">
        <v>75</v>
      </c>
      <c r="C47" s="1" t="s">
        <v>76</v>
      </c>
      <c r="D47" t="s">
        <v>444</v>
      </c>
      <c r="E47" t="s">
        <v>8</v>
      </c>
      <c r="F47" t="s">
        <v>374</v>
      </c>
      <c r="G47" t="s">
        <v>338</v>
      </c>
      <c r="I47" t="str">
        <f t="shared" si="7"/>
        <v>Colin Hill $^{17,10}$                      \\</v>
      </c>
      <c r="K47">
        <f t="shared" si="8"/>
        <v>10</v>
      </c>
      <c r="L47">
        <f t="shared" si="5"/>
        <v>22</v>
      </c>
      <c r="M47" t="str">
        <f t="shared" si="6"/>
        <v/>
      </c>
      <c r="O47" t="str">
        <f t="shared" si="9"/>
        <v>17,10. Institute for Advanced Study, Flatiron Institute.  \\</v>
      </c>
    </row>
    <row r="48" spans="2:15">
      <c r="B48" t="s">
        <v>77</v>
      </c>
      <c r="C48" s="1" t="s">
        <v>78</v>
      </c>
      <c r="D48" s="1" t="s">
        <v>445</v>
      </c>
      <c r="E48" t="s">
        <v>8</v>
      </c>
      <c r="F48">
        <v>15</v>
      </c>
      <c r="G48" t="s">
        <v>79</v>
      </c>
      <c r="I48" t="str">
        <f t="shared" si="7"/>
        <v>Eric Hivon $^{15}$                      \\</v>
      </c>
      <c r="K48">
        <f t="shared" si="8"/>
        <v>10</v>
      </c>
      <c r="L48">
        <f t="shared" si="5"/>
        <v>22</v>
      </c>
      <c r="M48" t="str">
        <f t="shared" si="6"/>
        <v/>
      </c>
      <c r="O48" t="str">
        <f t="shared" si="9"/>
        <v>15. Institut d'Astrophysique de Paris.  \\</v>
      </c>
    </row>
    <row r="49" spans="2:15">
      <c r="B49" s="1" t="s">
        <v>323</v>
      </c>
      <c r="C49" s="1" t="s">
        <v>324</v>
      </c>
      <c r="D49" s="1" t="s">
        <v>446</v>
      </c>
      <c r="E49" t="s">
        <v>8</v>
      </c>
      <c r="F49">
        <v>7</v>
      </c>
      <c r="G49" t="s">
        <v>325</v>
      </c>
      <c r="I49" t="str">
        <f t="shared" si="7"/>
        <v>Ren\'{e}e  Hlo\v{z}ek $^{7}$           \\</v>
      </c>
      <c r="K49">
        <f t="shared" si="8"/>
        <v>21</v>
      </c>
      <c r="L49">
        <f t="shared" si="5"/>
        <v>11</v>
      </c>
      <c r="M49" t="str">
        <f t="shared" si="6"/>
        <v/>
      </c>
      <c r="O49" t="str">
        <f t="shared" si="9"/>
        <v>7. Department of Astronomy \&amp; Astrophysics and Dunlap Institute, University of Toronto.  \\</v>
      </c>
    </row>
    <row r="50" spans="2:15">
      <c r="B50" t="s">
        <v>80</v>
      </c>
      <c r="C50" s="1" t="s">
        <v>81</v>
      </c>
      <c r="D50" s="1" t="s">
        <v>447</v>
      </c>
      <c r="E50" t="s">
        <v>8</v>
      </c>
      <c r="F50">
        <v>26</v>
      </c>
      <c r="G50" t="s">
        <v>82</v>
      </c>
      <c r="I50" t="str">
        <f t="shared" si="7"/>
        <v>Johannes Hubmayr $^{26}$                \\</v>
      </c>
      <c r="K50">
        <f t="shared" si="8"/>
        <v>16</v>
      </c>
      <c r="L50">
        <f t="shared" si="5"/>
        <v>16</v>
      </c>
      <c r="M50" t="str">
        <f t="shared" si="6"/>
        <v/>
      </c>
      <c r="O50" t="str">
        <f t="shared" si="9"/>
        <v>26. NIST.  \\</v>
      </c>
    </row>
    <row r="51" spans="2:15">
      <c r="B51" t="s">
        <v>83</v>
      </c>
      <c r="C51" t="s">
        <v>84</v>
      </c>
      <c r="D51" t="s">
        <v>448</v>
      </c>
      <c r="E51" t="s">
        <v>8</v>
      </c>
      <c r="F51">
        <v>6</v>
      </c>
      <c r="G51" t="s">
        <v>373</v>
      </c>
      <c r="I51" t="str">
        <f t="shared" si="7"/>
        <v>Brad Johnson $^{6}$                    \\</v>
      </c>
      <c r="K51">
        <f t="shared" si="8"/>
        <v>12</v>
      </c>
      <c r="L51">
        <f t="shared" si="5"/>
        <v>20</v>
      </c>
      <c r="M51" t="str">
        <f t="shared" si="6"/>
        <v/>
      </c>
      <c r="O51" t="str">
        <f t="shared" si="9"/>
        <v>6. Columbia University.  \\</v>
      </c>
    </row>
    <row r="52" spans="2:15">
      <c r="B52" t="s">
        <v>85</v>
      </c>
      <c r="C52" t="s">
        <v>86</v>
      </c>
      <c r="D52" t="s">
        <v>449</v>
      </c>
      <c r="E52" t="s">
        <v>8</v>
      </c>
      <c r="F52">
        <v>28</v>
      </c>
      <c r="G52" t="s">
        <v>87</v>
      </c>
      <c r="I52" t="str">
        <f t="shared" si="7"/>
        <v>William Jones $^{28}$                   \\</v>
      </c>
      <c r="K52">
        <f t="shared" si="8"/>
        <v>13</v>
      </c>
      <c r="L52">
        <f t="shared" si="5"/>
        <v>19</v>
      </c>
      <c r="M52" t="str">
        <f t="shared" si="6"/>
        <v/>
      </c>
      <c r="O52" t="str">
        <f t="shared" si="9"/>
        <v>28. Princeton University.  \\</v>
      </c>
    </row>
    <row r="53" spans="2:15">
      <c r="B53" t="s">
        <v>88</v>
      </c>
      <c r="C53" s="1" t="s">
        <v>86</v>
      </c>
      <c r="D53" s="1" t="s">
        <v>450</v>
      </c>
      <c r="E53" t="s">
        <v>8</v>
      </c>
      <c r="F53">
        <v>36</v>
      </c>
      <c r="G53" t="s">
        <v>410</v>
      </c>
      <c r="I53" t="str">
        <f t="shared" si="7"/>
        <v>Terry Jones $^{36}$                     \\</v>
      </c>
      <c r="K53">
        <f t="shared" si="8"/>
        <v>11</v>
      </c>
      <c r="L53">
        <f t="shared" si="5"/>
        <v>21</v>
      </c>
      <c r="M53" t="str">
        <f t="shared" si="6"/>
        <v/>
      </c>
      <c r="O53" t="str">
        <f t="shared" si="9"/>
        <v>36. University of Minnesota - Twin Cities.  \\</v>
      </c>
    </row>
    <row r="54" spans="2:15">
      <c r="B54" s="1" t="s">
        <v>307</v>
      </c>
      <c r="C54" s="1" t="s">
        <v>89</v>
      </c>
      <c r="D54" s="1" t="s">
        <v>451</v>
      </c>
      <c r="E54" t="s">
        <v>8</v>
      </c>
      <c r="F54">
        <v>35</v>
      </c>
      <c r="G54" t="s">
        <v>339</v>
      </c>
      <c r="I54" t="str">
        <f t="shared" si="7"/>
        <v>Lloyd Knox $^{35}$                      \\</v>
      </c>
      <c r="K54">
        <f t="shared" si="8"/>
        <v>10</v>
      </c>
      <c r="L54">
        <f t="shared" si="5"/>
        <v>22</v>
      </c>
      <c r="M54" t="str">
        <f t="shared" si="6"/>
        <v/>
      </c>
      <c r="O54" t="str">
        <f t="shared" si="9"/>
        <v>35. UC Davis.  \\</v>
      </c>
    </row>
    <row r="55" spans="2:15">
      <c r="B55" s="1" t="s">
        <v>90</v>
      </c>
      <c r="C55" s="1" t="s">
        <v>91</v>
      </c>
      <c r="D55" s="1" t="s">
        <v>452</v>
      </c>
      <c r="E55" t="s">
        <v>8</v>
      </c>
      <c r="F55">
        <v>24</v>
      </c>
      <c r="G55" t="s">
        <v>55</v>
      </c>
      <c r="I55" t="str">
        <f t="shared" si="7"/>
        <v>Al Kogut $^{24}$                        \\</v>
      </c>
      <c r="K55">
        <f t="shared" si="8"/>
        <v>8</v>
      </c>
      <c r="L55">
        <f t="shared" si="5"/>
        <v>24</v>
      </c>
      <c r="M55" t="str">
        <f t="shared" si="6"/>
        <v/>
      </c>
      <c r="O55" t="str">
        <f t="shared" si="9"/>
        <v>24. NASA Goddard Space Flight Center.  \\</v>
      </c>
    </row>
    <row r="56" spans="2:15">
      <c r="B56" t="s">
        <v>287</v>
      </c>
      <c r="C56" t="s">
        <v>306</v>
      </c>
      <c r="D56"/>
      <c r="E56" t="s">
        <v>8</v>
      </c>
      <c r="F56">
        <v>9</v>
      </c>
      <c r="G56" t="s">
        <v>275</v>
      </c>
      <c r="I56" t="str">
        <f t="shared" si="7"/>
        <v>Marcos L\'{o}pez-Caniego $^{9}$        \\</v>
      </c>
      <c r="K56">
        <f t="shared" si="8"/>
        <v>24</v>
      </c>
      <c r="L56">
        <f t="shared" si="5"/>
        <v>8</v>
      </c>
      <c r="M56" t="str">
        <f t="shared" si="6"/>
        <v/>
      </c>
      <c r="O56" t="str">
        <f t="shared" si="9"/>
        <v>9. European Space Astronomy Centre.  \\</v>
      </c>
    </row>
    <row r="57" spans="2:15">
      <c r="B57" s="1" t="s">
        <v>92</v>
      </c>
      <c r="C57" t="s">
        <v>93</v>
      </c>
      <c r="D57" t="s">
        <v>453</v>
      </c>
      <c r="E57" t="s">
        <v>8</v>
      </c>
      <c r="F57">
        <v>22</v>
      </c>
      <c r="G57" t="s">
        <v>110</v>
      </c>
      <c r="I57" t="str">
        <f t="shared" si="7"/>
        <v>Charles Lawrence $^{22}$                \\</v>
      </c>
      <c r="K57">
        <f t="shared" si="8"/>
        <v>16</v>
      </c>
      <c r="L57">
        <f t="shared" si="5"/>
        <v>16</v>
      </c>
      <c r="M57" t="str">
        <f t="shared" si="6"/>
        <v/>
      </c>
      <c r="O57" t="str">
        <f t="shared" si="9"/>
        <v>22. Jet Propulsion Laboratory, California Institute of Technology.  \\</v>
      </c>
    </row>
    <row r="58" spans="2:15">
      <c r="B58" s="1" t="s">
        <v>94</v>
      </c>
      <c r="C58" t="s">
        <v>95</v>
      </c>
      <c r="D58" t="s">
        <v>454</v>
      </c>
      <c r="E58" t="s">
        <v>8</v>
      </c>
      <c r="F58">
        <v>39</v>
      </c>
      <c r="G58" t="s">
        <v>340</v>
      </c>
      <c r="I58" t="str">
        <f t="shared" si="7"/>
        <v>Alex Lazarian $^{39}$                   \\</v>
      </c>
      <c r="K58">
        <f t="shared" si="8"/>
        <v>13</v>
      </c>
      <c r="L58">
        <f t="shared" si="5"/>
        <v>19</v>
      </c>
      <c r="M58" t="str">
        <f t="shared" si="6"/>
        <v/>
      </c>
      <c r="O58" t="str">
        <f t="shared" si="9"/>
        <v>39. University of Wisconsin - Madison.  \\</v>
      </c>
    </row>
    <row r="59" spans="2:15">
      <c r="B59" s="1" t="s">
        <v>96</v>
      </c>
      <c r="C59" t="s">
        <v>97</v>
      </c>
      <c r="D59" t="s">
        <v>455</v>
      </c>
      <c r="E59" t="s">
        <v>8</v>
      </c>
      <c r="F59">
        <v>8</v>
      </c>
      <c r="G59" t="s">
        <v>341</v>
      </c>
      <c r="I59" t="str">
        <f t="shared" si="7"/>
        <v>Zack Li $^{8}$                         \\</v>
      </c>
      <c r="K59">
        <f t="shared" si="8"/>
        <v>7</v>
      </c>
      <c r="L59">
        <f t="shared" si="5"/>
        <v>25</v>
      </c>
      <c r="M59" t="str">
        <f t="shared" si="6"/>
        <v/>
      </c>
      <c r="O59" t="str">
        <f t="shared" si="9"/>
        <v>8. Department of Astrophysical Sciences, Princeton University.  \\</v>
      </c>
    </row>
    <row r="60" spans="2:15">
      <c r="B60" s="1" t="s">
        <v>98</v>
      </c>
      <c r="C60" s="1" t="s">
        <v>99</v>
      </c>
      <c r="E60" t="s">
        <v>8</v>
      </c>
      <c r="F60">
        <v>8</v>
      </c>
      <c r="G60" t="s">
        <v>341</v>
      </c>
      <c r="I60" t="str">
        <f t="shared" si="7"/>
        <v>Mathew Madhavacheril $^{8}$            \\</v>
      </c>
      <c r="K60">
        <f t="shared" si="8"/>
        <v>20</v>
      </c>
      <c r="L60">
        <f t="shared" si="5"/>
        <v>12</v>
      </c>
      <c r="M60" t="str">
        <f t="shared" si="6"/>
        <v/>
      </c>
      <c r="O60" t="str">
        <f t="shared" si="9"/>
        <v>8. Department of Astrophysical Sciences, Princeton University.  \\</v>
      </c>
    </row>
    <row r="61" spans="2:15">
      <c r="B61" s="1" t="s">
        <v>100</v>
      </c>
      <c r="C61" t="s">
        <v>101</v>
      </c>
      <c r="D61" t="s">
        <v>456</v>
      </c>
      <c r="E61" t="s">
        <v>8</v>
      </c>
      <c r="F61">
        <v>5</v>
      </c>
      <c r="G61" t="s">
        <v>342</v>
      </c>
      <c r="I61" t="str">
        <f t="shared" si="7"/>
        <v>Jean-Baptiste Melin $^{5}$             \\</v>
      </c>
      <c r="K61">
        <f t="shared" si="8"/>
        <v>19</v>
      </c>
      <c r="L61">
        <f t="shared" si="5"/>
        <v>13</v>
      </c>
      <c r="M61" t="str">
        <f t="shared" si="6"/>
        <v/>
      </c>
      <c r="O61" t="str">
        <f t="shared" si="9"/>
        <v>5. CEA Saclay, DRF/Irfu/SPP, 91191 Gif-sur-Yvette Cedex, France.  \\</v>
      </c>
    </row>
    <row r="62" spans="2:15">
      <c r="B62" t="s">
        <v>102</v>
      </c>
      <c r="C62" s="1" t="s">
        <v>103</v>
      </c>
      <c r="D62" s="1" t="s">
        <v>457</v>
      </c>
      <c r="E62" t="s">
        <v>8</v>
      </c>
      <c r="F62">
        <v>4</v>
      </c>
      <c r="G62" t="s">
        <v>104</v>
      </c>
      <c r="I62" t="str">
        <f t="shared" si="7"/>
        <v>Mattia Negrello $^{4}$                 \\</v>
      </c>
      <c r="K62">
        <f t="shared" si="8"/>
        <v>15</v>
      </c>
      <c r="L62">
        <f t="shared" si="5"/>
        <v>17</v>
      </c>
      <c r="M62" t="str">
        <f t="shared" si="6"/>
        <v/>
      </c>
      <c r="O62" t="str">
        <f t="shared" si="9"/>
        <v>4. Cardiff University School of Physics and Astronomy.  \\</v>
      </c>
    </row>
    <row r="63" spans="2:15">
      <c r="B63" t="s">
        <v>105</v>
      </c>
      <c r="C63" t="s">
        <v>106</v>
      </c>
      <c r="D63" t="s">
        <v>458</v>
      </c>
      <c r="E63" t="s">
        <v>8</v>
      </c>
      <c r="F63">
        <v>27</v>
      </c>
      <c r="G63" t="s">
        <v>107</v>
      </c>
      <c r="I63" t="str">
        <f t="shared" si="7"/>
        <v>Giles Novak $^{27}$                     \\</v>
      </c>
      <c r="K63">
        <f t="shared" si="8"/>
        <v>11</v>
      </c>
      <c r="L63">
        <f t="shared" si="5"/>
        <v>21</v>
      </c>
      <c r="M63" t="str">
        <f t="shared" si="6"/>
        <v/>
      </c>
      <c r="O63" t="str">
        <f t="shared" si="9"/>
        <v>27. Northwestern University.  \\</v>
      </c>
    </row>
    <row r="64" spans="2:15">
      <c r="B64" t="s">
        <v>108</v>
      </c>
      <c r="C64" s="1" t="s">
        <v>109</v>
      </c>
      <c r="D64" s="1" t="s">
        <v>459</v>
      </c>
      <c r="E64" t="s">
        <v>8</v>
      </c>
      <c r="F64">
        <v>22</v>
      </c>
      <c r="G64" t="s">
        <v>110</v>
      </c>
      <c r="I64" t="str">
        <f t="shared" si="7"/>
        <v>Roger O'Brient $^{22}$                  \\</v>
      </c>
      <c r="K64">
        <f t="shared" si="8"/>
        <v>14</v>
      </c>
      <c r="L64">
        <f t="shared" si="5"/>
        <v>18</v>
      </c>
      <c r="M64" t="str">
        <f t="shared" si="6"/>
        <v/>
      </c>
      <c r="O64" t="str">
        <f t="shared" si="9"/>
        <v>22. Jet Propulsion Laboratory, California Institute of Technology.  \\</v>
      </c>
    </row>
    <row r="65" spans="2:15">
      <c r="B65" s="1" t="s">
        <v>111</v>
      </c>
      <c r="C65" s="1" t="s">
        <v>112</v>
      </c>
      <c r="D65" s="1" t="s">
        <v>460</v>
      </c>
      <c r="E65" t="s">
        <v>8</v>
      </c>
      <c r="F65">
        <v>22</v>
      </c>
      <c r="G65" t="s">
        <v>110</v>
      </c>
      <c r="I65" t="str">
        <f t="shared" si="7"/>
        <v>Chris Paine $^{22}$                     \\</v>
      </c>
      <c r="K65">
        <f t="shared" si="8"/>
        <v>11</v>
      </c>
      <c r="L65">
        <f t="shared" si="5"/>
        <v>21</v>
      </c>
      <c r="M65" t="str">
        <f t="shared" si="6"/>
        <v/>
      </c>
      <c r="O65" t="str">
        <f t="shared" si="9"/>
        <v>22. Jet Propulsion Laboratory, California Institute of Technology.  \\</v>
      </c>
    </row>
    <row r="66" spans="2:15">
      <c r="B66" s="1" t="s">
        <v>113</v>
      </c>
      <c r="C66" s="1" t="s">
        <v>114</v>
      </c>
      <c r="D66" s="1" t="s">
        <v>461</v>
      </c>
      <c r="E66" t="s">
        <v>8</v>
      </c>
      <c r="F66">
        <v>2</v>
      </c>
      <c r="G66" t="s">
        <v>223</v>
      </c>
      <c r="I66" t="str">
        <f t="shared" si="7"/>
        <v>Tim Pearson $^{2}$                     \\</v>
      </c>
      <c r="K66">
        <f t="shared" si="8"/>
        <v>11</v>
      </c>
      <c r="L66">
        <f t="shared" si="5"/>
        <v>21</v>
      </c>
      <c r="M66" t="str">
        <f t="shared" si="6"/>
        <v/>
      </c>
      <c r="O66" t="str">
        <f t="shared" si="9"/>
        <v>2. California Institute of Technology.  \\</v>
      </c>
    </row>
    <row r="67" spans="2:15">
      <c r="B67" t="s">
        <v>115</v>
      </c>
      <c r="C67" t="s">
        <v>116</v>
      </c>
      <c r="D67" t="s">
        <v>462</v>
      </c>
      <c r="E67" t="s">
        <v>8</v>
      </c>
      <c r="F67">
        <v>32</v>
      </c>
      <c r="G67" t="s">
        <v>117</v>
      </c>
      <c r="I67" t="str">
        <f t="shared" si="7"/>
        <v>Levon Pogosian $^{32}$                  \\</v>
      </c>
      <c r="K67">
        <f t="shared" si="8"/>
        <v>14</v>
      </c>
      <c r="L67">
        <f t="shared" si="5"/>
        <v>18</v>
      </c>
      <c r="M67" t="str">
        <f t="shared" si="6"/>
        <v/>
      </c>
      <c r="O67" t="str">
        <f t="shared" si="9"/>
        <v>32. Simon Fraser University.  \\</v>
      </c>
    </row>
    <row r="68" spans="2:15">
      <c r="B68" s="1" t="s">
        <v>118</v>
      </c>
      <c r="C68" s="1" t="s">
        <v>119</v>
      </c>
      <c r="D68" s="1" t="s">
        <v>463</v>
      </c>
      <c r="E68" t="s">
        <v>8</v>
      </c>
      <c r="F68">
        <v>36</v>
      </c>
      <c r="G68" t="s">
        <v>410</v>
      </c>
      <c r="I68" t="str">
        <f t="shared" si="7"/>
        <v>Clem Pryke $^{36}$                      \\</v>
      </c>
      <c r="K68">
        <f t="shared" si="8"/>
        <v>10</v>
      </c>
      <c r="L68">
        <f t="shared" si="5"/>
        <v>22</v>
      </c>
      <c r="M68" t="str">
        <f t="shared" si="6"/>
        <v/>
      </c>
      <c r="O68" t="str">
        <f t="shared" si="9"/>
        <v>36. University of Minnesota - Twin Cities.  \\</v>
      </c>
    </row>
    <row r="69" spans="2:15">
      <c r="B69" t="s">
        <v>120</v>
      </c>
      <c r="C69" s="1" t="s">
        <v>121</v>
      </c>
      <c r="D69" s="1" t="s">
        <v>464</v>
      </c>
      <c r="E69" t="s">
        <v>8</v>
      </c>
      <c r="F69">
        <v>35</v>
      </c>
      <c r="G69" t="s">
        <v>47</v>
      </c>
      <c r="I69" t="str">
        <f t="shared" si="7"/>
        <v>Mathieu Remazeilles $^{35}$             \\</v>
      </c>
      <c r="K69">
        <f t="shared" si="8"/>
        <v>19</v>
      </c>
      <c r="L69">
        <f t="shared" si="5"/>
        <v>13</v>
      </c>
      <c r="M69" t="str">
        <f t="shared" si="6"/>
        <v/>
      </c>
      <c r="O69" t="str">
        <f t="shared" si="9"/>
        <v>35. University of Manchester.  \\</v>
      </c>
    </row>
    <row r="70" spans="2:15">
      <c r="B70" t="s">
        <v>122</v>
      </c>
      <c r="C70" s="1" t="s">
        <v>123</v>
      </c>
      <c r="D70" s="1" t="s">
        <v>465</v>
      </c>
      <c r="E70" t="s">
        <v>8</v>
      </c>
      <c r="F70">
        <v>22</v>
      </c>
      <c r="G70" t="s">
        <v>110</v>
      </c>
      <c r="I70" t="str">
        <f t="shared" si="7"/>
        <v>Graca Rocha $^{22}$                     \\</v>
      </c>
      <c r="K70">
        <f t="shared" si="8"/>
        <v>11</v>
      </c>
      <c r="L70">
        <f t="shared" si="5"/>
        <v>21</v>
      </c>
      <c r="M70" t="str">
        <f t="shared" si="6"/>
        <v/>
      </c>
      <c r="O70" t="str">
        <f t="shared" si="9"/>
        <v>22. Jet Propulsion Laboratory, California Institute of Technology.  \\</v>
      </c>
    </row>
    <row r="71" spans="2:15">
      <c r="B71" s="1" t="s">
        <v>124</v>
      </c>
      <c r="C71" s="1" t="s">
        <v>125</v>
      </c>
      <c r="D71" s="1" t="s">
        <v>466</v>
      </c>
      <c r="E71" t="s">
        <v>8</v>
      </c>
      <c r="F71">
        <v>17</v>
      </c>
      <c r="G71" t="s">
        <v>343</v>
      </c>
      <c r="I71" t="str">
        <f t="shared" si="7"/>
        <v>Marcel Schmittfull $^{17}$              \\</v>
      </c>
      <c r="K71">
        <f t="shared" si="8"/>
        <v>18</v>
      </c>
      <c r="L71">
        <f t="shared" si="5"/>
        <v>14</v>
      </c>
      <c r="M71" t="str">
        <f t="shared" si="6"/>
        <v/>
      </c>
      <c r="O71" t="str">
        <f t="shared" si="9"/>
        <v>17. Institute for Advanced Study, Princeton.  \\</v>
      </c>
    </row>
    <row r="72" spans="2:15">
      <c r="B72" s="1" t="s">
        <v>309</v>
      </c>
      <c r="C72" s="1" t="s">
        <v>262</v>
      </c>
      <c r="D72" s="1" t="s">
        <v>467</v>
      </c>
      <c r="E72" t="s">
        <v>8</v>
      </c>
      <c r="F72">
        <v>38</v>
      </c>
      <c r="G72" t="s">
        <v>344</v>
      </c>
      <c r="I72" t="str">
        <f t="shared" si="7"/>
        <v>Douglas Scott $^{38}$                   \\</v>
      </c>
      <c r="K72">
        <f t="shared" si="8"/>
        <v>13</v>
      </c>
      <c r="L72">
        <f t="shared" si="5"/>
        <v>19</v>
      </c>
      <c r="M72" t="str">
        <f t="shared" si="6"/>
        <v/>
      </c>
      <c r="O72" t="str">
        <f t="shared" si="9"/>
        <v>38. University of British Columbia, Canada.  \\</v>
      </c>
    </row>
    <row r="73" spans="2:15">
      <c r="B73" t="s">
        <v>126</v>
      </c>
      <c r="C73" s="1" t="s">
        <v>127</v>
      </c>
      <c r="E73" t="s">
        <v>8</v>
      </c>
      <c r="F73">
        <v>11</v>
      </c>
      <c r="G73" t="s">
        <v>128</v>
      </c>
      <c r="I73" t="str">
        <f t="shared" si="7"/>
        <v>Ian Stephens $^{11}$                    \\</v>
      </c>
      <c r="K73">
        <f t="shared" si="8"/>
        <v>12</v>
      </c>
      <c r="L73">
        <f t="shared" si="5"/>
        <v>20</v>
      </c>
      <c r="M73" t="str">
        <f t="shared" si="6"/>
        <v/>
      </c>
      <c r="O73" t="str">
        <f t="shared" si="9"/>
        <v>11. Harvard-Smithsonian Center for Astrophysics.  \\</v>
      </c>
    </row>
    <row r="74" spans="2:15">
      <c r="B74" s="1" t="s">
        <v>129</v>
      </c>
      <c r="C74" t="s">
        <v>130</v>
      </c>
      <c r="D74" t="s">
        <v>468</v>
      </c>
      <c r="E74" t="s">
        <v>8</v>
      </c>
      <c r="F74">
        <v>22</v>
      </c>
      <c r="G74" t="s">
        <v>110</v>
      </c>
      <c r="I74" t="str">
        <f t="shared" si="7"/>
        <v>Brian Sutin $^{22}$                     \\</v>
      </c>
      <c r="K74">
        <f t="shared" si="8"/>
        <v>11</v>
      </c>
      <c r="L74">
        <f t="shared" ref="L74:L82" si="10">IF(K74&lt;30,(32-K74),3)</f>
        <v>21</v>
      </c>
      <c r="M74" t="str">
        <f t="shared" ref="M74:M82" si="11">REPT(" ",L74)</f>
        <v/>
      </c>
      <c r="O74" t="str">
        <f t="shared" si="9"/>
        <v>22. Jet Propulsion Laboratory, California Institute of Technology.  \\</v>
      </c>
    </row>
    <row r="75" spans="2:15">
      <c r="B75" t="s">
        <v>131</v>
      </c>
      <c r="C75" s="1" t="s">
        <v>132</v>
      </c>
      <c r="D75" s="1" t="s">
        <v>469</v>
      </c>
      <c r="E75" t="s">
        <v>8</v>
      </c>
      <c r="F75">
        <v>37</v>
      </c>
      <c r="G75" t="s">
        <v>133</v>
      </c>
      <c r="I75" t="str">
        <f>CONCATENATE(B75," ",C75, " $^{", F75,"}$", M75,"\\")</f>
        <v>Maurizio Tomasi $^{37}$                 \\</v>
      </c>
      <c r="K75">
        <f>LEN(B75) + LEN(C75) +1</f>
        <v>15</v>
      </c>
      <c r="L75">
        <f t="shared" si="10"/>
        <v>17</v>
      </c>
      <c r="M75" t="str">
        <f t="shared" si="11"/>
        <v/>
      </c>
      <c r="O75" t="str">
        <f>CONCATENATE(F75, ". ", G75, ".  \\")</f>
        <v>37. Università degli studi di Milano.  \\</v>
      </c>
    </row>
    <row r="76" spans="2:15">
      <c r="B76" s="1" t="s">
        <v>134</v>
      </c>
      <c r="C76" t="s">
        <v>135</v>
      </c>
      <c r="D76" t="s">
        <v>470</v>
      </c>
      <c r="E76" t="s">
        <v>8</v>
      </c>
      <c r="F76">
        <v>22</v>
      </c>
      <c r="G76" t="s">
        <v>110</v>
      </c>
      <c r="I76" t="str">
        <f t="shared" ref="I76:I82" si="12">CONCATENATE(B76," ",C76," $^{",F76,"}$",M76,"\\")</f>
        <v>Amy Trangsrud $^{22}$                   \\</v>
      </c>
      <c r="K76">
        <f>LEN(B76)+LEN(C76)+1</f>
        <v>13</v>
      </c>
      <c r="L76">
        <f t="shared" si="10"/>
        <v>19</v>
      </c>
      <c r="M76" t="str">
        <f t="shared" si="11"/>
        <v/>
      </c>
      <c r="O76" t="str">
        <f t="shared" ref="O76:O82" si="13">CONCATENATE(F76,". ",G76,".  \\")</f>
        <v>22. Jet Propulsion Laboratory, California Institute of Technology.  \\</v>
      </c>
    </row>
    <row r="77" spans="2:15">
      <c r="B77" s="1" t="s">
        <v>136</v>
      </c>
      <c r="C77" t="s">
        <v>137</v>
      </c>
      <c r="D77"/>
      <c r="E77" t="s">
        <v>8</v>
      </c>
      <c r="F77">
        <v>14</v>
      </c>
      <c r="G77" t="s">
        <v>345</v>
      </c>
      <c r="I77" t="str">
        <f t="shared" si="12"/>
        <v>Flavien Vansyngel $^{14}$               \\</v>
      </c>
      <c r="K77">
        <f>LEN(B77)+LEN(C77)+1</f>
        <v>17</v>
      </c>
      <c r="L77">
        <f t="shared" si="10"/>
        <v>15</v>
      </c>
      <c r="M77" t="str">
        <f t="shared" si="11"/>
        <v/>
      </c>
      <c r="O77" t="str">
        <f t="shared" si="13"/>
        <v>14. Institut d’Astrophysique Spatiale, CNRS, Univ. Paris-Sud, Universite´ Paris-Saclay, Bat. 121, 91405 Orsay cedex, France.  \\</v>
      </c>
    </row>
    <row r="78" spans="2:15">
      <c r="B78" t="s">
        <v>138</v>
      </c>
      <c r="C78" s="1" t="s">
        <v>139</v>
      </c>
      <c r="D78" s="1" t="s">
        <v>471</v>
      </c>
      <c r="E78" t="s">
        <v>8</v>
      </c>
      <c r="F78">
        <v>36</v>
      </c>
      <c r="G78" t="s">
        <v>410</v>
      </c>
      <c r="I78" t="str">
        <f t="shared" si="12"/>
        <v>Qi Wen $^{36}$                          \\</v>
      </c>
      <c r="K78">
        <f>LEN(B78)+LEN(C78)+1</f>
        <v>6</v>
      </c>
      <c r="L78">
        <f t="shared" si="10"/>
        <v>26</v>
      </c>
      <c r="M78" t="str">
        <f t="shared" si="11"/>
        <v/>
      </c>
      <c r="O78" t="str">
        <f t="shared" si="13"/>
        <v>36. University of Minnesota - Twin Cities.  \\</v>
      </c>
    </row>
    <row r="79" spans="2:15">
      <c r="B79" s="3" t="s">
        <v>142</v>
      </c>
      <c r="C79" t="s">
        <v>143</v>
      </c>
      <c r="D79"/>
      <c r="E79" t="s">
        <v>8</v>
      </c>
      <c r="F79">
        <v>39</v>
      </c>
      <c r="G79" t="s">
        <v>340</v>
      </c>
      <c r="I79" t="str">
        <f t="shared" si="12"/>
        <v>Siyao Xu $^{39}$                        \\</v>
      </c>
      <c r="K79">
        <f>LEN(B79) + LEN(C79) +1</f>
        <v>8</v>
      </c>
      <c r="L79">
        <f t="shared" si="10"/>
        <v>24</v>
      </c>
      <c r="M79" t="str">
        <f t="shared" si="11"/>
        <v/>
      </c>
      <c r="O79" t="str">
        <f t="shared" si="13"/>
        <v>39. University of Wisconsin - Madison.  \\</v>
      </c>
    </row>
    <row r="80" spans="2:15">
      <c r="B80" s="3" t="s">
        <v>144</v>
      </c>
      <c r="C80" t="s">
        <v>145</v>
      </c>
      <c r="D80" t="s">
        <v>473</v>
      </c>
      <c r="E80" t="s">
        <v>8</v>
      </c>
      <c r="F80">
        <v>36</v>
      </c>
      <c r="G80" t="s">
        <v>410</v>
      </c>
      <c r="I80" t="str">
        <f t="shared" si="12"/>
        <v>Karl Young $^{36}$                      \\</v>
      </c>
      <c r="K80">
        <f>LEN(B80) + LEN(C80) +1</f>
        <v>10</v>
      </c>
      <c r="L80">
        <f t="shared" si="10"/>
        <v>22</v>
      </c>
      <c r="M80" t="str">
        <f t="shared" si="11"/>
        <v/>
      </c>
      <c r="O80" t="str">
        <f t="shared" si="13"/>
        <v>36. University of Minnesota - Twin Cities.  \\</v>
      </c>
    </row>
    <row r="81" spans="2:15">
      <c r="B81" s="3" t="s">
        <v>146</v>
      </c>
      <c r="C81" t="s">
        <v>147</v>
      </c>
      <c r="D81" t="s">
        <v>472</v>
      </c>
      <c r="E81" t="s">
        <v>8</v>
      </c>
      <c r="F81">
        <v>30</v>
      </c>
      <c r="G81" t="s">
        <v>346</v>
      </c>
      <c r="I81" t="str">
        <f t="shared" si="12"/>
        <v>Andrea Zonca $^{30}$                    \\</v>
      </c>
      <c r="K81">
        <f>LEN(B81)+LEN(C81)+1</f>
        <v>12</v>
      </c>
      <c r="L81">
        <f t="shared" si="10"/>
        <v>20</v>
      </c>
      <c r="M81" t="str">
        <f t="shared" si="11"/>
        <v/>
      </c>
      <c r="O81" t="str">
        <f t="shared" si="13"/>
        <v>30. San Diego Supercomputer Center, UC San Diego.  \\</v>
      </c>
    </row>
    <row r="82" spans="2:15">
      <c r="B82" t="s">
        <v>303</v>
      </c>
      <c r="C82" s="1" t="s">
        <v>302</v>
      </c>
      <c r="D82" s="1" t="s">
        <v>474</v>
      </c>
      <c r="E82" t="s">
        <v>8</v>
      </c>
      <c r="F82">
        <v>13</v>
      </c>
      <c r="G82" t="s">
        <v>42</v>
      </c>
      <c r="I82" t="str">
        <f t="shared" si="12"/>
        <v>Gianfranco De Zotti $^{13}$             \\</v>
      </c>
      <c r="K82">
        <f>LEN(B82)+LEN(C82)+1</f>
        <v>19</v>
      </c>
      <c r="L82">
        <f t="shared" si="10"/>
        <v>13</v>
      </c>
      <c r="M82" t="str">
        <f t="shared" si="11"/>
        <v/>
      </c>
      <c r="O82" t="str">
        <f t="shared" si="13"/>
        <v>13. INAF-Osservatorio Astronomico di Padova, Italy.  \\</v>
      </c>
    </row>
    <row r="83" spans="2:15">
      <c r="B83"/>
    </row>
    <row r="85" spans="2:15">
      <c r="B85" s="3"/>
      <c r="C85"/>
      <c r="D85"/>
    </row>
    <row r="87" spans="2:15">
      <c r="B87" t="s">
        <v>364</v>
      </c>
      <c r="C87" s="1" t="s">
        <v>365</v>
      </c>
      <c r="E87" t="s">
        <v>366</v>
      </c>
      <c r="G87" t="s">
        <v>336</v>
      </c>
    </row>
    <row r="88" spans="2:15">
      <c r="B88"/>
    </row>
    <row r="90" spans="2:15">
      <c r="B90" s="3"/>
      <c r="C90"/>
      <c r="D90"/>
      <c r="I90" t="str">
        <f t="shared" ref="I90:I121" si="14">CONCATENATE(B90," ",C90,M90,"\\")</f>
        <v>\\</v>
      </c>
      <c r="K90">
        <f>LEN(B90) + LEN(C90) +1</f>
        <v>1</v>
      </c>
      <c r="L90">
        <f t="shared" ref="L90:L121" si="15">IF(K90&lt;30,(32-K90),3)</f>
        <v>31</v>
      </c>
      <c r="M90" t="str">
        <f t="shared" ref="M90:M121" si="16">REPT(" ",L90)</f>
        <v/>
      </c>
    </row>
    <row r="91" spans="2:15">
      <c r="B91" t="s">
        <v>148</v>
      </c>
      <c r="C91" t="s">
        <v>149</v>
      </c>
      <c r="D91"/>
      <c r="E91" t="s">
        <v>150</v>
      </c>
      <c r="G91" t="s">
        <v>151</v>
      </c>
      <c r="I91" t="str">
        <f t="shared" si="14"/>
        <v>Zeeshan Ahmed                   \\</v>
      </c>
      <c r="K91">
        <f t="shared" ref="K91:K122" si="17">LEN(B91)+LEN(C91)+1</f>
        <v>13</v>
      </c>
      <c r="L91">
        <f t="shared" si="15"/>
        <v>19</v>
      </c>
      <c r="M91" t="str">
        <f t="shared" si="16"/>
        <v/>
      </c>
    </row>
    <row r="92" spans="2:15">
      <c r="B92" t="s">
        <v>152</v>
      </c>
      <c r="C92" s="1" t="s">
        <v>153</v>
      </c>
      <c r="E92" t="s">
        <v>150</v>
      </c>
      <c r="G92" t="s">
        <v>154</v>
      </c>
      <c r="I92" t="str">
        <f t="shared" si="14"/>
        <v>Jason Austermann                \\</v>
      </c>
      <c r="K92">
        <f t="shared" si="17"/>
        <v>16</v>
      </c>
      <c r="L92">
        <f t="shared" si="15"/>
        <v>16</v>
      </c>
      <c r="M92" t="str">
        <f t="shared" si="16"/>
        <v/>
      </c>
    </row>
    <row r="93" spans="2:15">
      <c r="B93" t="s">
        <v>155</v>
      </c>
      <c r="C93" s="1" t="s">
        <v>156</v>
      </c>
      <c r="E93" t="s">
        <v>150</v>
      </c>
      <c r="G93" t="s">
        <v>157</v>
      </c>
      <c r="I93" t="str">
        <f t="shared" si="14"/>
        <v>Darcy Barron                    \\</v>
      </c>
      <c r="K93">
        <f t="shared" si="17"/>
        <v>12</v>
      </c>
      <c r="L93">
        <f t="shared" si="15"/>
        <v>20</v>
      </c>
      <c r="M93" t="str">
        <f t="shared" si="16"/>
        <v/>
      </c>
    </row>
    <row r="94" spans="2:15">
      <c r="B94" t="s">
        <v>158</v>
      </c>
      <c r="C94" t="s">
        <v>159</v>
      </c>
      <c r="D94"/>
      <c r="E94" t="s">
        <v>150</v>
      </c>
      <c r="I94" t="str">
        <f t="shared" si="14"/>
        <v>Karim Benabed                   \\</v>
      </c>
      <c r="K94">
        <f t="shared" si="17"/>
        <v>13</v>
      </c>
      <c r="L94">
        <f t="shared" si="15"/>
        <v>19</v>
      </c>
      <c r="M94" t="str">
        <f t="shared" si="16"/>
        <v/>
      </c>
    </row>
    <row r="95" spans="2:15">
      <c r="B95" t="s">
        <v>160</v>
      </c>
      <c r="C95" t="s">
        <v>161</v>
      </c>
      <c r="D95"/>
      <c r="E95" t="s">
        <v>150</v>
      </c>
      <c r="G95" t="s">
        <v>162</v>
      </c>
      <c r="I95" t="str">
        <f t="shared" si="14"/>
        <v>Federico Bianchini              \\</v>
      </c>
      <c r="K95">
        <f t="shared" si="17"/>
        <v>18</v>
      </c>
      <c r="L95">
        <f t="shared" si="15"/>
        <v>14</v>
      </c>
      <c r="M95" t="str">
        <f t="shared" si="16"/>
        <v/>
      </c>
    </row>
    <row r="96" spans="2:15">
      <c r="B96" s="1" t="s">
        <v>75</v>
      </c>
      <c r="C96" s="1" t="s">
        <v>286</v>
      </c>
      <c r="E96" t="s">
        <v>150</v>
      </c>
      <c r="G96" t="s">
        <v>274</v>
      </c>
      <c r="I96" t="str">
        <f t="shared" si="14"/>
        <v>Colin Bischoff                  \\</v>
      </c>
      <c r="K96">
        <f t="shared" si="17"/>
        <v>14</v>
      </c>
      <c r="L96">
        <f t="shared" si="15"/>
        <v>18</v>
      </c>
      <c r="M96" t="str">
        <f t="shared" si="16"/>
        <v/>
      </c>
    </row>
    <row r="97" spans="2:13">
      <c r="B97" t="s">
        <v>165</v>
      </c>
      <c r="C97" t="s">
        <v>166</v>
      </c>
      <c r="D97"/>
      <c r="E97" t="s">
        <v>150</v>
      </c>
      <c r="G97" t="s">
        <v>167</v>
      </c>
      <c r="I97" t="str">
        <f t="shared" si="14"/>
        <v>J. Richard Bond                 \\</v>
      </c>
      <c r="K97">
        <f t="shared" si="17"/>
        <v>15</v>
      </c>
      <c r="L97">
        <f t="shared" si="15"/>
        <v>17</v>
      </c>
      <c r="M97" t="str">
        <f t="shared" si="16"/>
        <v/>
      </c>
    </row>
    <row r="98" spans="2:13">
      <c r="B98" s="1" t="s">
        <v>305</v>
      </c>
      <c r="C98" s="1" t="s">
        <v>31</v>
      </c>
      <c r="E98" s="1" t="s">
        <v>150</v>
      </c>
      <c r="G98" s="1" t="s">
        <v>389</v>
      </c>
      <c r="I98" t="str">
        <f t="shared" si="14"/>
        <v>Fran\c{c}ois Boulanger          \\</v>
      </c>
      <c r="K98">
        <f t="shared" si="17"/>
        <v>22</v>
      </c>
      <c r="L98">
        <f t="shared" si="15"/>
        <v>10</v>
      </c>
      <c r="M98" t="str">
        <f t="shared" si="16"/>
        <v/>
      </c>
    </row>
    <row r="99" spans="2:13">
      <c r="B99" s="1" t="s">
        <v>283</v>
      </c>
      <c r="C99" s="1" t="s">
        <v>284</v>
      </c>
      <c r="E99" t="s">
        <v>150</v>
      </c>
      <c r="G99" t="s">
        <v>272</v>
      </c>
      <c r="I99" t="str">
        <f t="shared" si="14"/>
        <v>Robert Caldwell                 \\</v>
      </c>
      <c r="K99">
        <f t="shared" si="17"/>
        <v>15</v>
      </c>
      <c r="L99">
        <f t="shared" si="15"/>
        <v>17</v>
      </c>
      <c r="M99" t="str">
        <f t="shared" si="16"/>
        <v/>
      </c>
    </row>
    <row r="100" spans="2:13">
      <c r="B100" t="s">
        <v>168</v>
      </c>
      <c r="C100" t="s">
        <v>169</v>
      </c>
      <c r="D100"/>
      <c r="E100" t="s">
        <v>150</v>
      </c>
      <c r="G100" t="s">
        <v>128</v>
      </c>
      <c r="I100" t="str">
        <f t="shared" si="14"/>
        <v>Xingang Chen                    \\</v>
      </c>
      <c r="K100">
        <f t="shared" si="17"/>
        <v>12</v>
      </c>
      <c r="L100">
        <f t="shared" si="15"/>
        <v>20</v>
      </c>
      <c r="M100" t="str">
        <f t="shared" si="16"/>
        <v/>
      </c>
    </row>
    <row r="101" spans="2:13">
      <c r="B101" t="s">
        <v>173</v>
      </c>
      <c r="C101" s="1" t="s">
        <v>174</v>
      </c>
      <c r="E101" t="s">
        <v>150</v>
      </c>
      <c r="G101" t="s">
        <v>175</v>
      </c>
      <c r="I101" t="str">
        <f t="shared" si="14"/>
        <v>Francis-Yan Cyr-Racine          \\</v>
      </c>
      <c r="K101">
        <f t="shared" si="17"/>
        <v>22</v>
      </c>
      <c r="L101">
        <f t="shared" si="15"/>
        <v>10</v>
      </c>
      <c r="M101" t="str">
        <f t="shared" si="16"/>
        <v/>
      </c>
    </row>
    <row r="102" spans="2:13">
      <c r="B102" t="s">
        <v>176</v>
      </c>
      <c r="C102" s="1" t="s">
        <v>177</v>
      </c>
      <c r="E102" t="s">
        <v>150</v>
      </c>
      <c r="G102" t="s">
        <v>178</v>
      </c>
      <c r="I102" t="str">
        <f t="shared" si="14"/>
        <v>Tijmen de Haan                  \\</v>
      </c>
      <c r="K102">
        <f t="shared" si="17"/>
        <v>14</v>
      </c>
      <c r="L102">
        <f t="shared" si="15"/>
        <v>18</v>
      </c>
      <c r="M102" t="str">
        <f t="shared" si="16"/>
        <v/>
      </c>
    </row>
    <row r="103" spans="2:13">
      <c r="B103" t="s">
        <v>181</v>
      </c>
      <c r="C103" s="1" t="s">
        <v>182</v>
      </c>
      <c r="E103" t="s">
        <v>150</v>
      </c>
      <c r="G103" t="s">
        <v>87</v>
      </c>
      <c r="I103" t="str">
        <f t="shared" si="14"/>
        <v>Aurelien Fraisse                \\</v>
      </c>
      <c r="K103">
        <f t="shared" si="17"/>
        <v>16</v>
      </c>
      <c r="L103">
        <f t="shared" si="15"/>
        <v>16</v>
      </c>
      <c r="M103" t="str">
        <f t="shared" si="16"/>
        <v/>
      </c>
    </row>
    <row r="104" spans="2:13">
      <c r="B104" t="s">
        <v>187</v>
      </c>
      <c r="C104" s="1" t="s">
        <v>188</v>
      </c>
      <c r="E104" t="s">
        <v>150</v>
      </c>
      <c r="G104" t="s">
        <v>189</v>
      </c>
      <c r="I104" t="str">
        <f t="shared" si="14"/>
        <v>Silvia Galli                    \\</v>
      </c>
      <c r="K104">
        <f t="shared" si="17"/>
        <v>12</v>
      </c>
      <c r="L104">
        <f t="shared" si="15"/>
        <v>20</v>
      </c>
      <c r="M104" t="str">
        <f t="shared" si="16"/>
        <v/>
      </c>
    </row>
    <row r="105" spans="2:13">
      <c r="B105" t="s">
        <v>190</v>
      </c>
      <c r="C105" t="s">
        <v>191</v>
      </c>
      <c r="D105"/>
      <c r="E105" t="s">
        <v>150</v>
      </c>
      <c r="G105" t="s">
        <v>192</v>
      </c>
      <c r="I105" t="str">
        <f t="shared" si="14"/>
        <v>Ken Ganga                       \\</v>
      </c>
      <c r="K105">
        <f t="shared" si="17"/>
        <v>9</v>
      </c>
      <c r="L105">
        <f t="shared" si="15"/>
        <v>23</v>
      </c>
      <c r="M105" t="str">
        <f t="shared" si="16"/>
        <v/>
      </c>
    </row>
    <row r="106" spans="2:13">
      <c r="B106" t="s">
        <v>193</v>
      </c>
      <c r="C106" s="1" t="s">
        <v>194</v>
      </c>
      <c r="E106" t="s">
        <v>150</v>
      </c>
      <c r="G106" t="s">
        <v>195</v>
      </c>
      <c r="I106" t="str">
        <f t="shared" si="14"/>
        <v>Tuhin Ghosh                     \\</v>
      </c>
      <c r="K106">
        <f t="shared" si="17"/>
        <v>11</v>
      </c>
      <c r="L106">
        <f t="shared" si="15"/>
        <v>21</v>
      </c>
      <c r="M106" t="str">
        <f t="shared" si="16"/>
        <v/>
      </c>
    </row>
    <row r="107" spans="2:13">
      <c r="B107" s="1" t="s">
        <v>317</v>
      </c>
      <c r="C107" s="1" t="s">
        <v>477</v>
      </c>
      <c r="E107" t="s">
        <v>150</v>
      </c>
      <c r="G107" s="1" t="s">
        <v>223</v>
      </c>
      <c r="I107" t="str">
        <f t="shared" si="14"/>
        <v>Sunil Golwala                   \\</v>
      </c>
      <c r="K107">
        <f t="shared" si="17"/>
        <v>13</v>
      </c>
      <c r="L107">
        <f t="shared" si="15"/>
        <v>19</v>
      </c>
      <c r="M107" t="str">
        <f t="shared" si="16"/>
        <v/>
      </c>
    </row>
    <row r="108" spans="2:13">
      <c r="B108" t="s">
        <v>196</v>
      </c>
      <c r="C108" t="s">
        <v>197</v>
      </c>
      <c r="D108"/>
      <c r="E108" t="s">
        <v>150</v>
      </c>
      <c r="G108" t="s">
        <v>198</v>
      </c>
      <c r="I108" t="str">
        <f t="shared" si="14"/>
        <v>Jon E. Gudmundsson              \\</v>
      </c>
      <c r="K108">
        <f t="shared" si="17"/>
        <v>18</v>
      </c>
      <c r="L108">
        <f t="shared" si="15"/>
        <v>14</v>
      </c>
      <c r="M108" t="str">
        <f t="shared" si="16"/>
        <v/>
      </c>
    </row>
    <row r="109" spans="2:13">
      <c r="B109" s="1" t="s">
        <v>318</v>
      </c>
      <c r="C109" s="1" t="s">
        <v>319</v>
      </c>
      <c r="E109" t="s">
        <v>150</v>
      </c>
      <c r="G109" s="1" t="s">
        <v>316</v>
      </c>
      <c r="I109" t="str">
        <f t="shared" si="14"/>
        <v>Kevin M. Huffenberger           \\</v>
      </c>
      <c r="K109">
        <f t="shared" si="17"/>
        <v>21</v>
      </c>
      <c r="L109">
        <f t="shared" si="15"/>
        <v>11</v>
      </c>
      <c r="M109" t="str">
        <f t="shared" si="16"/>
        <v/>
      </c>
    </row>
    <row r="110" spans="2:13">
      <c r="B110" t="s">
        <v>199</v>
      </c>
      <c r="C110" s="1" t="s">
        <v>200</v>
      </c>
      <c r="E110" t="s">
        <v>150</v>
      </c>
      <c r="G110" t="s">
        <v>201</v>
      </c>
      <c r="I110" t="str">
        <f t="shared" si="14"/>
        <v>Marc Kamionkowski               \\</v>
      </c>
      <c r="K110">
        <f t="shared" si="17"/>
        <v>17</v>
      </c>
      <c r="L110">
        <f t="shared" si="15"/>
        <v>15</v>
      </c>
      <c r="M110" t="str">
        <f t="shared" si="16"/>
        <v/>
      </c>
    </row>
    <row r="111" spans="2:13">
      <c r="B111" t="s">
        <v>202</v>
      </c>
      <c r="C111" s="1" t="s">
        <v>203</v>
      </c>
      <c r="E111" t="s">
        <v>150</v>
      </c>
      <c r="G111" t="s">
        <v>204</v>
      </c>
      <c r="I111" t="str">
        <f t="shared" si="14"/>
        <v>Reijo Keskitalo                 \\</v>
      </c>
      <c r="K111">
        <f t="shared" si="17"/>
        <v>15</v>
      </c>
      <c r="L111">
        <f t="shared" si="15"/>
        <v>17</v>
      </c>
      <c r="M111" t="str">
        <f t="shared" si="16"/>
        <v/>
      </c>
    </row>
    <row r="112" spans="2:13">
      <c r="B112" t="s">
        <v>205</v>
      </c>
      <c r="C112" s="1" t="s">
        <v>206</v>
      </c>
      <c r="E112" t="s">
        <v>150</v>
      </c>
      <c r="G112" t="s">
        <v>207</v>
      </c>
      <c r="I112" t="str">
        <f t="shared" si="14"/>
        <v>Rishi Khatri                    \\</v>
      </c>
      <c r="K112">
        <f t="shared" si="17"/>
        <v>12</v>
      </c>
      <c r="L112">
        <f t="shared" si="15"/>
        <v>20</v>
      </c>
      <c r="M112" t="str">
        <f t="shared" si="16"/>
        <v/>
      </c>
    </row>
    <row r="113" spans="2:13">
      <c r="B113" t="s">
        <v>208</v>
      </c>
      <c r="C113" s="1" t="s">
        <v>209</v>
      </c>
      <c r="E113" t="s">
        <v>150</v>
      </c>
      <c r="G113" t="s">
        <v>201</v>
      </c>
      <c r="I113" t="str">
        <f t="shared" si="14"/>
        <v>Ely Kovetz                      \\</v>
      </c>
      <c r="K113">
        <f t="shared" si="17"/>
        <v>10</v>
      </c>
      <c r="L113">
        <f t="shared" si="15"/>
        <v>22</v>
      </c>
      <c r="M113" t="str">
        <f t="shared" si="16"/>
        <v/>
      </c>
    </row>
    <row r="114" spans="2:13">
      <c r="B114" s="1" t="s">
        <v>354</v>
      </c>
      <c r="C114" s="1" t="s">
        <v>355</v>
      </c>
      <c r="E114" t="s">
        <v>150</v>
      </c>
      <c r="G114" t="s">
        <v>350</v>
      </c>
      <c r="I114" t="str">
        <f t="shared" si="14"/>
        <v>Kerstin Kunze                   \\</v>
      </c>
      <c r="K114">
        <f t="shared" si="17"/>
        <v>13</v>
      </c>
      <c r="L114">
        <f t="shared" si="15"/>
        <v>19</v>
      </c>
      <c r="M114" t="str">
        <f t="shared" si="16"/>
        <v/>
      </c>
    </row>
    <row r="115" spans="2:13">
      <c r="B115" s="1" t="s">
        <v>407</v>
      </c>
      <c r="C115" s="1" t="s">
        <v>408</v>
      </c>
      <c r="E115" s="1" t="s">
        <v>150</v>
      </c>
      <c r="G115" s="1" t="s">
        <v>395</v>
      </c>
      <c r="I115" t="str">
        <f t="shared" si="14"/>
        <v>Guilaine Lagache                \\</v>
      </c>
      <c r="K115">
        <f t="shared" si="17"/>
        <v>16</v>
      </c>
      <c r="L115">
        <f t="shared" si="15"/>
        <v>16</v>
      </c>
      <c r="M115" t="str">
        <f t="shared" si="16"/>
        <v/>
      </c>
    </row>
    <row r="116" spans="2:13">
      <c r="B116" t="s">
        <v>210</v>
      </c>
      <c r="C116" s="1" t="s">
        <v>211</v>
      </c>
      <c r="E116" t="s">
        <v>150</v>
      </c>
      <c r="G116" t="s">
        <v>212</v>
      </c>
      <c r="I116" t="str">
        <f t="shared" si="14"/>
        <v>Daniel Lenz                     \\</v>
      </c>
      <c r="K116">
        <f t="shared" si="17"/>
        <v>11</v>
      </c>
      <c r="L116">
        <f t="shared" si="15"/>
        <v>21</v>
      </c>
      <c r="M116" t="str">
        <f t="shared" si="16"/>
        <v/>
      </c>
    </row>
    <row r="117" spans="2:13">
      <c r="B117" s="5" t="s">
        <v>305</v>
      </c>
      <c r="C117" s="1" t="s">
        <v>398</v>
      </c>
      <c r="E117" s="1" t="s">
        <v>150</v>
      </c>
      <c r="G117" s="1" t="s">
        <v>383</v>
      </c>
      <c r="I117" t="str">
        <f t="shared" si="14"/>
        <v>Fran\c{c}ois Levrier            \\</v>
      </c>
      <c r="K117">
        <f t="shared" si="17"/>
        <v>20</v>
      </c>
      <c r="L117">
        <f t="shared" si="15"/>
        <v>12</v>
      </c>
      <c r="M117" t="str">
        <f t="shared" si="16"/>
        <v/>
      </c>
    </row>
    <row r="118" spans="2:13">
      <c r="B118" t="s">
        <v>213</v>
      </c>
      <c r="C118" t="s">
        <v>214</v>
      </c>
      <c r="D118"/>
      <c r="E118" t="s">
        <v>150</v>
      </c>
      <c r="G118" t="s">
        <v>215</v>
      </c>
      <c r="I118" t="str">
        <f t="shared" si="14"/>
        <v>Marilena Loverde                \\</v>
      </c>
      <c r="K118">
        <f t="shared" si="17"/>
        <v>16</v>
      </c>
      <c r="L118">
        <f t="shared" si="15"/>
        <v>16</v>
      </c>
      <c r="M118" t="str">
        <f t="shared" si="16"/>
        <v/>
      </c>
    </row>
    <row r="119" spans="2:13">
      <c r="B119" s="1" t="s">
        <v>352</v>
      </c>
      <c r="C119" s="1" t="s">
        <v>353</v>
      </c>
      <c r="E119" t="s">
        <v>150</v>
      </c>
      <c r="G119" t="s">
        <v>349</v>
      </c>
      <c r="I119" t="str">
        <f t="shared" si="14"/>
        <v>Juan Macias-Perez               \\</v>
      </c>
      <c r="K119">
        <f t="shared" si="17"/>
        <v>17</v>
      </c>
      <c r="L119">
        <f t="shared" si="15"/>
        <v>15</v>
      </c>
      <c r="M119" t="str">
        <f t="shared" si="16"/>
        <v/>
      </c>
    </row>
    <row r="120" spans="2:13">
      <c r="B120" t="s">
        <v>216</v>
      </c>
      <c r="C120" s="1" t="s">
        <v>217</v>
      </c>
      <c r="E120" t="s">
        <v>150</v>
      </c>
      <c r="G120" t="s">
        <v>218</v>
      </c>
      <c r="I120" t="str">
        <f t="shared" si="14"/>
        <v>Carlos Martins                  \\</v>
      </c>
      <c r="K120">
        <f t="shared" si="17"/>
        <v>14</v>
      </c>
      <c r="L120">
        <f t="shared" si="15"/>
        <v>18</v>
      </c>
      <c r="M120" t="str">
        <f t="shared" si="16"/>
        <v/>
      </c>
    </row>
    <row r="121" spans="2:13">
      <c r="B121" t="s">
        <v>187</v>
      </c>
      <c r="C121" t="s">
        <v>219</v>
      </c>
      <c r="D121"/>
      <c r="E121" t="s">
        <v>150</v>
      </c>
      <c r="G121" t="s">
        <v>220</v>
      </c>
      <c r="I121" t="str">
        <f t="shared" si="14"/>
        <v>Silvia Masi                     \\</v>
      </c>
      <c r="K121">
        <f t="shared" si="17"/>
        <v>11</v>
      </c>
      <c r="L121">
        <f t="shared" si="15"/>
        <v>21</v>
      </c>
      <c r="M121" t="str">
        <f t="shared" si="16"/>
        <v/>
      </c>
    </row>
    <row r="122" spans="2:13">
      <c r="B122" s="1" t="s">
        <v>288</v>
      </c>
      <c r="C122" s="1" t="s">
        <v>289</v>
      </c>
      <c r="E122" t="s">
        <v>150</v>
      </c>
      <c r="G122" t="s">
        <v>276</v>
      </c>
      <c r="I122" t="str">
        <f t="shared" ref="I122:I158" si="18">CONCATENATE(B122," ",C122,M122,"\\")</f>
        <v>Joel Meyers                     \\</v>
      </c>
      <c r="K122">
        <f t="shared" si="17"/>
        <v>11</v>
      </c>
      <c r="L122">
        <f t="shared" ref="L122:L153" si="19">IF(K122&lt;30,(32-K122),3)</f>
        <v>21</v>
      </c>
      <c r="M122" t="str">
        <f t="shared" ref="M122:M153" si="20">REPT(" ",L122)</f>
        <v/>
      </c>
    </row>
    <row r="123" spans="2:13">
      <c r="B123" t="s">
        <v>221</v>
      </c>
      <c r="C123" s="1" t="s">
        <v>222</v>
      </c>
      <c r="E123" t="s">
        <v>150</v>
      </c>
      <c r="G123" t="s">
        <v>223</v>
      </c>
      <c r="I123" t="str">
        <f t="shared" si="18"/>
        <v>Lorenzo Moncelsi                \\</v>
      </c>
      <c r="K123">
        <f t="shared" ref="K123:K153" si="21">LEN(B123)+LEN(C123)+1</f>
        <v>16</v>
      </c>
      <c r="L123">
        <f t="shared" si="19"/>
        <v>16</v>
      </c>
      <c r="M123" t="str">
        <f t="shared" si="20"/>
        <v/>
      </c>
    </row>
    <row r="124" spans="2:13">
      <c r="B124" t="s">
        <v>224</v>
      </c>
      <c r="C124" s="1" t="s">
        <v>225</v>
      </c>
      <c r="E124" t="s">
        <v>150</v>
      </c>
      <c r="G124" t="s">
        <v>226</v>
      </c>
      <c r="I124" t="str">
        <f t="shared" si="18"/>
        <v>Pavel Motloch                   \\</v>
      </c>
      <c r="K124">
        <f t="shared" si="21"/>
        <v>13</v>
      </c>
      <c r="L124">
        <f t="shared" si="19"/>
        <v>19</v>
      </c>
      <c r="M124" t="str">
        <f t="shared" si="20"/>
        <v/>
      </c>
    </row>
    <row r="125" spans="2:13">
      <c r="B125" t="s">
        <v>227</v>
      </c>
      <c r="C125" s="1" t="s">
        <v>228</v>
      </c>
      <c r="E125" t="s">
        <v>150</v>
      </c>
      <c r="G125" t="s">
        <v>229</v>
      </c>
      <c r="I125" t="str">
        <f t="shared" si="18"/>
        <v>Tony Mroczkowski                \\</v>
      </c>
      <c r="K125">
        <f t="shared" si="21"/>
        <v>16</v>
      </c>
      <c r="L125">
        <f t="shared" si="19"/>
        <v>16</v>
      </c>
      <c r="M125" t="str">
        <f t="shared" si="20"/>
        <v/>
      </c>
    </row>
    <row r="126" spans="2:13">
      <c r="B126" s="5" t="s">
        <v>399</v>
      </c>
      <c r="C126" s="1" t="s">
        <v>400</v>
      </c>
      <c r="E126" s="1" t="s">
        <v>150</v>
      </c>
      <c r="G126" s="1" t="s">
        <v>384</v>
      </c>
      <c r="I126" t="str">
        <f t="shared" si="18"/>
        <v>Suvodip Mukherjee               \\</v>
      </c>
      <c r="K126">
        <f t="shared" si="21"/>
        <v>17</v>
      </c>
      <c r="L126">
        <f t="shared" si="19"/>
        <v>15</v>
      </c>
      <c r="M126" t="str">
        <f t="shared" si="20"/>
        <v/>
      </c>
    </row>
    <row r="127" spans="2:13">
      <c r="B127" t="s">
        <v>224</v>
      </c>
      <c r="C127" t="s">
        <v>230</v>
      </c>
      <c r="D127"/>
      <c r="E127" t="s">
        <v>150</v>
      </c>
      <c r="G127" t="s">
        <v>231</v>
      </c>
      <c r="I127" t="str">
        <f t="shared" si="18"/>
        <v>Pavel Naselsky                  \\</v>
      </c>
      <c r="K127">
        <f t="shared" si="21"/>
        <v>14</v>
      </c>
      <c r="L127">
        <f t="shared" si="19"/>
        <v>18</v>
      </c>
      <c r="M127" t="str">
        <f t="shared" si="20"/>
        <v/>
      </c>
    </row>
    <row r="128" spans="2:13">
      <c r="B128" t="s">
        <v>160</v>
      </c>
      <c r="C128" s="1" t="s">
        <v>232</v>
      </c>
      <c r="E128" t="s">
        <v>150</v>
      </c>
      <c r="G128" t="s">
        <v>233</v>
      </c>
      <c r="I128" t="str">
        <f t="shared" si="18"/>
        <v>Federico Nati                   \\</v>
      </c>
      <c r="K128">
        <f t="shared" si="21"/>
        <v>13</v>
      </c>
      <c r="L128">
        <f t="shared" si="19"/>
        <v>19</v>
      </c>
      <c r="M128" t="str">
        <f t="shared" si="20"/>
        <v/>
      </c>
    </row>
    <row r="129" spans="2:13">
      <c r="B129" s="1" t="s">
        <v>403</v>
      </c>
      <c r="C129" s="1" t="s">
        <v>404</v>
      </c>
      <c r="E129" s="1" t="s">
        <v>150</v>
      </c>
      <c r="G129" s="1" t="s">
        <v>390</v>
      </c>
      <c r="I129" t="str">
        <f t="shared" si="18"/>
        <v>Paolo Natoli                    \\</v>
      </c>
      <c r="K129">
        <f t="shared" si="21"/>
        <v>12</v>
      </c>
      <c r="L129">
        <f t="shared" si="19"/>
        <v>20</v>
      </c>
      <c r="M129" t="str">
        <f t="shared" si="20"/>
        <v/>
      </c>
    </row>
    <row r="130" spans="2:13">
      <c r="B130" t="s">
        <v>234</v>
      </c>
      <c r="C130" t="s">
        <v>235</v>
      </c>
      <c r="D130"/>
      <c r="E130" t="s">
        <v>150</v>
      </c>
      <c r="G130" t="s">
        <v>236</v>
      </c>
      <c r="I130" t="str">
        <f t="shared" si="18"/>
        <v>Elena Orlando                   \\</v>
      </c>
      <c r="K130">
        <f t="shared" si="21"/>
        <v>13</v>
      </c>
      <c r="L130">
        <f t="shared" si="19"/>
        <v>19</v>
      </c>
      <c r="M130" t="str">
        <f t="shared" si="20"/>
        <v/>
      </c>
    </row>
    <row r="131" spans="2:13">
      <c r="B131" s="1" t="s">
        <v>184</v>
      </c>
      <c r="C131" t="s">
        <v>183</v>
      </c>
      <c r="D131"/>
      <c r="E131" t="s">
        <v>150</v>
      </c>
      <c r="G131" t="s">
        <v>185</v>
      </c>
      <c r="I131" t="str">
        <f t="shared" si="18"/>
        <v>Francesco Piacentini            \\</v>
      </c>
      <c r="K131">
        <f t="shared" si="21"/>
        <v>20</v>
      </c>
      <c r="L131">
        <f t="shared" si="19"/>
        <v>12</v>
      </c>
      <c r="M131" t="str">
        <f t="shared" si="20"/>
        <v/>
      </c>
    </row>
    <row r="132" spans="2:13">
      <c r="B132" s="1" t="s">
        <v>405</v>
      </c>
      <c r="C132" s="1" t="s">
        <v>406</v>
      </c>
      <c r="E132" s="1" t="s">
        <v>150</v>
      </c>
      <c r="G132" s="1" t="s">
        <v>391</v>
      </c>
      <c r="I132" t="str">
        <f t="shared" si="18"/>
        <v>Nicolas Ponthieu                \\</v>
      </c>
      <c r="K132">
        <f t="shared" si="21"/>
        <v>16</v>
      </c>
      <c r="L132">
        <f t="shared" si="19"/>
        <v>16</v>
      </c>
      <c r="M132" t="str">
        <f t="shared" si="20"/>
        <v/>
      </c>
    </row>
    <row r="133" spans="2:13">
      <c r="B133" t="s">
        <v>237</v>
      </c>
      <c r="C133" s="1" t="s">
        <v>238</v>
      </c>
      <c r="E133" t="s">
        <v>150</v>
      </c>
      <c r="G133" t="s">
        <v>239</v>
      </c>
      <c r="I133" t="str">
        <f t="shared" si="18"/>
        <v>Giuseppe Puglisi                \\</v>
      </c>
      <c r="K133">
        <f t="shared" si="21"/>
        <v>16</v>
      </c>
      <c r="L133">
        <f t="shared" si="19"/>
        <v>16</v>
      </c>
      <c r="M133" t="str">
        <f t="shared" si="20"/>
        <v/>
      </c>
    </row>
    <row r="134" spans="2:13">
      <c r="B134" s="1" t="s">
        <v>281</v>
      </c>
      <c r="C134" s="1" t="s">
        <v>312</v>
      </c>
      <c r="E134" t="s">
        <v>150</v>
      </c>
      <c r="G134" t="s">
        <v>311</v>
      </c>
      <c r="I134" t="str">
        <f t="shared" si="18"/>
        <v>Benjamin Racine                 \\</v>
      </c>
      <c r="K134">
        <f t="shared" si="21"/>
        <v>15</v>
      </c>
      <c r="L134">
        <f t="shared" si="19"/>
        <v>17</v>
      </c>
      <c r="M134" t="str">
        <f t="shared" si="20"/>
        <v/>
      </c>
    </row>
    <row r="135" spans="2:13">
      <c r="B135" t="s">
        <v>240</v>
      </c>
      <c r="C135" t="s">
        <v>241</v>
      </c>
      <c r="D135"/>
      <c r="E135" t="s">
        <v>150</v>
      </c>
      <c r="G135" t="s">
        <v>162</v>
      </c>
      <c r="I135" t="str">
        <f t="shared" si="18"/>
        <v>Christian Reichardt             \\</v>
      </c>
      <c r="K135">
        <f t="shared" si="21"/>
        <v>19</v>
      </c>
      <c r="L135">
        <f t="shared" si="19"/>
        <v>13</v>
      </c>
      <c r="M135" t="str">
        <f t="shared" si="20"/>
        <v/>
      </c>
    </row>
    <row r="136" spans="2:13">
      <c r="B136" s="1" t="s">
        <v>478</v>
      </c>
      <c r="C136" s="1" t="s">
        <v>360</v>
      </c>
      <c r="E136" t="s">
        <v>150</v>
      </c>
      <c r="G136" t="s">
        <v>348</v>
      </c>
      <c r="I136" t="str">
        <f t="shared" si="18"/>
        <v>Christophe Ringeval             \\</v>
      </c>
      <c r="K136">
        <f t="shared" si="21"/>
        <v>19</v>
      </c>
      <c r="L136">
        <f t="shared" si="19"/>
        <v>13</v>
      </c>
      <c r="M136" t="str">
        <f t="shared" si="20"/>
        <v/>
      </c>
    </row>
    <row r="137" spans="2:13">
      <c r="B137" t="s">
        <v>242</v>
      </c>
      <c r="C137" s="1" t="s">
        <v>243</v>
      </c>
      <c r="E137" t="s">
        <v>150</v>
      </c>
      <c r="G137" t="s">
        <v>244</v>
      </c>
      <c r="I137" t="str">
        <f t="shared" si="18"/>
        <v>Anirban Roy                     \\</v>
      </c>
      <c r="K137">
        <f t="shared" si="21"/>
        <v>11</v>
      </c>
      <c r="L137">
        <f t="shared" si="19"/>
        <v>21</v>
      </c>
      <c r="M137" t="str">
        <f t="shared" si="20"/>
        <v/>
      </c>
    </row>
    <row r="138" spans="2:13">
      <c r="B138" s="1" t="s">
        <v>358</v>
      </c>
      <c r="C138" s="1" t="s">
        <v>359</v>
      </c>
      <c r="E138" t="s">
        <v>150</v>
      </c>
      <c r="G138" t="s">
        <v>347</v>
      </c>
      <c r="I138" t="str">
        <f t="shared" si="18"/>
        <v>Jose-Alberto Rubino-Martin      \\</v>
      </c>
      <c r="K138">
        <f t="shared" si="21"/>
        <v>26</v>
      </c>
      <c r="L138">
        <f t="shared" si="19"/>
        <v>6</v>
      </c>
      <c r="M138" t="str">
        <f t="shared" si="20"/>
        <v/>
      </c>
    </row>
    <row r="139" spans="2:13">
      <c r="B139" t="s">
        <v>245</v>
      </c>
      <c r="C139" s="1" t="s">
        <v>246</v>
      </c>
      <c r="E139" t="s">
        <v>150</v>
      </c>
      <c r="G139" t="s">
        <v>247</v>
      </c>
      <c r="I139" t="str">
        <f t="shared" si="18"/>
        <v>Maria Salatino                  \\</v>
      </c>
      <c r="K139">
        <f t="shared" si="21"/>
        <v>14</v>
      </c>
      <c r="L139">
        <f t="shared" si="19"/>
        <v>18</v>
      </c>
      <c r="M139" t="str">
        <f t="shared" si="20"/>
        <v/>
      </c>
    </row>
    <row r="140" spans="2:13">
      <c r="B140" s="1" t="s">
        <v>281</v>
      </c>
      <c r="C140" s="1" t="s">
        <v>282</v>
      </c>
      <c r="E140" t="s">
        <v>150</v>
      </c>
      <c r="G140" t="s">
        <v>271</v>
      </c>
      <c r="I140" t="str">
        <f t="shared" si="18"/>
        <v>Benjamin Saliwanchik            \\</v>
      </c>
      <c r="K140">
        <f t="shared" si="21"/>
        <v>20</v>
      </c>
      <c r="L140">
        <f t="shared" si="19"/>
        <v>12</v>
      </c>
      <c r="M140" t="str">
        <f t="shared" si="20"/>
        <v/>
      </c>
    </row>
    <row r="141" spans="2:13">
      <c r="B141" s="1" t="s">
        <v>292</v>
      </c>
      <c r="C141" s="1" t="s">
        <v>293</v>
      </c>
      <c r="E141" t="s">
        <v>150</v>
      </c>
      <c r="G141" t="s">
        <v>215</v>
      </c>
      <c r="I141" t="str">
        <f t="shared" si="18"/>
        <v>Neelima Sehgal                  \\</v>
      </c>
      <c r="K141">
        <f t="shared" si="21"/>
        <v>14</v>
      </c>
      <c r="L141">
        <f t="shared" si="19"/>
        <v>18</v>
      </c>
      <c r="M141" t="str">
        <f t="shared" si="20"/>
        <v/>
      </c>
    </row>
    <row r="142" spans="2:13">
      <c r="B142" t="s">
        <v>248</v>
      </c>
      <c r="C142" s="1" t="s">
        <v>249</v>
      </c>
      <c r="E142" t="s">
        <v>150</v>
      </c>
      <c r="G142" t="s">
        <v>250</v>
      </c>
      <c r="I142" t="str">
        <f t="shared" si="18"/>
        <v>Sarah Shandera                  \\</v>
      </c>
      <c r="K142">
        <f t="shared" si="21"/>
        <v>14</v>
      </c>
      <c r="L142">
        <f t="shared" si="19"/>
        <v>18</v>
      </c>
      <c r="M142" t="str">
        <f t="shared" si="20"/>
        <v/>
      </c>
    </row>
    <row r="143" spans="2:13">
      <c r="B143" t="s">
        <v>179</v>
      </c>
      <c r="C143" t="s">
        <v>310</v>
      </c>
      <c r="D143"/>
      <c r="E143" t="s">
        <v>150</v>
      </c>
      <c r="G143" t="s">
        <v>180</v>
      </c>
      <c r="I143" t="str">
        <f t="shared" si="18"/>
        <v>Erik Shirokoff                  \\</v>
      </c>
      <c r="K143">
        <f t="shared" si="21"/>
        <v>14</v>
      </c>
      <c r="L143">
        <f t="shared" si="19"/>
        <v>18</v>
      </c>
      <c r="M143" t="str">
        <f t="shared" si="20"/>
        <v/>
      </c>
    </row>
    <row r="144" spans="2:13">
      <c r="B144" t="s">
        <v>251</v>
      </c>
      <c r="C144" s="1" t="s">
        <v>252</v>
      </c>
      <c r="E144" t="s">
        <v>150</v>
      </c>
      <c r="G144" t="s">
        <v>253</v>
      </c>
      <c r="I144" t="str">
        <f t="shared" si="18"/>
        <v>An\v{z}e Slosar                 \\</v>
      </c>
      <c r="K144">
        <f t="shared" si="21"/>
        <v>15</v>
      </c>
      <c r="L144">
        <f t="shared" si="19"/>
        <v>17</v>
      </c>
      <c r="M144" t="str">
        <f t="shared" si="20"/>
        <v/>
      </c>
    </row>
    <row r="145" spans="2:13">
      <c r="B145" s="1" t="s">
        <v>401</v>
      </c>
      <c r="C145" s="1" t="s">
        <v>402</v>
      </c>
      <c r="E145" s="1" t="s">
        <v>150</v>
      </c>
      <c r="G145" s="1" t="s">
        <v>385</v>
      </c>
      <c r="I145" t="str">
        <f t="shared" si="18"/>
        <v>Tarun Souradeep                 \\</v>
      </c>
      <c r="K145">
        <f t="shared" si="21"/>
        <v>15</v>
      </c>
      <c r="L145">
        <f t="shared" si="19"/>
        <v>17</v>
      </c>
      <c r="M145" t="str">
        <f t="shared" si="20"/>
        <v/>
      </c>
    </row>
    <row r="146" spans="2:13">
      <c r="B146" t="s">
        <v>254</v>
      </c>
      <c r="C146" s="1" t="s">
        <v>255</v>
      </c>
      <c r="E146" t="s">
        <v>150</v>
      </c>
      <c r="G146" t="s">
        <v>178</v>
      </c>
      <c r="I146" t="str">
        <f t="shared" si="18"/>
        <v>Aritoki Suzuki                  \\</v>
      </c>
      <c r="K146">
        <f t="shared" si="21"/>
        <v>14</v>
      </c>
      <c r="L146">
        <f t="shared" si="19"/>
        <v>18</v>
      </c>
      <c r="M146" t="str">
        <f t="shared" si="20"/>
        <v/>
      </c>
    </row>
    <row r="147" spans="2:13">
      <c r="B147" s="1" t="s">
        <v>77</v>
      </c>
      <c r="C147" s="1" t="s">
        <v>290</v>
      </c>
      <c r="E147" t="s">
        <v>150</v>
      </c>
      <c r="G147" t="s">
        <v>277</v>
      </c>
      <c r="I147" t="str">
        <f t="shared" si="18"/>
        <v>Eric Switzer                    \\</v>
      </c>
      <c r="K147">
        <f t="shared" si="21"/>
        <v>12</v>
      </c>
      <c r="L147">
        <f t="shared" si="19"/>
        <v>20</v>
      </c>
      <c r="M147" t="str">
        <f t="shared" si="20"/>
        <v/>
      </c>
    </row>
    <row r="148" spans="2:13">
      <c r="B148" s="1" t="s">
        <v>146</v>
      </c>
      <c r="C148" s="1" t="s">
        <v>291</v>
      </c>
      <c r="E148" t="s">
        <v>150</v>
      </c>
      <c r="G148" t="s">
        <v>278</v>
      </c>
      <c r="I148" t="str">
        <f t="shared" si="18"/>
        <v>Andrea Tartari                  \\</v>
      </c>
      <c r="K148">
        <f t="shared" si="21"/>
        <v>14</v>
      </c>
      <c r="L148">
        <f t="shared" si="19"/>
        <v>18</v>
      </c>
      <c r="M148" t="str">
        <f t="shared" si="20"/>
        <v/>
      </c>
    </row>
    <row r="149" spans="2:13">
      <c r="B149" t="s">
        <v>256</v>
      </c>
      <c r="C149" s="1" t="s">
        <v>257</v>
      </c>
      <c r="E149" t="s">
        <v>150</v>
      </c>
      <c r="G149" t="s">
        <v>258</v>
      </c>
      <c r="I149" t="str">
        <f t="shared" si="18"/>
        <v>Grant Teply                     \\</v>
      </c>
      <c r="K149">
        <f t="shared" si="21"/>
        <v>11</v>
      </c>
      <c r="L149">
        <f t="shared" si="19"/>
        <v>21</v>
      </c>
      <c r="M149" t="str">
        <f t="shared" si="20"/>
        <v/>
      </c>
    </row>
    <row r="150" spans="2:13">
      <c r="B150" s="1" t="s">
        <v>9</v>
      </c>
      <c r="C150" s="1" t="s">
        <v>294</v>
      </c>
      <c r="E150" t="s">
        <v>150</v>
      </c>
      <c r="G150" t="s">
        <v>279</v>
      </c>
      <c r="I150" t="str">
        <f t="shared" si="18"/>
        <v>Peter Timbie                    \\</v>
      </c>
      <c r="K150">
        <f t="shared" si="21"/>
        <v>12</v>
      </c>
      <c r="L150">
        <f t="shared" si="19"/>
        <v>20</v>
      </c>
      <c r="M150" t="str">
        <f t="shared" si="20"/>
        <v/>
      </c>
    </row>
    <row r="151" spans="2:13">
      <c r="B151" t="s">
        <v>259</v>
      </c>
      <c r="C151" s="1" t="s">
        <v>260</v>
      </c>
      <c r="E151" t="s">
        <v>150</v>
      </c>
      <c r="G151" t="s">
        <v>261</v>
      </c>
      <c r="I151" t="str">
        <f t="shared" si="18"/>
        <v>Matthieu Tristram               \\</v>
      </c>
      <c r="K151">
        <f t="shared" si="21"/>
        <v>17</v>
      </c>
      <c r="L151">
        <f t="shared" si="19"/>
        <v>15</v>
      </c>
      <c r="M151" t="str">
        <f t="shared" si="20"/>
        <v/>
      </c>
    </row>
    <row r="152" spans="2:13">
      <c r="B152" s="1" t="s">
        <v>313</v>
      </c>
      <c r="C152" s="1" t="s">
        <v>314</v>
      </c>
      <c r="E152" t="s">
        <v>150</v>
      </c>
      <c r="G152" t="s">
        <v>274</v>
      </c>
      <c r="I152" t="str">
        <f t="shared" si="18"/>
        <v>Caterina Umilt\`{a}             \\</v>
      </c>
      <c r="K152">
        <f t="shared" si="21"/>
        <v>19</v>
      </c>
      <c r="L152">
        <f t="shared" si="19"/>
        <v>13</v>
      </c>
      <c r="M152" t="str">
        <f t="shared" si="20"/>
        <v/>
      </c>
    </row>
    <row r="153" spans="2:13">
      <c r="B153" s="1" t="s">
        <v>356</v>
      </c>
      <c r="C153" s="1" t="s">
        <v>357</v>
      </c>
      <c r="E153" t="s">
        <v>150</v>
      </c>
      <c r="G153" t="s">
        <v>351</v>
      </c>
      <c r="I153" t="str">
        <f t="shared" si="18"/>
        <v>Licia Verde                     \\</v>
      </c>
      <c r="K153">
        <f t="shared" si="21"/>
        <v>11</v>
      </c>
      <c r="L153">
        <f t="shared" si="19"/>
        <v>21</v>
      </c>
      <c r="M153" t="str">
        <f t="shared" si="20"/>
        <v/>
      </c>
    </row>
    <row r="154" spans="2:13">
      <c r="B154" s="1" t="s">
        <v>321</v>
      </c>
      <c r="C154" s="1" t="s">
        <v>320</v>
      </c>
      <c r="E154" t="s">
        <v>150</v>
      </c>
      <c r="G154" s="1" t="s">
        <v>315</v>
      </c>
      <c r="I154" t="str">
        <f t="shared" si="18"/>
        <v>Patricio Vielva                 \\</v>
      </c>
      <c r="K154">
        <f>LEN(B154) + LEN(C154) +1</f>
        <v>15</v>
      </c>
      <c r="L154">
        <f t="shared" ref="L154:L158" si="22">IF(K154&lt;30,(32-K154),3)</f>
        <v>17</v>
      </c>
      <c r="M154" t="str">
        <f t="shared" ref="M154:M158" si="23">REPT(" ",L154)</f>
        <v/>
      </c>
    </row>
    <row r="155" spans="2:13">
      <c r="B155" s="1" t="s">
        <v>281</v>
      </c>
      <c r="C155" s="1" t="s">
        <v>285</v>
      </c>
      <c r="E155" t="s">
        <v>150</v>
      </c>
      <c r="G155" t="s">
        <v>273</v>
      </c>
      <c r="I155" t="str">
        <f t="shared" si="18"/>
        <v>Benjamin Wallisch               \\</v>
      </c>
      <c r="K155">
        <f>LEN(B155) + LEN(C155) +1</f>
        <v>17</v>
      </c>
      <c r="L155">
        <f t="shared" si="22"/>
        <v>15</v>
      </c>
      <c r="M155" t="str">
        <f t="shared" si="23"/>
        <v/>
      </c>
    </row>
    <row r="156" spans="2:13">
      <c r="B156" t="s">
        <v>262</v>
      </c>
      <c r="C156" s="1" t="s">
        <v>263</v>
      </c>
      <c r="E156" t="s">
        <v>150</v>
      </c>
      <c r="G156" t="s">
        <v>264</v>
      </c>
      <c r="I156" t="str">
        <f t="shared" si="18"/>
        <v>Scott Watson                    \\</v>
      </c>
      <c r="K156">
        <f>LEN(B156) + LEN(C156) +1</f>
        <v>12</v>
      </c>
      <c r="L156">
        <f t="shared" si="22"/>
        <v>20</v>
      </c>
      <c r="M156" t="str">
        <f t="shared" si="23"/>
        <v/>
      </c>
    </row>
    <row r="157" spans="2:13">
      <c r="B157" s="5" t="s">
        <v>396</v>
      </c>
      <c r="C157" s="1" t="s">
        <v>397</v>
      </c>
      <c r="E157" s="1" t="s">
        <v>150</v>
      </c>
      <c r="G157" s="1" t="s">
        <v>379</v>
      </c>
      <c r="I157" t="str">
        <f t="shared" si="18"/>
        <v>Rien van de Weygaert            \\</v>
      </c>
      <c r="K157">
        <f>LEN(B157) + LEN(C157) +1</f>
        <v>20</v>
      </c>
      <c r="L157">
        <f t="shared" si="22"/>
        <v>12</v>
      </c>
      <c r="M157" t="str">
        <f t="shared" si="23"/>
        <v/>
      </c>
    </row>
    <row r="158" spans="2:13">
      <c r="B158" t="s">
        <v>265</v>
      </c>
      <c r="C158" s="1" t="s">
        <v>266</v>
      </c>
      <c r="E158" t="s">
        <v>150</v>
      </c>
      <c r="G158" t="s">
        <v>55</v>
      </c>
      <c r="I158" t="str">
        <f t="shared" si="18"/>
        <v>Edward J. Wollack               \\</v>
      </c>
      <c r="K158">
        <f>LEN(B158) + LEN(C158) +1</f>
        <v>17</v>
      </c>
      <c r="L158">
        <f t="shared" si="22"/>
        <v>15</v>
      </c>
      <c r="M158" t="str">
        <f t="shared" si="23"/>
        <v/>
      </c>
    </row>
    <row r="167" spans="2:13">
      <c r="B167" s="1" t="s">
        <v>140</v>
      </c>
      <c r="C167" t="s">
        <v>141</v>
      </c>
      <c r="D167"/>
      <c r="E167" t="s">
        <v>150</v>
      </c>
      <c r="I167" t="str">
        <f>CONCATENATE(B167," ",C167,M167,"\\")</f>
        <v>Martin White                    \\</v>
      </c>
      <c r="K167">
        <f>LEN(B167) + LEN(C167) +1</f>
        <v>12</v>
      </c>
      <c r="L167">
        <f>IF(K167&lt;30,(32-K167),3)</f>
        <v>20</v>
      </c>
      <c r="M167" t="str">
        <f t="shared" ref="M167:M182" si="24">REPT(" ",L167)</f>
        <v/>
      </c>
    </row>
    <row r="168" spans="2:13">
      <c r="I168" t="str">
        <f>CONCATENATE(B168," ",C168,M168,"\\")</f>
        <v>\\</v>
      </c>
      <c r="K168">
        <f>LEN(B168) + LEN(C168) +1</f>
        <v>1</v>
      </c>
      <c r="L168">
        <f>IF(K168&lt;30,(32-K168),3)</f>
        <v>31</v>
      </c>
      <c r="M168" t="str">
        <f t="shared" si="24"/>
        <v/>
      </c>
    </row>
    <row r="169" spans="2:13">
      <c r="I169" t="str">
        <f>CONCATENATE(B169," ",C169,M169,"\\")</f>
        <v>\\</v>
      </c>
      <c r="K169">
        <f>LEN(B169) + LEN(C169) +1</f>
        <v>1</v>
      </c>
      <c r="L169">
        <f>IF(K169&lt;30,(32-K169),3)</f>
        <v>31</v>
      </c>
      <c r="M169" t="str">
        <f t="shared" si="24"/>
        <v/>
      </c>
    </row>
    <row r="170" spans="2:13">
      <c r="M170" t="str">
        <f t="shared" si="24"/>
        <v/>
      </c>
    </row>
    <row r="171" spans="2:13">
      <c r="M171" t="str">
        <f t="shared" si="24"/>
        <v/>
      </c>
    </row>
    <row r="172" spans="2:13">
      <c r="B172" s="8" t="s">
        <v>409</v>
      </c>
      <c r="M172" t="str">
        <f t="shared" si="24"/>
        <v/>
      </c>
    </row>
    <row r="173" spans="2:13">
      <c r="M173" t="str">
        <f t="shared" si="24"/>
        <v/>
      </c>
    </row>
    <row r="174" spans="2:13">
      <c r="B174" s="5" t="s">
        <v>380</v>
      </c>
      <c r="C174" s="1" t="s">
        <v>381</v>
      </c>
      <c r="D174" s="1" t="s">
        <v>8</v>
      </c>
      <c r="E174" t="s">
        <v>382</v>
      </c>
      <c r="M174" t="str">
        <f t="shared" si="24"/>
        <v/>
      </c>
    </row>
    <row r="175" spans="2:13">
      <c r="B175" s="1" t="s">
        <v>386</v>
      </c>
      <c r="C175" s="1" t="s">
        <v>387</v>
      </c>
      <c r="D175" s="1" t="s">
        <v>8</v>
      </c>
      <c r="E175" t="s">
        <v>388</v>
      </c>
      <c r="M175" t="str">
        <f t="shared" si="24"/>
        <v/>
      </c>
    </row>
    <row r="176" spans="2:13">
      <c r="B176" s="1" t="s">
        <v>392</v>
      </c>
      <c r="C176" s="1" t="s">
        <v>393</v>
      </c>
      <c r="D176" s="1" t="s">
        <v>8</v>
      </c>
      <c r="E176" t="s">
        <v>394</v>
      </c>
      <c r="M176" t="str">
        <f t="shared" si="24"/>
        <v/>
      </c>
    </row>
    <row r="177" spans="13:13">
      <c r="M177" t="str">
        <f t="shared" si="24"/>
        <v/>
      </c>
    </row>
    <row r="178" spans="13:13">
      <c r="M178" t="str">
        <f t="shared" si="24"/>
        <v/>
      </c>
    </row>
    <row r="179" spans="13:13">
      <c r="M179" t="str">
        <f t="shared" si="24"/>
        <v/>
      </c>
    </row>
    <row r="180" spans="13:13">
      <c r="M180" t="str">
        <f t="shared" si="24"/>
        <v/>
      </c>
    </row>
    <row r="181" spans="13:13">
      <c r="M181" t="str">
        <f t="shared" si="24"/>
        <v/>
      </c>
    </row>
    <row r="182" spans="13:13">
      <c r="M182" t="str">
        <f t="shared" si="24"/>
        <v/>
      </c>
    </row>
    <row r="194" spans="2:4">
      <c r="C194"/>
      <c r="D194"/>
    </row>
    <row r="195" spans="2:4">
      <c r="B195" s="6"/>
    </row>
    <row r="196" spans="2:4">
      <c r="C196"/>
      <c r="D196"/>
    </row>
    <row r="197" spans="2:4">
      <c r="C197"/>
      <c r="D197"/>
    </row>
    <row r="198" spans="2:4">
      <c r="C198"/>
      <c r="D198"/>
    </row>
    <row r="199" spans="2:4">
      <c r="C199"/>
      <c r="D199"/>
    </row>
    <row r="200" spans="2:4">
      <c r="C200"/>
      <c r="D200"/>
    </row>
    <row r="201" spans="2:4">
      <c r="C201"/>
      <c r="D201"/>
    </row>
    <row r="202" spans="2:4">
      <c r="C202"/>
      <c r="D202"/>
    </row>
    <row r="203" spans="2:4">
      <c r="C203"/>
      <c r="D203"/>
    </row>
    <row r="204" spans="2:4">
      <c r="C204"/>
      <c r="D204"/>
    </row>
    <row r="205" spans="2:4">
      <c r="C205"/>
      <c r="D205"/>
    </row>
  </sheetData>
  <pageMargins left="0.75" right="0.75" top="1" bottom="1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backup_copy_feb25</vt:lpstr>
      <vt:lpstr>backup_copy_jan2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Shaul Hanany</dc:creator>
  <cp:lastModifiedBy>Karl</cp:lastModifiedBy>
  <cp:revision>2</cp:revision>
  <dcterms:created xsi:type="dcterms:W3CDTF">2018-10-01T18:23:05Z</dcterms:created>
  <dcterms:modified xsi:type="dcterms:W3CDTF">2019-02-26T17:19:07Z</dcterms:modified>
  <dc:language>en-US</dc:language>
</cp:coreProperties>
</file>